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v802269\市町村振興課共有\財政班\財政担当R6年度\決算統計\01普通会計\R5財政状況資料集\3月公表分\07HP公開\"/>
    </mc:Choice>
  </mc:AlternateContent>
  <xr:revisionPtr revIDLastSave="0" documentId="13_ncr:1_{5ABF5A1F-8A5B-4EAA-93CF-5EDFA4B7A545}"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BW35" i="10"/>
  <c r="BW36" i="10" s="1"/>
  <c r="BE35" i="10"/>
  <c r="BW34" i="10"/>
  <c r="C34" i="10"/>
  <c r="C35" i="10" s="1"/>
  <c r="BW37" i="10" l="1"/>
  <c r="BW38" i="10" s="1"/>
  <c r="BW39" i="10" s="1"/>
  <c r="BW40" i="10" s="1"/>
  <c r="BW41" i="10" s="1"/>
  <c r="BW42" i="10" s="1"/>
  <c r="CO34" i="10"/>
  <c r="CO35" i="10" s="1"/>
  <c r="CO36" i="10" s="1"/>
  <c r="CO37" i="10" s="1"/>
  <c r="U34" i="10"/>
  <c r="U35" i="10" s="1"/>
  <c r="U36" i="10" s="1"/>
  <c r="U37" i="10" s="1"/>
  <c r="AM34" i="10"/>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<sst xmlns="http://schemas.openxmlformats.org/spreadsheetml/2006/main" count="1115" uniqueCount="572">
  <si>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</si>
  <si>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</si>
  <si>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</si>
  <si>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</si>
  <si>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</si>
  <si>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</si>
  <si>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</si>
  <si>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</si>
  <si>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</si>
  <si>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</si>
  <si>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</si>
  <si>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</si>
  <si>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</si>
  <si>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</si>
  <si>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</si>
  <si>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</si>
  <si>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</si>
  <si>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</si>
  <si>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</si>
  <si>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</si>
  <si>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</si>
  <si>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</si>
  <si>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</si>
  <si>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</si>
  <si>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</si>
  <si>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</si>
  <si>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</si>
  <si>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</si>
  <si>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</si>
  <si>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</si>
  <si>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</si>
  <si>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</si>
  <si>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</si>
  <si>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</si>
  <si>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</si>
  <si>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</si>
  <si>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</si>
  <si>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</si>
  <si>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</si>
  <si>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</si>
  <si>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</si>
  <si>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</si>
  <si>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</si>
  <si>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</si>
  <si>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</si>
  <si>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</si>
  <si>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</si>
  <si>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</si>
  <si>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</si>
  <si>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</si>
  <si>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</si>
  <si>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</si>
  <si>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</si>
  <si>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</si>
  <si>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</si>
  <si>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</si>
  <si>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</si>
  <si>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</si>
  <si>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</si>
  <si>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</si>
  <si>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</si>
  <si>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</si>
  <si>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</si>
  <si>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</si>
  <si>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</si>
  <si>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</si>
  <si>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</si>
  <si>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</si>
  <si>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</si>
  <si>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</si>
  <si>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</si>
  <si>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</si>
  <si>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</si>
  <si>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</si>
  <si>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</si>
  <si>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</si>
  <si>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</si>
  <si>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</si>
  <si>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</si>
  <si>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</si>
  <si>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</si>
  <si>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</si>
  <si>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</si>
  <si>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</si>
  <si>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</si>
  <si>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</si>
  <si>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</si>
  <si>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</si>
  <si>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</si>
  <si>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</si>
  <si>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</si>
  <si>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</si>
  <si>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</si>
  <si>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</si>
  <si>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別府市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</si>
  <si>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</si>
  <si>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</si>
  <si>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</si>
  <si>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</si>
  <si>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</si>
  <si>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</si>
  <si>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</si>
  <si>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</si>
  <si>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</si>
  <si>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</si>
  <si>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</si>
  <si>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</si>
  <si>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</si>
  <si>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</si>
  <si>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</si>
  <si>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</si>
  <si>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</si>
  <si>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</si>
  <si>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</si>
  <si>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</si>
  <si>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</si>
  <si>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</si>
  <si>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</si>
  <si>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</si>
  <si>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</si>
  <si>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</si>
  <si>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</si>
  <si>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</si>
  <si>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</si>
  <si>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</si>
  <si>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</si>
  <si>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</si>
  <si>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</si>
  <si>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</si>
  <si>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</si>
  <si>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</si>
  <si>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</si>
  <si>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</si>
  <si>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</si>
  <si>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</si>
  <si>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</si>
  <si>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</si>
  <si>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</si>
  <si>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</si>
  <si>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</si>
  <si>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</si>
  <si>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</si>
  <si>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</si>
  <si>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</si>
  <si>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-1.2</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</si>
  <si>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</si>
  <si>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</si>
  <si>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</si>
  <si>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</si>
  <si>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</si>
  <si>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</si>
  <si>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</si>
  <si>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</si>
  <si>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</si>
  <si>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</si>
  <si>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</si>
  <si>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</si>
  <si>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</si>
  <si>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</si>
  <si>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</si>
  <si>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</si>
  <si>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</si>
  <si>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</si>
  <si>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</si>
  <si>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</si>
  <si>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</si>
  <si>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</si>
  <si>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</si>
  <si>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</si>
  <si>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</si>
  <si>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</si>
  <si>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</si>
  <si>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</si>
  <si>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</si>
  <si>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</si>
  <si>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</si>
  <si>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</si>
  <si>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</si>
  <si>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</si>
  <si>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</si>
  <si>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</si>
  <si>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</si>
  <si>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</si>
  <si>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</si>
  <si>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</si>
  <si>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</si>
  <si>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</si>
  <si>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</si>
  <si>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</si>
  <si>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</si>
  <si>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</si>
  <si>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</si>
  <si>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</si>
  <si>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</si>
  <si>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</si>
  <si>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</si>
  <si>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</si>
  <si>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</si>
  <si>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</si>
  <si>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</si>
  <si>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</si>
  <si>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</si>
  <si>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</si>
  <si>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大分県別府市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</si>
  <si>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</si>
  <si>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</si>
  <si>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</si>
  <si>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</si>
  <si>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</si>
  <si>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</si>
  <si>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</si>
  <si>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</si>
  <si>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</si>
  <si>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</si>
  <si>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</si>
  <si>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</si>
  <si>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</si>
  <si>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</si>
  <si>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</si>
  <si>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</si>
  <si>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</si>
  <si>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</si>
  <si>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</si>
  <si>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</si>
  <si>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</si>
  <si>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</si>
  <si>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</si>
  <si>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</si>
  <si>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</si>
  <si>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</si>
  <si>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</si>
  <si>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</si>
  <si>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</si>
  <si>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</si>
  <si>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</si>
  <si>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</si>
  <si>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</si>
  <si>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</si>
  <si>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</si>
  <si>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</si>
  <si>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</si>
  <si>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</si>
  <si>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</si>
  <si>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</si>
  <si>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</si>
  <si>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</si>
  <si>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</si>
  <si>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</si>
  <si>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</si>
  <si>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</si>
  <si>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</si>
  <si>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</si>
  <si>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</si>
  <si>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</si>
  <si>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</si>
  <si>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</si>
  <si>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</si>
  <si>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</si>
  <si>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</si>
  <si>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</si>
  <si>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</si>
  <si>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</si>
  <si>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</si>
  <si>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</si>
  <si>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</si>
  <si>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</si>
  <si>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</si>
  <si>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</si>
  <si>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</si>
  <si>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</si>
  <si>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</si>
  <si>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</si>
  <si>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</si>
  <si>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</si>
  <si>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</si>
  <si>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</si>
  <si>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</si>
  <si>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</si>
  <si>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</si>
  <si>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</si>
  <si>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</si>
  <si>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</si>
  <si>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</si>
  <si>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</si>
  <si>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</si>
  <si>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</si>
  <si>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</si>
  <si>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</si>
  <si>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</si>
  <si>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</si>
  <si>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</si>
  <si>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</si>
  <si>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</si>
  <si>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</si>
  <si>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</si>
  <si>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</si>
  <si>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</si>
  <si>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</si>
  <si>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</si>
  <si>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</si>
  <si>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</si>
  <si>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</si>
  <si>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</si>
  <si>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</si>
  <si>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</si>
  <si>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</si>
  <si>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</si>
  <si>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</si>
  <si>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</si>
  <si>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</si>
  <si>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</si>
  <si>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</si>
  <si>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</si>
  <si>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</si>
  <si>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</si>
  <si>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</si>
  <si>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</si>
  <si>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</si>
  <si>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</si>
  <si>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</si>
  <si>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</si>
  <si>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</si>
  <si>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</si>
  <si>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</si>
  <si>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</si>
  <si>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</si>
  <si>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</si>
  <si>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市場</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</si>
  <si>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</si>
  <si>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</si>
  <si>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</si>
  <si>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</si>
  <si>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</si>
  <si>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</si>
  <si>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</si>
  <si>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</si>
  <si>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</si>
  <si>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</si>
  <si>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</si>
  <si>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</si>
  <si>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</si>
  <si>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</si>
  <si>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</si>
  <si>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</si>
  <si>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</si>
  <si>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</si>
  <si>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</si>
  <si>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</si>
  <si>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</si>
  <si>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</si>
  <si>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</si>
  <si>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</si>
  <si>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</si>
  <si>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</si>
  <si>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大分県別府市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</si>
  <si>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</si>
  <si>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</si>
  <si>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</si>
  <si>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</si>
  <si>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</si>
  <si>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</si>
  <si>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</si>
  <si>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</si>
  <si>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</si>
  <si>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</si>
  <si>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</si>
  <si>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</si>
  <si>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</si>
  <si>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</si>
  <si>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</si>
  <si>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</si>
  <si>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</si>
  <si>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</si>
  <si>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</si>
  <si>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</si>
  <si>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</si>
  <si>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</si>
  <si>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</si>
  <si>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</si>
  <si>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</si>
  <si>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</si>
  <si>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</si>
  <si>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</si>
  <si>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</si>
  <si>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</si>
  <si>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</si>
  <si>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</si>
  <si>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</si>
  <si>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</si>
  <si>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</si>
  <si>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</si>
  <si>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</si>
  <si>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競輪事業特別会計</t>
    <phoneticPr fontId="5"/>
  </si>
  <si>
    <t>水道事業会計</t>
    <phoneticPr fontId="5"/>
  </si>
  <si>
    <t>法適用企業</t>
    <phoneticPr fontId="5"/>
  </si>
  <si>
    <t>公共下水道事業会計</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</si>
  <si>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</si>
  <si>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</si>
  <si>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</si>
  <si>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</si>
  <si>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</si>
  <si>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</si>
  <si>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</si>
  <si>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</si>
  <si>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</si>
  <si>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</si>
  <si>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</si>
  <si>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</si>
  <si>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</si>
  <si>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</si>
  <si>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</si>
  <si>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</si>
  <si>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</si>
  <si>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</si>
  <si>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</si>
  <si>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</si>
  <si>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</si>
  <si>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</si>
  <si>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</si>
  <si>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</si>
  <si>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</si>
  <si>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</si>
  <si>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</si>
  <si>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</si>
  <si>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</si>
  <si>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</si>
  <si>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</si>
  <si>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</si>
  <si>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</si>
  <si>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</si>
  <si>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</si>
  <si>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</si>
  <si>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</si>
  <si>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</si>
  <si>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</si>
  <si>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</si>
  <si>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</si>
  <si>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</si>
  <si>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</si>
  <si>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</si>
  <si>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</si>
  <si>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</si>
  <si>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</si>
  <si>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</si>
  <si>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</si>
  <si>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</si>
  <si>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</si>
  <si>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</si>
  <si>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</si>
  <si>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</si>
  <si>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</si>
  <si>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</si>
  <si>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</si>
  <si>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</si>
  <si>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</si>
  <si>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</si>
  <si>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</si>
  <si>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</si>
  <si>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</si>
  <si>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</si>
  <si>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</si>
  <si>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</si>
  <si>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</si>
  <si>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</si>
  <si>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</si>
  <si>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</si>
  <si>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</si>
  <si>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</si>
  <si>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</si>
  <si>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</si>
  <si>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</si>
  <si>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</si>
  <si>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</si>
  <si>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</si>
  <si>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</si>
  <si>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</si>
  <si>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</si>
  <si>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</si>
  <si>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</si>
  <si>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</si>
  <si>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</si>
  <si>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</si>
  <si>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</si>
  <si>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</si>
  <si>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</si>
  <si>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</si>
  <si>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</si>
  <si>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</si>
  <si>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</si>
  <si>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</si>
  <si>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</si>
  <si>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</si>
  <si>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</si>
  <si>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</si>
  <si>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</si>
  <si>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</si>
  <si>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</si>
  <si>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</si>
  <si>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</si>
  <si>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</si>
  <si>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</si>
  <si>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</si>
  <si>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</si>
  <si>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</si>
  <si>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</si>
  <si>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</si>
  <si>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</si>
  <si>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</si>
  <si>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</si>
  <si>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</si>
  <si>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</si>
  <si>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</si>
  <si>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</si>
  <si>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</si>
  <si>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</si>
  <si>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</si>
  <si>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</si>
  <si>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</si>
  <si>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</si>
  <si>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</si>
  <si>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</si>
  <si>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</si>
  <si>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</si>
  <si>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</si>
  <si>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</si>
  <si>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</si>
  <si>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</si>
  <si>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</si>
  <si>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</si>
  <si>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</si>
  <si>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</si>
  <si>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</si>
  <si>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</si>
  <si>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2.82</t>
  </si>
  <si>
    <t>▲ 2.17</t>
  </si>
  <si>
    <t>水道事業会計</t>
  </si>
  <si>
    <t>競輪事業特別会計</t>
  </si>
  <si>
    <t>一般会計</t>
  </si>
  <si>
    <t>介護保険事業特別会計</t>
  </si>
  <si>
    <t>国民健康保険事業特別会計</t>
  </si>
  <si>
    <t>公共下水道事業会計</t>
  </si>
  <si>
    <t>後期高齢者医療特別会計</t>
  </si>
  <si>
    <t>公共用地先行取得事業特別会計</t>
  </si>
  <si>
    <t>その他会計（赤字）</t>
  </si>
  <si>
    <t>その他会計（黒字）</t>
  </si>
  <si>
    <t>R01</t>
    <phoneticPr fontId="5"/>
  </si>
  <si>
    <t>R02</t>
    <phoneticPr fontId="5"/>
  </si>
  <si>
    <t>R03</t>
    <phoneticPr fontId="5"/>
  </si>
  <si>
    <t>R04</t>
    <phoneticPr fontId="5"/>
  </si>
  <si>
    <t>R05</t>
    <phoneticPr fontId="5"/>
  </si>
  <si>
    <t>一般財団法人別府市綜合振興センター</t>
    <rPh sb="0" eb="2">
      <t>イッパン</t>
    </rPh>
    <rPh sb="2" eb="4">
      <t>ザイダン</t>
    </rPh>
    <rPh sb="4" eb="6">
      <t>ホウジン</t>
    </rPh>
    <rPh sb="6" eb="9">
      <t>ベップシ</t>
    </rPh>
    <rPh sb="9" eb="11">
      <t>ソウゴウ</t>
    </rPh>
    <rPh sb="11" eb="13">
      <t>シンコウ</t>
    </rPh>
    <phoneticPr fontId="5"/>
  </si>
  <si>
    <t>一般財団法人大分県東部勤労者福祉サービスセンター</t>
    <rPh sb="0" eb="2">
      <t>イッパン</t>
    </rPh>
    <rPh sb="2" eb="4">
      <t>ザイダン</t>
    </rPh>
    <rPh sb="4" eb="6">
      <t>ホウジン</t>
    </rPh>
    <rPh sb="6" eb="9">
      <t>オオイタケン</t>
    </rPh>
    <rPh sb="9" eb="11">
      <t>トウブ</t>
    </rPh>
    <rPh sb="11" eb="14">
      <t>キンロウシャ</t>
    </rPh>
    <rPh sb="14" eb="16">
      <t>フクシ</t>
    </rPh>
    <phoneticPr fontId="5"/>
  </si>
  <si>
    <t>別府市公設市場精算株式会社</t>
    <rPh sb="0" eb="3">
      <t>ベップシ</t>
    </rPh>
    <rPh sb="3" eb="5">
      <t>コウセツ</t>
    </rPh>
    <rPh sb="5" eb="7">
      <t>イチバ</t>
    </rPh>
    <rPh sb="7" eb="9">
      <t>セイサン</t>
    </rPh>
    <rPh sb="9" eb="11">
      <t>カブシキ</t>
    </rPh>
    <rPh sb="11" eb="13">
      <t>カイシャ</t>
    </rPh>
    <phoneticPr fontId="5"/>
  </si>
  <si>
    <t>一般財団法人別府市産業連携・協働プラットフォームＢ－ｂｉｚ ＬＩＮＫ</t>
    <rPh sb="6" eb="9">
      <t>ベップシ</t>
    </rPh>
    <rPh sb="9" eb="11">
      <t>サンギョウ</t>
    </rPh>
    <rPh sb="11" eb="13">
      <t>レンケイ</t>
    </rPh>
    <rPh sb="14" eb="16">
      <t>キョウドウ</t>
    </rPh>
    <phoneticPr fontId="10"/>
  </si>
  <si>
    <t>-</t>
    <phoneticPr fontId="2"/>
  </si>
  <si>
    <t>大分県市町村会館管理組合</t>
    <rPh sb="0" eb="3">
      <t>オオイタケン</t>
    </rPh>
    <rPh sb="3" eb="6">
      <t>シチョウソン</t>
    </rPh>
    <rPh sb="6" eb="8">
      <t>カイカン</t>
    </rPh>
    <rPh sb="8" eb="10">
      <t>カンリ</t>
    </rPh>
    <rPh sb="10" eb="12">
      <t>クミアイ</t>
    </rPh>
    <phoneticPr fontId="2"/>
  </si>
  <si>
    <t>別杵速見地域広域市町村圏事務組合（一般会計）</t>
    <rPh sb="0" eb="2">
      <t>ベッキ</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2"/>
  </si>
  <si>
    <t>別杵速見地域広域市町村圏事務組合（秋草葬祭場事業特別会計）</t>
    <rPh sb="0" eb="2">
      <t>ベッキ</t>
    </rPh>
    <rPh sb="2" eb="4">
      <t>ハヤミ</t>
    </rPh>
    <rPh sb="4" eb="6">
      <t>チイキ</t>
    </rPh>
    <rPh sb="6" eb="8">
      <t>コウイキ</t>
    </rPh>
    <rPh sb="8" eb="11">
      <t>シチョウソン</t>
    </rPh>
    <rPh sb="11" eb="12">
      <t>ケン</t>
    </rPh>
    <rPh sb="12" eb="14">
      <t>ジム</t>
    </rPh>
    <rPh sb="14" eb="16">
      <t>クミアイ</t>
    </rPh>
    <rPh sb="17" eb="18">
      <t>アキ</t>
    </rPh>
    <rPh sb="18" eb="19">
      <t>クサ</t>
    </rPh>
    <rPh sb="19" eb="22">
      <t>ソウサイジョウ</t>
    </rPh>
    <rPh sb="22" eb="24">
      <t>ジギョウ</t>
    </rPh>
    <rPh sb="24" eb="26">
      <t>トクベツ</t>
    </rPh>
    <rPh sb="26" eb="28">
      <t>カイケイ</t>
    </rPh>
    <phoneticPr fontId="2"/>
  </si>
  <si>
    <t>別杵速見地域広域市町村圏事務組合（藤ヶ谷清掃センター事業特別会計）</t>
    <rPh sb="0" eb="2">
      <t>ベッキ</t>
    </rPh>
    <rPh sb="2" eb="4">
      <t>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2"/>
  </si>
  <si>
    <t>別杵速見地域広域市町村圏事務組合（介護認定審査会事業特別会計）</t>
    <rPh sb="0" eb="2">
      <t>ベッキ</t>
    </rPh>
    <rPh sb="2" eb="4">
      <t>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2"/>
  </si>
  <si>
    <t>別杵速見地域広域市町村圏事務組合（普通会計）</t>
    <rPh sb="0" eb="2">
      <t>ベッキ</t>
    </rPh>
    <rPh sb="2" eb="4">
      <t>ハヤミ</t>
    </rPh>
    <rPh sb="4" eb="6">
      <t>チイキ</t>
    </rPh>
    <rPh sb="6" eb="8">
      <t>コウイキ</t>
    </rPh>
    <rPh sb="8" eb="11">
      <t>シチョウソン</t>
    </rPh>
    <rPh sb="11" eb="12">
      <t>ケン</t>
    </rPh>
    <rPh sb="12" eb="14">
      <t>ジム</t>
    </rPh>
    <rPh sb="14" eb="16">
      <t>クミアイ</t>
    </rPh>
    <rPh sb="17" eb="19">
      <t>フツウ</t>
    </rPh>
    <rPh sb="19" eb="21">
      <t>カイケイ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</si>
  <si>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</si>
  <si>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</si>
  <si>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</si>
  <si>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基金から3,341百万円繰入</t>
    <rPh sb="0" eb="2">
      <t>キキン</t>
    </rPh>
    <rPh sb="9" eb="10">
      <t>モモ</t>
    </rPh>
    <rPh sb="10" eb="11">
      <t>マン</t>
    </rPh>
    <rPh sb="11" eb="12">
      <t>エン</t>
    </rPh>
    <rPh sb="12" eb="14">
      <t>クリイレ</t>
    </rPh>
    <phoneticPr fontId="2"/>
  </si>
  <si>
    <t>基金から899百万円繰入</t>
    <rPh sb="0" eb="2">
      <t>キキン</t>
    </rPh>
    <rPh sb="7" eb="10">
      <t>ヒャクマンエン</t>
    </rPh>
    <rPh sb="10" eb="12">
      <t>クリイレ</t>
    </rPh>
    <phoneticPr fontId="2"/>
  </si>
  <si>
    <t>基金から133百万円繰入</t>
    <rPh sb="0" eb="2">
      <t>キキン</t>
    </rPh>
    <rPh sb="7" eb="10">
      <t>ヒャクマンエン</t>
    </rPh>
    <rPh sb="10" eb="12">
      <t>クリイレ</t>
    </rPh>
    <phoneticPr fontId="2"/>
  </si>
  <si>
    <t>公共施設再編整備基金</t>
    <phoneticPr fontId="2"/>
  </si>
  <si>
    <t>湯のまち別府ふるさと応援基金</t>
    <phoneticPr fontId="2"/>
  </si>
  <si>
    <t>べっぷ創生応援基金</t>
    <phoneticPr fontId="2"/>
  </si>
  <si>
    <t>観光みらい創造基金</t>
    <phoneticPr fontId="2"/>
  </si>
  <si>
    <t>べっぷ未来共創基金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</si>
</sst>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44"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42836</c:v>
                </c:pt>
                <c:pt idx="1">
                  <c:v>44161</c:v>
                </c:pt>
                <c:pt idx="2">
                  <c:v>43955</c:v>
                </c:pt>
                <c:pt idx="3">
                  <c:v>41921</c:v>
                </c:pt>
                <c:pt idx="4">
                  <c:v>44585</c:v>
                </c:pt>
              </c:numCache>
            </c:numRef>
          </c:val>
          <c:smooth val="0"/>
          <c:extLst>
            <c:ext xmlns:c16="http://schemas.microsoft.com/office/drawing/2014/chart" uri="{C3380CC4-5D6E-409C-BE32-E72D297353CC}">
              <c16:uniqueId val="{00000000-42A5-4797-91A2-551F125C4F9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35487</c:v>
                </c:pt>
                <c:pt idx="1">
                  <c:v>71835</c:v>
                </c:pt>
                <c:pt idx="2">
                  <c:v>43402</c:v>
                </c:pt>
                <c:pt idx="3">
                  <c:v>46016</c:v>
                </c:pt>
                <c:pt idx="4">
                  <c:v>71469</c:v>
                </c:pt>
              </c:numCache>
            </c:numRef>
          </c:val>
          <c:smooth val="0"/>
          <c:extLst>
            <c:ext xmlns:c16="http://schemas.microsoft.com/office/drawing/2014/chart" uri="{C3380CC4-5D6E-409C-BE32-E72D297353CC}">
              <c16:uniqueId val="{00000001-42A5-4797-91A2-551F125C4F9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2.76</c:v>
                </c:pt>
                <c:pt idx="1">
                  <c:v>3.05</c:v>
                </c:pt>
                <c:pt idx="2">
                  <c:v>3.85</c:v>
                </c:pt>
                <c:pt idx="3">
                  <c:v>2.6</c:v>
                </c:pt>
                <c:pt idx="4">
                  <c:v>3</c:v>
                </c:pt>
              </c:numCache>
            </c:numRef>
          </c:val>
          <c:extLst>
            <c:ext xmlns:c16="http://schemas.microsoft.com/office/drawing/2014/chart" uri="{C3380CC4-5D6E-409C-BE32-E72D297353CC}">
              <c16:uniqueId val="{00000000-22FD-4729-A49B-648F7B183DE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25.6</c:v>
                </c:pt>
                <c:pt idx="1">
                  <c:v>25.71</c:v>
                </c:pt>
                <c:pt idx="2">
                  <c:v>27.07</c:v>
                </c:pt>
                <c:pt idx="3">
                  <c:v>29.36</c:v>
                </c:pt>
                <c:pt idx="4">
                  <c:v>25.93</c:v>
                </c:pt>
              </c:numCache>
            </c:numRef>
          </c:val>
          <c:extLst>
            <c:ext xmlns:c16="http://schemas.microsoft.com/office/drawing/2014/chart" uri="{C3380CC4-5D6E-409C-BE32-E72D297353CC}">
              <c16:uniqueId val="{00000001-22FD-4729-A49B-648F7B183DE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-2.82</c:v>
                </c:pt>
                <c:pt idx="1">
                  <c:v>1.35</c:v>
                </c:pt>
                <c:pt idx="2">
                  <c:v>3.32</c:v>
                </c:pt>
                <c:pt idx="3">
                  <c:v>0.66</c:v>
                </c:pt>
                <c:pt idx="4">
                  <c:v>-2.17</c:v>
                </c:pt>
              </c:numCache>
            </c:numRef>
          </c:val>
          <c:smooth val="0"/>
          <c:extLst>
            <c:ext xmlns:c16="http://schemas.microsoft.com/office/drawing/2014/chart" uri="{C3380CC4-5D6E-409C-BE32-E72D297353CC}">
              <c16:uniqueId val="{00000002-22FD-4729-A49B-648F7B183DE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0FAD-49F9-89A1-7562BABE1B2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FAD-49F9-89A1-7562BABE1B2A}"/>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0FAD-49F9-89A1-7562BABE1B2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0.02</c:v>
                </c:pt>
                <c:pt idx="2">
                  <c:v>#N/A</c:v>
                </c:pt>
                <c:pt idx="3">
                  <c:v>0.03</c:v>
                </c:pt>
                <c:pt idx="4">
                  <c:v>#N/A</c:v>
                </c:pt>
                <c:pt idx="5">
                  <c:v>0.02</c:v>
                </c:pt>
                <c:pt idx="6">
                  <c:v>#N/A</c:v>
                </c:pt>
                <c:pt idx="7">
                  <c:v>0.03</c:v>
                </c:pt>
                <c:pt idx="8">
                  <c:v>#N/A</c:v>
                </c:pt>
                <c:pt idx="9">
                  <c:v>0.03</c:v>
                </c:pt>
              </c:numCache>
            </c:numRef>
          </c:val>
          <c:extLst>
            <c:ext xmlns:c16="http://schemas.microsoft.com/office/drawing/2014/chart" uri="{C3380CC4-5D6E-409C-BE32-E72D297353CC}">
              <c16:uniqueId val="{00000003-0FAD-49F9-89A1-7562BABE1B2A}"/>
            </c:ext>
          </c:extLst>
        </c:ser>
        <c:ser>
          <c:idx val="4"/>
          <c:order val="4"/>
          <c:tx>
            <c:strRef>
              <c:f>データシート!$A$31</c:f>
              <c:strCache>
                <c:ptCount val="1"/>
                <c:pt idx="0">
                  <c:v>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0.21</c:v>
                </c:pt>
                <c:pt idx="4">
                  <c:v>#N/A</c:v>
                </c:pt>
                <c:pt idx="5">
                  <c:v>0.45</c:v>
                </c:pt>
                <c:pt idx="6">
                  <c:v>#N/A</c:v>
                </c:pt>
                <c:pt idx="7">
                  <c:v>0.26</c:v>
                </c:pt>
                <c:pt idx="8">
                  <c:v>#N/A</c:v>
                </c:pt>
                <c:pt idx="9">
                  <c:v>0.19</c:v>
                </c:pt>
              </c:numCache>
            </c:numRef>
          </c:val>
          <c:extLst>
            <c:ext xmlns:c16="http://schemas.microsoft.com/office/drawing/2014/chart" uri="{C3380CC4-5D6E-409C-BE32-E72D297353CC}">
              <c16:uniqueId val="{00000004-0FAD-49F9-89A1-7562BABE1B2A}"/>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2.41</c:v>
                </c:pt>
                <c:pt idx="2">
                  <c:v>#N/A</c:v>
                </c:pt>
                <c:pt idx="3">
                  <c:v>1.85</c:v>
                </c:pt>
                <c:pt idx="4">
                  <c:v>#N/A</c:v>
                </c:pt>
                <c:pt idx="5">
                  <c:v>1.97</c:v>
                </c:pt>
                <c:pt idx="6">
                  <c:v>#N/A</c:v>
                </c:pt>
                <c:pt idx="7">
                  <c:v>1.86</c:v>
                </c:pt>
                <c:pt idx="8">
                  <c:v>#N/A</c:v>
                </c:pt>
                <c:pt idx="9">
                  <c:v>1.1399999999999999</c:v>
                </c:pt>
              </c:numCache>
            </c:numRef>
          </c:val>
          <c:extLst>
            <c:ext xmlns:c16="http://schemas.microsoft.com/office/drawing/2014/chart" uri="{C3380CC4-5D6E-409C-BE32-E72D297353CC}">
              <c16:uniqueId val="{00000005-0FAD-49F9-89A1-7562BABE1B2A}"/>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1.1399999999999999</c:v>
                </c:pt>
                <c:pt idx="2">
                  <c:v>#N/A</c:v>
                </c:pt>
                <c:pt idx="3">
                  <c:v>0.8</c:v>
                </c:pt>
                <c:pt idx="4">
                  <c:v>#N/A</c:v>
                </c:pt>
                <c:pt idx="5">
                  <c:v>1.22</c:v>
                </c:pt>
                <c:pt idx="6">
                  <c:v>#N/A</c:v>
                </c:pt>
                <c:pt idx="7">
                  <c:v>1.73</c:v>
                </c:pt>
                <c:pt idx="8">
                  <c:v>#N/A</c:v>
                </c:pt>
                <c:pt idx="9">
                  <c:v>1.28</c:v>
                </c:pt>
              </c:numCache>
            </c:numRef>
          </c:val>
          <c:extLst>
            <c:ext xmlns:c16="http://schemas.microsoft.com/office/drawing/2014/chart" uri="{C3380CC4-5D6E-409C-BE32-E72D297353CC}">
              <c16:uniqueId val="{00000006-0FAD-49F9-89A1-7562BABE1B2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2.76</c:v>
                </c:pt>
                <c:pt idx="2">
                  <c:v>#N/A</c:v>
                </c:pt>
                <c:pt idx="3">
                  <c:v>3.04</c:v>
                </c:pt>
                <c:pt idx="4">
                  <c:v>#N/A</c:v>
                </c:pt>
                <c:pt idx="5">
                  <c:v>3.85</c:v>
                </c:pt>
                <c:pt idx="6">
                  <c:v>#N/A</c:v>
                </c:pt>
                <c:pt idx="7">
                  <c:v>2.59</c:v>
                </c:pt>
                <c:pt idx="8">
                  <c:v>#N/A</c:v>
                </c:pt>
                <c:pt idx="9">
                  <c:v>3</c:v>
                </c:pt>
              </c:numCache>
            </c:numRef>
          </c:val>
          <c:extLst>
            <c:ext xmlns:c16="http://schemas.microsoft.com/office/drawing/2014/chart" uri="{C3380CC4-5D6E-409C-BE32-E72D297353CC}">
              <c16:uniqueId val="{00000007-0FAD-49F9-89A1-7562BABE1B2A}"/>
            </c:ext>
          </c:extLst>
        </c:ser>
        <c:ser>
          <c:idx val="8"/>
          <c:order val="8"/>
          <c:tx>
            <c:strRef>
              <c:f>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0.75</c:v>
                </c:pt>
                <c:pt idx="2">
                  <c:v>#N/A</c:v>
                </c:pt>
                <c:pt idx="3">
                  <c:v>1.23</c:v>
                </c:pt>
                <c:pt idx="4">
                  <c:v>#N/A</c:v>
                </c:pt>
                <c:pt idx="5">
                  <c:v>0.51</c:v>
                </c:pt>
                <c:pt idx="6">
                  <c:v>#N/A</c:v>
                </c:pt>
                <c:pt idx="7">
                  <c:v>0.37</c:v>
                </c:pt>
                <c:pt idx="8">
                  <c:v>#N/A</c:v>
                </c:pt>
                <c:pt idx="9">
                  <c:v>4.57</c:v>
                </c:pt>
              </c:numCache>
            </c:numRef>
          </c:val>
          <c:extLst>
            <c:ext xmlns:c16="http://schemas.microsoft.com/office/drawing/2014/chart" uri="{C3380CC4-5D6E-409C-BE32-E72D297353CC}">
              <c16:uniqueId val="{00000008-0FAD-49F9-89A1-7562BABE1B2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7.25</c:v>
                </c:pt>
                <c:pt idx="2">
                  <c:v>#N/A</c:v>
                </c:pt>
                <c:pt idx="3">
                  <c:v>6.43</c:v>
                </c:pt>
                <c:pt idx="4">
                  <c:v>#N/A</c:v>
                </c:pt>
                <c:pt idx="5">
                  <c:v>5.5</c:v>
                </c:pt>
                <c:pt idx="6">
                  <c:v>#N/A</c:v>
                </c:pt>
                <c:pt idx="7">
                  <c:v>5.46</c:v>
                </c:pt>
                <c:pt idx="8">
                  <c:v>#N/A</c:v>
                </c:pt>
                <c:pt idx="9">
                  <c:v>5.54</c:v>
                </c:pt>
              </c:numCache>
            </c:numRef>
          </c:val>
          <c:extLst>
            <c:ext xmlns:c16="http://schemas.microsoft.com/office/drawing/2014/chart" uri="{C3380CC4-5D6E-409C-BE32-E72D297353CC}">
              <c16:uniqueId val="{00000009-0FAD-49F9-89A1-7562BABE1B2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3094</c:v>
                </c:pt>
                <c:pt idx="5">
                  <c:v>3170</c:v>
                </c:pt>
                <c:pt idx="8">
                  <c:v>3210</c:v>
                </c:pt>
                <c:pt idx="11">
                  <c:v>3386</c:v>
                </c:pt>
                <c:pt idx="14">
                  <c:v>3305</c:v>
                </c:pt>
              </c:numCache>
            </c:numRef>
          </c:val>
          <c:extLst>
            <c:ext xmlns:c16="http://schemas.microsoft.com/office/drawing/2014/chart" uri="{C3380CC4-5D6E-409C-BE32-E72D297353CC}">
              <c16:uniqueId val="{00000000-6403-4217-A850-C5AA3BCD314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6403-4217-A850-C5AA3BCD314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403-4217-A850-C5AA3BCD314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371</c:v>
                </c:pt>
                <c:pt idx="3">
                  <c:v>371</c:v>
                </c:pt>
                <c:pt idx="6">
                  <c:v>373</c:v>
                </c:pt>
                <c:pt idx="9">
                  <c:v>409</c:v>
                </c:pt>
                <c:pt idx="12">
                  <c:v>430</c:v>
                </c:pt>
              </c:numCache>
            </c:numRef>
          </c:val>
          <c:extLst>
            <c:ext xmlns:c16="http://schemas.microsoft.com/office/drawing/2014/chart" uri="{C3380CC4-5D6E-409C-BE32-E72D297353CC}">
              <c16:uniqueId val="{00000003-6403-4217-A850-C5AA3BCD314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216</c:v>
                </c:pt>
                <c:pt idx="3">
                  <c:v>209</c:v>
                </c:pt>
                <c:pt idx="6">
                  <c:v>191</c:v>
                </c:pt>
                <c:pt idx="9">
                  <c:v>168</c:v>
                </c:pt>
                <c:pt idx="12">
                  <c:v>174</c:v>
                </c:pt>
              </c:numCache>
            </c:numRef>
          </c:val>
          <c:extLst>
            <c:ext xmlns:c16="http://schemas.microsoft.com/office/drawing/2014/chart" uri="{C3380CC4-5D6E-409C-BE32-E72D297353CC}">
              <c16:uniqueId val="{00000004-6403-4217-A850-C5AA3BCD314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403-4217-A850-C5AA3BCD314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403-4217-A850-C5AA3BCD314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3146</c:v>
                </c:pt>
                <c:pt idx="3">
                  <c:v>3130</c:v>
                </c:pt>
                <c:pt idx="6">
                  <c:v>3556</c:v>
                </c:pt>
                <c:pt idx="9">
                  <c:v>3906</c:v>
                </c:pt>
                <c:pt idx="12">
                  <c:v>3743</c:v>
                </c:pt>
              </c:numCache>
            </c:numRef>
          </c:val>
          <c:extLst>
            <c:ext xmlns:c16="http://schemas.microsoft.com/office/drawing/2014/chart" uri="{C3380CC4-5D6E-409C-BE32-E72D297353CC}">
              <c16:uniqueId val="{00000007-6403-4217-A850-C5AA3BCD314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639</c:v>
                </c:pt>
                <c:pt idx="2">
                  <c:v>#N/A</c:v>
                </c:pt>
                <c:pt idx="3">
                  <c:v>#N/A</c:v>
                </c:pt>
                <c:pt idx="4">
                  <c:v>540</c:v>
                </c:pt>
                <c:pt idx="5">
                  <c:v>#N/A</c:v>
                </c:pt>
                <c:pt idx="6">
                  <c:v>#N/A</c:v>
                </c:pt>
                <c:pt idx="7">
                  <c:v>910</c:v>
                </c:pt>
                <c:pt idx="8">
                  <c:v>#N/A</c:v>
                </c:pt>
                <c:pt idx="9">
                  <c:v>#N/A</c:v>
                </c:pt>
                <c:pt idx="10">
                  <c:v>1097</c:v>
                </c:pt>
                <c:pt idx="11">
                  <c:v>#N/A</c:v>
                </c:pt>
                <c:pt idx="12">
                  <c:v>#N/A</c:v>
                </c:pt>
                <c:pt idx="13">
                  <c:v>1043</c:v>
                </c:pt>
                <c:pt idx="14">
                  <c:v>#N/A</c:v>
                </c:pt>
              </c:numCache>
            </c:numRef>
          </c:val>
          <c:smooth val="0"/>
          <c:extLst>
            <c:ext xmlns:c16="http://schemas.microsoft.com/office/drawing/2014/chart" uri="{C3380CC4-5D6E-409C-BE32-E72D297353CC}">
              <c16:uniqueId val="{00000008-6403-4217-A850-C5AA3BCD314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31480</c:v>
                </c:pt>
                <c:pt idx="5">
                  <c:v>31668</c:v>
                </c:pt>
                <c:pt idx="8">
                  <c:v>31011</c:v>
                </c:pt>
                <c:pt idx="11">
                  <c:v>29688</c:v>
                </c:pt>
                <c:pt idx="14">
                  <c:v>28839</c:v>
                </c:pt>
              </c:numCache>
            </c:numRef>
          </c:val>
          <c:extLst>
            <c:ext xmlns:c16="http://schemas.microsoft.com/office/drawing/2014/chart" uri="{C3380CC4-5D6E-409C-BE32-E72D297353CC}">
              <c16:uniqueId val="{00000000-61FB-47E3-951F-3CB25C30BC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5233</c:v>
                </c:pt>
                <c:pt idx="5">
                  <c:v>6134</c:v>
                </c:pt>
                <c:pt idx="8">
                  <c:v>7058</c:v>
                </c:pt>
                <c:pt idx="11">
                  <c:v>7206</c:v>
                </c:pt>
                <c:pt idx="14">
                  <c:v>8582</c:v>
                </c:pt>
              </c:numCache>
            </c:numRef>
          </c:val>
          <c:extLst>
            <c:ext xmlns:c16="http://schemas.microsoft.com/office/drawing/2014/chart" uri="{C3380CC4-5D6E-409C-BE32-E72D297353CC}">
              <c16:uniqueId val="{00000001-61FB-47E3-951F-3CB25C30BC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14991</c:v>
                </c:pt>
                <c:pt idx="5">
                  <c:v>17005</c:v>
                </c:pt>
                <c:pt idx="8">
                  <c:v>20784</c:v>
                </c:pt>
                <c:pt idx="11">
                  <c:v>22334</c:v>
                </c:pt>
                <c:pt idx="14">
                  <c:v>15324</c:v>
                </c:pt>
              </c:numCache>
            </c:numRef>
          </c:val>
          <c:extLst>
            <c:ext xmlns:c16="http://schemas.microsoft.com/office/drawing/2014/chart" uri="{C3380CC4-5D6E-409C-BE32-E72D297353CC}">
              <c16:uniqueId val="{00000002-61FB-47E3-951F-3CB25C30BC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FB-47E3-951F-3CB25C30BC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FB-47E3-951F-3CB25C30BC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1FB-47E3-951F-3CB25C30BC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5256</c:v>
                </c:pt>
                <c:pt idx="3">
                  <c:v>5095</c:v>
                </c:pt>
                <c:pt idx="6">
                  <c:v>5027</c:v>
                </c:pt>
                <c:pt idx="9">
                  <c:v>5144</c:v>
                </c:pt>
                <c:pt idx="12">
                  <c:v>5505</c:v>
                </c:pt>
              </c:numCache>
            </c:numRef>
          </c:val>
          <c:extLst>
            <c:ext xmlns:c16="http://schemas.microsoft.com/office/drawing/2014/chart" uri="{C3380CC4-5D6E-409C-BE32-E72D297353CC}">
              <c16:uniqueId val="{00000006-61FB-47E3-951F-3CB25C30BC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3404</c:v>
                </c:pt>
                <c:pt idx="3">
                  <c:v>3325</c:v>
                </c:pt>
                <c:pt idx="6">
                  <c:v>3185</c:v>
                </c:pt>
                <c:pt idx="9">
                  <c:v>2794</c:v>
                </c:pt>
                <c:pt idx="12">
                  <c:v>2375</c:v>
                </c:pt>
              </c:numCache>
            </c:numRef>
          </c:val>
          <c:extLst>
            <c:ext xmlns:c16="http://schemas.microsoft.com/office/drawing/2014/chart" uri="{C3380CC4-5D6E-409C-BE32-E72D297353CC}">
              <c16:uniqueId val="{00000007-61FB-47E3-951F-3CB25C30BC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2397</c:v>
                </c:pt>
                <c:pt idx="3">
                  <c:v>2255</c:v>
                </c:pt>
                <c:pt idx="6">
                  <c:v>2161</c:v>
                </c:pt>
                <c:pt idx="9">
                  <c:v>2078</c:v>
                </c:pt>
                <c:pt idx="12">
                  <c:v>2019</c:v>
                </c:pt>
              </c:numCache>
            </c:numRef>
          </c:val>
          <c:extLst>
            <c:ext xmlns:c16="http://schemas.microsoft.com/office/drawing/2014/chart" uri="{C3380CC4-5D6E-409C-BE32-E72D297353CC}">
              <c16:uniqueId val="{00000008-61FB-47E3-951F-3CB25C30BC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1FB-47E3-951F-3CB25C30BC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34858</c:v>
                </c:pt>
                <c:pt idx="3">
                  <c:v>37869</c:v>
                </c:pt>
                <c:pt idx="6">
                  <c:v>38319</c:v>
                </c:pt>
                <c:pt idx="9">
                  <c:v>37318</c:v>
                </c:pt>
                <c:pt idx="12">
                  <c:v>38454</c:v>
                </c:pt>
              </c:numCache>
            </c:numRef>
          </c:val>
          <c:extLst>
            <c:ext xmlns:c16="http://schemas.microsoft.com/office/drawing/2014/chart" uri="{C3380CC4-5D6E-409C-BE32-E72D297353CC}">
              <c16:uniqueId val="{0000000A-61FB-47E3-951F-3CB25C30BCE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1FB-47E3-951F-3CB25C30BCE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7339</c:v>
                </c:pt>
                <c:pt idx="1">
                  <c:v>7866</c:v>
                </c:pt>
                <c:pt idx="2">
                  <c:v>7047</c:v>
                </c:pt>
              </c:numCache>
            </c:numRef>
          </c:val>
          <c:extLst>
            <c:ext xmlns:c16="http://schemas.microsoft.com/office/drawing/2014/chart" uri="{C3380CC4-5D6E-409C-BE32-E72D297353CC}">
              <c16:uniqueId val="{00000000-1622-4B42-A443-FF7ADC831CB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1278</c:v>
                </c:pt>
                <c:pt idx="1">
                  <c:v>419</c:v>
                </c:pt>
                <c:pt idx="2">
                  <c:v>545</c:v>
                </c:pt>
              </c:numCache>
            </c:numRef>
          </c:val>
          <c:extLst>
            <c:ext xmlns:c16="http://schemas.microsoft.com/office/drawing/2014/chart" uri="{C3380CC4-5D6E-409C-BE32-E72D297353CC}">
              <c16:uniqueId val="{00000001-1622-4B42-A443-FF7ADC831CB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4795</c:v>
                </c:pt>
                <c:pt idx="1">
                  <c:v>5221</c:v>
                </c:pt>
                <c:pt idx="2">
                  <c:v>4960</c:v>
                </c:pt>
              </c:numCache>
            </c:numRef>
          </c:val>
          <c:extLst>
            <c:ext xmlns:c16="http://schemas.microsoft.com/office/drawing/2014/chart" uri="{C3380CC4-5D6E-409C-BE32-E72D297353CC}">
              <c16:uniqueId val="{00000002-1622-4B42-A443-FF7ADC831CB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112,926
108,013
125.34
64,306,010
63,233,071
815,375
27,176,022
38,454,199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市民税、固定資産税</a:t>
          </a:r>
          <a:r>
            <a:rPr kumimoji="1" lang="ja-JP" altLang="en-US" sz="1000">
              <a:solidFill>
                <a:schemeClr val="dk1"/>
              </a:solidFill>
              <a:effectLst/>
              <a:latin typeface="+mn-lt"/>
              <a:ea typeface="+mn-ea"/>
              <a:cs typeface="+mn-cs"/>
            </a:rPr>
            <a:t>、地方消費税交付金等</a:t>
          </a:r>
          <a:r>
            <a:rPr kumimoji="1" lang="ja-JP" altLang="ja-JP" sz="1000">
              <a:solidFill>
                <a:schemeClr val="dk1"/>
              </a:solidFill>
              <a:effectLst/>
              <a:latin typeface="+mn-lt"/>
              <a:ea typeface="+mn-ea"/>
              <a:cs typeface="+mn-cs"/>
            </a:rPr>
            <a:t>の増収により、基準財政収入額は増加した。　</a:t>
          </a:r>
          <a:endParaRPr lang="ja-JP" altLang="ja-JP" sz="1000">
            <a:effectLst/>
          </a:endParaRPr>
        </a:p>
        <a:p>
          <a:r>
            <a:rPr kumimoji="1" lang="ja-JP" altLang="ja-JP" sz="1000">
              <a:solidFill>
                <a:schemeClr val="dk1"/>
              </a:solidFill>
              <a:effectLst/>
              <a:latin typeface="+mn-lt"/>
              <a:ea typeface="+mn-ea"/>
              <a:cs typeface="+mn-cs"/>
            </a:rPr>
            <a:t>　基準財政需要額は、</a:t>
          </a:r>
          <a:r>
            <a:rPr kumimoji="1" lang="ja-JP" altLang="en-US" sz="1000">
              <a:solidFill>
                <a:schemeClr val="dk1"/>
              </a:solidFill>
              <a:effectLst/>
              <a:latin typeface="+mn-lt"/>
              <a:ea typeface="+mn-ea"/>
              <a:cs typeface="+mn-cs"/>
            </a:rPr>
            <a:t>保健</a:t>
          </a:r>
          <a:r>
            <a:rPr kumimoji="1" lang="ja-JP" altLang="ja-JP" sz="1000">
              <a:solidFill>
                <a:schemeClr val="dk1"/>
              </a:solidFill>
              <a:effectLst/>
              <a:latin typeface="+mn-lt"/>
              <a:ea typeface="+mn-ea"/>
              <a:cs typeface="+mn-cs"/>
            </a:rPr>
            <a:t>衛生費や</a:t>
          </a:r>
          <a:r>
            <a:rPr kumimoji="1" lang="ja-JP" altLang="en-US" sz="1000">
              <a:solidFill>
                <a:schemeClr val="dk1"/>
              </a:solidFill>
              <a:effectLst/>
              <a:latin typeface="+mn-lt"/>
              <a:ea typeface="+mn-ea"/>
              <a:cs typeface="+mn-cs"/>
            </a:rPr>
            <a:t>地域振興</a:t>
          </a:r>
          <a:r>
            <a:rPr kumimoji="1" lang="ja-JP" altLang="ja-JP" sz="1000">
              <a:solidFill>
                <a:schemeClr val="dk1"/>
              </a:solidFill>
              <a:effectLst/>
              <a:latin typeface="+mn-lt"/>
              <a:ea typeface="+mn-ea"/>
              <a:cs typeface="+mn-cs"/>
            </a:rPr>
            <a:t>費等が減少したものの、生活保護費、社会福祉費、高齢者福祉費</a:t>
          </a:r>
          <a:r>
            <a:rPr kumimoji="1" lang="ja-JP" altLang="en-US" sz="1000">
              <a:solidFill>
                <a:schemeClr val="dk1"/>
              </a:solidFill>
              <a:effectLst/>
              <a:latin typeface="+mn-lt"/>
              <a:ea typeface="+mn-ea"/>
              <a:cs typeface="+mn-cs"/>
            </a:rPr>
            <a:t>等</a:t>
          </a:r>
          <a:r>
            <a:rPr kumimoji="1" lang="ja-JP" altLang="ja-JP" sz="1000">
              <a:solidFill>
                <a:schemeClr val="dk1"/>
              </a:solidFill>
              <a:effectLst/>
              <a:latin typeface="+mn-lt"/>
              <a:ea typeface="+mn-ea"/>
              <a:cs typeface="+mn-cs"/>
            </a:rPr>
            <a:t>が増加したことに伴い</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増加した。</a:t>
          </a:r>
          <a:endParaRPr lang="ja-JP" altLang="ja-JP" sz="1000">
            <a:effectLst/>
          </a:endParaRPr>
        </a:p>
        <a:p>
          <a:r>
            <a:rPr kumimoji="1" lang="ja-JP" altLang="ja-JP" sz="1000">
              <a:solidFill>
                <a:schemeClr val="dk1"/>
              </a:solidFill>
              <a:effectLst/>
              <a:latin typeface="+mn-lt"/>
              <a:ea typeface="+mn-ea"/>
              <a:cs typeface="+mn-cs"/>
            </a:rPr>
            <a:t>　基準財政収入額、基準財政需要額ともに増加し</a:t>
          </a:r>
          <a:r>
            <a:rPr kumimoji="1" lang="ja-JP" altLang="en-US" sz="1000">
              <a:solidFill>
                <a:schemeClr val="dk1"/>
              </a:solidFill>
              <a:effectLst/>
              <a:latin typeface="+mn-lt"/>
              <a:ea typeface="+mn-ea"/>
              <a:cs typeface="+mn-cs"/>
            </a:rPr>
            <a:t>たが</a:t>
          </a:r>
          <a:r>
            <a:rPr kumimoji="1" lang="ja-JP" altLang="ja-JP" sz="1000">
              <a:solidFill>
                <a:schemeClr val="dk1"/>
              </a:solidFill>
              <a:effectLst/>
              <a:latin typeface="+mn-lt"/>
              <a:ea typeface="+mn-ea"/>
              <a:cs typeface="+mn-cs"/>
            </a:rPr>
            <a:t>、基準財政収入額の伸び率</a:t>
          </a:r>
          <a:r>
            <a:rPr kumimoji="1" lang="ja-JP" altLang="en-US" sz="1000">
              <a:solidFill>
                <a:schemeClr val="dk1"/>
              </a:solidFill>
              <a:effectLst/>
              <a:latin typeface="+mn-lt"/>
              <a:ea typeface="+mn-ea"/>
              <a:cs typeface="+mn-cs"/>
            </a:rPr>
            <a:t>が</a:t>
          </a:r>
          <a:r>
            <a:rPr kumimoji="1" lang="ja-JP" altLang="ja-JP" sz="1000">
              <a:solidFill>
                <a:schemeClr val="dk1"/>
              </a:solidFill>
              <a:effectLst/>
              <a:latin typeface="+mn-lt"/>
              <a:ea typeface="+mn-ea"/>
              <a:cs typeface="+mn-cs"/>
            </a:rPr>
            <a:t>基準財政需要額の伸び率を</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回った</a:t>
          </a:r>
          <a:r>
            <a:rPr kumimoji="1" lang="ja-JP" altLang="en-US" sz="1000">
              <a:solidFill>
                <a:schemeClr val="dk1"/>
              </a:solidFill>
              <a:effectLst/>
              <a:latin typeface="+mn-lt"/>
              <a:ea typeface="+mn-ea"/>
              <a:cs typeface="+mn-cs"/>
            </a:rPr>
            <a:t>ことにより</a:t>
          </a:r>
          <a:r>
            <a:rPr kumimoji="1" lang="ja-JP" altLang="ja-JP" sz="1000">
              <a:solidFill>
                <a:schemeClr val="dk1"/>
              </a:solidFill>
              <a:effectLst/>
              <a:latin typeface="+mn-lt"/>
              <a:ea typeface="+mn-ea"/>
              <a:cs typeface="+mn-cs"/>
            </a:rPr>
            <a:t>、財政力指数は</a:t>
          </a:r>
          <a:r>
            <a:rPr kumimoji="1" lang="ja-JP" altLang="en-US" sz="1000">
              <a:solidFill>
                <a:schemeClr val="dk1"/>
              </a:solidFill>
              <a:effectLst/>
              <a:latin typeface="+mn-lt"/>
              <a:ea typeface="+mn-ea"/>
              <a:cs typeface="+mn-cs"/>
            </a:rPr>
            <a:t>単年度の比較では改善したものの、令和</a:t>
          </a:r>
          <a:r>
            <a:rPr kumimoji="1" lang="en-US" altLang="ja-JP" sz="1000">
              <a:solidFill>
                <a:schemeClr val="dk1"/>
              </a:solidFill>
              <a:effectLst/>
              <a:latin typeface="+mn-lt"/>
              <a:ea typeface="+mn-ea"/>
              <a:cs typeface="+mn-cs"/>
            </a:rPr>
            <a:t>2</a:t>
          </a:r>
          <a:r>
            <a:rPr kumimoji="1" lang="ja-JP" altLang="en-US" sz="1000">
              <a:solidFill>
                <a:schemeClr val="dk1"/>
              </a:solidFill>
              <a:effectLst/>
              <a:latin typeface="+mn-lt"/>
              <a:ea typeface="+mn-ea"/>
              <a:cs typeface="+mn-cs"/>
            </a:rPr>
            <a:t>年度と令和</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年度の比較において悪化したことに伴い、</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か年平均は</a:t>
          </a:r>
          <a:r>
            <a:rPr kumimoji="1" lang="en-US" altLang="ja-JP" sz="1000">
              <a:solidFill>
                <a:schemeClr val="dk1"/>
              </a:solidFill>
              <a:effectLst/>
              <a:latin typeface="+mn-lt"/>
              <a:ea typeface="+mn-ea"/>
              <a:cs typeface="+mn-cs"/>
            </a:rPr>
            <a:t>0.01</a:t>
          </a:r>
          <a:r>
            <a:rPr kumimoji="1" lang="ja-JP" altLang="ja-JP" sz="1000">
              <a:solidFill>
                <a:schemeClr val="dk1"/>
              </a:solidFill>
              <a:effectLst/>
              <a:latin typeface="+mn-lt"/>
              <a:ea typeface="+mn-ea"/>
              <a:cs typeface="+mn-cs"/>
            </a:rPr>
            <a:t>ポイントの減となった。</a:t>
          </a:r>
          <a:endParaRPr lang="ja-JP" altLang="ja-JP" sz="1000">
            <a:effectLst/>
          </a:endParaRPr>
        </a:p>
        <a:p>
          <a:r>
            <a:rPr kumimoji="1" lang="ja-JP" altLang="ja-JP" sz="1000">
              <a:solidFill>
                <a:schemeClr val="dk1"/>
              </a:solidFill>
              <a:effectLst/>
              <a:latin typeface="+mn-lt"/>
              <a:ea typeface="+mn-ea"/>
              <a:cs typeface="+mn-cs"/>
            </a:rPr>
            <a:t>　全国平均を上回ってはいるが、今後もより一層の歳入確保に取り組む。</a:t>
          </a:r>
          <a:endParaRPr lang="ja-JP" altLang="ja-JP" sz="10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27215</xdr:rowOff>
    </xdr:from>
    <xdr:to>
      <xdr:col>23</xdr:col>
      <xdr:colOff>133350</xdr:colOff>
      <xdr:row>44</xdr:row>
      <xdr:rowOff>44450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5710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25599</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9978</xdr:rowOff>
    </xdr:from>
    <xdr:to>
      <xdr:col>19</xdr:col>
      <xdr:colOff>133350</xdr:colOff>
      <xdr:row>44</xdr:row>
      <xdr:rowOff>27215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103612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44</xdr:row>
      <xdr:rowOff>9978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53654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69142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147865</xdr:rowOff>
    </xdr:from>
    <xdr:to>
      <xdr:col>19</xdr:col>
      <xdr:colOff>184150</xdr:colOff>
      <xdr:row>44</xdr:row>
      <xdr:rowOff>78015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62792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130628</xdr:rowOff>
    </xdr:from>
    <xdr:to>
      <xdr:col>15</xdr:col>
      <xdr:colOff>133350</xdr:colOff>
      <xdr:row>44</xdr:row>
      <xdr:rowOff>60778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45555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00" b="0" i="0" baseline="0">
              <a:solidFill>
                <a:schemeClr val="dk1"/>
              </a:solidFill>
              <a:effectLst/>
              <a:latin typeface="+mn-lt"/>
              <a:ea typeface="+mn-ea"/>
              <a:cs typeface="+mn-cs"/>
            </a:rPr>
            <a:t>　歳出において、経常経費充当一般財源等は、</a:t>
          </a:r>
          <a:r>
            <a:rPr lang="ja-JP" altLang="en-US" sz="1000" b="0" i="0" baseline="0">
              <a:solidFill>
                <a:schemeClr val="dk1"/>
              </a:solidFill>
              <a:effectLst/>
              <a:latin typeface="+mn-lt"/>
              <a:ea typeface="+mn-ea"/>
              <a:cs typeface="+mn-cs"/>
            </a:rPr>
            <a:t>扶助費や物件費の増</a:t>
          </a:r>
          <a:r>
            <a:rPr lang="ja-JP" altLang="ja-JP" sz="1000" b="0" i="0" baseline="0">
              <a:solidFill>
                <a:schemeClr val="dk1"/>
              </a:solidFill>
              <a:effectLst/>
              <a:latin typeface="+mn-lt"/>
              <a:ea typeface="+mn-ea"/>
              <a:cs typeface="+mn-cs"/>
            </a:rPr>
            <a:t>などの要因により、</a:t>
          </a:r>
          <a:r>
            <a:rPr lang="en-US" altLang="ja-JP" sz="1000" b="0" i="0" baseline="0">
              <a:solidFill>
                <a:schemeClr val="dk1"/>
              </a:solidFill>
              <a:effectLst/>
              <a:latin typeface="+mn-lt"/>
              <a:ea typeface="+mn-ea"/>
              <a:cs typeface="+mn-cs"/>
            </a:rPr>
            <a:t>1.1</a:t>
          </a:r>
          <a:r>
            <a:rPr lang="ja-JP" altLang="ja-JP" sz="1000" b="0" i="0" baseline="0">
              <a:solidFill>
                <a:schemeClr val="dk1"/>
              </a:solidFill>
              <a:effectLst/>
              <a:latin typeface="+mn-lt"/>
              <a:ea typeface="+mn-ea"/>
              <a:cs typeface="+mn-cs"/>
            </a:rPr>
            <a:t>ポイントの増となった。</a:t>
          </a:r>
          <a:endParaRPr lang="ja-JP" altLang="ja-JP" sz="1000">
            <a:effectLst/>
          </a:endParaRPr>
        </a:p>
        <a:p>
          <a:r>
            <a:rPr lang="ja-JP" altLang="ja-JP" sz="1000" b="0" i="0" baseline="0">
              <a:solidFill>
                <a:schemeClr val="dk1"/>
              </a:solidFill>
              <a:effectLst/>
              <a:latin typeface="+mn-lt"/>
              <a:ea typeface="+mn-ea"/>
              <a:cs typeface="+mn-cs"/>
            </a:rPr>
            <a:t>　歳入において経常一般財源等は、地方税が増となったものの、地方交付</a:t>
          </a:r>
          <a:r>
            <a:rPr lang="ja-JP" altLang="en-US" sz="1000" b="0" i="0" baseline="0">
              <a:solidFill>
                <a:schemeClr val="dk1"/>
              </a:solidFill>
              <a:effectLst/>
              <a:latin typeface="+mn-lt"/>
              <a:ea typeface="+mn-ea"/>
              <a:cs typeface="+mn-cs"/>
            </a:rPr>
            <a:t>税</a:t>
          </a:r>
          <a:r>
            <a:rPr lang="ja-JP" altLang="ja-JP" sz="1000" b="0" i="0" baseline="0">
              <a:solidFill>
                <a:schemeClr val="dk1"/>
              </a:solidFill>
              <a:effectLst/>
              <a:latin typeface="+mn-lt"/>
              <a:ea typeface="+mn-ea"/>
              <a:cs typeface="+mn-cs"/>
            </a:rPr>
            <a:t>や臨時財政対策債が減となり</a:t>
          </a:r>
          <a:r>
            <a:rPr lang="ja-JP" altLang="en-US" sz="1000" b="0" i="0" baseline="0">
              <a:solidFill>
                <a:schemeClr val="dk1"/>
              </a:solidFill>
              <a:effectLst/>
              <a:latin typeface="+mn-lt"/>
              <a:ea typeface="+mn-ea"/>
              <a:cs typeface="+mn-cs"/>
            </a:rPr>
            <a:t>昨年度と同程度になった</a:t>
          </a:r>
          <a:r>
            <a:rPr lang="ja-JP" altLang="ja-JP" sz="1000" b="0" i="0" baseline="0">
              <a:solidFill>
                <a:schemeClr val="dk1"/>
              </a:solidFill>
              <a:effectLst/>
              <a:latin typeface="+mn-lt"/>
              <a:ea typeface="+mn-ea"/>
              <a:cs typeface="+mn-cs"/>
            </a:rPr>
            <a:t>。その結果、経常収支比率が</a:t>
          </a:r>
          <a:r>
            <a:rPr lang="en-US" altLang="ja-JP" sz="1000" b="0" i="0" baseline="0">
              <a:solidFill>
                <a:schemeClr val="dk1"/>
              </a:solidFill>
              <a:effectLst/>
              <a:latin typeface="+mn-lt"/>
              <a:ea typeface="+mn-ea"/>
              <a:cs typeface="+mn-cs"/>
            </a:rPr>
            <a:t>97.1</a:t>
          </a:r>
          <a:r>
            <a:rPr lang="ja-JP" altLang="ja-JP" sz="1000" b="0" i="0" baseline="0">
              <a:solidFill>
                <a:schemeClr val="dk1"/>
              </a:solidFill>
              <a:effectLst/>
              <a:latin typeface="+mn-lt"/>
              <a:ea typeface="+mn-ea"/>
              <a:cs typeface="+mn-cs"/>
            </a:rPr>
            <a:t>％となった。</a:t>
          </a:r>
          <a:endParaRPr lang="ja-JP" altLang="ja-JP" sz="1000">
            <a:effectLst/>
          </a:endParaRPr>
        </a:p>
        <a:p>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引き続き、歳入歳出両面からの改善に努めることで、持続可能で安定的な行政経営を行う。</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46736</xdr:rowOff>
    </xdr:from>
    <xdr:to>
      <xdr:col>23</xdr:col>
      <xdr:colOff>133350</xdr:colOff>
      <xdr:row>63</xdr:row>
      <xdr:rowOff>94996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48086"/>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148336</xdr:rowOff>
    </xdr:from>
    <xdr:to>
      <xdr:col>19</xdr:col>
      <xdr:colOff>133350</xdr:colOff>
      <xdr:row>63</xdr:row>
      <xdr:rowOff>46736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6067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115079</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148336</xdr:rowOff>
    </xdr:from>
    <xdr:to>
      <xdr:col>15</xdr:col>
      <xdr:colOff>82550</xdr:colOff>
      <xdr:row>63</xdr:row>
      <xdr:rowOff>85344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606786"/>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136923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63</xdr:row>
      <xdr:rowOff>109474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20845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44196</xdr:rowOff>
    </xdr:from>
    <xdr:to>
      <xdr:col>23</xdr:col>
      <xdr:colOff>184150</xdr:colOff>
      <xdr:row>63</xdr:row>
      <xdr:rowOff>145796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16273</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167386</xdr:rowOff>
    </xdr:from>
    <xdr:to>
      <xdr:col>19</xdr:col>
      <xdr:colOff>184150</xdr:colOff>
      <xdr:row>63</xdr:row>
      <xdr:rowOff>97536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82313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97536</xdr:rowOff>
    </xdr:from>
    <xdr:to>
      <xdr:col>15</xdr:col>
      <xdr:colOff>133350</xdr:colOff>
      <xdr:row>62</xdr:row>
      <xdr:rowOff>27686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55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12463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4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34544</xdr:rowOff>
    </xdr:from>
    <xdr:to>
      <xdr:col>11</xdr:col>
      <xdr:colOff>82550</xdr:colOff>
      <xdr:row>63</xdr:row>
      <xdr:rowOff>136144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58674</xdr:rowOff>
    </xdr:from>
    <xdr:to>
      <xdr:col>7</xdr:col>
      <xdr:colOff>31750</xdr:colOff>
      <xdr:row>63</xdr:row>
      <xdr:rowOff>160274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145051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[137,559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全国平均、県平均と比較すると、概ね良好な数値である。</a:t>
          </a:r>
          <a:endParaRPr lang="ja-JP" altLang="ja-JP" sz="1000">
            <a:effectLst/>
          </a:endParaRPr>
        </a:p>
        <a:p>
          <a:r>
            <a:rPr kumimoji="1" lang="ja-JP" altLang="ja-JP" sz="1000">
              <a:solidFill>
                <a:schemeClr val="dk1"/>
              </a:solidFill>
              <a:effectLst/>
              <a:latin typeface="+mn-lt"/>
              <a:ea typeface="+mn-ea"/>
              <a:cs typeface="+mn-cs"/>
            </a:rPr>
            <a:t>　人件費については、</a:t>
          </a:r>
          <a:r>
            <a:rPr kumimoji="1" lang="ja-JP" altLang="en-US" sz="1000">
              <a:solidFill>
                <a:schemeClr val="dk1"/>
              </a:solidFill>
              <a:effectLst/>
              <a:latin typeface="+mn-lt"/>
              <a:ea typeface="+mn-ea"/>
              <a:cs typeface="+mn-cs"/>
            </a:rPr>
            <a:t>定年延長に伴う定年退職者の減により退職手当</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大幅な</a:t>
          </a:r>
          <a:r>
            <a:rPr kumimoji="1" lang="ja-JP" altLang="ja-JP" sz="1000">
              <a:solidFill>
                <a:schemeClr val="dk1"/>
              </a:solidFill>
              <a:effectLst/>
              <a:latin typeface="+mn-lt"/>
              <a:ea typeface="+mn-ea"/>
              <a:cs typeface="+mn-cs"/>
            </a:rPr>
            <a:t>減となった。</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物件費については、</a:t>
          </a:r>
          <a:r>
            <a:rPr kumimoji="1" lang="ja-JP" altLang="en-US" sz="1000">
              <a:solidFill>
                <a:schemeClr val="dk1"/>
              </a:solidFill>
              <a:effectLst/>
              <a:latin typeface="+mn-lt"/>
              <a:ea typeface="+mn-ea"/>
              <a:cs typeface="+mn-cs"/>
            </a:rPr>
            <a:t>新型コロナウイルスの</a:t>
          </a:r>
          <a:r>
            <a:rPr kumimoji="1" lang="en-US" altLang="ja-JP" sz="1000">
              <a:solidFill>
                <a:schemeClr val="dk1"/>
              </a:solidFill>
              <a:effectLst/>
              <a:latin typeface="+mn-lt"/>
              <a:ea typeface="+mn-ea"/>
              <a:cs typeface="+mn-cs"/>
            </a:rPr>
            <a:t>5</a:t>
          </a:r>
          <a:r>
            <a:rPr kumimoji="1" lang="ja-JP" altLang="en-US" sz="1000">
              <a:solidFill>
                <a:schemeClr val="dk1"/>
              </a:solidFill>
              <a:effectLst/>
              <a:latin typeface="+mn-lt"/>
              <a:ea typeface="+mn-ea"/>
              <a:cs typeface="+mn-cs"/>
            </a:rPr>
            <a:t>類感染症移行による</a:t>
          </a:r>
          <a:r>
            <a:rPr lang="ja-JP" altLang="ja-JP" sz="1000" b="0" i="0" baseline="0">
              <a:solidFill>
                <a:schemeClr val="dk1"/>
              </a:solidFill>
              <a:effectLst/>
              <a:latin typeface="+mn-lt"/>
              <a:ea typeface="+mn-ea"/>
              <a:cs typeface="+mn-cs"/>
            </a:rPr>
            <a:t>ＰＣＲ検査センター開設事業</a:t>
          </a:r>
          <a:r>
            <a:rPr lang="ja-JP" altLang="en-US" sz="1000" b="0" i="0" baseline="0">
              <a:solidFill>
                <a:schemeClr val="dk1"/>
              </a:solidFill>
              <a:effectLst/>
              <a:latin typeface="+mn-lt"/>
              <a:ea typeface="+mn-ea"/>
              <a:cs typeface="+mn-cs"/>
            </a:rPr>
            <a:t>や新型コロナワクチン接種事業</a:t>
          </a:r>
          <a:r>
            <a:rPr lang="ja-JP" altLang="ja-JP" sz="1000" b="0" i="0" baseline="0">
              <a:solidFill>
                <a:schemeClr val="dk1"/>
              </a:solidFill>
              <a:effectLst/>
              <a:latin typeface="+mn-lt"/>
              <a:ea typeface="+mn-ea"/>
              <a:cs typeface="+mn-cs"/>
            </a:rPr>
            <a:t>が減少した</a:t>
          </a:r>
          <a:r>
            <a:rPr lang="ja-JP" altLang="en-US" sz="1000" b="0" i="0" baseline="0">
              <a:solidFill>
                <a:schemeClr val="dk1"/>
              </a:solidFill>
              <a:effectLst/>
              <a:latin typeface="+mn-lt"/>
              <a:ea typeface="+mn-ea"/>
              <a:cs typeface="+mn-cs"/>
            </a:rPr>
            <a:t>ことにより</a:t>
          </a:r>
          <a:r>
            <a:rPr lang="en-US" altLang="ja-JP" sz="1000" b="0" i="0" baseline="0">
              <a:solidFill>
                <a:schemeClr val="tx1"/>
              </a:solidFill>
              <a:effectLst/>
              <a:latin typeface="+mn-lt"/>
              <a:ea typeface="+mn-ea"/>
              <a:cs typeface="+mn-cs"/>
            </a:rPr>
            <a:t>17.1</a:t>
          </a:r>
          <a:r>
            <a:rPr lang="ja-JP" altLang="ja-JP" sz="1000" b="0" i="0" baseline="0">
              <a:solidFill>
                <a:schemeClr val="dk1"/>
              </a:solidFill>
              <a:effectLst/>
              <a:latin typeface="+mn-lt"/>
              <a:ea typeface="+mn-ea"/>
              <a:cs typeface="+mn-cs"/>
            </a:rPr>
            <a:t>ポイントの</a:t>
          </a:r>
          <a:r>
            <a:rPr lang="ja-JP" altLang="en-US" sz="1000" b="0" i="0" baseline="0">
              <a:solidFill>
                <a:schemeClr val="dk1"/>
              </a:solidFill>
              <a:effectLst/>
              <a:latin typeface="+mn-lt"/>
              <a:ea typeface="+mn-ea"/>
              <a:cs typeface="+mn-cs"/>
            </a:rPr>
            <a:t>減</a:t>
          </a:r>
          <a:r>
            <a:rPr lang="ja-JP" altLang="ja-JP" sz="1000" b="0" i="0" baseline="0">
              <a:solidFill>
                <a:schemeClr val="dk1"/>
              </a:solidFill>
              <a:effectLst/>
              <a:latin typeface="+mn-lt"/>
              <a:ea typeface="+mn-ea"/>
              <a:cs typeface="+mn-cs"/>
            </a:rPr>
            <a:t>となった。</a:t>
          </a:r>
          <a:endParaRPr lang="ja-JP" altLang="ja-JP" sz="1000">
            <a:effectLst/>
          </a:endParaRPr>
        </a:p>
        <a:p>
          <a:r>
            <a:rPr kumimoji="1" lang="ja-JP" altLang="ja-JP" sz="1000" b="0" i="0" baseline="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公共施設の適正配置と管理運営の効率化により施設の統廃合や集約化、複合化等を進め、総量の削減に努めることで、人件費・物件費の抑制を図る。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36421</xdr:rowOff>
    </xdr:from>
    <xdr:to>
      <xdr:col>23</xdr:col>
      <xdr:colOff>133350</xdr:colOff>
      <xdr:row>85</xdr:row>
      <xdr:rowOff>18827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4438221"/>
          <a:ext cx="838200" cy="15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162661</xdr:rowOff>
    </xdr:from>
    <xdr:to>
      <xdr:col>19</xdr:col>
      <xdr:colOff>133350</xdr:colOff>
      <xdr:row>85</xdr:row>
      <xdr:rowOff>18827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564461"/>
          <a:ext cx="8890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11359</xdr:rowOff>
    </xdr:from>
    <xdr:to>
      <xdr:col>15</xdr:col>
      <xdr:colOff>82550</xdr:colOff>
      <xdr:row>84</xdr:row>
      <xdr:rowOff>162661</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41709"/>
          <a:ext cx="889000" cy="322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132084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60751</xdr:rowOff>
    </xdr:from>
    <xdr:to>
      <xdr:col>11</xdr:col>
      <xdr:colOff>31750</xdr:colOff>
      <xdr:row>83</xdr:row>
      <xdr:rowOff>11359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19651"/>
          <a:ext cx="889000" cy="1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4014</xdr:rowOff>
    </xdr:from>
    <xdr:to>
      <xdr:col>7</xdr:col>
      <xdr:colOff>31750</xdr:colOff>
      <xdr:row>82</xdr:row>
      <xdr:rowOff>105614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115791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157071</xdr:rowOff>
    </xdr:from>
    <xdr:to>
      <xdr:col>23</xdr:col>
      <xdr:colOff>184150</xdr:colOff>
      <xdr:row>84</xdr:row>
      <xdr:rowOff>87221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38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129148</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5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139477</xdr:rowOff>
    </xdr:from>
    <xdr:to>
      <xdr:col>19</xdr:col>
      <xdr:colOff>184150</xdr:colOff>
      <xdr:row>85</xdr:row>
      <xdr:rowOff>69627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5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54404</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627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111861</xdr:rowOff>
    </xdr:from>
    <xdr:to>
      <xdr:col>15</xdr:col>
      <xdr:colOff>133350</xdr:colOff>
      <xdr:row>85</xdr:row>
      <xdr:rowOff>42011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1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26788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00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132009</xdr:rowOff>
    </xdr:from>
    <xdr:to>
      <xdr:col>11</xdr:col>
      <xdr:colOff>82550</xdr:colOff>
      <xdr:row>83</xdr:row>
      <xdr:rowOff>62159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19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46936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7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9951</xdr:rowOff>
    </xdr:from>
    <xdr:to>
      <xdr:col>7</xdr:col>
      <xdr:colOff>31750</xdr:colOff>
      <xdr:row>82</xdr:row>
      <xdr:rowOff>111551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6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96328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給与制度の総合的見直し、給与構造の見直しを実施し、激変緩和の経過措置も終了した。</a:t>
          </a:r>
          <a:endParaRPr lang="ja-JP" altLang="ja-JP" sz="1000">
            <a:effectLst/>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年度のラスパイレス指数は</a:t>
          </a:r>
          <a:r>
            <a:rPr kumimoji="1" lang="en-US" altLang="ja-JP" sz="1000">
              <a:solidFill>
                <a:schemeClr val="dk1"/>
              </a:solidFill>
              <a:effectLst/>
              <a:latin typeface="+mn-lt"/>
              <a:ea typeface="+mn-ea"/>
              <a:cs typeface="+mn-cs"/>
            </a:rPr>
            <a:t>100</a:t>
          </a:r>
          <a:r>
            <a:rPr kumimoji="1" lang="ja-JP" altLang="ja-JP" sz="1000">
              <a:solidFill>
                <a:schemeClr val="dk1"/>
              </a:solidFill>
              <a:effectLst/>
              <a:latin typeface="+mn-lt"/>
              <a:ea typeface="+mn-ea"/>
              <a:cs typeface="+mn-cs"/>
            </a:rPr>
            <a:t>を下回っているが、今後も引き続き、給与全般の適正化に努めることで、水準を見直していく。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85</xdr:row>
      <xdr:rowOff>169636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7084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49893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742886"/>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49893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472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67129</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25650"/>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67129</xdr:rowOff>
    </xdr:from>
    <xdr:to>
      <xdr:col>64</xdr:col>
      <xdr:colOff>152400</xdr:colOff>
      <xdr:row>85</xdr:row>
      <xdr:rowOff>168729</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7456</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56441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85470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16329</xdr:rowOff>
    </xdr:from>
    <xdr:to>
      <xdr:col>64</xdr:col>
      <xdr:colOff>152400</xdr:colOff>
      <xdr:row>86</xdr:row>
      <xdr:rowOff>117929</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102706</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17</a:t>
          </a:r>
          <a:r>
            <a:rPr kumimoji="1" lang="ja-JP" altLang="ja-JP" sz="1000">
              <a:solidFill>
                <a:schemeClr val="dk1"/>
              </a:solidFill>
              <a:effectLst/>
              <a:latin typeface="+mn-lt"/>
              <a:ea typeface="+mn-ea"/>
              <a:cs typeface="+mn-cs"/>
            </a:rPr>
            <a:t>年度に策定した第</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次別府市定員適正化計画の目標数値以上の職員数を削減し、行財政改革に取り組んだ。</a:t>
          </a:r>
          <a:endParaRPr lang="ja-JP" altLang="ja-JP" sz="1000">
            <a:effectLst/>
          </a:endParaRPr>
        </a:p>
        <a:p>
          <a:r>
            <a:rPr kumimoji="1" lang="ja-JP" altLang="ja-JP" sz="1000">
              <a:solidFill>
                <a:schemeClr val="dk1"/>
              </a:solidFill>
              <a:effectLst/>
              <a:latin typeface="+mn-lt"/>
              <a:ea typeface="+mn-ea"/>
              <a:cs typeface="+mn-cs"/>
            </a:rPr>
            <a:t>　さらに、平成</a:t>
          </a:r>
          <a:r>
            <a:rPr kumimoji="1" lang="en-US" altLang="ja-JP" sz="1000">
              <a:solidFill>
                <a:schemeClr val="dk1"/>
              </a:solidFill>
              <a:effectLst/>
              <a:latin typeface="+mn-lt"/>
              <a:ea typeface="+mn-ea"/>
              <a:cs typeface="+mn-cs"/>
            </a:rPr>
            <a:t>24</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日を起点とした第</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次定員適正化計画を策定し、</a:t>
          </a:r>
          <a:r>
            <a:rPr kumimoji="1" lang="en-US" altLang="ja-JP" sz="1000">
              <a:solidFill>
                <a:schemeClr val="dk1"/>
              </a:solidFill>
              <a:effectLst/>
              <a:latin typeface="+mn-lt"/>
              <a:ea typeface="+mn-ea"/>
              <a:cs typeface="+mn-cs"/>
            </a:rPr>
            <a:t>10</a:t>
          </a:r>
          <a:r>
            <a:rPr kumimoji="1" lang="ja-JP" altLang="ja-JP" sz="1000">
              <a:solidFill>
                <a:schemeClr val="dk1"/>
              </a:solidFill>
              <a:effectLst/>
              <a:latin typeface="+mn-lt"/>
              <a:ea typeface="+mn-ea"/>
              <a:cs typeface="+mn-cs"/>
            </a:rPr>
            <a:t>年間でより職員数を削減すべく適正な定員管理に努め、計画最終時点の令和</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4</a:t>
          </a:r>
          <a:r>
            <a:rPr kumimoji="1" lang="ja-JP" altLang="ja-JP" sz="1000">
              <a:solidFill>
                <a:schemeClr val="dk1"/>
              </a:solidFill>
              <a:effectLst/>
              <a:latin typeface="+mn-lt"/>
              <a:ea typeface="+mn-ea"/>
              <a:cs typeface="+mn-cs"/>
            </a:rPr>
            <a:t>月</a:t>
          </a:r>
          <a:r>
            <a:rPr kumimoji="1" lang="en-US" altLang="ja-JP" sz="1000">
              <a:solidFill>
                <a:schemeClr val="dk1"/>
              </a:solidFill>
              <a:effectLst/>
              <a:latin typeface="+mn-lt"/>
              <a:ea typeface="+mn-ea"/>
              <a:cs typeface="+mn-cs"/>
            </a:rPr>
            <a:t>1</a:t>
          </a:r>
          <a:r>
            <a:rPr kumimoji="1" lang="ja-JP" altLang="ja-JP" sz="1000">
              <a:solidFill>
                <a:schemeClr val="dk1"/>
              </a:solidFill>
              <a:effectLst/>
              <a:latin typeface="+mn-lt"/>
              <a:ea typeface="+mn-ea"/>
              <a:cs typeface="+mn-cs"/>
            </a:rPr>
            <a:t>日までに一定の削減を達成した。</a:t>
          </a:r>
          <a:endParaRPr lang="ja-JP" altLang="ja-JP" sz="1000">
            <a:effectLst/>
          </a:endParaRPr>
        </a:p>
        <a:p>
          <a:r>
            <a:rPr kumimoji="1" lang="ja-JP" altLang="ja-JP" sz="1000">
              <a:solidFill>
                <a:schemeClr val="dk1"/>
              </a:solidFill>
              <a:effectLst/>
              <a:latin typeface="+mn-lt"/>
              <a:ea typeface="+mn-ea"/>
              <a:cs typeface="+mn-cs"/>
            </a:rPr>
            <a:t>　今後も、新たな定員管理の指標を検討しつつ、適正な定員管理を行っていく。</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133879</xdr:rowOff>
    </xdr:from>
    <xdr:to>
      <xdr:col>81</xdr:col>
      <xdr:colOff>44450</xdr:colOff>
      <xdr:row>64</xdr:row>
      <xdr:rowOff>137901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1106679"/>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633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103717</xdr:rowOff>
    </xdr:from>
    <xdr:to>
      <xdr:col>77</xdr:col>
      <xdr:colOff>44450</xdr:colOff>
      <xdr:row>64</xdr:row>
      <xdr:rowOff>137901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76517"/>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86800</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83608</xdr:rowOff>
    </xdr:from>
    <xdr:to>
      <xdr:col>72</xdr:col>
      <xdr:colOff>203200</xdr:colOff>
      <xdr:row>64</xdr:row>
      <xdr:rowOff>103717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5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74735</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53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31327</xdr:rowOff>
    </xdr:from>
    <xdr:to>
      <xdr:col>68</xdr:col>
      <xdr:colOff>152400</xdr:colOff>
      <xdr:row>64</xdr:row>
      <xdr:rowOff>83608</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1004127"/>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66692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124354</xdr:rowOff>
    </xdr:from>
    <xdr:to>
      <xdr:col>64</xdr:col>
      <xdr:colOff>152400</xdr:colOff>
      <xdr:row>63</xdr:row>
      <xdr:rowOff>54504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64681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83079</xdr:rowOff>
    </xdr:from>
    <xdr:to>
      <xdr:col>81</xdr:col>
      <xdr:colOff>95250</xdr:colOff>
      <xdr:row>65</xdr:row>
      <xdr:rowOff>13229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5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55156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27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87101</xdr:rowOff>
    </xdr:from>
    <xdr:to>
      <xdr:col>77</xdr:col>
      <xdr:colOff>95250</xdr:colOff>
      <xdr:row>65</xdr:row>
      <xdr:rowOff>17251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5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2028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46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52917</xdr:rowOff>
    </xdr:from>
    <xdr:to>
      <xdr:col>73</xdr:col>
      <xdr:colOff>44450</xdr:colOff>
      <xdr:row>64</xdr:row>
      <xdr:rowOff>154517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102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139294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32808</xdr:rowOff>
    </xdr:from>
    <xdr:to>
      <xdr:col>68</xdr:col>
      <xdr:colOff>203200</xdr:colOff>
      <xdr:row>64</xdr:row>
      <xdr:rowOff>134408</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119185</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151977</xdr:rowOff>
    </xdr:from>
    <xdr:to>
      <xdr:col>64</xdr:col>
      <xdr:colOff>152400</xdr:colOff>
      <xdr:row>64</xdr:row>
      <xdr:rowOff>82127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66904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分子については</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となった。これは、控除財源である公営住宅使用料等の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があったものの、</a:t>
          </a:r>
          <a:r>
            <a:rPr kumimoji="1" lang="ja-JP" altLang="en-US" sz="1000">
              <a:solidFill>
                <a:schemeClr val="dk1"/>
              </a:solidFill>
              <a:effectLst/>
              <a:latin typeface="+mn-lt"/>
              <a:ea typeface="+mn-ea"/>
              <a:cs typeface="+mn-cs"/>
            </a:rPr>
            <a:t>臨時財政対策債</a:t>
          </a:r>
          <a:r>
            <a:rPr kumimoji="1" lang="ja-JP" altLang="ja-JP" sz="1000">
              <a:solidFill>
                <a:schemeClr val="dk1"/>
              </a:solidFill>
              <a:effectLst/>
              <a:latin typeface="+mn-lt"/>
              <a:ea typeface="+mn-ea"/>
              <a:cs typeface="+mn-cs"/>
            </a:rPr>
            <a:t>などの</a:t>
          </a:r>
          <a:r>
            <a:rPr kumimoji="1" lang="ja-JP" altLang="en-US" sz="1000">
              <a:solidFill>
                <a:schemeClr val="dk1"/>
              </a:solidFill>
              <a:effectLst/>
              <a:latin typeface="+mn-lt"/>
              <a:ea typeface="+mn-ea"/>
              <a:cs typeface="+mn-cs"/>
            </a:rPr>
            <a:t>償還額</a:t>
          </a:r>
          <a:r>
            <a:rPr kumimoji="1" lang="ja-JP" altLang="ja-JP" sz="1000">
              <a:solidFill>
                <a:schemeClr val="dk1"/>
              </a:solidFill>
              <a:effectLst/>
              <a:latin typeface="+mn-lt"/>
              <a:ea typeface="+mn-ea"/>
              <a:cs typeface="+mn-cs"/>
            </a:rPr>
            <a:t>が</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したためである。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分母については</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r>
            <a:rPr kumimoji="1" lang="ja-JP" altLang="en-US" sz="1000">
              <a:solidFill>
                <a:schemeClr val="dk1"/>
              </a:solidFill>
              <a:effectLst/>
              <a:latin typeface="+mn-lt"/>
              <a:ea typeface="+mn-ea"/>
              <a:cs typeface="+mn-cs"/>
            </a:rPr>
            <a:t>固定資産税や地方消費税交付金</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に伴う標準</a:t>
          </a:r>
          <a:r>
            <a:rPr kumimoji="1" lang="ja-JP" altLang="en-US" sz="1000">
              <a:solidFill>
                <a:schemeClr val="dk1"/>
              </a:solidFill>
              <a:effectLst/>
              <a:latin typeface="+mn-lt"/>
              <a:ea typeface="+mn-ea"/>
              <a:cs typeface="+mn-cs"/>
            </a:rPr>
            <a:t>税収入額</a:t>
          </a:r>
          <a:r>
            <a:rPr kumimoji="1" lang="ja-JP" altLang="ja-JP" sz="1000">
              <a:solidFill>
                <a:schemeClr val="dk1"/>
              </a:solidFill>
              <a:effectLst/>
              <a:latin typeface="+mn-lt"/>
              <a:ea typeface="+mn-ea"/>
              <a:cs typeface="+mn-cs"/>
            </a:rPr>
            <a:t>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及び</a:t>
          </a:r>
          <a:r>
            <a:rPr kumimoji="1" lang="ja-JP" altLang="en-US" sz="1000">
              <a:solidFill>
                <a:schemeClr val="dk1"/>
              </a:solidFill>
              <a:effectLst/>
              <a:latin typeface="+mn-lt"/>
              <a:ea typeface="+mn-ea"/>
              <a:cs typeface="+mn-cs"/>
            </a:rPr>
            <a:t>標準財政規模が増加となったためである。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前年度との単年度の比較では</a:t>
          </a:r>
          <a:r>
            <a:rPr kumimoji="1" lang="ja-JP" altLang="en-US" sz="1000">
              <a:solidFill>
                <a:schemeClr val="dk1"/>
              </a:solidFill>
              <a:effectLst/>
              <a:latin typeface="+mn-lt"/>
              <a:ea typeface="+mn-ea"/>
              <a:cs typeface="+mn-cs"/>
            </a:rPr>
            <a:t>改善</a:t>
          </a:r>
          <a:r>
            <a:rPr kumimoji="1" lang="ja-JP" altLang="ja-JP" sz="1000">
              <a:solidFill>
                <a:schemeClr val="dk1"/>
              </a:solidFill>
              <a:effectLst/>
              <a:latin typeface="+mn-lt"/>
              <a:ea typeface="+mn-ea"/>
              <a:cs typeface="+mn-cs"/>
            </a:rPr>
            <a:t>して</a:t>
          </a:r>
          <a:r>
            <a:rPr kumimoji="1" lang="ja-JP" altLang="en-US" sz="1000">
              <a:solidFill>
                <a:schemeClr val="dk1"/>
              </a:solidFill>
              <a:effectLst/>
              <a:latin typeface="+mn-lt"/>
              <a:ea typeface="+mn-ea"/>
              <a:cs typeface="+mn-cs"/>
            </a:rPr>
            <a:t>いるが、</a:t>
          </a:r>
          <a:r>
            <a:rPr kumimoji="1" lang="ja-JP" altLang="ja-JP" sz="1000">
              <a:solidFill>
                <a:schemeClr val="dk1"/>
              </a:solidFill>
              <a:effectLst/>
              <a:latin typeface="+mn-lt"/>
              <a:ea typeface="+mn-ea"/>
              <a:cs typeface="+mn-cs"/>
            </a:rPr>
            <a:t>令和</a:t>
          </a:r>
          <a:r>
            <a:rPr kumimoji="1" lang="en-US" altLang="ja-JP" sz="1000">
              <a:solidFill>
                <a:schemeClr val="dk1"/>
              </a:solidFill>
              <a:effectLst/>
              <a:latin typeface="+mn-lt"/>
              <a:ea typeface="+mn-ea"/>
              <a:cs typeface="+mn-cs"/>
            </a:rPr>
            <a:t>2</a:t>
          </a:r>
          <a:r>
            <a:rPr kumimoji="1" lang="ja-JP" altLang="ja-JP" sz="1000">
              <a:solidFill>
                <a:schemeClr val="dk1"/>
              </a:solidFill>
              <a:effectLst/>
              <a:latin typeface="+mn-lt"/>
              <a:ea typeface="+mn-ea"/>
              <a:cs typeface="+mn-cs"/>
            </a:rPr>
            <a:t>年度と令和</a:t>
          </a:r>
          <a:r>
            <a:rPr kumimoji="1" lang="en-US" altLang="ja-JP" sz="1000">
              <a:solidFill>
                <a:schemeClr val="dk1"/>
              </a:solidFill>
              <a:effectLst/>
              <a:latin typeface="+mn-lt"/>
              <a:ea typeface="+mn-ea"/>
              <a:cs typeface="+mn-cs"/>
            </a:rPr>
            <a:t>5</a:t>
          </a:r>
          <a:r>
            <a:rPr kumimoji="1" lang="ja-JP" altLang="ja-JP" sz="1000">
              <a:solidFill>
                <a:schemeClr val="dk1"/>
              </a:solidFill>
              <a:effectLst/>
              <a:latin typeface="+mn-lt"/>
              <a:ea typeface="+mn-ea"/>
              <a:cs typeface="+mn-cs"/>
            </a:rPr>
            <a:t>年度との比較において</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、悪化しているため、</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か年平均</a:t>
          </a:r>
          <a:r>
            <a:rPr kumimoji="1" lang="ja-JP" altLang="en-US" sz="1000">
              <a:solidFill>
                <a:schemeClr val="dk1"/>
              </a:solidFill>
              <a:effectLst/>
              <a:latin typeface="+mn-lt"/>
              <a:ea typeface="+mn-ea"/>
              <a:cs typeface="+mn-cs"/>
            </a:rPr>
            <a:t>は</a:t>
          </a:r>
          <a:r>
            <a:rPr kumimoji="1" lang="ja-JP" altLang="ja-JP" sz="1000">
              <a:solidFill>
                <a:schemeClr val="dk1"/>
              </a:solidFill>
              <a:effectLst/>
              <a:latin typeface="+mn-lt"/>
              <a:ea typeface="+mn-ea"/>
              <a:cs typeface="+mn-cs"/>
            </a:rPr>
            <a:t>悪化となった。良好な数値となっているものの、将来負担を見据えた効率的かつ効果的な事業執行及び事業選択により、健全な財政運営に努める。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12095</xdr:rowOff>
    </xdr:from>
    <xdr:to>
      <xdr:col>81</xdr:col>
      <xdr:colOff>44450</xdr:colOff>
      <xdr:row>40</xdr:row>
      <xdr:rowOff>81038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87009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114602</xdr:rowOff>
    </xdr:from>
    <xdr:to>
      <xdr:col>77</xdr:col>
      <xdr:colOff>44450</xdr:colOff>
      <xdr:row>40</xdr:row>
      <xdr:rowOff>12095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80115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103112</xdr:rowOff>
    </xdr:from>
    <xdr:to>
      <xdr:col>72</xdr:col>
      <xdr:colOff>203200</xdr:colOff>
      <xdr:row>39</xdr:row>
      <xdr:rowOff>114602</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7896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103112</xdr:rowOff>
    </xdr:from>
    <xdr:to>
      <xdr:col>68</xdr:col>
      <xdr:colOff>152400</xdr:colOff>
      <xdr:row>39</xdr:row>
      <xdr:rowOff>149074</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789662"/>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30238</xdr:rowOff>
    </xdr:from>
    <xdr:to>
      <xdr:col>81</xdr:col>
      <xdr:colOff>95250</xdr:colOff>
      <xdr:row>40</xdr:row>
      <xdr:rowOff>131838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46765</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73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132745</xdr:rowOff>
    </xdr:from>
    <xdr:to>
      <xdr:col>77</xdr:col>
      <xdr:colOff>95250</xdr:colOff>
      <xdr:row>40</xdr:row>
      <xdr:rowOff>62895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63802</xdr:rowOff>
    </xdr:from>
    <xdr:to>
      <xdr:col>73</xdr:col>
      <xdr:colOff>44450</xdr:colOff>
      <xdr:row>39</xdr:row>
      <xdr:rowOff>165402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7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4129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51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52312</xdr:rowOff>
    </xdr:from>
    <xdr:to>
      <xdr:col>68</xdr:col>
      <xdr:colOff>203200</xdr:colOff>
      <xdr:row>39</xdr:row>
      <xdr:rowOff>153912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164089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78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分子においては、地方債現在高及</a:t>
          </a:r>
          <a:r>
            <a:rPr kumimoji="1" lang="ja-JP" altLang="en-US" sz="1000">
              <a:solidFill>
                <a:schemeClr val="dk1"/>
              </a:solidFill>
              <a:effectLst/>
              <a:latin typeface="+mn-lt"/>
              <a:ea typeface="+mn-ea"/>
              <a:cs typeface="+mn-cs"/>
            </a:rPr>
            <a:t>び退職手当負担</a:t>
          </a:r>
          <a:r>
            <a:rPr kumimoji="1" lang="ja-JP" altLang="ja-JP" sz="1000">
              <a:solidFill>
                <a:schemeClr val="dk1"/>
              </a:solidFill>
              <a:effectLst/>
              <a:latin typeface="+mn-lt"/>
              <a:ea typeface="+mn-ea"/>
              <a:cs typeface="+mn-cs"/>
            </a:rPr>
            <a:t>見込額の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により、将来負担額が</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となったことに加え、充当可能基金の</a:t>
          </a:r>
          <a:r>
            <a:rPr kumimoji="1" lang="ja-JP" altLang="en-US" sz="1000">
              <a:solidFill>
                <a:schemeClr val="dk1"/>
              </a:solidFill>
              <a:effectLst/>
              <a:latin typeface="+mn-lt"/>
              <a:ea typeface="+mn-ea"/>
              <a:cs typeface="+mn-cs"/>
            </a:rPr>
            <a:t>大幅減</a:t>
          </a:r>
          <a:r>
            <a:rPr kumimoji="1" lang="ja-JP" altLang="ja-JP" sz="1000">
              <a:solidFill>
                <a:schemeClr val="dk1"/>
              </a:solidFill>
              <a:effectLst/>
              <a:latin typeface="+mn-lt"/>
              <a:ea typeface="+mn-ea"/>
              <a:cs typeface="+mn-cs"/>
            </a:rPr>
            <a:t>により、将来負担額から控除する充当可能財源等も</a:t>
          </a:r>
          <a:r>
            <a:rPr kumimoji="1" lang="ja-JP" altLang="en-US" sz="1000">
              <a:solidFill>
                <a:schemeClr val="dk1"/>
              </a:solidFill>
              <a:effectLst/>
              <a:latin typeface="+mn-lt"/>
              <a:ea typeface="+mn-ea"/>
              <a:cs typeface="+mn-cs"/>
            </a:rPr>
            <a:t>減少</a:t>
          </a:r>
          <a:r>
            <a:rPr kumimoji="1" lang="ja-JP" altLang="ja-JP" sz="1000">
              <a:solidFill>
                <a:schemeClr val="dk1"/>
              </a:solidFill>
              <a:effectLst/>
              <a:latin typeface="+mn-lt"/>
              <a:ea typeface="+mn-ea"/>
              <a:cs typeface="+mn-cs"/>
            </a:rPr>
            <a:t>したことから、</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endParaRPr lang="ja-JP" altLang="ja-JP" sz="1000">
            <a:effectLst/>
          </a:endParaRPr>
        </a:p>
        <a:p>
          <a:r>
            <a:rPr kumimoji="1" lang="ja-JP" altLang="ja-JP" sz="1000">
              <a:solidFill>
                <a:schemeClr val="dk1"/>
              </a:solidFill>
              <a:effectLst/>
              <a:latin typeface="+mn-lt"/>
              <a:ea typeface="+mn-ea"/>
              <a:cs typeface="+mn-cs"/>
            </a:rPr>
            <a:t>　また、分母は標準財政規模の</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、および元利償還金・準元利償還金に係る基準財政需要額算入額の</a:t>
          </a:r>
          <a:r>
            <a:rPr kumimoji="1" lang="ja-JP" altLang="en-US" sz="1000">
              <a:solidFill>
                <a:schemeClr val="dk1"/>
              </a:solidFill>
              <a:effectLst/>
              <a:latin typeface="+mn-lt"/>
              <a:ea typeface="+mn-ea"/>
              <a:cs typeface="+mn-cs"/>
            </a:rPr>
            <a:t>減</a:t>
          </a:r>
          <a:r>
            <a:rPr kumimoji="1" lang="ja-JP" altLang="ja-JP" sz="1000">
              <a:solidFill>
                <a:schemeClr val="dk1"/>
              </a:solidFill>
              <a:effectLst/>
              <a:latin typeface="+mn-lt"/>
              <a:ea typeface="+mn-ea"/>
              <a:cs typeface="+mn-cs"/>
            </a:rPr>
            <a:t>により</a:t>
          </a:r>
          <a:r>
            <a:rPr kumimoji="1" lang="ja-JP" altLang="en-US" sz="1000">
              <a:solidFill>
                <a:schemeClr val="dk1"/>
              </a:solidFill>
              <a:effectLst/>
              <a:latin typeface="+mn-lt"/>
              <a:ea typeface="+mn-ea"/>
              <a:cs typeface="+mn-cs"/>
            </a:rPr>
            <a:t>増</a:t>
          </a:r>
          <a:r>
            <a:rPr kumimoji="1" lang="ja-JP" altLang="ja-JP" sz="1000">
              <a:solidFill>
                <a:schemeClr val="dk1"/>
              </a:solidFill>
              <a:effectLst/>
              <a:latin typeface="+mn-lt"/>
              <a:ea typeface="+mn-ea"/>
              <a:cs typeface="+mn-cs"/>
            </a:rPr>
            <a:t>となった</a:t>
          </a:r>
          <a:r>
            <a:rPr kumimoji="1" lang="ja-JP" altLang="en-US" sz="1000">
              <a:solidFill>
                <a:schemeClr val="dk1"/>
              </a:solidFill>
              <a:effectLst/>
              <a:latin typeface="+mn-lt"/>
              <a:ea typeface="+mn-ea"/>
              <a:cs typeface="+mn-cs"/>
            </a:rPr>
            <a:t>。分子において充当可能財源等が将来負担額を上回ったことにより、将来負担比率はなかった。</a:t>
          </a:r>
          <a:r>
            <a:rPr kumimoji="1" lang="ja-JP" altLang="ja-JP" sz="1000">
              <a:solidFill>
                <a:schemeClr val="dk1"/>
              </a:solidFill>
              <a:effectLst/>
              <a:latin typeface="+mn-lt"/>
              <a:ea typeface="+mn-ea"/>
              <a:cs typeface="+mn-cs"/>
            </a:rPr>
            <a:t>今後も地方債発行を伴う事業の実施にあたっては、世代間負担の公平と公債費負担の中長期的な平準化などの観点から負担を軽減するよう努める。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126637</xdr:rowOff>
    </xdr:from>
    <xdr:to>
      <xdr:col>64</xdr:col>
      <xdr:colOff>152400</xdr:colOff>
      <xdr:row>14</xdr:row>
      <xdr:rowOff>56787</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66964</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112,926
108,013
125.34
64,306,010
63,233,071
815,375
27,176,022
38,454,199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人件費については、退職手当の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により、前年度と比較し</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依然として職員数や給与水準が類似団体と比較して高いことから、今後も新たな定員管理の指標を検討しつつ、適正な定員管理を行っていく。</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また、事務事業の見直し、行政需要にあった職員の適正配置などに努め、人件費の削減に努める。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147574</xdr:rowOff>
    </xdr:from>
    <xdr:to>
      <xdr:col>24</xdr:col>
      <xdr:colOff>25400</xdr:colOff>
      <xdr:row>40</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834124"/>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154449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6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165862</xdr:rowOff>
    </xdr:from>
    <xdr:to>
      <xdr:col>19</xdr:col>
      <xdr:colOff>187325</xdr:colOff>
      <xdr:row>40</xdr:row>
      <xdr:rowOff>94996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85241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87393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59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165862</xdr:rowOff>
    </xdr:from>
    <xdr:to>
      <xdr:col>15</xdr:col>
      <xdr:colOff>98425</xdr:colOff>
      <xdr:row>41</xdr:row>
      <xdr:rowOff>97282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852412"/>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41</xdr:row>
      <xdr:rowOff>97282</xdr:rowOff>
    </xdr:from>
    <xdr:to>
      <xdr:col>11</xdr:col>
      <xdr:colOff>9525</xdr:colOff>
      <xdr:row>41</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7126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34815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147066</xdr:rowOff>
    </xdr:from>
    <xdr:to>
      <xdr:col>6</xdr:col>
      <xdr:colOff>171450</xdr:colOff>
      <xdr:row>38</xdr:row>
      <xdr:rowOff>77215</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87393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96774</xdr:rowOff>
    </xdr:from>
    <xdr:to>
      <xdr:col>24</xdr:col>
      <xdr:colOff>76200</xdr:colOff>
      <xdr:row>40</xdr:row>
      <xdr:rowOff>26924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8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68851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5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44196</xdr:rowOff>
    </xdr:from>
    <xdr:to>
      <xdr:col>20</xdr:col>
      <xdr:colOff>38100</xdr:colOff>
      <xdr:row>40</xdr:row>
      <xdr:rowOff>145796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130573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988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115062</xdr:rowOff>
    </xdr:from>
    <xdr:to>
      <xdr:col>15</xdr:col>
      <xdr:colOff>149225</xdr:colOff>
      <xdr:row>40</xdr:row>
      <xdr:rowOff>45212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0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29989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88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41</xdr:row>
      <xdr:rowOff>46482</xdr:rowOff>
    </xdr:from>
    <xdr:to>
      <xdr:col>11</xdr:col>
      <xdr:colOff>60325</xdr:colOff>
      <xdr:row>41</xdr:row>
      <xdr:rowOff>148082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707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41</xdr:row>
      <xdr:rowOff>132859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716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41</xdr:row>
      <xdr:rowOff>64770</xdr:rowOff>
    </xdr:from>
    <xdr:to>
      <xdr:col>6</xdr:col>
      <xdr:colOff>171450</xdr:colOff>
      <xdr:row>41</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類似団体、全国平均、県平均と比較し良好な数値となっている。</a:t>
          </a:r>
          <a:endParaRPr lang="ja-JP" altLang="ja-JP" sz="1400">
            <a:effectLst/>
          </a:endParaRPr>
        </a:p>
        <a:p>
          <a:r>
            <a:rPr kumimoji="1" lang="ja-JP" altLang="ja-JP" sz="1100">
              <a:solidFill>
                <a:schemeClr val="dk1"/>
              </a:solidFill>
              <a:effectLst/>
              <a:latin typeface="+mn-lt"/>
              <a:ea typeface="+mn-ea"/>
              <a:cs typeface="+mn-cs"/>
            </a:rPr>
            <a:t>　物件費については、</a:t>
          </a:r>
          <a:r>
            <a:rPr kumimoji="1" lang="ja-JP" altLang="en-US" sz="1100">
              <a:solidFill>
                <a:schemeClr val="dk1"/>
              </a:solidFill>
              <a:effectLst/>
              <a:latin typeface="+mn-lt"/>
              <a:ea typeface="+mn-ea"/>
              <a:cs typeface="+mn-cs"/>
            </a:rPr>
            <a:t>学校給食共同調理場の運営開始に伴う調理配送業務委託料</a:t>
          </a:r>
          <a:r>
            <a:rPr kumimoji="1" lang="ja-JP" altLang="ja-JP" sz="1100">
              <a:solidFill>
                <a:schemeClr val="dk1"/>
              </a:solidFill>
              <a:effectLst/>
              <a:latin typeface="+mn-lt"/>
              <a:ea typeface="+mn-ea"/>
              <a:cs typeface="+mn-cs"/>
            </a:rPr>
            <a:t>の増加等により、増加している。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今後は別府市公共施設再編計画により、市民ニーズを把握しつつ、施設の統廃合や複合化を行うことにより、物件費の抑制を図る。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129721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4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42636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148970</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306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159657</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27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14</xdr:row>
      <xdr:rowOff>159657</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490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扶助費については、</a:t>
          </a:r>
          <a:r>
            <a:rPr kumimoji="1" lang="ja-JP" altLang="en-US" sz="1100">
              <a:solidFill>
                <a:schemeClr val="dk1"/>
              </a:solidFill>
              <a:effectLst/>
              <a:latin typeface="+mn-lt"/>
              <a:ea typeface="+mn-ea"/>
              <a:cs typeface="+mn-cs"/>
            </a:rPr>
            <a:t>生活保護費</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自立</a:t>
          </a:r>
          <a:r>
            <a:rPr kumimoji="1" lang="ja-JP" altLang="ja-JP" sz="1100">
              <a:solidFill>
                <a:schemeClr val="dk1"/>
              </a:solidFill>
              <a:effectLst/>
              <a:latin typeface="+mn-lt"/>
              <a:ea typeface="+mn-ea"/>
              <a:cs typeface="+mn-cs"/>
            </a:rPr>
            <a:t>支援給付</a:t>
          </a:r>
          <a:r>
            <a:rPr kumimoji="1" lang="ja-JP" altLang="en-US" sz="1100">
              <a:solidFill>
                <a:schemeClr val="dk1"/>
              </a:solidFill>
              <a:effectLst/>
              <a:latin typeface="+mn-lt"/>
              <a:ea typeface="+mn-ea"/>
              <a:cs typeface="+mn-cs"/>
            </a:rPr>
            <a:t>費</a:t>
          </a:r>
          <a:r>
            <a:rPr kumimoji="1" lang="ja-JP" altLang="ja-JP" sz="1100">
              <a:solidFill>
                <a:schemeClr val="dk1"/>
              </a:solidFill>
              <a:effectLst/>
              <a:latin typeface="+mn-lt"/>
              <a:ea typeface="+mn-ea"/>
              <a:cs typeface="+mn-cs"/>
            </a:rPr>
            <a:t>の増加により前年度から</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や県内平均と比較し、生活保護受給率、障がい者施策の給付費が課題であるため、今後も、稼動年齢層を中心とした就労促進やレセプト点検など、生活保護の適正化により、生活保護費の抑制に努め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39370</xdr:rowOff>
    </xdr:from>
    <xdr:to>
      <xdr:col>24</xdr:col>
      <xdr:colOff>25400</xdr:colOff>
      <xdr:row>59</xdr:row>
      <xdr:rowOff>123190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101549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157480</xdr:rowOff>
    </xdr:from>
    <xdr:to>
      <xdr:col>19</xdr:col>
      <xdr:colOff>187325</xdr:colOff>
      <xdr:row>59</xdr:row>
      <xdr:rowOff>39370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10101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69867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157480</xdr:rowOff>
    </xdr:from>
    <xdr:to>
      <xdr:col>15</xdr:col>
      <xdr:colOff>98425</xdr:colOff>
      <xdr:row>59</xdr:row>
      <xdr:rowOff>54610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10101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46990</xdr:rowOff>
    </xdr:from>
    <xdr:to>
      <xdr:col>11</xdr:col>
      <xdr:colOff>9525</xdr:colOff>
      <xdr:row>59</xdr:row>
      <xdr:rowOff>54610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101625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31767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72390</xdr:rowOff>
    </xdr:from>
    <xdr:to>
      <xdr:col>24</xdr:col>
      <xdr:colOff>76200</xdr:colOff>
      <xdr:row>60</xdr:row>
      <xdr:rowOff>2540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44467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160020</xdr:rowOff>
    </xdr:from>
    <xdr:to>
      <xdr:col>20</xdr:col>
      <xdr:colOff>38100</xdr:colOff>
      <xdr:row>59</xdr:row>
      <xdr:rowOff>90170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74947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1019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106680</xdr:rowOff>
    </xdr:from>
    <xdr:to>
      <xdr:col>15</xdr:col>
      <xdr:colOff>149225</xdr:colOff>
      <xdr:row>59</xdr:row>
      <xdr:rowOff>36830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21607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1013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3810</xdr:rowOff>
    </xdr:from>
    <xdr:to>
      <xdr:col>11</xdr:col>
      <xdr:colOff>60325</xdr:colOff>
      <xdr:row>59</xdr:row>
      <xdr:rowOff>105410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90187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20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167640</xdr:rowOff>
    </xdr:from>
    <xdr:to>
      <xdr:col>6</xdr:col>
      <xdr:colOff>171450</xdr:colOff>
      <xdr:row>59</xdr:row>
      <xdr:rowOff>97790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82567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類似団体を上回っているのは、繰出金に係る比率が高いためである。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年度において、国民健康保険事業特別会計への繰出金は減少したが、後期高齢者医療特別会計、介護保険事業特別会計への繰出金については増加している。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法定繰出のため急速な改善は困難であるが、関係機関と協力して給付等の適正化に取り組みたい。</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31750</xdr:rowOff>
    </xdr:from>
    <xdr:to>
      <xdr:col>82</xdr:col>
      <xdr:colOff>107950</xdr:colOff>
      <xdr:row>59</xdr:row>
      <xdr:rowOff>86178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1473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46462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105228</xdr:rowOff>
    </xdr:from>
    <xdr:to>
      <xdr:col>78</xdr:col>
      <xdr:colOff>69850</xdr:colOff>
      <xdr:row>59</xdr:row>
      <xdr:rowOff>31750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0493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105228</xdr:rowOff>
    </xdr:from>
    <xdr:to>
      <xdr:col>73</xdr:col>
      <xdr:colOff>180975</xdr:colOff>
      <xdr:row>59</xdr:row>
      <xdr:rowOff>129722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0493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129722</xdr:rowOff>
    </xdr:from>
    <xdr:to>
      <xdr:col>69</xdr:col>
      <xdr:colOff>92075</xdr:colOff>
      <xdr:row>60</xdr:row>
      <xdr:rowOff>45357</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102452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35378</xdr:rowOff>
    </xdr:from>
    <xdr:to>
      <xdr:col>82</xdr:col>
      <xdr:colOff>158750</xdr:colOff>
      <xdr:row>59</xdr:row>
      <xdr:rowOff>136978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12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18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78922</xdr:rowOff>
    </xdr:from>
    <xdr:to>
      <xdr:col>69</xdr:col>
      <xdr:colOff>142875</xdr:colOff>
      <xdr:row>60</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165299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166007</xdr:rowOff>
    </xdr:from>
    <xdr:to>
      <xdr:col>65</xdr:col>
      <xdr:colOff>53975</xdr:colOff>
      <xdr:row>60</xdr:row>
      <xdr:rowOff>96157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80934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類似団体、全国平均、県平均と比較し良好な数値となっている。</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年度については、</a:t>
          </a:r>
          <a:r>
            <a:rPr kumimoji="1" lang="ja-JP" altLang="en-US" sz="1100">
              <a:solidFill>
                <a:schemeClr val="dk1"/>
              </a:solidFill>
              <a:effectLst/>
              <a:latin typeface="+mn-lt"/>
              <a:ea typeface="+mn-ea"/>
              <a:cs typeface="+mn-cs"/>
            </a:rPr>
            <a:t>設備等更新による運営維持管理業務委託料の増加に伴い、広域市町村圏事務組合負担金等</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増加した</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今後も補助金の見直し等により、歳出削減に努める。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170434</xdr:rowOff>
    </xdr:from>
    <xdr:to>
      <xdr:col>82</xdr:col>
      <xdr:colOff>107950</xdr:colOff>
      <xdr:row>34</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582828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160291</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161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124714</xdr:rowOff>
    </xdr:from>
    <xdr:to>
      <xdr:col>78</xdr:col>
      <xdr:colOff>69850</xdr:colOff>
      <xdr:row>33</xdr:row>
      <xdr:rowOff>170434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4782800" y="57825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84853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257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124714</xdr:rowOff>
    </xdr:from>
    <xdr:to>
      <xdr:col>73</xdr:col>
      <xdr:colOff>180975</xdr:colOff>
      <xdr:row>33</xdr:row>
      <xdr:rowOff>152146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124714</xdr:rowOff>
    </xdr:from>
    <xdr:to>
      <xdr:col>69</xdr:col>
      <xdr:colOff>92075</xdr:colOff>
      <xdr:row>33</xdr:row>
      <xdr:rowOff>152146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57825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112285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156210</xdr:rowOff>
    </xdr:from>
    <xdr:to>
      <xdr:col>82</xdr:col>
      <xdr:colOff>158750</xdr:colOff>
      <xdr:row>34</xdr:row>
      <xdr:rowOff>86360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1287</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119634</xdr:rowOff>
    </xdr:from>
    <xdr:to>
      <xdr:col>78</xdr:col>
      <xdr:colOff>120650</xdr:colOff>
      <xdr:row>34</xdr:row>
      <xdr:rowOff>49784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577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59961</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554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73914</xdr:rowOff>
    </xdr:from>
    <xdr:to>
      <xdr:col>74</xdr:col>
      <xdr:colOff>31750</xdr:colOff>
      <xdr:row>34</xdr:row>
      <xdr:rowOff>4064</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14241</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33</xdr:row>
      <xdr:rowOff>101346</xdr:rowOff>
    </xdr:from>
    <xdr:to>
      <xdr:col>69</xdr:col>
      <xdr:colOff>142875</xdr:colOff>
      <xdr:row>34</xdr:row>
      <xdr:rowOff>31496</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575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41673</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552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73914</xdr:rowOff>
    </xdr:from>
    <xdr:to>
      <xdr:col>65</xdr:col>
      <xdr:colOff>53975</xdr:colOff>
      <xdr:row>34</xdr:row>
      <xdr:rowOff>4064</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573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14241</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550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類似団体、全国平均、県平均と比較すると、良好な数値となって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については、臨時財政対策債などの償還額が減少したこと等に伴い、前年度より減少した。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世代間負担の公平と公債費負担の中長期的な平準化などの観点から、将来の負担を軽減するよう財政の健全化を推進する。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96520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088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20320</xdr:rowOff>
    </xdr:from>
    <xdr:to>
      <xdr:col>19</xdr:col>
      <xdr:colOff>187325</xdr:colOff>
      <xdr:row>76</xdr:row>
      <xdr:rowOff>96520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098800" y="13050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153670</xdr:rowOff>
    </xdr:from>
    <xdr:to>
      <xdr:col>15</xdr:col>
      <xdr:colOff>98425</xdr:colOff>
      <xdr:row>76</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2209800" y="13012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153670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1320800" y="13012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129539</xdr:rowOff>
    </xdr:from>
    <xdr:to>
      <xdr:col>6</xdr:col>
      <xdr:colOff>171450</xdr:colOff>
      <xdr:row>77</xdr:row>
      <xdr:rowOff>59689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44466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xdr:rowOff>
    </xdr:from>
    <xdr:to>
      <xdr:col>24</xdr:col>
      <xdr:colOff>76200</xdr:colOff>
      <xdr:row>76</xdr:row>
      <xdr:rowOff>109220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24147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45720</xdr:rowOff>
    </xdr:from>
    <xdr:to>
      <xdr:col>20</xdr:col>
      <xdr:colOff>38100</xdr:colOff>
      <xdr:row>76</xdr:row>
      <xdr:rowOff>147320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140970</xdr:rowOff>
    </xdr:from>
    <xdr:to>
      <xdr:col>15</xdr:col>
      <xdr:colOff>149225</xdr:colOff>
      <xdr:row>76</xdr:row>
      <xdr:rowOff>71120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81297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当市は第三次産業が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割以上を占める観光都市であり、景気の変動の影響を受けやすく、高い生活保護率が扶助費を押し上げている。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人件費についても依然として類似団体平均を上回っている。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人件費と扶助費で経常収支比率の約半分を占めていることが財政硬直化の要因となっている。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今後は税の徴収率の向上、新たな取組による財源の確保、事務事業の見直しによる歳出経費の削減などにより、財政の健全化に努める。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127000</xdr:rowOff>
    </xdr:from>
    <xdr:to>
      <xdr:col>82</xdr:col>
      <xdr:colOff>107950</xdr:colOff>
      <xdr:row>79</xdr:row>
      <xdr:rowOff>69850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500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50816</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165100</xdr:rowOff>
    </xdr:from>
    <xdr:to>
      <xdr:col>78</xdr:col>
      <xdr:colOff>69850</xdr:colOff>
      <xdr:row>78</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195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165100</xdr:rowOff>
    </xdr:from>
    <xdr:to>
      <xdr:col>73</xdr:col>
      <xdr:colOff>180975</xdr:colOff>
      <xdr:row>79</xdr:row>
      <xdr:rowOff>130811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195300"/>
          <a:ext cx="889000" cy="48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130811</xdr:rowOff>
    </xdr:from>
    <xdr:to>
      <xdr:col>69</xdr:col>
      <xdr:colOff>92075</xdr:colOff>
      <xdr:row>79</xdr:row>
      <xdr:rowOff>168911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6753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100347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26670</xdr:rowOff>
    </xdr:from>
    <xdr:to>
      <xdr:col>65</xdr:col>
      <xdr:colOff>53975</xdr:colOff>
      <xdr:row>77</xdr:row>
      <xdr:rowOff>128270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138447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19050</xdr:rowOff>
    </xdr:from>
    <xdr:to>
      <xdr:col>82</xdr:col>
      <xdr:colOff>158750</xdr:colOff>
      <xdr:row>79</xdr:row>
      <xdr:rowOff>120650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162577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76200</xdr:rowOff>
    </xdr:from>
    <xdr:to>
      <xdr:col>78</xdr:col>
      <xdr:colOff>120650</xdr:colOff>
      <xdr:row>79</xdr:row>
      <xdr:rowOff>6350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162577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114300</xdr:rowOff>
    </xdr:from>
    <xdr:to>
      <xdr:col>74</xdr:col>
      <xdr:colOff>31750</xdr:colOff>
      <xdr:row>77</xdr:row>
      <xdr:rowOff>44450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29227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80011</xdr:rowOff>
    </xdr:from>
    <xdr:to>
      <xdr:col>69</xdr:col>
      <xdr:colOff>142875</xdr:colOff>
      <xdr:row>80</xdr:row>
      <xdr:rowOff>10161</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166388</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710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118111</xdr:rowOff>
    </xdr:from>
    <xdr:to>
      <xdr:col>65</xdr:col>
      <xdr:colOff>53975</xdr:colOff>
      <xdr:row>80</xdr:row>
      <xdr:rowOff>48261</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33038</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39088</xdr:rowOff>
    </xdr:from>
    <xdr:to>
      <xdr:col>29</xdr:col>
      <xdr:colOff>127000</xdr:colOff>
      <xdr:row>15</xdr:row>
      <xdr:rowOff>59548</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658463"/>
          <a:ext cx="647700" cy="20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46220</xdr:rowOff>
    </xdr:from>
    <xdr:to>
      <xdr:col>26</xdr:col>
      <xdr:colOff>50800</xdr:colOff>
      <xdr:row>15</xdr:row>
      <xdr:rowOff>59548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665595"/>
          <a:ext cx="698500" cy="13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46220</xdr:rowOff>
    </xdr:from>
    <xdr:to>
      <xdr:col>22</xdr:col>
      <xdr:colOff>114300</xdr:colOff>
      <xdr:row>15</xdr:row>
      <xdr:rowOff>76007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665595"/>
          <a:ext cx="698500" cy="29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76007</xdr:rowOff>
    </xdr:from>
    <xdr:to>
      <xdr:col>18</xdr:col>
      <xdr:colOff>177800</xdr:colOff>
      <xdr:row>15</xdr:row>
      <xdr:rowOff>154394</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95382"/>
          <a:ext cx="698500" cy="78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96301</xdr:rowOff>
    </xdr:from>
    <xdr:to>
      <xdr:col>15</xdr:col>
      <xdr:colOff>101600</xdr:colOff>
      <xdr:row>17</xdr:row>
      <xdr:rowOff>26451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11228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159738</xdr:rowOff>
    </xdr:from>
    <xdr:to>
      <xdr:col>29</xdr:col>
      <xdr:colOff>177800</xdr:colOff>
      <xdr:row>15</xdr:row>
      <xdr:rowOff>89888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07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4815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52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8748</xdr:rowOff>
    </xdr:from>
    <xdr:to>
      <xdr:col>26</xdr:col>
      <xdr:colOff>101600</xdr:colOff>
      <xdr:row>15</xdr:row>
      <xdr:rowOff>110348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281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120525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97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166870</xdr:rowOff>
    </xdr:from>
    <xdr:to>
      <xdr:col>22</xdr:col>
      <xdr:colOff>165100</xdr:colOff>
      <xdr:row>15</xdr:row>
      <xdr:rowOff>97020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147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107197</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83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25207</xdr:rowOff>
    </xdr:from>
    <xdr:to>
      <xdr:col>19</xdr:col>
      <xdr:colOff>38100</xdr:colOff>
      <xdr:row>15</xdr:row>
      <xdr:rowOff>126807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44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136984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1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103594</xdr:rowOff>
    </xdr:from>
    <xdr:to>
      <xdr:col>15</xdr:col>
      <xdr:colOff>101600</xdr:colOff>
      <xdr:row>16</xdr:row>
      <xdr:rowOff>33744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722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43921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9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197180</xdr:rowOff>
    </xdr:from>
    <xdr:to>
      <xdr:col>29</xdr:col>
      <xdr:colOff>127000</xdr:colOff>
      <xdr:row>35</xdr:row>
      <xdr:rowOff>213182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807530"/>
          <a:ext cx="647700" cy="16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197180</xdr:rowOff>
    </xdr:from>
    <xdr:to>
      <xdr:col>26</xdr:col>
      <xdr:colOff>50800</xdr:colOff>
      <xdr:row>35</xdr:row>
      <xdr:rowOff>259321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807530"/>
          <a:ext cx="698500" cy="62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234814</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45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259321</xdr:rowOff>
    </xdr:from>
    <xdr:to>
      <xdr:col>22</xdr:col>
      <xdr:colOff>114300</xdr:colOff>
      <xdr:row>36</xdr:row>
      <xdr:rowOff>43256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869671"/>
          <a:ext cx="698500" cy="1268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13881</xdr:rowOff>
    </xdr:from>
    <xdr:to>
      <xdr:col>18</xdr:col>
      <xdr:colOff>177800</xdr:colOff>
      <xdr:row>36</xdr:row>
      <xdr:rowOff>43256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967131"/>
          <a:ext cx="698500" cy="29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229400</xdr:rowOff>
    </xdr:from>
    <xdr:to>
      <xdr:col>15</xdr:col>
      <xdr:colOff>101600</xdr:colOff>
      <xdr:row>35</xdr:row>
      <xdr:rowOff>331000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341177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60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162382</xdr:rowOff>
    </xdr:from>
    <xdr:to>
      <xdr:col>29</xdr:col>
      <xdr:colOff>177800</xdr:colOff>
      <xdr:row>35</xdr:row>
      <xdr:rowOff>263982</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772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134459</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744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146380</xdr:rowOff>
    </xdr:from>
    <xdr:to>
      <xdr:col>26</xdr:col>
      <xdr:colOff>101600</xdr:colOff>
      <xdr:row>35</xdr:row>
      <xdr:rowOff>247980</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756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258157</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525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208521</xdr:rowOff>
    </xdr:from>
    <xdr:to>
      <xdr:col>22</xdr:col>
      <xdr:colOff>165100</xdr:colOff>
      <xdr:row>35</xdr:row>
      <xdr:rowOff>310121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818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294898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90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335356</xdr:rowOff>
    </xdr:from>
    <xdr:to>
      <xdr:col>19</xdr:col>
      <xdr:colOff>38100</xdr:colOff>
      <xdr:row>36</xdr:row>
      <xdr:rowOff>94056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945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78833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032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305981</xdr:rowOff>
    </xdr:from>
    <xdr:to>
      <xdr:col>15</xdr:col>
      <xdr:colOff>101600</xdr:colOff>
      <xdr:row>36</xdr:row>
      <xdr:rowOff>64681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916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49458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00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112,926
108,013
125.34
64,306,010
63,233,071
815,375
27,176,022
38,454,199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23388</xdr:rowOff>
    </xdr:from>
    <xdr:to>
      <xdr:col>24</xdr:col>
      <xdr:colOff>63500</xdr:colOff>
      <xdr:row>34</xdr:row>
      <xdr:rowOff>63485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52688"/>
          <a:ext cx="838200" cy="4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52240</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52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16233</xdr:rowOff>
    </xdr:from>
    <xdr:to>
      <xdr:col>19</xdr:col>
      <xdr:colOff>177800</xdr:colOff>
      <xdr:row>34</xdr:row>
      <xdr:rowOff>23388</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845533"/>
          <a:ext cx="8890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13057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8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xdr:rowOff>
    </xdr:from>
    <xdr:to>
      <xdr:col>15</xdr:col>
      <xdr:colOff>50800</xdr:colOff>
      <xdr:row>34</xdr:row>
      <xdr:rowOff>16233</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829462"/>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21127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xdr:rowOff>
    </xdr:from>
    <xdr:to>
      <xdr:col>10</xdr:col>
      <xdr:colOff>114300</xdr:colOff>
      <xdr:row>34</xdr:row>
      <xdr:rowOff>65656</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829462"/>
          <a:ext cx="889000" cy="6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37975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46198</xdr:rowOff>
    </xdr:from>
    <xdr:to>
      <xdr:col>6</xdr:col>
      <xdr:colOff>38100</xdr:colOff>
      <xdr:row>36</xdr:row>
      <xdr:rowOff>147798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138925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12685</xdr:rowOff>
    </xdr:from>
    <xdr:to>
      <xdr:col>24</xdr:col>
      <xdr:colOff>114300</xdr:colOff>
      <xdr:row>34</xdr:row>
      <xdr:rowOff>114285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4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35562</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144038</xdr:rowOff>
    </xdr:from>
    <xdr:to>
      <xdr:col>20</xdr:col>
      <xdr:colOff>38100</xdr:colOff>
      <xdr:row>34</xdr:row>
      <xdr:rowOff>74188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0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90715</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7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136883</xdr:rowOff>
    </xdr:from>
    <xdr:to>
      <xdr:col>15</xdr:col>
      <xdr:colOff>101600</xdr:colOff>
      <xdr:row>34</xdr:row>
      <xdr:rowOff>67033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9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83560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6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120812</xdr:rowOff>
    </xdr:from>
    <xdr:to>
      <xdr:col>10</xdr:col>
      <xdr:colOff>165100</xdr:colOff>
      <xdr:row>34</xdr:row>
      <xdr:rowOff>50962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7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67489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55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14856</xdr:rowOff>
    </xdr:from>
    <xdr:to>
      <xdr:col>6</xdr:col>
      <xdr:colOff>38100</xdr:colOff>
      <xdr:row>34</xdr:row>
      <xdr:rowOff>116456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4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132983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1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48146</xdr:rowOff>
    </xdr:from>
    <xdr:to>
      <xdr:col>24</xdr:col>
      <xdr:colOff>63500</xdr:colOff>
      <xdr:row>57</xdr:row>
      <xdr:rowOff>77750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649346"/>
          <a:ext cx="838200" cy="20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6327</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07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48146</xdr:rowOff>
    </xdr:from>
    <xdr:to>
      <xdr:col>19</xdr:col>
      <xdr:colOff>177800</xdr:colOff>
      <xdr:row>56</xdr:row>
      <xdr:rowOff>93180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9346"/>
          <a:ext cx="889000" cy="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93180</xdr:rowOff>
    </xdr:from>
    <xdr:to>
      <xdr:col>15</xdr:col>
      <xdr:colOff>50800</xdr:colOff>
      <xdr:row>58</xdr:row>
      <xdr:rowOff>115060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94380"/>
          <a:ext cx="889000" cy="36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115060</xdr:rowOff>
    </xdr:from>
    <xdr:to>
      <xdr:col>10</xdr:col>
      <xdr:colOff>114300</xdr:colOff>
      <xdr:row>59</xdr:row>
      <xdr:rowOff>14949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9160"/>
          <a:ext cx="889000" cy="7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44198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122994</xdr:rowOff>
    </xdr:from>
    <xdr:to>
      <xdr:col>6</xdr:col>
      <xdr:colOff>38100</xdr:colOff>
      <xdr:row>58</xdr:row>
      <xdr:rowOff>53144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69671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26950</xdr:rowOff>
    </xdr:from>
    <xdr:to>
      <xdr:col>24</xdr:col>
      <xdr:colOff>114300</xdr:colOff>
      <xdr:row>57</xdr:row>
      <xdr:rowOff>128550</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5377</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7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168796</xdr:rowOff>
    </xdr:from>
    <xdr:to>
      <xdr:col>20</xdr:col>
      <xdr:colOff>38100</xdr:colOff>
      <xdr:row>56</xdr:row>
      <xdr:rowOff>98946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115473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7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42380</xdr:rowOff>
    </xdr:from>
    <xdr:to>
      <xdr:col>15</xdr:col>
      <xdr:colOff>101600</xdr:colOff>
      <xdr:row>56</xdr:row>
      <xdr:rowOff>143980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160507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64260</xdr:rowOff>
    </xdr:from>
    <xdr:to>
      <xdr:col>10</xdr:col>
      <xdr:colOff>165100</xdr:colOff>
      <xdr:row>58</xdr:row>
      <xdr:rowOff>165860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156987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0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135599</xdr:rowOff>
    </xdr:from>
    <xdr:to>
      <xdr:col>6</xdr:col>
      <xdr:colOff>38100</xdr:colOff>
      <xdr:row>59</xdr:row>
      <xdr:rowOff>65749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7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56876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62091</xdr:rowOff>
    </xdr:from>
    <xdr:to>
      <xdr:col>24</xdr:col>
      <xdr:colOff>63500</xdr:colOff>
      <xdr:row>77</xdr:row>
      <xdr:rowOff>68148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63741"/>
          <a:ext cx="8382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51633</xdr:rowOff>
    </xdr:from>
    <xdr:to>
      <xdr:col>19</xdr:col>
      <xdr:colOff>177800</xdr:colOff>
      <xdr:row>77</xdr:row>
      <xdr:rowOff>68148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53283"/>
          <a:ext cx="889000" cy="1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51633</xdr:rowOff>
    </xdr:from>
    <xdr:to>
      <xdr:col>15</xdr:col>
      <xdr:colOff>50800</xdr:colOff>
      <xdr:row>77</xdr:row>
      <xdr:rowOff>78893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53283"/>
          <a:ext cx="8890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78893</xdr:rowOff>
    </xdr:from>
    <xdr:to>
      <xdr:col>10</xdr:col>
      <xdr:colOff>114300</xdr:colOff>
      <xdr:row>77</xdr:row>
      <xdr:rowOff>83922</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280543"/>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124504</xdr:rowOff>
    </xdr:from>
    <xdr:to>
      <xdr:col>6</xdr:col>
      <xdr:colOff>38100</xdr:colOff>
      <xdr:row>77</xdr:row>
      <xdr:rowOff>54654</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71182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11291</xdr:rowOff>
    </xdr:from>
    <xdr:to>
      <xdr:col>24</xdr:col>
      <xdr:colOff>114300</xdr:colOff>
      <xdr:row>77</xdr:row>
      <xdr:rowOff>112891</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97668</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2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17348</xdr:rowOff>
    </xdr:from>
    <xdr:to>
      <xdr:col>20</xdr:col>
      <xdr:colOff>38100</xdr:colOff>
      <xdr:row>77</xdr:row>
      <xdr:rowOff>118948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110075</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1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833</xdr:rowOff>
    </xdr:from>
    <xdr:to>
      <xdr:col>15</xdr:col>
      <xdr:colOff>101600</xdr:colOff>
      <xdr:row>77</xdr:row>
      <xdr:rowOff>102433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0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93560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295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28093</xdr:rowOff>
    </xdr:from>
    <xdr:to>
      <xdr:col>10</xdr:col>
      <xdr:colOff>165100</xdr:colOff>
      <xdr:row>77</xdr:row>
      <xdr:rowOff>129693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120820</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33122</xdr:rowOff>
    </xdr:from>
    <xdr:to>
      <xdr:col>6</xdr:col>
      <xdr:colOff>38100</xdr:colOff>
      <xdr:row>77</xdr:row>
      <xdr:rowOff>134722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3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125849</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2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107102</xdr:rowOff>
    </xdr:from>
    <xdr:to>
      <xdr:col>24</xdr:col>
      <xdr:colOff>63500</xdr:colOff>
      <xdr:row>93</xdr:row>
      <xdr:rowOff>73383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5880502"/>
          <a:ext cx="8382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162828</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79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110469</xdr:rowOff>
    </xdr:from>
    <xdr:to>
      <xdr:col>19</xdr:col>
      <xdr:colOff>177800</xdr:colOff>
      <xdr:row>93</xdr:row>
      <xdr:rowOff>73383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5883869"/>
          <a:ext cx="889000" cy="13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4484</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46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110469</xdr:rowOff>
    </xdr:from>
    <xdr:to>
      <xdr:col>15</xdr:col>
      <xdr:colOff>50800</xdr:colOff>
      <xdr:row>94</xdr:row>
      <xdr:rowOff>23853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5883869"/>
          <a:ext cx="889000" cy="2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95857</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23853</xdr:rowOff>
    </xdr:from>
    <xdr:to>
      <xdr:col>10</xdr:col>
      <xdr:colOff>114300</xdr:colOff>
      <xdr:row>94</xdr:row>
      <xdr:rowOff>79761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140153"/>
          <a:ext cx="889000" cy="5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150248</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73371</xdr:rowOff>
    </xdr:from>
    <xdr:to>
      <xdr:col>6</xdr:col>
      <xdr:colOff>38100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56302</xdr:rowOff>
    </xdr:from>
    <xdr:to>
      <xdr:col>24</xdr:col>
      <xdr:colOff>114300</xdr:colOff>
      <xdr:row>92</xdr:row>
      <xdr:rowOff>157902</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582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79179</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568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22583</xdr:rowOff>
    </xdr:from>
    <xdr:to>
      <xdr:col>20</xdr:col>
      <xdr:colOff>38100</xdr:colOff>
      <xdr:row>93</xdr:row>
      <xdr:rowOff>124183</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59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140710</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574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59669</xdr:rowOff>
    </xdr:from>
    <xdr:to>
      <xdr:col>15</xdr:col>
      <xdr:colOff>101600</xdr:colOff>
      <xdr:row>92</xdr:row>
      <xdr:rowOff>161269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583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6346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5608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144503</xdr:rowOff>
    </xdr:from>
    <xdr:to>
      <xdr:col>10</xdr:col>
      <xdr:colOff>165100</xdr:colOff>
      <xdr:row>94</xdr:row>
      <xdr:rowOff>74653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0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91180</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19795" y="1586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28961</xdr:rowOff>
    </xdr:from>
    <xdr:to>
      <xdr:col>6</xdr:col>
      <xdr:colOff>38100</xdr:colOff>
      <xdr:row>94</xdr:row>
      <xdr:rowOff>130561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147088</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30795" y="1592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168678</xdr:rowOff>
    </xdr:from>
    <xdr:to>
      <xdr:col>55</xdr:col>
      <xdr:colOff>0</xdr:colOff>
      <xdr:row>37</xdr:row>
      <xdr:rowOff>42077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340878"/>
          <a:ext cx="838200" cy="4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76137</xdr:rowOff>
    </xdr:from>
    <xdr:ext cx="534377"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76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168678</xdr:rowOff>
    </xdr:from>
    <xdr:to>
      <xdr:col>50</xdr:col>
      <xdr:colOff>114300</xdr:colOff>
      <xdr:row>37</xdr:row>
      <xdr:rowOff>63750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340878"/>
          <a:ext cx="889000" cy="6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153741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598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32574</xdr:rowOff>
    </xdr:from>
    <xdr:to>
      <xdr:col>45</xdr:col>
      <xdr:colOff>177800</xdr:colOff>
      <xdr:row>37</xdr:row>
      <xdr:rowOff>63750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347524"/>
          <a:ext cx="889000" cy="105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20391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32574</xdr:rowOff>
    </xdr:from>
    <xdr:to>
      <xdr:col>41</xdr:col>
      <xdr:colOff>50800</xdr:colOff>
      <xdr:row>38</xdr:row>
      <xdr:rowOff>24856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347524"/>
          <a:ext cx="889000" cy="119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131654</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147574</xdr:rowOff>
    </xdr:from>
    <xdr:to>
      <xdr:col>36</xdr:col>
      <xdr:colOff>165100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162727</xdr:rowOff>
    </xdr:from>
    <xdr:to>
      <xdr:col>55</xdr:col>
      <xdr:colOff>50800</xdr:colOff>
      <xdr:row>37</xdr:row>
      <xdr:rowOff>92877</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33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141154</xdr:rowOff>
    </xdr:from>
    <xdr:ext cx="534377"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3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117878</xdr:rowOff>
    </xdr:from>
    <xdr:to>
      <xdr:col>50</xdr:col>
      <xdr:colOff>165100</xdr:colOff>
      <xdr:row>37</xdr:row>
      <xdr:rowOff>48028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29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39155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638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12950</xdr:rowOff>
    </xdr:from>
    <xdr:to>
      <xdr:col>46</xdr:col>
      <xdr:colOff>38100</xdr:colOff>
      <xdr:row>37</xdr:row>
      <xdr:rowOff>114550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35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105677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644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153224</xdr:rowOff>
    </xdr:from>
    <xdr:to>
      <xdr:col>41</xdr:col>
      <xdr:colOff>101600</xdr:colOff>
      <xdr:row>31</xdr:row>
      <xdr:rowOff>83374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29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74501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389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145506</xdr:rowOff>
    </xdr:from>
    <xdr:to>
      <xdr:col>36</xdr:col>
      <xdr:colOff>165100</xdr:colOff>
      <xdr:row>38</xdr:row>
      <xdr:rowOff>75656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48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66783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5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165494</xdr:rowOff>
    </xdr:from>
    <xdr:to>
      <xdr:col>55</xdr:col>
      <xdr:colOff>0</xdr:colOff>
      <xdr:row>55</xdr:row>
      <xdr:rowOff>145847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52344"/>
          <a:ext cx="838200" cy="32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145847</xdr:rowOff>
    </xdr:from>
    <xdr:to>
      <xdr:col>50</xdr:col>
      <xdr:colOff>114300</xdr:colOff>
      <xdr:row>56</xdr:row>
      <xdr:rowOff>7595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575597"/>
          <a:ext cx="889000" cy="3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160845</xdr:rowOff>
    </xdr:from>
    <xdr:to>
      <xdr:col>45</xdr:col>
      <xdr:colOff>177800</xdr:colOff>
      <xdr:row>56</xdr:row>
      <xdr:rowOff>7595</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247695"/>
          <a:ext cx="889000" cy="36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67898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32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160845</xdr:rowOff>
    </xdr:from>
    <xdr:to>
      <xdr:col>41</xdr:col>
      <xdr:colOff>50800</xdr:colOff>
      <xdr:row>56</xdr:row>
      <xdr:rowOff>108115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247695"/>
          <a:ext cx="889000" cy="461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135433</xdr:rowOff>
    </xdr:from>
    <xdr:to>
      <xdr:col>36</xdr:col>
      <xdr:colOff>165100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82110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114694</xdr:rowOff>
    </xdr:from>
    <xdr:to>
      <xdr:col>55</xdr:col>
      <xdr:colOff>50800</xdr:colOff>
      <xdr:row>54</xdr:row>
      <xdr:rowOff>44844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20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137571</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5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95047</xdr:rowOff>
    </xdr:from>
    <xdr:to>
      <xdr:col>50</xdr:col>
      <xdr:colOff>165100</xdr:colOff>
      <xdr:row>56</xdr:row>
      <xdr:rowOff>25197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41724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3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128245</xdr:rowOff>
    </xdr:from>
    <xdr:to>
      <xdr:col>46</xdr:col>
      <xdr:colOff>38100</xdr:colOff>
      <xdr:row>56</xdr:row>
      <xdr:rowOff>58395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55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49522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6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110045</xdr:rowOff>
    </xdr:from>
    <xdr:to>
      <xdr:col>41</xdr:col>
      <xdr:colOff>101600</xdr:colOff>
      <xdr:row>54</xdr:row>
      <xdr:rowOff>40195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56722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8972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57315</xdr:rowOff>
    </xdr:from>
    <xdr:to>
      <xdr:col>36</xdr:col>
      <xdr:colOff>165100</xdr:colOff>
      <xdr:row>56</xdr:row>
      <xdr:rowOff>158915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5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150042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5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36922</xdr:rowOff>
    </xdr:from>
    <xdr:to>
      <xdr:col>55</xdr:col>
      <xdr:colOff>0</xdr:colOff>
      <xdr:row>76</xdr:row>
      <xdr:rowOff>95512</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895672"/>
          <a:ext cx="838200" cy="23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91900</xdr:rowOff>
    </xdr:from>
    <xdr:to>
      <xdr:col>50</xdr:col>
      <xdr:colOff>114300</xdr:colOff>
      <xdr:row>76</xdr:row>
      <xdr:rowOff>95512</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122100"/>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29812</xdr:rowOff>
    </xdr:from>
    <xdr:to>
      <xdr:col>45</xdr:col>
      <xdr:colOff>177800</xdr:colOff>
      <xdr:row>76</xdr:row>
      <xdr:rowOff>91900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374212"/>
          <a:ext cx="889000" cy="74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29812</xdr:rowOff>
    </xdr:from>
    <xdr:to>
      <xdr:col>41</xdr:col>
      <xdr:colOff>50800</xdr:colOff>
      <xdr:row>78</xdr:row>
      <xdr:rowOff>51803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374212"/>
          <a:ext cx="889000" cy="105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159606</xdr:rowOff>
    </xdr:from>
    <xdr:to>
      <xdr:col>36</xdr:col>
      <xdr:colOff>165100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106283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157572</xdr:rowOff>
    </xdr:from>
    <xdr:to>
      <xdr:col>55</xdr:col>
      <xdr:colOff>50800</xdr:colOff>
      <xdr:row>75</xdr:row>
      <xdr:rowOff>87722</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284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8999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69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44712</xdr:rowOff>
    </xdr:from>
    <xdr:to>
      <xdr:col>50</xdr:col>
      <xdr:colOff>165100</xdr:colOff>
      <xdr:row>76</xdr:row>
      <xdr:rowOff>146312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7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162839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5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41100</xdr:rowOff>
    </xdr:from>
    <xdr:to>
      <xdr:col>46</xdr:col>
      <xdr:colOff>38100</xdr:colOff>
      <xdr:row>76</xdr:row>
      <xdr:rowOff>142700</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0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159227</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84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150462</xdr:rowOff>
    </xdr:from>
    <xdr:to>
      <xdr:col>41</xdr:col>
      <xdr:colOff>101600</xdr:colOff>
      <xdr:row>72</xdr:row>
      <xdr:rowOff>80612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23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97139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09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1003</xdr:rowOff>
    </xdr:from>
    <xdr:to>
      <xdr:col>36</xdr:col>
      <xdr:colOff>165100</xdr:colOff>
      <xdr:row>78</xdr:row>
      <xdr:rowOff>102603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7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93730</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466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25857</xdr:rowOff>
    </xdr:from>
    <xdr:to>
      <xdr:col>55</xdr:col>
      <xdr:colOff>0</xdr:colOff>
      <xdr:row>97</xdr:row>
      <xdr:rowOff>34564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313607"/>
          <a:ext cx="838200" cy="35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25933</xdr:rowOff>
    </xdr:from>
    <xdr:to>
      <xdr:col>50</xdr:col>
      <xdr:colOff>114300</xdr:colOff>
      <xdr:row>97</xdr:row>
      <xdr:rowOff>34564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656583"/>
          <a:ext cx="889000" cy="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34605</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32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25933</xdr:rowOff>
    </xdr:from>
    <xdr:to>
      <xdr:col>45</xdr:col>
      <xdr:colOff>177800</xdr:colOff>
      <xdr:row>97</xdr:row>
      <xdr:rowOff>118611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656583"/>
          <a:ext cx="889000" cy="9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20490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99219</xdr:rowOff>
    </xdr:from>
    <xdr:to>
      <xdr:col>41</xdr:col>
      <xdr:colOff>50800</xdr:colOff>
      <xdr:row>97</xdr:row>
      <xdr:rowOff>118611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558419"/>
          <a:ext cx="889000" cy="190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35177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103836</xdr:rowOff>
    </xdr:from>
    <xdr:to>
      <xdr:col>36</xdr:col>
      <xdr:colOff>165100</xdr:colOff>
      <xdr:row>97</xdr:row>
      <xdr:rowOff>33986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25113</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146507</xdr:rowOff>
    </xdr:from>
    <xdr:to>
      <xdr:col>55</xdr:col>
      <xdr:colOff>50800</xdr:colOff>
      <xdr:row>95</xdr:row>
      <xdr:rowOff>76657</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26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169384</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11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155214</xdr:rowOff>
    </xdr:from>
    <xdr:to>
      <xdr:col>50</xdr:col>
      <xdr:colOff>165100</xdr:colOff>
      <xdr:row>97</xdr:row>
      <xdr:rowOff>85364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61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76491</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70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146583</xdr:rowOff>
    </xdr:from>
    <xdr:to>
      <xdr:col>46</xdr:col>
      <xdr:colOff>38100</xdr:colOff>
      <xdr:row>97</xdr:row>
      <xdr:rowOff>76733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6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67860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69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67811</xdr:rowOff>
    </xdr:from>
    <xdr:to>
      <xdr:col>41</xdr:col>
      <xdr:colOff>101600</xdr:colOff>
      <xdr:row>97</xdr:row>
      <xdr:rowOff>169411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69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160538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79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48419</xdr:rowOff>
    </xdr:from>
    <xdr:to>
      <xdr:col>36</xdr:col>
      <xdr:colOff>165100</xdr:colOff>
      <xdr:row>96</xdr:row>
      <xdr:rowOff>150019</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50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166546</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28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133495</xdr:rowOff>
    </xdr:from>
    <xdr:to>
      <xdr:col>85</xdr:col>
      <xdr:colOff>127000</xdr:colOff>
      <xdr:row>39</xdr:row>
      <xdr:rowOff>37810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648595"/>
          <a:ext cx="838200" cy="7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114680</xdr:rowOff>
    </xdr:from>
    <xdr:ext cx="378565"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629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37810</xdr:rowOff>
    </xdr:from>
    <xdr:to>
      <xdr:col>81</xdr:col>
      <xdr:colOff>50800</xdr:colOff>
      <xdr:row>39</xdr:row>
      <xdr:rowOff>67745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4592300" y="6724360"/>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48369</xdr:rowOff>
    </xdr:from>
    <xdr:to>
      <xdr:col>76</xdr:col>
      <xdr:colOff>114300</xdr:colOff>
      <xdr:row>39</xdr:row>
      <xdr:rowOff>67745</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4919"/>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48369</xdr:rowOff>
    </xdr:from>
    <xdr:to>
      <xdr:col>71</xdr:col>
      <xdr:colOff>177800</xdr:colOff>
      <xdr:row>39</xdr:row>
      <xdr:rowOff>73406</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2814300" y="6734919"/>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82913</xdr:rowOff>
    </xdr:from>
    <xdr:to>
      <xdr:col>67</xdr:col>
      <xdr:colOff>101600</xdr:colOff>
      <xdr:row>39</xdr:row>
      <xdr:rowOff>13063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29590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73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82695</xdr:rowOff>
    </xdr:from>
    <xdr:to>
      <xdr:col>85</xdr:col>
      <xdr:colOff>177800</xdr:colOff>
      <xdr:row>39</xdr:row>
      <xdr:rowOff>12845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5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105572</xdr:rowOff>
    </xdr:from>
    <xdr:ext cx="469744"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44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158460</xdr:rowOff>
    </xdr:from>
    <xdr:to>
      <xdr:col>81</xdr:col>
      <xdr:colOff>101600</xdr:colOff>
      <xdr:row>39</xdr:row>
      <xdr:rowOff>88610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79737</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2017" y="6766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16945</xdr:rowOff>
    </xdr:from>
    <xdr:to>
      <xdr:col>76</xdr:col>
      <xdr:colOff>165100</xdr:colOff>
      <xdr:row>39</xdr:row>
      <xdr:rowOff>118545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70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109672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96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169019</xdr:rowOff>
    </xdr:from>
    <xdr:to>
      <xdr:col>72</xdr:col>
      <xdr:colOff>38100</xdr:colOff>
      <xdr:row>39</xdr:row>
      <xdr:rowOff>99169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90296</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776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22606</xdr:rowOff>
    </xdr:from>
    <xdr:to>
      <xdr:col>67</xdr:col>
      <xdr:colOff>101600</xdr:colOff>
      <xdr:row>39</xdr:row>
      <xdr:rowOff>124206</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70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115333</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25017" y="680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70129</xdr:rowOff>
    </xdr:from>
    <xdr:to>
      <xdr:col>85</xdr:col>
      <xdr:colOff>127000</xdr:colOff>
      <xdr:row>75</xdr:row>
      <xdr:rowOff>80531</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2928879"/>
          <a:ext cx="838200" cy="1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8920</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6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70129</xdr:rowOff>
    </xdr:from>
    <xdr:to>
      <xdr:col>81</xdr:col>
      <xdr:colOff>50800</xdr:colOff>
      <xdr:row>75</xdr:row>
      <xdr:rowOff>133185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2928879"/>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113180</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7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133185</xdr:rowOff>
    </xdr:from>
    <xdr:to>
      <xdr:col>76</xdr:col>
      <xdr:colOff>114300</xdr:colOff>
      <xdr:row>76</xdr:row>
      <xdr:rowOff>40393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3703300" y="12991935"/>
          <a:ext cx="889000" cy="7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40393</xdr:rowOff>
    </xdr:from>
    <xdr:to>
      <xdr:col>71</xdr:col>
      <xdr:colOff>177800</xdr:colOff>
      <xdr:row>76</xdr:row>
      <xdr:rowOff>45765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2814300" y="130705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74308</xdr:rowOff>
    </xdr:from>
    <xdr:to>
      <xdr:col>67</xdr:col>
      <xdr:colOff>101600</xdr:colOff>
      <xdr:row>76</xdr:row>
      <xdr:rowOff>4459</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20985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29731</xdr:rowOff>
    </xdr:from>
    <xdr:to>
      <xdr:col>85</xdr:col>
      <xdr:colOff>177800</xdr:colOff>
      <xdr:row>75</xdr:row>
      <xdr:rowOff>131331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28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52608</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2739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19329</xdr:rowOff>
    </xdr:from>
    <xdr:to>
      <xdr:col>81</xdr:col>
      <xdr:colOff>101600</xdr:colOff>
      <xdr:row>75</xdr:row>
      <xdr:rowOff>120929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287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137456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265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82385</xdr:rowOff>
    </xdr:from>
    <xdr:to>
      <xdr:col>76</xdr:col>
      <xdr:colOff>165100</xdr:colOff>
      <xdr:row>76</xdr:row>
      <xdr:rowOff>12536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29411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3663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03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161043</xdr:rowOff>
    </xdr:from>
    <xdr:to>
      <xdr:col>72</xdr:col>
      <xdr:colOff>38100</xdr:colOff>
      <xdr:row>76</xdr:row>
      <xdr:rowOff>91193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1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82320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1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166415</xdr:rowOff>
    </xdr:from>
    <xdr:to>
      <xdr:col>67</xdr:col>
      <xdr:colOff>101600</xdr:colOff>
      <xdr:row>76</xdr:row>
      <xdr:rowOff>96565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2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87692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17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54738</xdr:rowOff>
    </xdr:from>
    <xdr:to>
      <xdr:col>85</xdr:col>
      <xdr:colOff>127000</xdr:colOff>
      <xdr:row>98</xdr:row>
      <xdr:rowOff>56086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56838"/>
          <a:ext cx="838200" cy="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41721</xdr:rowOff>
    </xdr:from>
    <xdr:to>
      <xdr:col>81</xdr:col>
      <xdr:colOff>50800</xdr:colOff>
      <xdr:row>98</xdr:row>
      <xdr:rowOff>56086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4592300" y="16843821"/>
          <a:ext cx="889000" cy="1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41721</xdr:rowOff>
    </xdr:from>
    <xdr:to>
      <xdr:col>76</xdr:col>
      <xdr:colOff>114300</xdr:colOff>
      <xdr:row>98</xdr:row>
      <xdr:rowOff>143906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43821"/>
          <a:ext cx="889000" cy="102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92946</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9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141749</xdr:rowOff>
    </xdr:from>
    <xdr:to>
      <xdr:col>71</xdr:col>
      <xdr:colOff>177800</xdr:colOff>
      <xdr:row>98</xdr:row>
      <xdr:rowOff>143906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2814300" y="16943849"/>
          <a:ext cx="889000" cy="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9349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63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62071</xdr:rowOff>
    </xdr:from>
    <xdr:to>
      <xdr:col>67</xdr:col>
      <xdr:colOff>101600</xdr:colOff>
      <xdr:row>98</xdr:row>
      <xdr:rowOff>163671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8748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3938</xdr:rowOff>
    </xdr:from>
    <xdr:to>
      <xdr:col>85</xdr:col>
      <xdr:colOff>177800</xdr:colOff>
      <xdr:row>98</xdr:row>
      <xdr:rowOff>105538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80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153815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8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5286</xdr:rowOff>
    </xdr:from>
    <xdr:to>
      <xdr:col>81</xdr:col>
      <xdr:colOff>101600</xdr:colOff>
      <xdr:row>98</xdr:row>
      <xdr:rowOff>106886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80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98013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90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162371</xdr:rowOff>
    </xdr:from>
    <xdr:to>
      <xdr:col>76</xdr:col>
      <xdr:colOff>165100</xdr:colOff>
      <xdr:row>98</xdr:row>
      <xdr:rowOff>92521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9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109048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68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93106</xdr:rowOff>
    </xdr:from>
    <xdr:to>
      <xdr:col>72</xdr:col>
      <xdr:colOff>38100</xdr:colOff>
      <xdr:row>99</xdr:row>
      <xdr:rowOff>23256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14383</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68428" y="1698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90949</xdr:rowOff>
    </xdr:from>
    <xdr:to>
      <xdr:col>67</xdr:col>
      <xdr:colOff>101600</xdr:colOff>
      <xdr:row>99</xdr:row>
      <xdr:rowOff>21099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9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12226</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79428" y="1698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88574</xdr:rowOff>
    </xdr:from>
    <xdr:to>
      <xdr:col>98</xdr:col>
      <xdr:colOff>38100</xdr:colOff>
      <xdr:row>39</xdr:row>
      <xdr:rowOff>18724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35250</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102057</xdr:rowOff>
    </xdr:from>
    <xdr:to>
      <xdr:col>116</xdr:col>
      <xdr:colOff>63500</xdr:colOff>
      <xdr:row>58</xdr:row>
      <xdr:rowOff>136995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046157"/>
          <a:ext cx="838200" cy="3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67080</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1001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136995</xdr:rowOff>
    </xdr:from>
    <xdr:to>
      <xdr:col>111</xdr:col>
      <xdr:colOff>177800</xdr:colOff>
      <xdr:row>58</xdr:row>
      <xdr:rowOff>154425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081095"/>
          <a:ext cx="889000" cy="1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8082</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10123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138576</xdr:rowOff>
    </xdr:from>
    <xdr:to>
      <xdr:col>107</xdr:col>
      <xdr:colOff>50800</xdr:colOff>
      <xdr:row>58</xdr:row>
      <xdr:rowOff>154425</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2676"/>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138576</xdr:rowOff>
    </xdr:from>
    <xdr:to>
      <xdr:col>102</xdr:col>
      <xdr:colOff>114300</xdr:colOff>
      <xdr:row>59</xdr:row>
      <xdr:rowOff>12027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082676"/>
          <a:ext cx="889000" cy="4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82499</xdr:rowOff>
    </xdr:from>
    <xdr:to>
      <xdr:col>98</xdr:col>
      <xdr:colOff>38100</xdr:colOff>
      <xdr:row>59</xdr:row>
      <xdr:rowOff>12649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29176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51257</xdr:rowOff>
    </xdr:from>
    <xdr:to>
      <xdr:col>116</xdr:col>
      <xdr:colOff>114300</xdr:colOff>
      <xdr:row>58</xdr:row>
      <xdr:rowOff>152857</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10634</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78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86195</xdr:rowOff>
    </xdr:from>
    <xdr:to>
      <xdr:col>112</xdr:col>
      <xdr:colOff>38100</xdr:colOff>
      <xdr:row>59</xdr:row>
      <xdr:rowOff>16345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32872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805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103625</xdr:rowOff>
    </xdr:from>
    <xdr:to>
      <xdr:col>107</xdr:col>
      <xdr:colOff>101600</xdr:colOff>
      <xdr:row>59</xdr:row>
      <xdr:rowOff>33775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4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24902</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4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87776</xdr:rowOff>
    </xdr:from>
    <xdr:to>
      <xdr:col>102</xdr:col>
      <xdr:colOff>165100</xdr:colOff>
      <xdr:row>59</xdr:row>
      <xdr:rowOff>17926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9053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2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132677</xdr:rowOff>
    </xdr:from>
    <xdr:to>
      <xdr:col>98</xdr:col>
      <xdr:colOff>38100</xdr:colOff>
      <xdr:row>59</xdr:row>
      <xdr:rowOff>62827</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7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53954</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69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25019</xdr:rowOff>
    </xdr:from>
    <xdr:to>
      <xdr:col>116</xdr:col>
      <xdr:colOff>63500</xdr:colOff>
      <xdr:row>72</xdr:row>
      <xdr:rowOff>87770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2369419"/>
          <a:ext cx="838200" cy="6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97464</xdr:rowOff>
    </xdr:from>
    <xdr:ext cx="534377" cy="259045"/>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784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87770</xdr:rowOff>
    </xdr:from>
    <xdr:to>
      <xdr:col>111</xdr:col>
      <xdr:colOff>177800</xdr:colOff>
      <xdr:row>72</xdr:row>
      <xdr:rowOff>93637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2432170"/>
          <a:ext cx="8890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113352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9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90589</xdr:rowOff>
    </xdr:from>
    <xdr:to>
      <xdr:col>107</xdr:col>
      <xdr:colOff>50800</xdr:colOff>
      <xdr:row>72</xdr:row>
      <xdr:rowOff>93637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9545300" y="124349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160329</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74587</xdr:rowOff>
    </xdr:from>
    <xdr:to>
      <xdr:col>102</xdr:col>
      <xdr:colOff>114300</xdr:colOff>
      <xdr:row>72</xdr:row>
      <xdr:rowOff>90589</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2418987"/>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162577</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149975</xdr:rowOff>
    </xdr:from>
    <xdr:to>
      <xdr:col>98</xdr:col>
      <xdr:colOff>38100</xdr:colOff>
      <xdr:row>75</xdr:row>
      <xdr:rowOff>80125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71252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145669</xdr:rowOff>
    </xdr:from>
    <xdr:to>
      <xdr:col>116</xdr:col>
      <xdr:colOff>114300</xdr:colOff>
      <xdr:row>72</xdr:row>
      <xdr:rowOff>75819</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2110700" y="1231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168546</xdr:rowOff>
    </xdr:from>
    <xdr:ext cx="534377" cy="259045"/>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217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36970</xdr:rowOff>
    </xdr:from>
    <xdr:to>
      <xdr:col>112</xdr:col>
      <xdr:colOff>38100</xdr:colOff>
      <xdr:row>72</xdr:row>
      <xdr:rowOff>138570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1272500" y="1238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155097</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215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42837</xdr:rowOff>
    </xdr:from>
    <xdr:to>
      <xdr:col>107</xdr:col>
      <xdr:colOff>101600</xdr:colOff>
      <xdr:row>72</xdr:row>
      <xdr:rowOff>144437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0383500" y="1238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160964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16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39789</xdr:rowOff>
    </xdr:from>
    <xdr:to>
      <xdr:col>102</xdr:col>
      <xdr:colOff>165100</xdr:colOff>
      <xdr:row>72</xdr:row>
      <xdr:rowOff>141389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9494500" y="1238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157916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215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23787</xdr:rowOff>
    </xdr:from>
    <xdr:to>
      <xdr:col>98</xdr:col>
      <xdr:colOff>38100</xdr:colOff>
      <xdr:row>72</xdr:row>
      <xdr:rowOff>125387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8605500" y="1236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141914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214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歳出決算額は、住民一人当たり</a:t>
          </a:r>
          <a:r>
            <a:rPr kumimoji="1" lang="en-US" altLang="ja-JP" sz="1100">
              <a:solidFill>
                <a:schemeClr val="dk1"/>
              </a:solidFill>
              <a:effectLst/>
              <a:latin typeface="+mn-lt"/>
              <a:ea typeface="+mn-ea"/>
              <a:cs typeface="+mn-cs"/>
            </a:rPr>
            <a:t>559,951</a:t>
          </a:r>
          <a:r>
            <a:rPr kumimoji="1" lang="ja-JP" altLang="ja-JP" sz="1100">
              <a:solidFill>
                <a:schemeClr val="dk1"/>
              </a:solidFill>
              <a:effectLst/>
              <a:latin typeface="+mn-lt"/>
              <a:ea typeface="+mn-ea"/>
              <a:cs typeface="+mn-cs"/>
            </a:rPr>
            <a:t>円となっている。大きな要因項目である扶助費は住民一人当たり</a:t>
          </a:r>
          <a:r>
            <a:rPr kumimoji="1" lang="en-US" altLang="ja-JP" sz="1100">
              <a:solidFill>
                <a:schemeClr val="dk1"/>
              </a:solidFill>
              <a:effectLst/>
              <a:latin typeface="+mn-lt"/>
              <a:ea typeface="+mn-ea"/>
              <a:cs typeface="+mn-cs"/>
            </a:rPr>
            <a:t>199,278</a:t>
          </a:r>
          <a:r>
            <a:rPr kumimoji="1" lang="ja-JP" altLang="ja-JP" sz="1100">
              <a:solidFill>
                <a:schemeClr val="dk1"/>
              </a:solidFill>
              <a:effectLst/>
              <a:latin typeface="+mn-lt"/>
              <a:ea typeface="+mn-ea"/>
              <a:cs typeface="+mn-cs"/>
            </a:rPr>
            <a:t>円となっており、類似団体と比べても高い水準にある。生活保護</a:t>
          </a:r>
          <a:r>
            <a:rPr kumimoji="1" lang="ja-JP" altLang="en-US" sz="1100">
              <a:solidFill>
                <a:schemeClr val="dk1"/>
              </a:solidFill>
              <a:effectLst/>
              <a:latin typeface="+mn-lt"/>
              <a:ea typeface="+mn-ea"/>
              <a:cs typeface="+mn-cs"/>
            </a:rPr>
            <a:t>受給率</a:t>
          </a:r>
          <a:r>
            <a:rPr kumimoji="1" lang="ja-JP" altLang="ja-JP" sz="1100">
              <a:solidFill>
                <a:schemeClr val="dk1"/>
              </a:solidFill>
              <a:effectLst/>
              <a:latin typeface="+mn-lt"/>
              <a:ea typeface="+mn-ea"/>
              <a:cs typeface="+mn-cs"/>
            </a:rPr>
            <a:t>の高さ、障がい者施策の給付費が大きな要因となって</a:t>
          </a:r>
          <a:r>
            <a:rPr kumimoji="1" lang="ja-JP" altLang="en-US" sz="1100">
              <a:solidFill>
                <a:schemeClr val="dk1"/>
              </a:solidFill>
              <a:effectLst/>
              <a:latin typeface="+mn-lt"/>
              <a:ea typeface="+mn-ea"/>
              <a:cs typeface="+mn-cs"/>
            </a:rPr>
            <a:t>おり昨年度と比較して増加している。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また、物件費は、住民一人あたり</a:t>
          </a:r>
          <a:r>
            <a:rPr kumimoji="1" lang="en-US" altLang="ja-JP" sz="1100">
              <a:solidFill>
                <a:schemeClr val="dk1"/>
              </a:solidFill>
              <a:effectLst/>
              <a:latin typeface="+mn-lt"/>
              <a:ea typeface="+mn-ea"/>
              <a:cs typeface="+mn-cs"/>
            </a:rPr>
            <a:t>62,294</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前年度から減少した主な要因は、</a:t>
          </a:r>
          <a:r>
            <a:rPr lang="ja-JP" altLang="ja-JP" sz="1100" b="0" i="0" baseline="0">
              <a:solidFill>
                <a:schemeClr val="dk1"/>
              </a:solidFill>
              <a:effectLst/>
              <a:latin typeface="+mn-lt"/>
              <a:ea typeface="+mn-ea"/>
              <a:cs typeface="+mn-cs"/>
            </a:rPr>
            <a:t>新型コロナワクチン接種事業及びＰＣＲ検査センター開設事業が</a:t>
          </a:r>
          <a:r>
            <a:rPr lang="ja-JP" altLang="en-US" sz="1100" b="0" i="0" baseline="0">
              <a:solidFill>
                <a:schemeClr val="dk1"/>
              </a:solidFill>
              <a:effectLst/>
              <a:latin typeface="+mn-lt"/>
              <a:ea typeface="+mn-ea"/>
              <a:cs typeface="+mn-cs"/>
            </a:rPr>
            <a:t>大幅に減少したことによるものである。</a:t>
          </a:r>
          <a:r>
            <a:rPr lang="ja-JP" altLang="ja-JP" sz="1100" b="0" i="0" baseline="0">
              <a:solidFill>
                <a:schemeClr val="dk1"/>
              </a:solidFill>
              <a:effectLst/>
              <a:latin typeface="+mn-lt"/>
              <a:ea typeface="+mn-ea"/>
              <a:cs typeface="+mn-cs"/>
            </a:rPr>
            <a:t>補助費等は住民一人あたり</a:t>
          </a:r>
          <a:r>
            <a:rPr lang="en-US" altLang="ja-JP" sz="1100" b="0" i="0" baseline="0">
              <a:solidFill>
                <a:schemeClr val="dk1"/>
              </a:solidFill>
              <a:effectLst/>
              <a:latin typeface="+mn-lt"/>
              <a:ea typeface="+mn-ea"/>
              <a:cs typeface="+mn-cs"/>
            </a:rPr>
            <a:t>36,718</a:t>
          </a:r>
          <a:r>
            <a:rPr lang="ja-JP" altLang="ja-JP"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lang="ja-JP" altLang="ja-JP" sz="1100" b="0" i="0" baseline="0">
              <a:solidFill>
                <a:schemeClr val="dk1"/>
              </a:solidFill>
              <a:effectLst/>
              <a:latin typeface="+mn-lt"/>
              <a:ea typeface="+mn-ea"/>
              <a:cs typeface="+mn-cs"/>
            </a:rPr>
            <a:t>新型コロナワクチンや住民税非課税世帯等臨時特別給付金に伴う国庫返納金が</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したことによるものである。普通建設事業費は住民一人あたり</a:t>
          </a:r>
          <a:r>
            <a:rPr lang="en-US" altLang="ja-JP" sz="1100" b="0" i="0" baseline="0">
              <a:solidFill>
                <a:schemeClr val="dk1"/>
              </a:solidFill>
              <a:effectLst/>
              <a:latin typeface="+mn-lt"/>
              <a:ea typeface="+mn-ea"/>
              <a:cs typeface="+mn-cs"/>
            </a:rPr>
            <a:t>71,469</a:t>
          </a:r>
          <a:r>
            <a:rPr lang="ja-JP" altLang="ja-JP" sz="1100" b="0" i="0" baseline="0">
              <a:solidFill>
                <a:schemeClr val="dk1"/>
              </a:solidFill>
              <a:effectLst/>
              <a:latin typeface="+mn-lt"/>
              <a:ea typeface="+mn-ea"/>
              <a:cs typeface="+mn-cs"/>
            </a:rPr>
            <a:t>円となっている。前年度から増加した主な要因は、</a:t>
          </a:r>
          <a:r>
            <a:rPr lang="ja-JP" altLang="en-US" sz="1100" b="0" i="0" baseline="0">
              <a:solidFill>
                <a:schemeClr val="dk1"/>
              </a:solidFill>
              <a:effectLst/>
              <a:latin typeface="+mn-lt"/>
              <a:ea typeface="+mn-ea"/>
              <a:cs typeface="+mn-cs"/>
            </a:rPr>
            <a:t>体育館空調整備事業</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学校給食共同調理場建設事業</a:t>
          </a:r>
          <a:r>
            <a:rPr lang="ja-JP" altLang="ja-JP" sz="1100" b="0" i="0" baseline="0">
              <a:solidFill>
                <a:schemeClr val="dk1"/>
              </a:solidFill>
              <a:effectLst/>
              <a:latin typeface="+mn-lt"/>
              <a:ea typeface="+mn-ea"/>
              <a:cs typeface="+mn-cs"/>
            </a:rPr>
            <a:t>によるものである。公債費は住民一人あたり</a:t>
          </a:r>
          <a:r>
            <a:rPr lang="en-US" altLang="ja-JP" sz="1100" b="0" i="0" baseline="0">
              <a:solidFill>
                <a:schemeClr val="dk1"/>
              </a:solidFill>
              <a:effectLst/>
              <a:latin typeface="+mn-lt"/>
              <a:ea typeface="+mn-ea"/>
              <a:cs typeface="+mn-cs"/>
            </a:rPr>
            <a:t>34,106</a:t>
          </a:r>
          <a:r>
            <a:rPr lang="ja-JP" altLang="ja-JP"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となっており、前年度と比較して</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しているのは、</a:t>
          </a:r>
          <a:r>
            <a:rPr lang="ja-JP" altLang="en-US" sz="1100" b="0" i="0" baseline="0">
              <a:solidFill>
                <a:schemeClr val="dk1"/>
              </a:solidFill>
              <a:effectLst/>
              <a:latin typeface="+mn-lt"/>
              <a:ea typeface="+mn-ea"/>
              <a:cs typeface="+mn-cs"/>
            </a:rPr>
            <a:t>臨時財政対策債など</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償還額の減少</a:t>
          </a:r>
          <a:r>
            <a:rPr lang="ja-JP" altLang="ja-JP" sz="1100" b="0" i="0" baseline="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大分県別府市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112,926
108,013
125.34
64,306,010
63,233,071
815,375
27,176,022
38,454,199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128270</xdr:rowOff>
    </xdr:from>
    <xdr:to>
      <xdr:col>24</xdr:col>
      <xdr:colOff>63500</xdr:colOff>
      <xdr:row>33</xdr:row>
      <xdr:rowOff>122174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614670"/>
          <a:ext cx="8382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5605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34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45974</xdr:rowOff>
    </xdr:from>
    <xdr:to>
      <xdr:col>19</xdr:col>
      <xdr:colOff>177800</xdr:colOff>
      <xdr:row>33</xdr:row>
      <xdr:rowOff>122174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70382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144289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9398</xdr:rowOff>
    </xdr:from>
    <xdr:to>
      <xdr:col>15</xdr:col>
      <xdr:colOff>50800</xdr:colOff>
      <xdr:row>33</xdr:row>
      <xdr:rowOff>45974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672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130573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115316</xdr:rowOff>
    </xdr:from>
    <xdr:to>
      <xdr:col>10</xdr:col>
      <xdr:colOff>114300</xdr:colOff>
      <xdr:row>33</xdr:row>
      <xdr:rowOff>9398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01716"/>
          <a:ext cx="8890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1270</xdr:rowOff>
    </xdr:from>
    <xdr:to>
      <xdr:col>6</xdr:col>
      <xdr:colOff>38100</xdr:colOff>
      <xdr:row>34</xdr:row>
      <xdr:rowOff>102870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93997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77470</xdr:rowOff>
    </xdr:from>
    <xdr:to>
      <xdr:col>24</xdr:col>
      <xdr:colOff>114300</xdr:colOff>
      <xdr:row>33</xdr:row>
      <xdr:rowOff>7620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6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100347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71374</xdr:rowOff>
    </xdr:from>
    <xdr:to>
      <xdr:col>20</xdr:col>
      <xdr:colOff>38100</xdr:colOff>
      <xdr:row>34</xdr:row>
      <xdr:rowOff>1524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2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18051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0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166624</xdr:rowOff>
    </xdr:from>
    <xdr:to>
      <xdr:col>15</xdr:col>
      <xdr:colOff>101600</xdr:colOff>
      <xdr:row>33</xdr:row>
      <xdr:rowOff>96774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5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113301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130048</xdr:rowOff>
    </xdr:from>
    <xdr:to>
      <xdr:col>10</xdr:col>
      <xdr:colOff>165100</xdr:colOff>
      <xdr:row>33</xdr:row>
      <xdr:rowOff>60198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1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76725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9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64516</xdr:rowOff>
    </xdr:from>
    <xdr:to>
      <xdr:col>6</xdr:col>
      <xdr:colOff>38100</xdr:colOff>
      <xdr:row>32</xdr:row>
      <xdr:rowOff>166116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5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11193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26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24559</xdr:rowOff>
    </xdr:from>
    <xdr:to>
      <xdr:col>24</xdr:col>
      <xdr:colOff>63500</xdr:colOff>
      <xdr:row>57</xdr:row>
      <xdr:rowOff>40670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7209"/>
          <a:ext cx="838200" cy="16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126502</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27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40670</xdr:rowOff>
    </xdr:from>
    <xdr:to>
      <xdr:col>19</xdr:col>
      <xdr:colOff>177800</xdr:colOff>
      <xdr:row>57</xdr:row>
      <xdr:rowOff>41690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13320"/>
          <a:ext cx="889000" cy="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156159</xdr:rowOff>
    </xdr:from>
    <xdr:to>
      <xdr:col>15</xdr:col>
      <xdr:colOff>50800</xdr:colOff>
      <xdr:row>57</xdr:row>
      <xdr:rowOff>41690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414459"/>
          <a:ext cx="889000" cy="39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156159</xdr:rowOff>
    </xdr:from>
    <xdr:to>
      <xdr:col>10</xdr:col>
      <xdr:colOff>114300</xdr:colOff>
      <xdr:row>57</xdr:row>
      <xdr:rowOff>82143</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14459"/>
          <a:ext cx="889000" cy="44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36533</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123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22670</xdr:rowOff>
    </xdr:from>
    <xdr:to>
      <xdr:col>6</xdr:col>
      <xdr:colOff>38100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140797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145209</xdr:rowOff>
    </xdr:from>
    <xdr:to>
      <xdr:col>24</xdr:col>
      <xdr:colOff>114300</xdr:colOff>
      <xdr:row>57</xdr:row>
      <xdr:rowOff>75359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168086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9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161320</xdr:rowOff>
    </xdr:from>
    <xdr:to>
      <xdr:col>20</xdr:col>
      <xdr:colOff>38100</xdr:colOff>
      <xdr:row>57</xdr:row>
      <xdr:rowOff>91470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82597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5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162340</xdr:rowOff>
    </xdr:from>
    <xdr:to>
      <xdr:col>15</xdr:col>
      <xdr:colOff>101600</xdr:colOff>
      <xdr:row>57</xdr:row>
      <xdr:rowOff>92490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83617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105359</xdr:rowOff>
    </xdr:from>
    <xdr:to>
      <xdr:col>10</xdr:col>
      <xdr:colOff>165100</xdr:colOff>
      <xdr:row>55</xdr:row>
      <xdr:rowOff>35509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6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26636</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45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31343</xdr:rowOff>
    </xdr:from>
    <xdr:to>
      <xdr:col>6</xdr:col>
      <xdr:colOff>38100</xdr:colOff>
      <xdr:row>57</xdr:row>
      <xdr:rowOff>132943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124070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8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32647</xdr:rowOff>
    </xdr:from>
    <xdr:to>
      <xdr:col>24</xdr:col>
      <xdr:colOff>62865</xdr:colOff>
      <xdr:row>79</xdr:row>
      <xdr:rowOff>114821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05597"/>
          <a:ext cx="127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118648</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66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114821</xdr:rowOff>
    </xdr:from>
    <xdr:to>
      <xdr:col>24</xdr:col>
      <xdr:colOff>152400</xdr:colOff>
      <xdr:row>79</xdr:row>
      <xdr:rowOff>114821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659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150774</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80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32647</xdr:rowOff>
    </xdr:from>
    <xdr:to>
      <xdr:col>24</xdr:col>
      <xdr:colOff>152400</xdr:colOff>
      <xdr:row>71</xdr:row>
      <xdr:rowOff>32647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05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139304</xdr:rowOff>
    </xdr:from>
    <xdr:to>
      <xdr:col>24</xdr:col>
      <xdr:colOff>63500</xdr:colOff>
      <xdr:row>74</xdr:row>
      <xdr:rowOff>69604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655154"/>
          <a:ext cx="838200" cy="10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62808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30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84381</xdr:rowOff>
    </xdr:from>
    <xdr:to>
      <xdr:col>24</xdr:col>
      <xdr:colOff>114300</xdr:colOff>
      <xdr:row>77</xdr:row>
      <xdr:rowOff>14531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1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165502</xdr:rowOff>
    </xdr:from>
    <xdr:to>
      <xdr:col>19</xdr:col>
      <xdr:colOff>177800</xdr:colOff>
      <xdr:row>74</xdr:row>
      <xdr:rowOff>69604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2681352"/>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170800</xdr:rowOff>
    </xdr:from>
    <xdr:to>
      <xdr:col>20</xdr:col>
      <xdr:colOff>38100</xdr:colOff>
      <xdr:row>77</xdr:row>
      <xdr:rowOff>100950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0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92077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29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165502</xdr:rowOff>
    </xdr:from>
    <xdr:to>
      <xdr:col>15</xdr:col>
      <xdr:colOff>50800</xdr:colOff>
      <xdr:row>75</xdr:row>
      <xdr:rowOff>61626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2681352"/>
          <a:ext cx="889000" cy="23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122230</xdr:rowOff>
    </xdr:from>
    <xdr:to>
      <xdr:col>15</xdr:col>
      <xdr:colOff>101600</xdr:colOff>
      <xdr:row>77</xdr:row>
      <xdr:rowOff>52380</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43507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245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61626</xdr:rowOff>
    </xdr:from>
    <xdr:to>
      <xdr:col>10</xdr:col>
      <xdr:colOff>114300</xdr:colOff>
      <xdr:row>75</xdr:row>
      <xdr:rowOff>156060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2920376"/>
          <a:ext cx="889000" cy="9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26386</xdr:rowOff>
    </xdr:from>
    <xdr:to>
      <xdr:col>10</xdr:col>
      <xdr:colOff>165100</xdr:colOff>
      <xdr:row>78</xdr:row>
      <xdr:rowOff>127986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119113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42135</xdr:rowOff>
    </xdr:from>
    <xdr:to>
      <xdr:col>6</xdr:col>
      <xdr:colOff>38100</xdr:colOff>
      <xdr:row>78</xdr:row>
      <xdr:rowOff>143735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134862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88504</xdr:rowOff>
    </xdr:from>
    <xdr:to>
      <xdr:col>24</xdr:col>
      <xdr:colOff>114300</xdr:colOff>
      <xdr:row>74</xdr:row>
      <xdr:rowOff>18654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60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111381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4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18804</xdr:rowOff>
    </xdr:from>
    <xdr:to>
      <xdr:col>20</xdr:col>
      <xdr:colOff>38100</xdr:colOff>
      <xdr:row>74</xdr:row>
      <xdr:rowOff>120404</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70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136931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48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114702</xdr:rowOff>
    </xdr:from>
    <xdr:to>
      <xdr:col>15</xdr:col>
      <xdr:colOff>101600</xdr:colOff>
      <xdr:row>74</xdr:row>
      <xdr:rowOff>44852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63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61379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405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10826</xdr:rowOff>
    </xdr:from>
    <xdr:to>
      <xdr:col>10</xdr:col>
      <xdr:colOff>165100</xdr:colOff>
      <xdr:row>75</xdr:row>
      <xdr:rowOff>112426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286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128953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64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105260</xdr:rowOff>
    </xdr:from>
    <xdr:to>
      <xdr:col>6</xdr:col>
      <xdr:colOff>38100</xdr:colOff>
      <xdr:row>76</xdr:row>
      <xdr:rowOff>35410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296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51937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73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89506</xdr:rowOff>
    </xdr:from>
    <xdr:to>
      <xdr:col>24</xdr:col>
      <xdr:colOff>63500</xdr:colOff>
      <xdr:row>95</xdr:row>
      <xdr:rowOff>38888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862906"/>
          <a:ext cx="838200" cy="463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168145</xdr:rowOff>
    </xdr:from>
    <xdr:to>
      <xdr:col>19</xdr:col>
      <xdr:colOff>177800</xdr:colOff>
      <xdr:row>92</xdr:row>
      <xdr:rowOff>89506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5770095"/>
          <a:ext cx="889000" cy="9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168145</xdr:rowOff>
    </xdr:from>
    <xdr:to>
      <xdr:col>15</xdr:col>
      <xdr:colOff>50800</xdr:colOff>
      <xdr:row>97</xdr:row>
      <xdr:rowOff>81832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5770095"/>
          <a:ext cx="889000" cy="94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81832</xdr:rowOff>
    </xdr:from>
    <xdr:to>
      <xdr:col>10</xdr:col>
      <xdr:colOff>114300</xdr:colOff>
      <xdr:row>97</xdr:row>
      <xdr:rowOff>133691</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12482"/>
          <a:ext cx="889000" cy="51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152876</xdr:rowOff>
    </xdr:from>
    <xdr:to>
      <xdr:col>6</xdr:col>
      <xdr:colOff>38100</xdr:colOff>
      <xdr:row>97</xdr:row>
      <xdr:rowOff>83026</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1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99553</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159538</xdr:rowOff>
    </xdr:from>
    <xdr:to>
      <xdr:col>24</xdr:col>
      <xdr:colOff>114300</xdr:colOff>
      <xdr:row>95</xdr:row>
      <xdr:rowOff>89688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2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10965</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2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38706</xdr:rowOff>
    </xdr:from>
    <xdr:to>
      <xdr:col>20</xdr:col>
      <xdr:colOff>38100</xdr:colOff>
      <xdr:row>92</xdr:row>
      <xdr:rowOff>140306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81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90</xdr:row>
      <xdr:rowOff>156833</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5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117345</xdr:rowOff>
    </xdr:from>
    <xdr:to>
      <xdr:col>15</xdr:col>
      <xdr:colOff>101600</xdr:colOff>
      <xdr:row>92</xdr:row>
      <xdr:rowOff>47495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57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64022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49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31032</xdr:rowOff>
    </xdr:from>
    <xdr:to>
      <xdr:col>10</xdr:col>
      <xdr:colOff>165100</xdr:colOff>
      <xdr:row>97</xdr:row>
      <xdr:rowOff>132632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6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123759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7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82891</xdr:rowOff>
    </xdr:from>
    <xdr:to>
      <xdr:col>6</xdr:col>
      <xdr:colOff>38100</xdr:colOff>
      <xdr:row>98</xdr:row>
      <xdr:rowOff>13041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4168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0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17018</xdr:rowOff>
    </xdr:from>
    <xdr:to>
      <xdr:col>55</xdr:col>
      <xdr:colOff>0</xdr:colOff>
      <xdr:row>38</xdr:row>
      <xdr:rowOff>28829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360668"/>
          <a:ext cx="838200" cy="18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17018</xdr:rowOff>
    </xdr:from>
    <xdr:to>
      <xdr:col>50</xdr:col>
      <xdr:colOff>114300</xdr:colOff>
      <xdr:row>37</xdr:row>
      <xdr:rowOff>165227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360668"/>
          <a:ext cx="889000" cy="14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136288</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479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168656</xdr:rowOff>
    </xdr:from>
    <xdr:to>
      <xdr:col>45</xdr:col>
      <xdr:colOff>177800</xdr:colOff>
      <xdr:row>37</xdr:row>
      <xdr:rowOff>165227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5826506"/>
          <a:ext cx="889000" cy="68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168656</xdr:rowOff>
    </xdr:from>
    <xdr:to>
      <xdr:col>41</xdr:col>
      <xdr:colOff>50800</xdr:colOff>
      <xdr:row>37</xdr:row>
      <xdr:rowOff>89027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5826506"/>
          <a:ext cx="889000" cy="606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136669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480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29083</xdr:rowOff>
    </xdr:from>
    <xdr:to>
      <xdr:col>36</xdr:col>
      <xdr:colOff>165100</xdr:colOff>
      <xdr:row>37</xdr:row>
      <xdr:rowOff>130683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147210</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149479</xdr:rowOff>
    </xdr:from>
    <xdr:to>
      <xdr:col>55</xdr:col>
      <xdr:colOff>50800</xdr:colOff>
      <xdr:row>38</xdr:row>
      <xdr:rowOff>79629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127906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4715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137668</xdr:rowOff>
    </xdr:from>
    <xdr:to>
      <xdr:col>50</xdr:col>
      <xdr:colOff>165100</xdr:colOff>
      <xdr:row>37</xdr:row>
      <xdr:rowOff>67818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30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84345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0850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114427</xdr:rowOff>
    </xdr:from>
    <xdr:to>
      <xdr:col>46</xdr:col>
      <xdr:colOff>38100</xdr:colOff>
      <xdr:row>38</xdr:row>
      <xdr:rowOff>44577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35704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550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117856</xdr:rowOff>
    </xdr:from>
    <xdr:to>
      <xdr:col>41</xdr:col>
      <xdr:colOff>101600</xdr:colOff>
      <xdr:row>34</xdr:row>
      <xdr:rowOff>48006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5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64533</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555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38227</xdr:rowOff>
    </xdr:from>
    <xdr:to>
      <xdr:col>36</xdr:col>
      <xdr:colOff>165100</xdr:colOff>
      <xdr:row>37</xdr:row>
      <xdr:rowOff>139827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130954</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474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128224</xdr:rowOff>
    </xdr:from>
    <xdr:to>
      <xdr:col>55</xdr:col>
      <xdr:colOff>0</xdr:colOff>
      <xdr:row>57</xdr:row>
      <xdr:rowOff>158583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00874"/>
          <a:ext cx="838200" cy="30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128224</xdr:rowOff>
    </xdr:from>
    <xdr:to>
      <xdr:col>50</xdr:col>
      <xdr:colOff>114300</xdr:colOff>
      <xdr:row>57</xdr:row>
      <xdr:rowOff>166629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00874"/>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4808</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06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166629</xdr:rowOff>
    </xdr:from>
    <xdr:to>
      <xdr:col>45</xdr:col>
      <xdr:colOff>177800</xdr:colOff>
      <xdr:row>58</xdr:row>
      <xdr:rowOff>7707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39279"/>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13495</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1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7707</xdr:rowOff>
    </xdr:from>
    <xdr:to>
      <xdr:col>41</xdr:col>
      <xdr:colOff>50800</xdr:colOff>
      <xdr:row>58</xdr:row>
      <xdr:rowOff>16028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51807"/>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80350</xdr:rowOff>
    </xdr:from>
    <xdr:to>
      <xdr:col>36</xdr:col>
      <xdr:colOff>165100</xdr:colOff>
      <xdr:row>58</xdr:row>
      <xdr:rowOff>10500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27027</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2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107783</xdr:rowOff>
    </xdr:from>
    <xdr:to>
      <xdr:col>55</xdr:col>
      <xdr:colOff>50800</xdr:colOff>
      <xdr:row>58</xdr:row>
      <xdr:rowOff>37933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86210</xdr:rowOff>
    </xdr:from>
    <xdr:ext cx="469744"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5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77424</xdr:rowOff>
    </xdr:from>
    <xdr:to>
      <xdr:col>50</xdr:col>
      <xdr:colOff>165100</xdr:colOff>
      <xdr:row>58</xdr:row>
      <xdr:rowOff>7574</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5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170151</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04428" y="994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115829</xdr:rowOff>
    </xdr:from>
    <xdr:to>
      <xdr:col>46</xdr:col>
      <xdr:colOff>38100</xdr:colOff>
      <xdr:row>58</xdr:row>
      <xdr:rowOff>45979</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8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37106</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9981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128357</xdr:rowOff>
    </xdr:from>
    <xdr:to>
      <xdr:col>41</xdr:col>
      <xdr:colOff>101600</xdr:colOff>
      <xdr:row>58</xdr:row>
      <xdr:rowOff>58507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01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49634</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99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136678</xdr:rowOff>
    </xdr:from>
    <xdr:to>
      <xdr:col>36</xdr:col>
      <xdr:colOff>165100</xdr:colOff>
      <xdr:row>58</xdr:row>
      <xdr:rowOff>66828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0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57955</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37428" y="1000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55690</xdr:rowOff>
    </xdr:from>
    <xdr:to>
      <xdr:col>55</xdr:col>
      <xdr:colOff>0</xdr:colOff>
      <xdr:row>77</xdr:row>
      <xdr:rowOff>57347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257340"/>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124858</xdr:rowOff>
    </xdr:from>
    <xdr:ext cx="469744"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26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57347</xdr:rowOff>
    </xdr:from>
    <xdr:to>
      <xdr:col>50</xdr:col>
      <xdr:colOff>114300</xdr:colOff>
      <xdr:row>77</xdr:row>
      <xdr:rowOff>61652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58997"/>
          <a:ext cx="889000" cy="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32258</xdr:rowOff>
    </xdr:from>
    <xdr:to>
      <xdr:col>45</xdr:col>
      <xdr:colOff>177800</xdr:colOff>
      <xdr:row>77</xdr:row>
      <xdr:rowOff>61652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233908"/>
          <a:ext cx="889000" cy="2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12120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8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32258</xdr:rowOff>
    </xdr:from>
    <xdr:to>
      <xdr:col>41</xdr:col>
      <xdr:colOff>50800</xdr:colOff>
      <xdr:row>77</xdr:row>
      <xdr:rowOff>157302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233908"/>
          <a:ext cx="889000" cy="12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169091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7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31311</xdr:rowOff>
    </xdr:from>
    <xdr:to>
      <xdr:col>36</xdr:col>
      <xdr:colOff>165100</xdr:colOff>
      <xdr:row>78</xdr:row>
      <xdr:rowOff>132911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0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124038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4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4890</xdr:rowOff>
    </xdr:from>
    <xdr:to>
      <xdr:col>55</xdr:col>
      <xdr:colOff>50800</xdr:colOff>
      <xdr:row>77</xdr:row>
      <xdr:rowOff>106490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27767</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05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6547</xdr:rowOff>
    </xdr:from>
    <xdr:to>
      <xdr:col>50</xdr:col>
      <xdr:colOff>165100</xdr:colOff>
      <xdr:row>77</xdr:row>
      <xdr:rowOff>108147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2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124674</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298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10852</xdr:rowOff>
    </xdr:from>
    <xdr:to>
      <xdr:col>46</xdr:col>
      <xdr:colOff>38100</xdr:colOff>
      <xdr:row>77</xdr:row>
      <xdr:rowOff>112452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2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128979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298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152908</xdr:rowOff>
    </xdr:from>
    <xdr:to>
      <xdr:col>41</xdr:col>
      <xdr:colOff>101600</xdr:colOff>
      <xdr:row>77</xdr:row>
      <xdr:rowOff>83058</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8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99585</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95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106502</xdr:rowOff>
    </xdr:from>
    <xdr:to>
      <xdr:col>36</xdr:col>
      <xdr:colOff>165100</xdr:colOff>
      <xdr:row>78</xdr:row>
      <xdr:rowOff>36652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53179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61418</xdr:rowOff>
    </xdr:from>
    <xdr:to>
      <xdr:col>55</xdr:col>
      <xdr:colOff>0</xdr:colOff>
      <xdr:row>96</xdr:row>
      <xdr:rowOff>137288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520618"/>
          <a:ext cx="838200" cy="7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162737</xdr:rowOff>
    </xdr:from>
    <xdr:to>
      <xdr:col>50</xdr:col>
      <xdr:colOff>114300</xdr:colOff>
      <xdr:row>96</xdr:row>
      <xdr:rowOff>61418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450487"/>
          <a:ext cx="889000" cy="70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103454</xdr:rowOff>
    </xdr:from>
    <xdr:to>
      <xdr:col>45</xdr:col>
      <xdr:colOff>177800</xdr:colOff>
      <xdr:row>95</xdr:row>
      <xdr:rowOff>162737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391204"/>
          <a:ext cx="889000" cy="5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93209</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5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103454</xdr:rowOff>
    </xdr:from>
    <xdr:to>
      <xdr:col>41</xdr:col>
      <xdr:colOff>50800</xdr:colOff>
      <xdr:row>96</xdr:row>
      <xdr:rowOff>163285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391204"/>
          <a:ext cx="889000" cy="23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112513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27775</xdr:rowOff>
    </xdr:from>
    <xdr:to>
      <xdr:col>36</xdr:col>
      <xdr:colOff>165100</xdr:colOff>
      <xdr:row>96</xdr:row>
      <xdr:rowOff>129375</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145902</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6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86488</xdr:rowOff>
    </xdr:from>
    <xdr:to>
      <xdr:col>55</xdr:col>
      <xdr:colOff>50800</xdr:colOff>
      <xdr:row>97</xdr:row>
      <xdr:rowOff>16638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5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64915</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52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10618</xdr:rowOff>
    </xdr:from>
    <xdr:to>
      <xdr:col>50</xdr:col>
      <xdr:colOff>165100</xdr:colOff>
      <xdr:row>96</xdr:row>
      <xdr:rowOff>112218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469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103345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56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111937</xdr:rowOff>
    </xdr:from>
    <xdr:to>
      <xdr:col>46</xdr:col>
      <xdr:colOff>38100</xdr:colOff>
      <xdr:row>96</xdr:row>
      <xdr:rowOff>42087</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39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58614</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74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52654</xdr:rowOff>
    </xdr:from>
    <xdr:to>
      <xdr:col>41</xdr:col>
      <xdr:colOff>101600</xdr:colOff>
      <xdr:row>95</xdr:row>
      <xdr:rowOff>154254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34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170781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112485</xdr:rowOff>
    </xdr:from>
    <xdr:to>
      <xdr:col>36</xdr:col>
      <xdr:colOff>165100</xdr:colOff>
      <xdr:row>97</xdr:row>
      <xdr:rowOff>42635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5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33762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664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163068</xdr:rowOff>
    </xdr:from>
    <xdr:to>
      <xdr:col>85</xdr:col>
      <xdr:colOff>127000</xdr:colOff>
      <xdr:row>36</xdr:row>
      <xdr:rowOff>60198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5481300" y="6163818"/>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97426</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5926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163068</xdr:rowOff>
    </xdr:from>
    <xdr:to>
      <xdr:col>81</xdr:col>
      <xdr:colOff>50800</xdr:colOff>
      <xdr:row>37</xdr:row>
      <xdr:rowOff>115062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163818"/>
          <a:ext cx="889000" cy="29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26306</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585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115062</xdr:rowOff>
    </xdr:from>
    <xdr:to>
      <xdr:col>76</xdr:col>
      <xdr:colOff>114300</xdr:colOff>
      <xdr:row>38</xdr:row>
      <xdr:rowOff>48260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458712"/>
          <a:ext cx="889000" cy="10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21734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585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8255</xdr:rowOff>
    </xdr:from>
    <xdr:to>
      <xdr:col>71</xdr:col>
      <xdr:colOff>177800</xdr:colOff>
      <xdr:row>38</xdr:row>
      <xdr:rowOff>48260</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52335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106824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57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15367</xdr:rowOff>
    </xdr:from>
    <xdr:to>
      <xdr:col>67</xdr:col>
      <xdr:colOff>101600</xdr:colOff>
      <xdr:row>35</xdr:row>
      <xdr:rowOff>116967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133494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579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9398</xdr:rowOff>
    </xdr:from>
    <xdr:to>
      <xdr:col>85</xdr:col>
      <xdr:colOff>177800</xdr:colOff>
      <xdr:row>36</xdr:row>
      <xdr:rowOff>110998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8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159275</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112268</xdr:rowOff>
    </xdr:from>
    <xdr:to>
      <xdr:col>81</xdr:col>
      <xdr:colOff>101600</xdr:colOff>
      <xdr:row>36</xdr:row>
      <xdr:rowOff>42418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1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33545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205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64262</xdr:rowOff>
    </xdr:from>
    <xdr:to>
      <xdr:col>76</xdr:col>
      <xdr:colOff>165100</xdr:colOff>
      <xdr:row>37</xdr:row>
      <xdr:rowOff>165862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40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156989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500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168910</xdr:rowOff>
    </xdr:from>
    <xdr:to>
      <xdr:col>72</xdr:col>
      <xdr:colOff>38100</xdr:colOff>
      <xdr:row>38</xdr:row>
      <xdr:rowOff>99060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90187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0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128905</xdr:rowOff>
    </xdr:from>
    <xdr:to>
      <xdr:col>67</xdr:col>
      <xdr:colOff>101600</xdr:colOff>
      <xdr:row>38</xdr:row>
      <xdr:rowOff>59055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50182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565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2635</xdr:rowOff>
    </xdr:from>
    <xdr:to>
      <xdr:col>85</xdr:col>
      <xdr:colOff>127000</xdr:colOff>
      <xdr:row>56</xdr:row>
      <xdr:rowOff>131814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089485"/>
          <a:ext cx="838200" cy="64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131814</xdr:rowOff>
    </xdr:from>
    <xdr:to>
      <xdr:col>81</xdr:col>
      <xdr:colOff>50800</xdr:colOff>
      <xdr:row>57</xdr:row>
      <xdr:rowOff>95409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733014"/>
          <a:ext cx="889000" cy="1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122445</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38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159474</xdr:rowOff>
    </xdr:from>
    <xdr:to>
      <xdr:col>76</xdr:col>
      <xdr:colOff>114300</xdr:colOff>
      <xdr:row>57</xdr:row>
      <xdr:rowOff>95409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417774"/>
          <a:ext cx="889000" cy="45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147782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0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159474</xdr:rowOff>
    </xdr:from>
    <xdr:to>
      <xdr:col>71</xdr:col>
      <xdr:colOff>177800</xdr:colOff>
      <xdr:row>57</xdr:row>
      <xdr:rowOff>135909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417774"/>
          <a:ext cx="889000" cy="49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39770</xdr:rowOff>
    </xdr:from>
    <xdr:to>
      <xdr:col>67</xdr:col>
      <xdr:colOff>101600</xdr:colOff>
      <xdr:row>56</xdr:row>
      <xdr:rowOff>141370</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157897</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416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123285</xdr:rowOff>
    </xdr:from>
    <xdr:to>
      <xdr:col>85</xdr:col>
      <xdr:colOff>177800</xdr:colOff>
      <xdr:row>53</xdr:row>
      <xdr:rowOff>53435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0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146162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88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81014</xdr:rowOff>
    </xdr:from>
    <xdr:to>
      <xdr:col>81</xdr:col>
      <xdr:colOff>101600</xdr:colOff>
      <xdr:row>57</xdr:row>
      <xdr:rowOff>11164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68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2291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77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44609</xdr:rowOff>
    </xdr:from>
    <xdr:to>
      <xdr:col>76</xdr:col>
      <xdr:colOff>165100</xdr:colOff>
      <xdr:row>57</xdr:row>
      <xdr:rowOff>146209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817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137336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0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108674</xdr:rowOff>
    </xdr:from>
    <xdr:to>
      <xdr:col>72</xdr:col>
      <xdr:colOff>38100</xdr:colOff>
      <xdr:row>55</xdr:row>
      <xdr:rowOff>38824</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6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55351</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142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85109</xdr:rowOff>
    </xdr:from>
    <xdr:to>
      <xdr:col>67</xdr:col>
      <xdr:colOff>101600</xdr:colOff>
      <xdr:row>58</xdr:row>
      <xdr:rowOff>15259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85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6386</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5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133496</xdr:rowOff>
    </xdr:from>
    <xdr:to>
      <xdr:col>85</xdr:col>
      <xdr:colOff>127000</xdr:colOff>
      <xdr:row>79</xdr:row>
      <xdr:rowOff>37810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5481300" y="13506596"/>
          <a:ext cx="838200" cy="75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114679</xdr:rowOff>
    </xdr:from>
    <xdr:ext cx="378565"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487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37810</xdr:rowOff>
    </xdr:from>
    <xdr:to>
      <xdr:col>81</xdr:col>
      <xdr:colOff>50800</xdr:colOff>
      <xdr:row>79</xdr:row>
      <xdr:rowOff>67745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82360"/>
          <a:ext cx="889000"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48369</xdr:rowOff>
    </xdr:from>
    <xdr:to>
      <xdr:col>76</xdr:col>
      <xdr:colOff>114300</xdr:colOff>
      <xdr:row>79</xdr:row>
      <xdr:rowOff>67745</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3703300" y="13592919"/>
          <a:ext cx="889000" cy="1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48369</xdr:rowOff>
    </xdr:from>
    <xdr:to>
      <xdr:col>71</xdr:col>
      <xdr:colOff>177800</xdr:colOff>
      <xdr:row>79</xdr:row>
      <xdr:rowOff>73406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2814300" y="13592919"/>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82913</xdr:rowOff>
    </xdr:from>
    <xdr:to>
      <xdr:col>67</xdr:col>
      <xdr:colOff>101600</xdr:colOff>
      <xdr:row>79</xdr:row>
      <xdr:rowOff>13063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45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29590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79428" y="1323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82696</xdr:rowOff>
    </xdr:from>
    <xdr:to>
      <xdr:col>85</xdr:col>
      <xdr:colOff>177800</xdr:colOff>
      <xdr:row>79</xdr:row>
      <xdr:rowOff>12846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5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105573</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307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158460</xdr:rowOff>
    </xdr:from>
    <xdr:to>
      <xdr:col>81</xdr:col>
      <xdr:colOff>101600</xdr:colOff>
      <xdr:row>79</xdr:row>
      <xdr:rowOff>88610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5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79737</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2017" y="13624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16945</xdr:rowOff>
    </xdr:from>
    <xdr:to>
      <xdr:col>76</xdr:col>
      <xdr:colOff>165100</xdr:colOff>
      <xdr:row>79</xdr:row>
      <xdr:rowOff>118545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56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109672</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403017" y="13654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169019</xdr:rowOff>
    </xdr:from>
    <xdr:to>
      <xdr:col>72</xdr:col>
      <xdr:colOff>38100</xdr:colOff>
      <xdr:row>79</xdr:row>
      <xdr:rowOff>99169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90296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348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22606</xdr:rowOff>
    </xdr:from>
    <xdr:to>
      <xdr:col>67</xdr:col>
      <xdr:colOff>101600</xdr:colOff>
      <xdr:row>79</xdr:row>
      <xdr:rowOff>124206</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115333</xdr:rowOff>
    </xdr:from>
    <xdr:ext cx="378565"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625017" y="13659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70129</xdr:rowOff>
    </xdr:from>
    <xdr:to>
      <xdr:col>85</xdr:col>
      <xdr:colOff>127000</xdr:colOff>
      <xdr:row>95</xdr:row>
      <xdr:rowOff>80530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5481300" y="16357879"/>
          <a:ext cx="8382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8862</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296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70129</xdr:rowOff>
    </xdr:from>
    <xdr:to>
      <xdr:col>81</xdr:col>
      <xdr:colOff>50800</xdr:colOff>
      <xdr:row>95</xdr:row>
      <xdr:rowOff>133186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357879"/>
          <a:ext cx="889000" cy="6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113180</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40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133186</xdr:rowOff>
    </xdr:from>
    <xdr:to>
      <xdr:col>76</xdr:col>
      <xdr:colOff>114300</xdr:colOff>
      <xdr:row>96</xdr:row>
      <xdr:rowOff>40393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420936"/>
          <a:ext cx="889000" cy="78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40393</xdr:rowOff>
    </xdr:from>
    <xdr:to>
      <xdr:col>71</xdr:col>
      <xdr:colOff>177800</xdr:colOff>
      <xdr:row>96</xdr:row>
      <xdr:rowOff>45765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499593"/>
          <a:ext cx="889000" cy="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74288</xdr:rowOff>
    </xdr:from>
    <xdr:to>
      <xdr:col>67</xdr:col>
      <xdr:colOff>101600</xdr:colOff>
      <xdr:row>96</xdr:row>
      <xdr:rowOff>4438</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20965</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29730</xdr:rowOff>
    </xdr:from>
    <xdr:to>
      <xdr:col>85</xdr:col>
      <xdr:colOff>177800</xdr:colOff>
      <xdr:row>95</xdr:row>
      <xdr:rowOff>131330</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31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52607</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1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19329</xdr:rowOff>
    </xdr:from>
    <xdr:to>
      <xdr:col>81</xdr:col>
      <xdr:colOff>101600</xdr:colOff>
      <xdr:row>95</xdr:row>
      <xdr:rowOff>120929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30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137456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08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82386</xdr:rowOff>
    </xdr:from>
    <xdr:to>
      <xdr:col>76</xdr:col>
      <xdr:colOff>165100</xdr:colOff>
      <xdr:row>96</xdr:row>
      <xdr:rowOff>12536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37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3663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46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161043</xdr:rowOff>
    </xdr:from>
    <xdr:to>
      <xdr:col>72</xdr:col>
      <xdr:colOff>38100</xdr:colOff>
      <xdr:row>96</xdr:row>
      <xdr:rowOff>91193</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44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82320</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54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166415</xdr:rowOff>
    </xdr:from>
    <xdr:to>
      <xdr:col>67</xdr:col>
      <xdr:colOff>101600</xdr:colOff>
      <xdr:row>96</xdr:row>
      <xdr:rowOff>96565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4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87692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546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163703</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6788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163703</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19545300" y="6678803"/>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66184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752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159385</xdr:rowOff>
    </xdr:from>
    <xdr:to>
      <xdr:col>98</xdr:col>
      <xdr:colOff>38100</xdr:colOff>
      <xdr:row>39</xdr:row>
      <xdr:rowOff>89535</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106062</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49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112903</xdr:rowOff>
    </xdr:from>
    <xdr:to>
      <xdr:col>107</xdr:col>
      <xdr:colOff>101600</xdr:colOff>
      <xdr:row>39</xdr:row>
      <xdr:rowOff>43053</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62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59580</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245017" y="6403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a:t>
          </a:r>
          <a:r>
            <a:rPr kumimoji="1" lang="ja-JP" altLang="en-US" sz="1100">
              <a:solidFill>
                <a:schemeClr val="dk1"/>
              </a:solidFill>
              <a:effectLst/>
              <a:latin typeface="+mn-lt"/>
              <a:ea typeface="+mn-ea"/>
              <a:cs typeface="+mn-cs"/>
            </a:rPr>
            <a:t>価格高騰緊急支援給付金の廃止があった</a:t>
          </a:r>
          <a:r>
            <a:rPr kumimoji="1" lang="ja-JP" altLang="ja-JP" sz="1100">
              <a:solidFill>
                <a:schemeClr val="dk1"/>
              </a:solidFill>
              <a:effectLst/>
              <a:latin typeface="+mn-lt"/>
              <a:ea typeface="+mn-ea"/>
              <a:cs typeface="+mn-cs"/>
            </a:rPr>
            <a:t>ものの、生活保護扶助費</a:t>
          </a:r>
          <a:r>
            <a:rPr kumimoji="1" lang="ja-JP" altLang="en-US" sz="1100">
              <a:solidFill>
                <a:schemeClr val="dk1"/>
              </a:solidFill>
              <a:effectLst/>
              <a:latin typeface="+mn-lt"/>
              <a:ea typeface="+mn-ea"/>
              <a:cs typeface="+mn-cs"/>
            </a:rPr>
            <a:t>や自立支援給付費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住民税非課税世帯等臨時特別給付金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衛生費は、新型コロナウイルスワクチン接種事業</a:t>
          </a:r>
          <a:r>
            <a:rPr kumimoji="1" lang="ja-JP" altLang="en-US" sz="1100">
              <a:solidFill>
                <a:schemeClr val="dk1"/>
              </a:solidFill>
              <a:effectLst/>
              <a:latin typeface="+mn-lt"/>
              <a:ea typeface="+mn-ea"/>
              <a:cs typeface="+mn-cs"/>
            </a:rPr>
            <a:t>や</a:t>
          </a:r>
          <a:r>
            <a:rPr kumimoji="1" lang="en-US" altLang="ja-JP" sz="1100">
              <a:solidFill>
                <a:schemeClr val="dk1"/>
              </a:solidFill>
              <a:effectLst/>
              <a:latin typeface="+mn-lt"/>
              <a:ea typeface="+mn-ea"/>
              <a:cs typeface="+mn-cs"/>
            </a:rPr>
            <a:t>PCR</a:t>
          </a:r>
          <a:r>
            <a:rPr kumimoji="1" lang="ja-JP" altLang="en-US" sz="1100">
              <a:solidFill>
                <a:schemeClr val="dk1"/>
              </a:solidFill>
              <a:effectLst/>
              <a:latin typeface="+mn-lt"/>
              <a:ea typeface="+mn-ea"/>
              <a:cs typeface="+mn-cs"/>
            </a:rPr>
            <a:t>検査センター開設事業</a:t>
          </a:r>
          <a:r>
            <a:rPr kumimoji="1" lang="ja-JP" altLang="ja-JP" sz="1100">
              <a:solidFill>
                <a:schemeClr val="dk1"/>
              </a:solidFill>
              <a:effectLst/>
              <a:latin typeface="+mn-lt"/>
              <a:ea typeface="+mn-ea"/>
              <a:cs typeface="+mn-cs"/>
            </a:rPr>
            <a:t>の事業規模縮小に伴い、前年度より</a:t>
          </a:r>
          <a:r>
            <a:rPr kumimoji="1" lang="ja-JP" altLang="en-US" sz="1100">
              <a:solidFill>
                <a:schemeClr val="dk1"/>
              </a:solidFill>
              <a:effectLst/>
              <a:latin typeface="+mn-lt"/>
              <a:ea typeface="+mn-ea"/>
              <a:cs typeface="+mn-cs"/>
            </a:rPr>
            <a:t>大幅に減少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労働費は、</a:t>
          </a:r>
          <a:r>
            <a:rPr kumimoji="1" lang="ja-JP" altLang="en-US" sz="1100">
              <a:solidFill>
                <a:schemeClr val="dk1"/>
              </a:solidFill>
              <a:effectLst/>
              <a:latin typeface="+mn-lt"/>
              <a:ea typeface="+mn-ea"/>
              <a:cs typeface="+mn-cs"/>
            </a:rPr>
            <a:t>前年度に行った</a:t>
          </a:r>
          <a:r>
            <a:rPr kumimoji="1" lang="ja-JP" altLang="ja-JP" sz="1100">
              <a:solidFill>
                <a:schemeClr val="dk1"/>
              </a:solidFill>
              <a:effectLst/>
              <a:latin typeface="+mn-lt"/>
              <a:ea typeface="+mn-ea"/>
              <a:cs typeface="+mn-cs"/>
            </a:rPr>
            <a:t>シルバー人材センター解体事業</a:t>
          </a:r>
          <a:r>
            <a:rPr kumimoji="1" lang="ja-JP" altLang="en-US" sz="1100">
              <a:solidFill>
                <a:schemeClr val="dk1"/>
              </a:solidFill>
              <a:effectLst/>
              <a:latin typeface="+mn-lt"/>
              <a:ea typeface="+mn-ea"/>
              <a:cs typeface="+mn-cs"/>
            </a:rPr>
            <a:t>等が完了したため</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消防費は、</a:t>
          </a:r>
          <a:r>
            <a:rPr kumimoji="1" lang="ja-JP" altLang="en-US" sz="1100">
              <a:solidFill>
                <a:schemeClr val="dk1"/>
              </a:solidFill>
              <a:effectLst/>
              <a:latin typeface="+mn-lt"/>
              <a:ea typeface="+mn-ea"/>
              <a:cs typeface="+mn-cs"/>
            </a:rPr>
            <a:t>消防車両等購入</a:t>
          </a:r>
          <a:r>
            <a:rPr kumimoji="1" lang="ja-JP" altLang="ja-JP" sz="1100">
              <a:solidFill>
                <a:schemeClr val="dk1"/>
              </a:solidFill>
              <a:effectLst/>
              <a:latin typeface="+mn-lt"/>
              <a:ea typeface="+mn-ea"/>
              <a:cs typeface="+mn-cs"/>
            </a:rPr>
            <a:t>事業や備蓄倉庫整備事業の</a:t>
          </a:r>
          <a:r>
            <a:rPr kumimoji="1" lang="ja-JP" altLang="en-US" sz="1100">
              <a:solidFill>
                <a:schemeClr val="dk1"/>
              </a:solidFill>
              <a:effectLst/>
              <a:latin typeface="+mn-lt"/>
              <a:ea typeface="+mn-ea"/>
              <a:cs typeface="+mn-cs"/>
            </a:rPr>
            <a:t>縮小</a:t>
          </a:r>
          <a:r>
            <a:rPr kumimoji="1" lang="ja-JP" altLang="ja-JP" sz="1100">
              <a:solidFill>
                <a:schemeClr val="dk1"/>
              </a:solidFill>
              <a:effectLst/>
              <a:latin typeface="+mn-lt"/>
              <a:ea typeface="+mn-ea"/>
              <a:cs typeface="+mn-cs"/>
            </a:rPr>
            <a:t>に伴い、前年度より</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教育費は、学校給食共同調理場建設事業や</a:t>
          </a:r>
          <a:r>
            <a:rPr kumimoji="1" lang="ja-JP" altLang="en-US" sz="1100">
              <a:solidFill>
                <a:schemeClr val="dk1"/>
              </a:solidFill>
              <a:effectLst/>
              <a:latin typeface="+mn-lt"/>
              <a:ea typeface="+mn-ea"/>
              <a:cs typeface="+mn-cs"/>
            </a:rPr>
            <a:t>体育館空調整備事業</a:t>
          </a:r>
          <a:r>
            <a:rPr kumimoji="1" lang="ja-JP" altLang="ja-JP" sz="1100">
              <a:solidFill>
                <a:schemeClr val="dk1"/>
              </a:solidFill>
              <a:effectLst/>
              <a:latin typeface="+mn-lt"/>
              <a:ea typeface="+mn-ea"/>
              <a:cs typeface="+mn-cs"/>
            </a:rPr>
            <a:t>の実施に伴い、前年度より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実質収支比率については、令和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3.00</a:t>
          </a:r>
          <a:r>
            <a:rPr kumimoji="1" lang="ja-JP" altLang="ja-JP" sz="1100">
              <a:solidFill>
                <a:schemeClr val="dk1"/>
              </a:solidFill>
              <a:effectLst/>
              <a:latin typeface="+mn-lt"/>
              <a:ea typeface="+mn-ea"/>
              <a:cs typeface="+mn-cs"/>
            </a:rPr>
            <a:t>％となり、前年度</a:t>
          </a:r>
          <a:r>
            <a:rPr kumimoji="1" lang="ja-JP" altLang="en-US" sz="1100">
              <a:solidFill>
                <a:schemeClr val="dk1"/>
              </a:solidFill>
              <a:effectLst/>
              <a:latin typeface="+mn-lt"/>
              <a:ea typeface="+mn-ea"/>
              <a:cs typeface="+mn-cs"/>
            </a:rPr>
            <a:t>を上</a:t>
          </a:r>
          <a:r>
            <a:rPr kumimoji="1" lang="ja-JP" altLang="ja-JP" sz="1100">
              <a:solidFill>
                <a:schemeClr val="dk1"/>
              </a:solidFill>
              <a:effectLst/>
              <a:latin typeface="+mn-lt"/>
              <a:ea typeface="+mn-ea"/>
              <a:cs typeface="+mn-cs"/>
            </a:rPr>
            <a:t>回った。</a:t>
          </a:r>
          <a:endParaRPr lang="ja-JP" altLang="ja-JP" sz="1400">
            <a:effectLst/>
          </a:endParaRPr>
        </a:p>
        <a:p>
          <a:r>
            <a:rPr kumimoji="1" lang="ja-JP" altLang="ja-JP" sz="1100">
              <a:solidFill>
                <a:schemeClr val="dk1"/>
              </a:solidFill>
              <a:effectLst/>
              <a:latin typeface="+mn-lt"/>
              <a:ea typeface="+mn-ea"/>
              <a:cs typeface="+mn-cs"/>
            </a:rPr>
            <a:t>　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年度においては歳</a:t>
          </a:r>
          <a:r>
            <a:rPr kumimoji="1" lang="ja-JP" altLang="en-US" sz="1100">
              <a:solidFill>
                <a:schemeClr val="dk1"/>
              </a:solidFill>
              <a:effectLst/>
              <a:latin typeface="+mn-lt"/>
              <a:ea typeface="+mn-ea"/>
              <a:cs typeface="+mn-cs"/>
            </a:rPr>
            <a:t>出</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が、歳</a:t>
          </a:r>
          <a:r>
            <a:rPr kumimoji="1" lang="ja-JP" altLang="en-US" sz="1100">
              <a:solidFill>
                <a:schemeClr val="dk1"/>
              </a:solidFill>
              <a:effectLst/>
              <a:latin typeface="+mn-lt"/>
              <a:ea typeface="+mn-ea"/>
              <a:cs typeface="+mn-cs"/>
            </a:rPr>
            <a:t>入</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回った</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翌年度に繰り越すべき財源が減少したことにより</a:t>
          </a:r>
          <a:r>
            <a:rPr kumimoji="1" lang="en-US" altLang="ja-JP" sz="1100">
              <a:solidFill>
                <a:schemeClr val="dk1"/>
              </a:solidFill>
              <a:effectLst/>
              <a:latin typeface="+mn-lt"/>
              <a:ea typeface="+mn-ea"/>
              <a:cs typeface="+mn-cs"/>
            </a:rPr>
            <a:t>0.40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財政調整基金や実質単年度収支については、収支改善を図ることにより適正水準を確保する。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連結実質赤字額はなく、良好な状態である。今後も持続可能な財政基盤の確立に向けて、不断の経営努力を行う。</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控除財源である公営住宅使用料等の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があったものの、</a:t>
          </a:r>
          <a:r>
            <a:rPr kumimoji="1" lang="ja-JP" altLang="en-US" sz="1100">
              <a:solidFill>
                <a:schemeClr val="dk1"/>
              </a:solidFill>
              <a:effectLst/>
              <a:latin typeface="+mn-lt"/>
              <a:ea typeface="+mn-ea"/>
              <a:cs typeface="+mn-cs"/>
            </a:rPr>
            <a:t>臨時財政対策債</a:t>
          </a:r>
          <a:r>
            <a:rPr kumimoji="1" lang="ja-JP" altLang="ja-JP" sz="1100">
              <a:solidFill>
                <a:schemeClr val="dk1"/>
              </a:solidFill>
              <a:effectLst/>
              <a:latin typeface="+mn-lt"/>
              <a:ea typeface="+mn-ea"/>
              <a:cs typeface="+mn-cs"/>
            </a:rPr>
            <a:t>などの償還</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したため、分子においては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大分県別府市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地方債現在高及び</a:t>
          </a:r>
          <a:r>
            <a:rPr kumimoji="1" lang="ja-JP" altLang="en-US" sz="1100">
              <a:solidFill>
                <a:schemeClr val="dk1"/>
              </a:solidFill>
              <a:effectLst/>
              <a:latin typeface="+mn-lt"/>
              <a:ea typeface="+mn-ea"/>
              <a:cs typeface="+mn-cs"/>
            </a:rPr>
            <a:t>退職手当負担見込額</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により、将来負担額が</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となったことに加え、充当可能基金の</a:t>
          </a:r>
          <a:r>
            <a:rPr kumimoji="1" lang="ja-JP" altLang="en-US" sz="1100">
              <a:solidFill>
                <a:schemeClr val="dk1"/>
              </a:solidFill>
              <a:effectLst/>
              <a:latin typeface="+mn-lt"/>
              <a:ea typeface="+mn-ea"/>
              <a:cs typeface="+mn-cs"/>
            </a:rPr>
            <a:t>大幅な減</a:t>
          </a:r>
          <a:r>
            <a:rPr kumimoji="1" lang="ja-JP" altLang="ja-JP" sz="1100">
              <a:solidFill>
                <a:schemeClr val="dk1"/>
              </a:solidFill>
              <a:effectLst/>
              <a:latin typeface="+mn-lt"/>
              <a:ea typeface="+mn-ea"/>
              <a:cs typeface="+mn-cs"/>
            </a:rPr>
            <a:t>により、分子においては</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大分県別府市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減債基金</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臨時財政対策債償還のための積立により増額したものの、基金残高全体では、</a:t>
          </a:r>
          <a:r>
            <a:rPr kumimoji="1" lang="ja-JP" altLang="en-US" sz="1100">
              <a:solidFill>
                <a:schemeClr val="dk1"/>
              </a:solidFill>
              <a:effectLst/>
              <a:latin typeface="+mn-lt"/>
              <a:ea typeface="+mn-ea"/>
              <a:cs typeface="+mn-cs"/>
            </a:rPr>
            <a:t>財源不足をうめるために基金の取り崩しを行ったことで</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財政調整</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減少</a:t>
          </a:r>
          <a:r>
            <a:rPr kumimoji="1" lang="ja-JP" altLang="en-US" sz="1100">
              <a:solidFill>
                <a:schemeClr val="dk1"/>
              </a:solidFill>
              <a:effectLst/>
              <a:latin typeface="+mn-lt"/>
              <a:ea typeface="+mn-ea"/>
              <a:cs typeface="+mn-cs"/>
            </a:rPr>
            <a:t>し、その他特定目的基金についても各事業に伴う取崩額の増加により、残高が減少している。</a:t>
          </a:r>
          <a:r>
            <a:rPr kumimoji="1" lang="ja-JP" altLang="ja-JP" sz="1100">
              <a:solidFill>
                <a:schemeClr val="dk1"/>
              </a:solidFill>
              <a:effectLst/>
              <a:latin typeface="+mn-lt"/>
              <a:ea typeface="+mn-ea"/>
              <a:cs typeface="+mn-cs"/>
            </a:rPr>
            <a:t>全体としては前年度</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953</a:t>
          </a:r>
          <a:r>
            <a:rPr kumimoji="1" lang="ja-JP" altLang="en-US" sz="1100">
              <a:solidFill>
                <a:schemeClr val="dk1"/>
              </a:solidFill>
              <a:effectLst/>
              <a:latin typeface="+mn-lt"/>
              <a:ea typeface="+mn-ea"/>
              <a:cs typeface="+mn-cs"/>
            </a:rPr>
            <a:t>百万円の減額</a:t>
          </a:r>
          <a:r>
            <a:rPr kumimoji="1" lang="ja-JP" altLang="ja-JP" sz="1100">
              <a:solidFill>
                <a:schemeClr val="dk1"/>
              </a:solidFill>
              <a:effectLst/>
              <a:latin typeface="+mn-lt"/>
              <a:ea typeface="+mn-ea"/>
              <a:cs typeface="+mn-cs"/>
            </a:rPr>
            <a:t>となっている。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主要基金（財政調整基金及び減債基金）においては、</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億円を確保できるよう、歳入歳出両面から収支改善に取り組む。</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べっぷ未来共創基金：べっぷ未来共創戦略における「まち・ひと・しごと創生」に関する施策　</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公共施設再編整備基金：公共施設の再編及び大規模な修繕、改築、改修その他整備</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湯のまち別府ふるさと応援基金：別府市を応援する方からの寄附金を活用し、活力あるまちづくりに資する施策</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べっぷ創生応援基金：別府市を応援する者からの寄付金を活用し、別府市まち・ひと・しごと創生推進に関する施策</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観光みらい創造</a:t>
          </a:r>
          <a:r>
            <a:rPr kumimoji="1" lang="ja-JP" altLang="ja-JP" sz="1100" b="0" i="0" baseline="0">
              <a:solidFill>
                <a:schemeClr val="dk1"/>
              </a:solidFill>
              <a:effectLst/>
              <a:latin typeface="+mn-lt"/>
              <a:ea typeface="+mn-ea"/>
              <a:cs typeface="+mn-cs"/>
            </a:rPr>
            <a:t>基金：</a:t>
          </a:r>
          <a:r>
            <a:rPr kumimoji="1" lang="ja-JP" altLang="en-US" sz="1100" b="0" i="0" baseline="0">
              <a:solidFill>
                <a:schemeClr val="dk1"/>
              </a:solidFill>
              <a:effectLst/>
              <a:latin typeface="+mn-lt"/>
              <a:ea typeface="+mn-ea"/>
              <a:cs typeface="+mn-cs"/>
            </a:rPr>
            <a:t>観光振興や温泉保護を目的とした施策</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べっぷ</a:t>
          </a:r>
          <a:r>
            <a:rPr kumimoji="1" lang="ja-JP" altLang="en-US" sz="1100" b="0" i="0" baseline="0">
              <a:solidFill>
                <a:schemeClr val="dk1"/>
              </a:solidFill>
              <a:effectLst/>
              <a:latin typeface="+mn-lt"/>
              <a:ea typeface="+mn-ea"/>
              <a:cs typeface="+mn-cs"/>
            </a:rPr>
            <a:t>未来共創基金は、主に競輪事業収入の一部を積み立てているが、積立額に対し取崩額が少額であったため、増加している。</a:t>
          </a:r>
          <a:endParaRPr kumimoji="1"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公共施設再編整備基金は、学校給食共同調理場建設事業等に対して取り崩したため、減少している。</a:t>
          </a:r>
          <a:endPar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湯のまち別府ふるさと応援基金は、ふるさと納税の寄附金増に伴い、積立</a:t>
          </a:r>
          <a:r>
            <a:rPr kumimoji="1" lang="ja-JP" altLang="en-US" sz="1100" b="0" i="0" baseline="0">
              <a:solidFill>
                <a:schemeClr val="dk1"/>
              </a:solidFill>
              <a:effectLst/>
              <a:latin typeface="+mn-lt"/>
              <a:ea typeface="+mn-ea"/>
              <a:cs typeface="+mn-cs"/>
            </a:rPr>
            <a:t>額</a:t>
          </a:r>
          <a:r>
            <a:rPr kumimoji="1" lang="ja-JP" altLang="ja-JP" sz="1100" b="0" i="0" baseline="0">
              <a:solidFill>
                <a:schemeClr val="dk1"/>
              </a:solidFill>
              <a:effectLst/>
              <a:latin typeface="+mn-lt"/>
              <a:ea typeface="+mn-ea"/>
              <a:cs typeface="+mn-cs"/>
            </a:rPr>
            <a:t>も増加している。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べっぷ創生応援基金は、</a:t>
          </a:r>
          <a:r>
            <a:rPr kumimoji="1" lang="ja-JP" altLang="en-US" sz="1100" b="0" i="0" baseline="0">
              <a:solidFill>
                <a:schemeClr val="dk1"/>
              </a:solidFill>
              <a:effectLst/>
              <a:latin typeface="+mn-lt"/>
              <a:ea typeface="+mn-ea"/>
              <a:cs typeface="+mn-cs"/>
            </a:rPr>
            <a:t>図書館等一体的整備事業に対して取り崩したため、減少</a:t>
          </a:r>
          <a:r>
            <a:rPr kumimoji="1" lang="ja-JP" altLang="ja-JP" sz="1100" b="0" i="0" baseline="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観光みらい創造基金は、入湯税超過課税の増収に伴い、積立額も増加している。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公共施設の再編や総合戦略の推進に向けて、計画的に積立処分を行うことにより健全な財政運営に努める。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財源不足をうめるために基金を取り崩したことによる減少。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今後も人口減少対策や社会保障費の増加など、財政負担は大きくなることが見込まれるが、減債基金残高と合わせて</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億円以上を維持できるよう、</a:t>
          </a:r>
          <a:r>
            <a:rPr kumimoji="1" lang="ja-JP" altLang="en-US" sz="1100">
              <a:solidFill>
                <a:schemeClr val="dk1"/>
              </a:solidFill>
              <a:effectLst/>
              <a:latin typeface="+mn-lt"/>
              <a:ea typeface="+mn-ea"/>
              <a:cs typeface="+mn-cs"/>
            </a:rPr>
            <a:t>新たな財源を模索するほか、事務改善を積み重ねることにより、限られた財源の効率的な活用</a:t>
          </a:r>
          <a:r>
            <a:rPr kumimoji="1" lang="ja-JP" altLang="ja-JP" sz="1100">
              <a:solidFill>
                <a:schemeClr val="dk1"/>
              </a:solidFill>
              <a:effectLst/>
              <a:latin typeface="+mn-lt"/>
              <a:ea typeface="+mn-ea"/>
              <a:cs typeface="+mn-cs"/>
            </a:rPr>
            <a:t>に取り組む。</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臨時財政対策債償還のための積立による増額。</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財政調整基金と合わせて基金残高</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億円を確保する。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64306010</v>
      </c>
      <c r="BO4" s="436"/>
      <c r="BP4" s="436"/>
      <c r="BQ4" s="436"/>
      <c r="BR4" s="436"/>
      <c r="BS4" s="436"/>
      <c r="BT4" s="436"/>
      <c r="BU4" s="437"/>
      <c r="BV4" s="435">
        <v>61454324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3</v>
      </c>
      <c r="CU4" s="576"/>
      <c r="CV4" s="576"/>
      <c r="CW4" s="576"/>
      <c r="CX4" s="576"/>
      <c r="CY4" s="576"/>
      <c r="CZ4" s="576"/>
      <c r="DA4" s="577"/>
      <c r="DB4" s="575">
        <v>2.6</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63233071</v>
      </c>
      <c r="BO5" s="407"/>
      <c r="BP5" s="407"/>
      <c r="BQ5" s="407"/>
      <c r="BR5" s="407"/>
      <c r="BS5" s="407"/>
      <c r="BT5" s="407"/>
      <c r="BU5" s="408"/>
      <c r="BV5" s="406">
        <v>60358621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97.1</v>
      </c>
      <c r="CU5" s="404"/>
      <c r="CV5" s="404"/>
      <c r="CW5" s="404"/>
      <c r="CX5" s="404"/>
      <c r="CY5" s="404"/>
      <c r="CZ5" s="404"/>
      <c r="DA5" s="405"/>
      <c r="DB5" s="403">
        <v>96.1</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1072939</v>
      </c>
      <c r="BO6" s="407"/>
      <c r="BP6" s="407"/>
      <c r="BQ6" s="407"/>
      <c r="BR6" s="407"/>
      <c r="BS6" s="407"/>
      <c r="BT6" s="407"/>
      <c r="BU6" s="408"/>
      <c r="BV6" s="406">
        <v>1095703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97.9</v>
      </c>
      <c r="CU6" s="550"/>
      <c r="CV6" s="550"/>
      <c r="CW6" s="550"/>
      <c r="CX6" s="550"/>
      <c r="CY6" s="550"/>
      <c r="CZ6" s="550"/>
      <c r="DA6" s="551"/>
      <c r="DB6" s="549">
        <v>97.8</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257564</v>
      </c>
      <c r="BO7" s="407"/>
      <c r="BP7" s="407"/>
      <c r="BQ7" s="407"/>
      <c r="BR7" s="407"/>
      <c r="BS7" s="407"/>
      <c r="BT7" s="407"/>
      <c r="BU7" s="408"/>
      <c r="BV7" s="406">
        <v>400151</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27176022</v>
      </c>
      <c r="CU7" s="407"/>
      <c r="CV7" s="407"/>
      <c r="CW7" s="407"/>
      <c r="CX7" s="407"/>
      <c r="CY7" s="407"/>
      <c r="CZ7" s="407"/>
      <c r="DA7" s="408"/>
      <c r="DB7" s="406">
        <v>26794016</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815375</v>
      </c>
      <c r="BO8" s="407"/>
      <c r="BP8" s="407"/>
      <c r="BQ8" s="407"/>
      <c r="BR8" s="407"/>
      <c r="BS8" s="407"/>
      <c r="BT8" s="407"/>
      <c r="BU8" s="408"/>
      <c r="BV8" s="406">
        <v>695552</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0.55000000000000004</v>
      </c>
      <c r="CU8" s="510"/>
      <c r="CV8" s="510"/>
      <c r="CW8" s="510"/>
      <c r="CX8" s="510"/>
      <c r="CY8" s="510"/>
      <c r="CZ8" s="510"/>
      <c r="DA8" s="511"/>
      <c r="DB8" s="509">
        <v>0.56000000000000005</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7"/>
      <c r="L9" s="540" t="s">
        <v>107</v>
      </c>
      <c r="M9" s="541"/>
      <c r="N9" s="541"/>
      <c r="O9" s="541"/>
      <c r="P9" s="541"/>
      <c r="Q9" s="542"/>
      <c r="R9" s="543">
        <v>115321</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119823</v>
      </c>
      <c r="BO9" s="407"/>
      <c r="BP9" s="407"/>
      <c r="BQ9" s="407"/>
      <c r="BR9" s="407"/>
      <c r="BS9" s="407"/>
      <c r="BT9" s="407"/>
      <c r="BU9" s="408"/>
      <c r="BV9" s="406">
        <v>-348802</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9.6999999999999993</v>
      </c>
      <c r="CU9" s="404"/>
      <c r="CV9" s="404"/>
      <c r="CW9" s="404"/>
      <c r="CX9" s="404"/>
      <c r="CY9" s="404"/>
      <c r="CZ9" s="404"/>
      <c r="DA9" s="405"/>
      <c r="DB9" s="403">
        <v>10.5</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112</v>
      </c>
      <c r="M10" s="363"/>
      <c r="N10" s="363"/>
      <c r="O10" s="363"/>
      <c r="P10" s="363"/>
      <c r="Q10" s="364"/>
      <c r="R10" s="359">
        <v>122138</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90</v>
      </c>
      <c r="AV10" s="465"/>
      <c r="AW10" s="465"/>
      <c r="AX10" s="465"/>
      <c r="AY10" s="420" t="s">
        <v>114</v>
      </c>
      <c r="AZ10" s="421"/>
      <c r="BA10" s="421"/>
      <c r="BB10" s="421"/>
      <c r="BC10" s="421"/>
      <c r="BD10" s="421"/>
      <c r="BE10" s="421"/>
      <c r="BF10" s="421"/>
      <c r="BG10" s="421"/>
      <c r="BH10" s="421"/>
      <c r="BI10" s="421"/>
      <c r="BJ10" s="421"/>
      <c r="BK10" s="421"/>
      <c r="BL10" s="421"/>
      <c r="BM10" s="422"/>
      <c r="BN10" s="406">
        <v>581656</v>
      </c>
      <c r="BO10" s="407"/>
      <c r="BP10" s="407"/>
      <c r="BQ10" s="407"/>
      <c r="BR10" s="407"/>
      <c r="BS10" s="407"/>
      <c r="BT10" s="407"/>
      <c r="BU10" s="408"/>
      <c r="BV10" s="406">
        <v>726628</v>
      </c>
      <c r="BW10" s="407"/>
      <c r="BX10" s="407"/>
      <c r="BY10" s="407"/>
      <c r="BZ10" s="407"/>
      <c r="CA10" s="407"/>
      <c r="CB10" s="407"/>
      <c r="CC10" s="408"/>
      <c r="CD10" s="178" t="s">
        <v>115</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116</v>
      </c>
      <c r="M11" s="368"/>
      <c r="N11" s="368"/>
      <c r="O11" s="368"/>
      <c r="P11" s="368"/>
      <c r="Q11" s="369"/>
      <c r="R11" s="535" t="s">
        <v>117</v>
      </c>
      <c r="S11" s="536"/>
      <c r="T11" s="536"/>
      <c r="U11" s="536"/>
      <c r="V11" s="537"/>
      <c r="W11" s="547"/>
      <c r="X11" s="357"/>
      <c r="Y11" s="357"/>
      <c r="Z11" s="357"/>
      <c r="AA11" s="357"/>
      <c r="AB11" s="357"/>
      <c r="AC11" s="357"/>
      <c r="AD11" s="357"/>
      <c r="AE11" s="357"/>
      <c r="AF11" s="357"/>
      <c r="AG11" s="357"/>
      <c r="AH11" s="357"/>
      <c r="AI11" s="357"/>
      <c r="AJ11" s="357"/>
      <c r="AK11" s="357"/>
      <c r="AL11" s="548"/>
      <c r="AM11" s="463" t="s">
        <v>118</v>
      </c>
      <c r="AN11" s="363"/>
      <c r="AO11" s="363"/>
      <c r="AP11" s="363"/>
      <c r="AQ11" s="363"/>
      <c r="AR11" s="363"/>
      <c r="AS11" s="363"/>
      <c r="AT11" s="364"/>
      <c r="AU11" s="464" t="s">
        <v>90</v>
      </c>
      <c r="AV11" s="465"/>
      <c r="AW11" s="465"/>
      <c r="AX11" s="465"/>
      <c r="AY11" s="420" t="s">
        <v>119</v>
      </c>
      <c r="AZ11" s="421"/>
      <c r="BA11" s="421"/>
      <c r="BB11" s="421"/>
      <c r="BC11" s="421"/>
      <c r="BD11" s="421"/>
      <c r="BE11" s="421"/>
      <c r="BF11" s="421"/>
      <c r="BG11" s="421"/>
      <c r="BH11" s="421"/>
      <c r="BI11" s="421"/>
      <c r="BJ11" s="421"/>
      <c r="BK11" s="421"/>
      <c r="BL11" s="421"/>
      <c r="BM11" s="422"/>
      <c r="BN11" s="406">
        <v>107470</v>
      </c>
      <c r="BO11" s="407"/>
      <c r="BP11" s="407"/>
      <c r="BQ11" s="407"/>
      <c r="BR11" s="407"/>
      <c r="BS11" s="407"/>
      <c r="BT11" s="407"/>
      <c r="BU11" s="408"/>
      <c r="BV11" s="406">
        <v>0</v>
      </c>
      <c r="BW11" s="407"/>
      <c r="BX11" s="407"/>
      <c r="BY11" s="407"/>
      <c r="BZ11" s="407"/>
      <c r="CA11" s="407"/>
      <c r="CB11" s="407"/>
      <c r="CC11" s="408"/>
      <c r="CD11" s="446" t="s">
        <v>120</v>
      </c>
      <c r="CE11" s="366"/>
      <c r="CF11" s="366"/>
      <c r="CG11" s="366"/>
      <c r="CH11" s="366"/>
      <c r="CI11" s="366"/>
      <c r="CJ11" s="366"/>
      <c r="CK11" s="366"/>
      <c r="CL11" s="366"/>
      <c r="CM11" s="366"/>
      <c r="CN11" s="366"/>
      <c r="CO11" s="366"/>
      <c r="CP11" s="366"/>
      <c r="CQ11" s="366"/>
      <c r="CR11" s="366"/>
      <c r="CS11" s="447"/>
      <c r="CT11" s="509" t="s">
        <v>121</v>
      </c>
      <c r="CU11" s="510"/>
      <c r="CV11" s="510"/>
      <c r="CW11" s="510"/>
      <c r="CX11" s="510"/>
      <c r="CY11" s="510"/>
      <c r="CZ11" s="510"/>
      <c r="DA11" s="511"/>
      <c r="DB11" s="509" t="s">
        <v>121</v>
      </c>
      <c r="DC11" s="510"/>
      <c r="DD11" s="510"/>
      <c r="DE11" s="510"/>
      <c r="DF11" s="510"/>
      <c r="DG11" s="510"/>
      <c r="DH11" s="510"/>
      <c r="DI11" s="511"/>
    </row>
    <row r="12" spans="1:119" ht="18.75" customHeight="1" x14ac:dyDescent="0.15">
      <c r="A12" s="175"/>
      <c r="B12" s="512" t="s">
        <v>122</v>
      </c>
      <c r="C12" s="513"/>
      <c r="D12" s="513"/>
      <c r="E12" s="513"/>
      <c r="F12" s="513"/>
      <c r="G12" s="513"/>
      <c r="H12" s="513"/>
      <c r="I12" s="513"/>
      <c r="J12" s="513"/>
      <c r="K12" s="514"/>
      <c r="L12" s="521" t="s">
        <v>123</v>
      </c>
      <c r="M12" s="522"/>
      <c r="N12" s="522"/>
      <c r="O12" s="522"/>
      <c r="P12" s="522"/>
      <c r="Q12" s="523"/>
      <c r="R12" s="524">
        <v>112926</v>
      </c>
      <c r="S12" s="525"/>
      <c r="T12" s="525"/>
      <c r="U12" s="525"/>
      <c r="V12" s="526"/>
      <c r="W12" s="527" t="s">
        <v>1</v>
      </c>
      <c r="X12" s="465"/>
      <c r="Y12" s="465"/>
      <c r="Z12" s="465"/>
      <c r="AA12" s="465"/>
      <c r="AB12" s="528"/>
      <c r="AC12" s="529" t="s">
        <v>124</v>
      </c>
      <c r="AD12" s="530"/>
      <c r="AE12" s="530"/>
      <c r="AF12" s="530"/>
      <c r="AG12" s="531"/>
      <c r="AH12" s="529" t="s">
        <v>125</v>
      </c>
      <c r="AI12" s="530"/>
      <c r="AJ12" s="530"/>
      <c r="AK12" s="530"/>
      <c r="AL12" s="532"/>
      <c r="AM12" s="463" t="s">
        <v>126</v>
      </c>
      <c r="AN12" s="363"/>
      <c r="AO12" s="363"/>
      <c r="AP12" s="363"/>
      <c r="AQ12" s="363"/>
      <c r="AR12" s="363"/>
      <c r="AS12" s="363"/>
      <c r="AT12" s="364"/>
      <c r="AU12" s="464" t="s">
        <v>90</v>
      </c>
      <c r="AV12" s="465"/>
      <c r="AW12" s="465"/>
      <c r="AX12" s="465"/>
      <c r="AY12" s="420" t="s">
        <v>127</v>
      </c>
      <c r="AZ12" s="421"/>
      <c r="BA12" s="421"/>
      <c r="BB12" s="421"/>
      <c r="BC12" s="421"/>
      <c r="BD12" s="421"/>
      <c r="BE12" s="421"/>
      <c r="BF12" s="421"/>
      <c r="BG12" s="421"/>
      <c r="BH12" s="421"/>
      <c r="BI12" s="421"/>
      <c r="BJ12" s="421"/>
      <c r="BK12" s="421"/>
      <c r="BL12" s="421"/>
      <c r="BM12" s="422"/>
      <c r="BN12" s="406">
        <v>1400000</v>
      </c>
      <c r="BO12" s="407"/>
      <c r="BP12" s="407"/>
      <c r="BQ12" s="407"/>
      <c r="BR12" s="407"/>
      <c r="BS12" s="407"/>
      <c r="BT12" s="407"/>
      <c r="BU12" s="408"/>
      <c r="BV12" s="406">
        <v>200000</v>
      </c>
      <c r="BW12" s="407"/>
      <c r="BX12" s="407"/>
      <c r="BY12" s="407"/>
      <c r="BZ12" s="407"/>
      <c r="CA12" s="407"/>
      <c r="CB12" s="407"/>
      <c r="CC12" s="408"/>
      <c r="CD12" s="446" t="s">
        <v>128</v>
      </c>
      <c r="CE12" s="366"/>
      <c r="CF12" s="366"/>
      <c r="CG12" s="366"/>
      <c r="CH12" s="366"/>
      <c r="CI12" s="366"/>
      <c r="CJ12" s="366"/>
      <c r="CK12" s="366"/>
      <c r="CL12" s="366"/>
      <c r="CM12" s="366"/>
      <c r="CN12" s="366"/>
      <c r="CO12" s="366"/>
      <c r="CP12" s="366"/>
      <c r="CQ12" s="366"/>
      <c r="CR12" s="366"/>
      <c r="CS12" s="447"/>
      <c r="CT12" s="509" t="s">
        <v>121</v>
      </c>
      <c r="CU12" s="510"/>
      <c r="CV12" s="510"/>
      <c r="CW12" s="510"/>
      <c r="CX12" s="510"/>
      <c r="CY12" s="510"/>
      <c r="CZ12" s="510"/>
      <c r="DA12" s="511"/>
      <c r="DB12" s="509" t="s">
        <v>121</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129</v>
      </c>
      <c r="N13" s="491"/>
      <c r="O13" s="491"/>
      <c r="P13" s="491"/>
      <c r="Q13" s="492"/>
      <c r="R13" s="493">
        <v>108013</v>
      </c>
      <c r="S13" s="494"/>
      <c r="T13" s="494"/>
      <c r="U13" s="494"/>
      <c r="V13" s="495"/>
      <c r="W13" s="496" t="s">
        <v>130</v>
      </c>
      <c r="X13" s="392"/>
      <c r="Y13" s="392"/>
      <c r="Z13" s="392"/>
      <c r="AA13" s="392"/>
      <c r="AB13" s="393"/>
      <c r="AC13" s="359">
        <v>609</v>
      </c>
      <c r="AD13" s="360"/>
      <c r="AE13" s="360"/>
      <c r="AF13" s="360"/>
      <c r="AG13" s="361"/>
      <c r="AH13" s="359">
        <v>609</v>
      </c>
      <c r="AI13" s="360"/>
      <c r="AJ13" s="360"/>
      <c r="AK13" s="360"/>
      <c r="AL13" s="419"/>
      <c r="AM13" s="463" t="s">
        <v>131</v>
      </c>
      <c r="AN13" s="363"/>
      <c r="AO13" s="363"/>
      <c r="AP13" s="363"/>
      <c r="AQ13" s="363"/>
      <c r="AR13" s="363"/>
      <c r="AS13" s="363"/>
      <c r="AT13" s="364"/>
      <c r="AU13" s="464" t="s">
        <v>132</v>
      </c>
      <c r="AV13" s="465"/>
      <c r="AW13" s="465"/>
      <c r="AX13" s="465"/>
      <c r="AY13" s="420" t="s">
        <v>133</v>
      </c>
      <c r="AZ13" s="421"/>
      <c r="BA13" s="421"/>
      <c r="BB13" s="421"/>
      <c r="BC13" s="421"/>
      <c r="BD13" s="421"/>
      <c r="BE13" s="421"/>
      <c r="BF13" s="421"/>
      <c r="BG13" s="421"/>
      <c r="BH13" s="421"/>
      <c r="BI13" s="421"/>
      <c r="BJ13" s="421"/>
      <c r="BK13" s="421"/>
      <c r="BL13" s="421"/>
      <c r="BM13" s="422"/>
      <c r="BN13" s="406">
        <v>-591051</v>
      </c>
      <c r="BO13" s="407"/>
      <c r="BP13" s="407"/>
      <c r="BQ13" s="407"/>
      <c r="BR13" s="407"/>
      <c r="BS13" s="407"/>
      <c r="BT13" s="407"/>
      <c r="BU13" s="408"/>
      <c r="BV13" s="406">
        <v>177826</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4.0999999999999996</v>
      </c>
      <c r="CU13" s="404"/>
      <c r="CV13" s="404"/>
      <c r="CW13" s="404"/>
      <c r="CX13" s="404"/>
      <c r="CY13" s="404"/>
      <c r="CZ13" s="404"/>
      <c r="DA13" s="405"/>
      <c r="DB13" s="403">
        <v>3.5</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113735</v>
      </c>
      <c r="S14" s="494"/>
      <c r="T14" s="494"/>
      <c r="U14" s="494"/>
      <c r="V14" s="495"/>
      <c r="W14" s="497"/>
      <c r="X14" s="395"/>
      <c r="Y14" s="395"/>
      <c r="Z14" s="395"/>
      <c r="AA14" s="395"/>
      <c r="AB14" s="396"/>
      <c r="AC14" s="486">
        <v>1.3</v>
      </c>
      <c r="AD14" s="487"/>
      <c r="AE14" s="487"/>
      <c r="AF14" s="487"/>
      <c r="AG14" s="488"/>
      <c r="AH14" s="486">
        <v>1.2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121</v>
      </c>
      <c r="CU14" s="504"/>
      <c r="CV14" s="504"/>
      <c r="CW14" s="504"/>
      <c r="CX14" s="504"/>
      <c r="CY14" s="504"/>
      <c r="CZ14" s="504"/>
      <c r="DA14" s="505"/>
      <c r="DB14" s="503" t="s">
        <v>121</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129</v>
      </c>
      <c r="N15" s="491"/>
      <c r="O15" s="491"/>
      <c r="P15" s="491"/>
      <c r="Q15" s="492"/>
      <c r="R15" s="493">
        <v>109289</v>
      </c>
      <c r="S15" s="494"/>
      <c r="T15" s="494"/>
      <c r="U15" s="494"/>
      <c r="V15" s="495"/>
      <c r="W15" s="496" t="s">
        <v>137</v>
      </c>
      <c r="X15" s="392"/>
      <c r="Y15" s="392"/>
      <c r="Z15" s="392"/>
      <c r="AA15" s="392"/>
      <c r="AB15" s="393"/>
      <c r="AC15" s="359">
        <v>6365</v>
      </c>
      <c r="AD15" s="360"/>
      <c r="AE15" s="360"/>
      <c r="AF15" s="360"/>
      <c r="AG15" s="361"/>
      <c r="AH15" s="359">
        <v>6570</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13320270</v>
      </c>
      <c r="BO15" s="436"/>
      <c r="BP15" s="436"/>
      <c r="BQ15" s="436"/>
      <c r="BR15" s="436"/>
      <c r="BS15" s="436"/>
      <c r="BT15" s="436"/>
      <c r="BU15" s="437"/>
      <c r="BV15" s="435">
        <v>12729095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13.2</v>
      </c>
      <c r="AD16" s="487"/>
      <c r="AE16" s="487"/>
      <c r="AF16" s="487"/>
      <c r="AG16" s="488"/>
      <c r="AH16" s="486">
        <v>13.4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23452898</v>
      </c>
      <c r="BO16" s="407"/>
      <c r="BP16" s="407"/>
      <c r="BQ16" s="407"/>
      <c r="BR16" s="407"/>
      <c r="BS16" s="407"/>
      <c r="BT16" s="407"/>
      <c r="BU16" s="408"/>
      <c r="BV16" s="406">
        <v>22956968</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41266</v>
      </c>
      <c r="AD17" s="360"/>
      <c r="AE17" s="360"/>
      <c r="AF17" s="360"/>
      <c r="AG17" s="361"/>
      <c r="AH17" s="359">
        <v>42008</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16820064</v>
      </c>
      <c r="BO17" s="407"/>
      <c r="BP17" s="407"/>
      <c r="BQ17" s="407"/>
      <c r="BR17" s="407"/>
      <c r="BS17" s="407"/>
      <c r="BT17" s="407"/>
      <c r="BU17" s="408"/>
      <c r="BV17" s="406">
        <v>16075847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125.34</v>
      </c>
      <c r="M18" s="459"/>
      <c r="N18" s="459"/>
      <c r="O18" s="459"/>
      <c r="P18" s="459"/>
      <c r="Q18" s="459"/>
      <c r="R18" s="460"/>
      <c r="S18" s="460"/>
      <c r="T18" s="460"/>
      <c r="U18" s="460"/>
      <c r="V18" s="461"/>
      <c r="W18" s="477"/>
      <c r="X18" s="478"/>
      <c r="Y18" s="478"/>
      <c r="Z18" s="478"/>
      <c r="AA18" s="478"/>
      <c r="AB18" s="502"/>
      <c r="AC18" s="376">
        <v>85.5</v>
      </c>
      <c r="AD18" s="377"/>
      <c r="AE18" s="377"/>
      <c r="AF18" s="377"/>
      <c r="AG18" s="462"/>
      <c r="AH18" s="376">
        <v>85.4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27082898</v>
      </c>
      <c r="BO18" s="407"/>
      <c r="BP18" s="407"/>
      <c r="BQ18" s="407"/>
      <c r="BR18" s="407"/>
      <c r="BS18" s="407"/>
      <c r="BT18" s="407"/>
      <c r="BU18" s="408"/>
      <c r="BV18" s="406">
        <v>26801040</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920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37287810</v>
      </c>
      <c r="BO19" s="407"/>
      <c r="BP19" s="407"/>
      <c r="BQ19" s="407"/>
      <c r="BR19" s="407"/>
      <c r="BS19" s="407"/>
      <c r="BT19" s="407"/>
      <c r="BU19" s="408"/>
      <c r="BV19" s="406">
        <v>35170803</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54336</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38454199</v>
      </c>
      <c r="BO22" s="436"/>
      <c r="BP22" s="436"/>
      <c r="BQ22" s="436"/>
      <c r="BR22" s="436"/>
      <c r="BS22" s="436"/>
      <c r="BT22" s="436"/>
      <c r="BU22" s="437"/>
      <c r="BV22" s="435">
        <v>37318463</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33805330</v>
      </c>
      <c r="BO23" s="407"/>
      <c r="BP23" s="407"/>
      <c r="BQ23" s="407"/>
      <c r="BR23" s="407"/>
      <c r="BS23" s="407"/>
      <c r="BT23" s="407"/>
      <c r="BU23" s="408"/>
      <c r="BV23" s="406">
        <v>31741185</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8940</v>
      </c>
      <c r="R24" s="360"/>
      <c r="S24" s="360"/>
      <c r="T24" s="360"/>
      <c r="U24" s="360"/>
      <c r="V24" s="361"/>
      <c r="W24" s="449"/>
      <c r="X24" s="386"/>
      <c r="Y24" s="387"/>
      <c r="Z24" s="362" t="s">
        <v>162</v>
      </c>
      <c r="AA24" s="363"/>
      <c r="AB24" s="363"/>
      <c r="AC24" s="363"/>
      <c r="AD24" s="363"/>
      <c r="AE24" s="363"/>
      <c r="AF24" s="363"/>
      <c r="AG24" s="364"/>
      <c r="AH24" s="359">
        <v>791</v>
      </c>
      <c r="AI24" s="360"/>
      <c r="AJ24" s="360"/>
      <c r="AK24" s="360"/>
      <c r="AL24" s="361"/>
      <c r="AM24" s="359">
        <v>2473457</v>
      </c>
      <c r="AN24" s="360"/>
      <c r="AO24" s="360"/>
      <c r="AP24" s="360"/>
      <c r="AQ24" s="360"/>
      <c r="AR24" s="361"/>
      <c r="AS24" s="359">
        <v>3127</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22898246</v>
      </c>
      <c r="BO24" s="407"/>
      <c r="BP24" s="407"/>
      <c r="BQ24" s="407"/>
      <c r="BR24" s="407"/>
      <c r="BS24" s="407"/>
      <c r="BT24" s="407"/>
      <c r="BU24" s="408"/>
      <c r="BV24" s="406">
        <v>20231266</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7420</v>
      </c>
      <c r="R25" s="360"/>
      <c r="S25" s="360"/>
      <c r="T25" s="360"/>
      <c r="U25" s="360"/>
      <c r="V25" s="361"/>
      <c r="W25" s="449"/>
      <c r="X25" s="386"/>
      <c r="Y25" s="387"/>
      <c r="Z25" s="362" t="s">
        <v>165</v>
      </c>
      <c r="AA25" s="363"/>
      <c r="AB25" s="363"/>
      <c r="AC25" s="363"/>
      <c r="AD25" s="363"/>
      <c r="AE25" s="363"/>
      <c r="AF25" s="363"/>
      <c r="AG25" s="364"/>
      <c r="AH25" s="359">
        <v>139</v>
      </c>
      <c r="AI25" s="360"/>
      <c r="AJ25" s="360"/>
      <c r="AK25" s="360"/>
      <c r="AL25" s="361"/>
      <c r="AM25" s="359">
        <v>404212</v>
      </c>
      <c r="AN25" s="360"/>
      <c r="AO25" s="360"/>
      <c r="AP25" s="360"/>
      <c r="AQ25" s="360"/>
      <c r="AR25" s="361"/>
      <c r="AS25" s="359">
        <v>2908</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11530363</v>
      </c>
      <c r="BO25" s="436"/>
      <c r="BP25" s="436"/>
      <c r="BQ25" s="436"/>
      <c r="BR25" s="436"/>
      <c r="BS25" s="436"/>
      <c r="BT25" s="436"/>
      <c r="BU25" s="437"/>
      <c r="BV25" s="435">
        <v>9738843</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6640</v>
      </c>
      <c r="R26" s="360"/>
      <c r="S26" s="360"/>
      <c r="T26" s="360"/>
      <c r="U26" s="360"/>
      <c r="V26" s="361"/>
      <c r="W26" s="449"/>
      <c r="X26" s="386"/>
      <c r="Y26" s="387"/>
      <c r="Z26" s="362" t="s">
        <v>168</v>
      </c>
      <c r="AA26" s="417"/>
      <c r="AB26" s="417"/>
      <c r="AC26" s="417"/>
      <c r="AD26" s="417"/>
      <c r="AE26" s="417"/>
      <c r="AF26" s="417"/>
      <c r="AG26" s="418"/>
      <c r="AH26" s="359">
        <v>87</v>
      </c>
      <c r="AI26" s="360"/>
      <c r="AJ26" s="360"/>
      <c r="AK26" s="360"/>
      <c r="AL26" s="361"/>
      <c r="AM26" s="359">
        <v>258303</v>
      </c>
      <c r="AN26" s="360"/>
      <c r="AO26" s="360"/>
      <c r="AP26" s="360"/>
      <c r="AQ26" s="360"/>
      <c r="AR26" s="361"/>
      <c r="AS26" s="359">
        <v>2969</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v>670000</v>
      </c>
      <c r="BO26" s="407"/>
      <c r="BP26" s="407"/>
      <c r="BQ26" s="407"/>
      <c r="BR26" s="407"/>
      <c r="BS26" s="407"/>
      <c r="BT26" s="407"/>
      <c r="BU26" s="408"/>
      <c r="BV26" s="406">
        <v>600000</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5510</v>
      </c>
      <c r="R27" s="360"/>
      <c r="S27" s="360"/>
      <c r="T27" s="360"/>
      <c r="U27" s="360"/>
      <c r="V27" s="361"/>
      <c r="W27" s="449"/>
      <c r="X27" s="386"/>
      <c r="Y27" s="387"/>
      <c r="Z27" s="362" t="s">
        <v>171</v>
      </c>
      <c r="AA27" s="363"/>
      <c r="AB27" s="363"/>
      <c r="AC27" s="363"/>
      <c r="AD27" s="363"/>
      <c r="AE27" s="363"/>
      <c r="AF27" s="363"/>
      <c r="AG27" s="364"/>
      <c r="AH27" s="359">
        <v>40</v>
      </c>
      <c r="AI27" s="360"/>
      <c r="AJ27" s="360"/>
      <c r="AK27" s="360"/>
      <c r="AL27" s="361"/>
      <c r="AM27" s="359">
        <v>149901</v>
      </c>
      <c r="AN27" s="360"/>
      <c r="AO27" s="360"/>
      <c r="AP27" s="360"/>
      <c r="AQ27" s="360"/>
      <c r="AR27" s="361"/>
      <c r="AS27" s="359">
        <v>3748</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t="s">
        <v>121</v>
      </c>
      <c r="BO27" s="441"/>
      <c r="BP27" s="441"/>
      <c r="BQ27" s="441"/>
      <c r="BR27" s="441"/>
      <c r="BS27" s="441"/>
      <c r="BT27" s="441"/>
      <c r="BU27" s="442"/>
      <c r="BV27" s="440" t="s">
        <v>121</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4960</v>
      </c>
      <c r="R28" s="360"/>
      <c r="S28" s="360"/>
      <c r="T28" s="360"/>
      <c r="U28" s="360"/>
      <c r="V28" s="361"/>
      <c r="W28" s="449"/>
      <c r="X28" s="386"/>
      <c r="Y28" s="387"/>
      <c r="Z28" s="362" t="s">
        <v>174</v>
      </c>
      <c r="AA28" s="363"/>
      <c r="AB28" s="363"/>
      <c r="AC28" s="363"/>
      <c r="AD28" s="363"/>
      <c r="AE28" s="363"/>
      <c r="AF28" s="363"/>
      <c r="AG28" s="364"/>
      <c r="AH28" s="359">
        <v>22</v>
      </c>
      <c r="AI28" s="360"/>
      <c r="AJ28" s="360"/>
      <c r="AK28" s="360"/>
      <c r="AL28" s="361"/>
      <c r="AM28" s="359">
        <v>52668</v>
      </c>
      <c r="AN28" s="360"/>
      <c r="AO28" s="360"/>
      <c r="AP28" s="360"/>
      <c r="AQ28" s="360"/>
      <c r="AR28" s="361"/>
      <c r="AS28" s="359">
        <v>2394</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7047489</v>
      </c>
      <c r="BO28" s="436"/>
      <c r="BP28" s="436"/>
      <c r="BQ28" s="436"/>
      <c r="BR28" s="436"/>
      <c r="BS28" s="436"/>
      <c r="BT28" s="436"/>
      <c r="BU28" s="437"/>
      <c r="BV28" s="435">
        <v>7865833</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23</v>
      </c>
      <c r="M29" s="360"/>
      <c r="N29" s="360"/>
      <c r="O29" s="360"/>
      <c r="P29" s="361"/>
      <c r="Q29" s="359">
        <v>4630</v>
      </c>
      <c r="R29" s="360"/>
      <c r="S29" s="360"/>
      <c r="T29" s="360"/>
      <c r="U29" s="360"/>
      <c r="V29" s="361"/>
      <c r="W29" s="450"/>
      <c r="X29" s="451"/>
      <c r="Y29" s="452"/>
      <c r="Z29" s="362" t="s">
        <v>177</v>
      </c>
      <c r="AA29" s="363"/>
      <c r="AB29" s="363"/>
      <c r="AC29" s="363"/>
      <c r="AD29" s="363"/>
      <c r="AE29" s="363"/>
      <c r="AF29" s="363"/>
      <c r="AG29" s="364"/>
      <c r="AH29" s="359">
        <v>853</v>
      </c>
      <c r="AI29" s="360"/>
      <c r="AJ29" s="360"/>
      <c r="AK29" s="360"/>
      <c r="AL29" s="361"/>
      <c r="AM29" s="359">
        <v>2676026</v>
      </c>
      <c r="AN29" s="360"/>
      <c r="AO29" s="360"/>
      <c r="AP29" s="360"/>
      <c r="AQ29" s="360"/>
      <c r="AR29" s="361"/>
      <c r="AS29" s="359">
        <v>3137</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545427</v>
      </c>
      <c r="BO29" s="407"/>
      <c r="BP29" s="407"/>
      <c r="BQ29" s="407"/>
      <c r="BR29" s="407"/>
      <c r="BS29" s="407"/>
      <c r="BT29" s="407"/>
      <c r="BU29" s="408"/>
      <c r="BV29" s="406">
        <v>419147</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99.6</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4959859</v>
      </c>
      <c r="BO30" s="441"/>
      <c r="BP30" s="441"/>
      <c r="BQ30" s="441"/>
      <c r="BR30" s="441"/>
      <c r="BS30" s="441"/>
      <c r="BT30" s="441"/>
      <c r="BU30" s="442"/>
      <c r="BV30" s="440">
        <v>5220544</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9</v>
      </c>
      <c r="BF34" s="354"/>
      <c r="BG34" s="355" t="str">
        <f>IF('各会計、関係団体の財政状況及び健全化判断比率'!B34="","",'各会計、関係団体の財政状況及び健全化判断比率'!B34)</f>
        <v>地方卸売市場事業特別会計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大分県市町村会館管理組合</v>
      </c>
      <c r="BZ34" s="355"/>
      <c r="CA34" s="355"/>
      <c r="CB34" s="355"/>
      <c r="CC34" s="355"/>
      <c r="CD34" s="355"/>
      <c r="CE34" s="355"/>
      <c r="CF34" s="355"/>
      <c r="CG34" s="355"/>
      <c r="CH34" s="355"/>
      <c r="CI34" s="355"/>
      <c r="CJ34" s="355"/>
      <c r="CK34" s="355"/>
      <c r="CL34" s="355"/>
      <c r="CM34" s="355"/>
      <c r="CN34" s="175"/>
      <c r="CO34" s="354">
        <f>IF(CQ34="","",MAX(C34:D43,U34:V43,AM34:AN43,BE34:BF43,BW34:BX43)+1)</f>
        <v>19</v>
      </c>
      <c r="CP34" s="354"/>
      <c r="CQ34" s="355" t="str">
        <f>IF('各会計、関係団体の財政状況及び健全化判断比率'!BS7="","",'各会計、関係団体の財政状況及び健全化判断比率'!BS7)</f>
        <v>一般財団法人別府市綜合振興センター</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公共用地先行取得事業特別会計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介護保険事業特別会計</v>
      </c>
      <c r="X35" s="355"/>
      <c r="Y35" s="355"/>
      <c r="Z35" s="355"/>
      <c r="AA35" s="355"/>
      <c r="AB35" s="355"/>
      <c r="AC35" s="355"/>
      <c r="AD35" s="355"/>
      <c r="AE35" s="355"/>
      <c r="AF35" s="355"/>
      <c r="AG35" s="355"/>
      <c r="AH35" s="355"/>
      <c r="AI35" s="355"/>
      <c r="AJ35" s="355"/>
      <c r="AK35" s="355"/>
      <c r="AL35" s="175"/>
      <c r="AM35" s="354">
        <f t="shared" ref="AM35:AM43" si="0">IF(AO35="","",AM34+1)</f>
        <v>8</v>
      </c>
      <c r="AN35" s="354"/>
      <c r="AO35" s="355" t="str">
        <f>IF('各会計、関係団体の財政状況及び健全化判断比率'!B33="","",'各会計、関係団体の財政状況及び健全化判断比率'!B33)</f>
        <v>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別杵速見地域広域市町村圏事務組合（一般会計）</v>
      </c>
      <c r="BZ35" s="355"/>
      <c r="CA35" s="355"/>
      <c r="CB35" s="355"/>
      <c r="CC35" s="355"/>
      <c r="CD35" s="355"/>
      <c r="CE35" s="355"/>
      <c r="CF35" s="355"/>
      <c r="CG35" s="355"/>
      <c r="CH35" s="355"/>
      <c r="CI35" s="355"/>
      <c r="CJ35" s="355"/>
      <c r="CK35" s="355"/>
      <c r="CL35" s="355"/>
      <c r="CM35" s="355"/>
      <c r="CN35" s="175"/>
      <c r="CO35" s="354">
        <f t="shared" ref="CO35:CO43" si="3">IF(CQ35="","",CO34+1)</f>
        <v>20</v>
      </c>
      <c r="CP35" s="354"/>
      <c r="CQ35" s="355" t="str">
        <f>IF('各会計、関係団体の財政状況及び健全化判断比率'!BS8="","",'各会計、関係団体の財政状況及び健全化判断比率'!BS8)</f>
        <v>一般財団法人大分県東部勤労者福祉サービスセンター</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別杵速見地域広域市町村圏事務組合（秋草葬祭場事業特別会計）</v>
      </c>
      <c r="BZ36" s="355"/>
      <c r="CA36" s="355"/>
      <c r="CB36" s="355"/>
      <c r="CC36" s="355"/>
      <c r="CD36" s="355"/>
      <c r="CE36" s="355"/>
      <c r="CF36" s="355"/>
      <c r="CG36" s="355"/>
      <c r="CH36" s="355"/>
      <c r="CI36" s="355"/>
      <c r="CJ36" s="355"/>
      <c r="CK36" s="355"/>
      <c r="CL36" s="355"/>
      <c r="CM36" s="355"/>
      <c r="CN36" s="175"/>
      <c r="CO36" s="354">
        <f t="shared" si="3"/>
        <v>21</v>
      </c>
      <c r="CP36" s="354"/>
      <c r="CQ36" s="355" t="str">
        <f>IF('各会計、関係団体の財政状況及び健全化判断比率'!BS9="","",'各会計、関係団体の財政状況及び健全化判断比率'!BS9)</f>
        <v>別府市公設市場精算株式会社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競輪事業特別会計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別杵速見地域広域市町村圏事務組合（藤ヶ谷清掃センター事業特別会計）</v>
      </c>
      <c r="BZ37" s="355"/>
      <c r="CA37" s="355"/>
      <c r="CB37" s="355"/>
      <c r="CC37" s="355"/>
      <c r="CD37" s="355"/>
      <c r="CE37" s="355"/>
      <c r="CF37" s="355"/>
      <c r="CG37" s="355"/>
      <c r="CH37" s="355"/>
      <c r="CI37" s="355"/>
      <c r="CJ37" s="355"/>
      <c r="CK37" s="355"/>
      <c r="CL37" s="355"/>
      <c r="CM37" s="355"/>
      <c r="CN37" s="175"/>
      <c r="CO37" s="354">
        <f t="shared" si="3"/>
        <v>22</v>
      </c>
      <c r="CP37" s="354"/>
      <c r="CQ37" s="355" t="str">
        <f>IF('各会計、関係団体の財政状況及び健全化判断比率'!BS10="","",'各会計、関係団体の財政状況及び健全化判断比率'!BS10)</f>
        <v>一般財団法人別府市産業連携・協働プラットフォームＢ－ｂｉｚ ＬＩＮＫ</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別杵速見地域広域市町村圏事務組合（介護認定審査会事業特別会計）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別杵速見地域広域市町村圏事務組合（普通会計）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大分県交通災害共済組合（交通災害共済事業会計）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大分県後期高齢者医療広域連合（普通会計）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f t="shared" si="2"/>
        <v>18</v>
      </c>
      <c r="BX42" s="354"/>
      <c r="BY42" s="355" t="str">
        <f>IF('各会計、関係団体の財政状況及び健全化判断比率'!B76="","",'各会計、関係団体の財政状況及び健全化判断比率'!B76)</f>
        <v>大分県後期高齢者医療広域連合（後期高齢者医療事業会計）</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Y6SMFj5grNqV9x+5ts+7VBulqPNZE3Labv3JohJRuvL6290HZU8eqwIhCDPNU+3H3frP8JuL/7ziAo5DdHSkrg==" saltValue="xL8CxPMXPk9oHkzhgMn6e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15">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15">
      <c r="B5" s="666" t="s">
        <v>215</v>
      </c>
      <c r="C5" s="667"/>
      <c r="D5" s="667"/>
      <c r="E5" s="667"/>
      <c r="F5" s="667"/>
      <c r="G5" s="667"/>
      <c r="H5" s="667"/>
      <c r="I5" s="667"/>
      <c r="J5" s="667"/>
      <c r="K5" s="667"/>
      <c r="L5" s="667"/>
      <c r="M5" s="667"/>
      <c r="N5" s="667"/>
      <c r="O5" s="667"/>
      <c r="P5" s="667"/>
      <c r="Q5" s="668"/>
      <c r="R5" s="663">
        <v>14926676</v>
      </c>
      <c r="S5" s="664"/>
      <c r="T5" s="664"/>
      <c r="U5" s="664"/>
      <c r="V5" s="664"/>
      <c r="W5" s="664"/>
      <c r="X5" s="664"/>
      <c r="Y5" s="689"/>
      <c r="Z5" s="702">
        <v>23.2</v>
      </c>
      <c r="AA5" s="702"/>
      <c r="AB5" s="702"/>
      <c r="AC5" s="702"/>
      <c r="AD5" s="703">
        <v>13608389</v>
      </c>
      <c r="AE5" s="703"/>
      <c r="AF5" s="703"/>
      <c r="AG5" s="703"/>
      <c r="AH5" s="703"/>
      <c r="AI5" s="703"/>
      <c r="AJ5" s="703"/>
      <c r="AK5" s="703"/>
      <c r="AL5" s="690">
        <v>49.2</v>
      </c>
      <c r="AM5" s="672"/>
      <c r="AN5" s="672"/>
      <c r="AO5" s="691"/>
      <c r="AP5" s="666" t="s">
        <v>216</v>
      </c>
      <c r="AQ5" s="667"/>
      <c r="AR5" s="667"/>
      <c r="AS5" s="667"/>
      <c r="AT5" s="667"/>
      <c r="AU5" s="667"/>
      <c r="AV5" s="667"/>
      <c r="AW5" s="667"/>
      <c r="AX5" s="667"/>
      <c r="AY5" s="667"/>
      <c r="AZ5" s="667"/>
      <c r="BA5" s="667"/>
      <c r="BB5" s="667"/>
      <c r="BC5" s="667"/>
      <c r="BD5" s="667"/>
      <c r="BE5" s="667"/>
      <c r="BF5" s="668"/>
      <c r="BG5" s="608">
        <v>13273125</v>
      </c>
      <c r="BH5" s="609"/>
      <c r="BI5" s="609"/>
      <c r="BJ5" s="609"/>
      <c r="BK5" s="609"/>
      <c r="BL5" s="609"/>
      <c r="BM5" s="609"/>
      <c r="BN5" s="610"/>
      <c r="BO5" s="646">
        <v>88.9</v>
      </c>
      <c r="BP5" s="646"/>
      <c r="BQ5" s="646"/>
      <c r="BR5" s="646"/>
      <c r="BS5" s="647">
        <v>100816</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15">
      <c r="B6" s="605" t="s">
        <v>220</v>
      </c>
      <c r="C6" s="606"/>
      <c r="D6" s="606"/>
      <c r="E6" s="606"/>
      <c r="F6" s="606"/>
      <c r="G6" s="606"/>
      <c r="H6" s="606"/>
      <c r="I6" s="606"/>
      <c r="J6" s="606"/>
      <c r="K6" s="606"/>
      <c r="L6" s="606"/>
      <c r="M6" s="606"/>
      <c r="N6" s="606"/>
      <c r="O6" s="606"/>
      <c r="P6" s="606"/>
      <c r="Q6" s="607"/>
      <c r="R6" s="608">
        <v>282111</v>
      </c>
      <c r="S6" s="609"/>
      <c r="T6" s="609"/>
      <c r="U6" s="609"/>
      <c r="V6" s="609"/>
      <c r="W6" s="609"/>
      <c r="X6" s="609"/>
      <c r="Y6" s="610"/>
      <c r="Z6" s="646">
        <v>0.4</v>
      </c>
      <c r="AA6" s="646"/>
      <c r="AB6" s="646"/>
      <c r="AC6" s="646"/>
      <c r="AD6" s="647">
        <v>282111</v>
      </c>
      <c r="AE6" s="647"/>
      <c r="AF6" s="647"/>
      <c r="AG6" s="647"/>
      <c r="AH6" s="647"/>
      <c r="AI6" s="647"/>
      <c r="AJ6" s="647"/>
      <c r="AK6" s="647"/>
      <c r="AL6" s="611">
        <v>1</v>
      </c>
      <c r="AM6" s="612"/>
      <c r="AN6" s="612"/>
      <c r="AO6" s="648"/>
      <c r="AP6" s="605" t="s">
        <v>221</v>
      </c>
      <c r="AQ6" s="606"/>
      <c r="AR6" s="606"/>
      <c r="AS6" s="606"/>
      <c r="AT6" s="606"/>
      <c r="AU6" s="606"/>
      <c r="AV6" s="606"/>
      <c r="AW6" s="606"/>
      <c r="AX6" s="606"/>
      <c r="AY6" s="606"/>
      <c r="AZ6" s="606"/>
      <c r="BA6" s="606"/>
      <c r="BB6" s="606"/>
      <c r="BC6" s="606"/>
      <c r="BD6" s="606"/>
      <c r="BE6" s="606"/>
      <c r="BF6" s="607"/>
      <c r="BG6" s="608">
        <v>13273125</v>
      </c>
      <c r="BH6" s="609"/>
      <c r="BI6" s="609"/>
      <c r="BJ6" s="609"/>
      <c r="BK6" s="609"/>
      <c r="BL6" s="609"/>
      <c r="BM6" s="609"/>
      <c r="BN6" s="610"/>
      <c r="BO6" s="646">
        <v>88.9</v>
      </c>
      <c r="BP6" s="646"/>
      <c r="BQ6" s="646"/>
      <c r="BR6" s="646"/>
      <c r="BS6" s="647">
        <v>100816</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334864</v>
      </c>
      <c r="CS6" s="609"/>
      <c r="CT6" s="609"/>
      <c r="CU6" s="609"/>
      <c r="CV6" s="609"/>
      <c r="CW6" s="609"/>
      <c r="CX6" s="609"/>
      <c r="CY6" s="610"/>
      <c r="CZ6" s="690">
        <v>0.5</v>
      </c>
      <c r="DA6" s="672"/>
      <c r="DB6" s="672"/>
      <c r="DC6" s="692"/>
      <c r="DD6" s="614" t="s">
        <v>121</v>
      </c>
      <c r="DE6" s="609"/>
      <c r="DF6" s="609"/>
      <c r="DG6" s="609"/>
      <c r="DH6" s="609"/>
      <c r="DI6" s="609"/>
      <c r="DJ6" s="609"/>
      <c r="DK6" s="609"/>
      <c r="DL6" s="609"/>
      <c r="DM6" s="609"/>
      <c r="DN6" s="609"/>
      <c r="DO6" s="609"/>
      <c r="DP6" s="610"/>
      <c r="DQ6" s="614">
        <v>334864</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3951</v>
      </c>
      <c r="S7" s="609"/>
      <c r="T7" s="609"/>
      <c r="U7" s="609"/>
      <c r="V7" s="609"/>
      <c r="W7" s="609"/>
      <c r="X7" s="609"/>
      <c r="Y7" s="610"/>
      <c r="Z7" s="646">
        <v>0</v>
      </c>
      <c r="AA7" s="646"/>
      <c r="AB7" s="646"/>
      <c r="AC7" s="646"/>
      <c r="AD7" s="647">
        <v>3951</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5528905</v>
      </c>
      <c r="BH7" s="609"/>
      <c r="BI7" s="609"/>
      <c r="BJ7" s="609"/>
      <c r="BK7" s="609"/>
      <c r="BL7" s="609"/>
      <c r="BM7" s="609"/>
      <c r="BN7" s="610"/>
      <c r="BO7" s="646">
        <v>37</v>
      </c>
      <c r="BP7" s="646"/>
      <c r="BQ7" s="646"/>
      <c r="BR7" s="646"/>
      <c r="BS7" s="647">
        <v>100816</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7078613</v>
      </c>
      <c r="CS7" s="609"/>
      <c r="CT7" s="609"/>
      <c r="CU7" s="609"/>
      <c r="CV7" s="609"/>
      <c r="CW7" s="609"/>
      <c r="CX7" s="609"/>
      <c r="CY7" s="610"/>
      <c r="CZ7" s="646">
        <v>11.2</v>
      </c>
      <c r="DA7" s="646"/>
      <c r="DB7" s="646"/>
      <c r="DC7" s="646"/>
      <c r="DD7" s="614">
        <v>167136</v>
      </c>
      <c r="DE7" s="609"/>
      <c r="DF7" s="609"/>
      <c r="DG7" s="609"/>
      <c r="DH7" s="609"/>
      <c r="DI7" s="609"/>
      <c r="DJ7" s="609"/>
      <c r="DK7" s="609"/>
      <c r="DL7" s="609"/>
      <c r="DM7" s="609"/>
      <c r="DN7" s="609"/>
      <c r="DO7" s="609"/>
      <c r="DP7" s="610"/>
      <c r="DQ7" s="614">
        <v>6255463</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53214</v>
      </c>
      <c r="S8" s="609"/>
      <c r="T8" s="609"/>
      <c r="U8" s="609"/>
      <c r="V8" s="609"/>
      <c r="W8" s="609"/>
      <c r="X8" s="609"/>
      <c r="Y8" s="610"/>
      <c r="Z8" s="646">
        <v>0.1</v>
      </c>
      <c r="AA8" s="646"/>
      <c r="AB8" s="646"/>
      <c r="AC8" s="646"/>
      <c r="AD8" s="647">
        <v>53214</v>
      </c>
      <c r="AE8" s="647"/>
      <c r="AF8" s="647"/>
      <c r="AG8" s="647"/>
      <c r="AH8" s="647"/>
      <c r="AI8" s="647"/>
      <c r="AJ8" s="647"/>
      <c r="AK8" s="647"/>
      <c r="AL8" s="611">
        <v>0.2</v>
      </c>
      <c r="AM8" s="612"/>
      <c r="AN8" s="612"/>
      <c r="AO8" s="648"/>
      <c r="AP8" s="605" t="s">
        <v>227</v>
      </c>
      <c r="AQ8" s="606"/>
      <c r="AR8" s="606"/>
      <c r="AS8" s="606"/>
      <c r="AT8" s="606"/>
      <c r="AU8" s="606"/>
      <c r="AV8" s="606"/>
      <c r="AW8" s="606"/>
      <c r="AX8" s="606"/>
      <c r="AY8" s="606"/>
      <c r="AZ8" s="606"/>
      <c r="BA8" s="606"/>
      <c r="BB8" s="606"/>
      <c r="BC8" s="606"/>
      <c r="BD8" s="606"/>
      <c r="BE8" s="606"/>
      <c r="BF8" s="607"/>
      <c r="BG8" s="608">
        <v>183086</v>
      </c>
      <c r="BH8" s="609"/>
      <c r="BI8" s="609"/>
      <c r="BJ8" s="609"/>
      <c r="BK8" s="609"/>
      <c r="BL8" s="609"/>
      <c r="BM8" s="609"/>
      <c r="BN8" s="610"/>
      <c r="BO8" s="646">
        <v>1.2</v>
      </c>
      <c r="BP8" s="646"/>
      <c r="BQ8" s="646"/>
      <c r="BR8" s="646"/>
      <c r="BS8" s="647" t="s">
        <v>121</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30778208</v>
      </c>
      <c r="CS8" s="609"/>
      <c r="CT8" s="609"/>
      <c r="CU8" s="609"/>
      <c r="CV8" s="609"/>
      <c r="CW8" s="609"/>
      <c r="CX8" s="609"/>
      <c r="CY8" s="610"/>
      <c r="CZ8" s="646">
        <v>48.7</v>
      </c>
      <c r="DA8" s="646"/>
      <c r="DB8" s="646"/>
      <c r="DC8" s="646"/>
      <c r="DD8" s="614">
        <v>298932</v>
      </c>
      <c r="DE8" s="609"/>
      <c r="DF8" s="609"/>
      <c r="DG8" s="609"/>
      <c r="DH8" s="609"/>
      <c r="DI8" s="609"/>
      <c r="DJ8" s="609"/>
      <c r="DK8" s="609"/>
      <c r="DL8" s="609"/>
      <c r="DM8" s="609"/>
      <c r="DN8" s="609"/>
      <c r="DO8" s="609"/>
      <c r="DP8" s="610"/>
      <c r="DQ8" s="614">
        <v>14449332</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57326</v>
      </c>
      <c r="S9" s="609"/>
      <c r="T9" s="609"/>
      <c r="U9" s="609"/>
      <c r="V9" s="609"/>
      <c r="W9" s="609"/>
      <c r="X9" s="609"/>
      <c r="Y9" s="610"/>
      <c r="Z9" s="646">
        <v>0.1</v>
      </c>
      <c r="AA9" s="646"/>
      <c r="AB9" s="646"/>
      <c r="AC9" s="646"/>
      <c r="AD9" s="647">
        <v>57326</v>
      </c>
      <c r="AE9" s="647"/>
      <c r="AF9" s="647"/>
      <c r="AG9" s="647"/>
      <c r="AH9" s="647"/>
      <c r="AI9" s="647"/>
      <c r="AJ9" s="647"/>
      <c r="AK9" s="647"/>
      <c r="AL9" s="611">
        <v>0.2</v>
      </c>
      <c r="AM9" s="612"/>
      <c r="AN9" s="612"/>
      <c r="AO9" s="648"/>
      <c r="AP9" s="605" t="s">
        <v>230</v>
      </c>
      <c r="AQ9" s="606"/>
      <c r="AR9" s="606"/>
      <c r="AS9" s="606"/>
      <c r="AT9" s="606"/>
      <c r="AU9" s="606"/>
      <c r="AV9" s="606"/>
      <c r="AW9" s="606"/>
      <c r="AX9" s="606"/>
      <c r="AY9" s="606"/>
      <c r="AZ9" s="606"/>
      <c r="BA9" s="606"/>
      <c r="BB9" s="606"/>
      <c r="BC9" s="606"/>
      <c r="BD9" s="606"/>
      <c r="BE9" s="606"/>
      <c r="BF9" s="607"/>
      <c r="BG9" s="608">
        <v>4694715</v>
      </c>
      <c r="BH9" s="609"/>
      <c r="BI9" s="609"/>
      <c r="BJ9" s="609"/>
      <c r="BK9" s="609"/>
      <c r="BL9" s="609"/>
      <c r="BM9" s="609"/>
      <c r="BN9" s="610"/>
      <c r="BO9" s="646">
        <v>31.5</v>
      </c>
      <c r="BP9" s="646"/>
      <c r="BQ9" s="646"/>
      <c r="BR9" s="646"/>
      <c r="BS9" s="647" t="s">
        <v>121</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4837425</v>
      </c>
      <c r="CS9" s="609"/>
      <c r="CT9" s="609"/>
      <c r="CU9" s="609"/>
      <c r="CV9" s="609"/>
      <c r="CW9" s="609"/>
      <c r="CX9" s="609"/>
      <c r="CY9" s="610"/>
      <c r="CZ9" s="646">
        <v>7.7</v>
      </c>
      <c r="DA9" s="646"/>
      <c r="DB9" s="646"/>
      <c r="DC9" s="646"/>
      <c r="DD9" s="614">
        <v>135881</v>
      </c>
      <c r="DE9" s="609"/>
      <c r="DF9" s="609"/>
      <c r="DG9" s="609"/>
      <c r="DH9" s="609"/>
      <c r="DI9" s="609"/>
      <c r="DJ9" s="609"/>
      <c r="DK9" s="609"/>
      <c r="DL9" s="609"/>
      <c r="DM9" s="609"/>
      <c r="DN9" s="609"/>
      <c r="DO9" s="609"/>
      <c r="DP9" s="610"/>
      <c r="DQ9" s="614">
        <v>3553619</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121</v>
      </c>
      <c r="S10" s="609"/>
      <c r="T10" s="609"/>
      <c r="U10" s="609"/>
      <c r="V10" s="609"/>
      <c r="W10" s="609"/>
      <c r="X10" s="609"/>
      <c r="Y10" s="610"/>
      <c r="Z10" s="646" t="s">
        <v>121</v>
      </c>
      <c r="AA10" s="646"/>
      <c r="AB10" s="646"/>
      <c r="AC10" s="646"/>
      <c r="AD10" s="647" t="s">
        <v>121</v>
      </c>
      <c r="AE10" s="647"/>
      <c r="AF10" s="647"/>
      <c r="AG10" s="647"/>
      <c r="AH10" s="647"/>
      <c r="AI10" s="647"/>
      <c r="AJ10" s="647"/>
      <c r="AK10" s="647"/>
      <c r="AL10" s="611" t="s">
        <v>121</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297661</v>
      </c>
      <c r="BH10" s="609"/>
      <c r="BI10" s="609"/>
      <c r="BJ10" s="609"/>
      <c r="BK10" s="609"/>
      <c r="BL10" s="609"/>
      <c r="BM10" s="609"/>
      <c r="BN10" s="610"/>
      <c r="BO10" s="646">
        <v>2</v>
      </c>
      <c r="BP10" s="646"/>
      <c r="BQ10" s="646"/>
      <c r="BR10" s="646"/>
      <c r="BS10" s="647" t="s">
        <v>121</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v>55473</v>
      </c>
      <c r="CS10" s="609"/>
      <c r="CT10" s="609"/>
      <c r="CU10" s="609"/>
      <c r="CV10" s="609"/>
      <c r="CW10" s="609"/>
      <c r="CX10" s="609"/>
      <c r="CY10" s="610"/>
      <c r="CZ10" s="646">
        <v>0.1</v>
      </c>
      <c r="DA10" s="646"/>
      <c r="DB10" s="646"/>
      <c r="DC10" s="646"/>
      <c r="DD10" s="614" t="s">
        <v>121</v>
      </c>
      <c r="DE10" s="609"/>
      <c r="DF10" s="609"/>
      <c r="DG10" s="609"/>
      <c r="DH10" s="609"/>
      <c r="DI10" s="609"/>
      <c r="DJ10" s="609"/>
      <c r="DK10" s="609"/>
      <c r="DL10" s="609"/>
      <c r="DM10" s="609"/>
      <c r="DN10" s="609"/>
      <c r="DO10" s="609"/>
      <c r="DP10" s="610"/>
      <c r="DQ10" s="614">
        <v>35349</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2855087</v>
      </c>
      <c r="S11" s="609"/>
      <c r="T11" s="609"/>
      <c r="U11" s="609"/>
      <c r="V11" s="609"/>
      <c r="W11" s="609"/>
      <c r="X11" s="609"/>
      <c r="Y11" s="610"/>
      <c r="Z11" s="611">
        <v>4.4000000000000004</v>
      </c>
      <c r="AA11" s="612"/>
      <c r="AB11" s="612"/>
      <c r="AC11" s="613"/>
      <c r="AD11" s="614">
        <v>2855087</v>
      </c>
      <c r="AE11" s="609"/>
      <c r="AF11" s="609"/>
      <c r="AG11" s="609"/>
      <c r="AH11" s="609"/>
      <c r="AI11" s="609"/>
      <c r="AJ11" s="609"/>
      <c r="AK11" s="610"/>
      <c r="AL11" s="611">
        <v>10.3</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353443</v>
      </c>
      <c r="BH11" s="609"/>
      <c r="BI11" s="609"/>
      <c r="BJ11" s="609"/>
      <c r="BK11" s="609"/>
      <c r="BL11" s="609"/>
      <c r="BM11" s="609"/>
      <c r="BN11" s="610"/>
      <c r="BO11" s="646">
        <v>2.4</v>
      </c>
      <c r="BP11" s="646"/>
      <c r="BQ11" s="646"/>
      <c r="BR11" s="646"/>
      <c r="BS11" s="647">
        <v>100816</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376871</v>
      </c>
      <c r="CS11" s="609"/>
      <c r="CT11" s="609"/>
      <c r="CU11" s="609"/>
      <c r="CV11" s="609"/>
      <c r="CW11" s="609"/>
      <c r="CX11" s="609"/>
      <c r="CY11" s="610"/>
      <c r="CZ11" s="646">
        <v>0.6</v>
      </c>
      <c r="DA11" s="646"/>
      <c r="DB11" s="646"/>
      <c r="DC11" s="646"/>
      <c r="DD11" s="614">
        <v>41851</v>
      </c>
      <c r="DE11" s="609"/>
      <c r="DF11" s="609"/>
      <c r="DG11" s="609"/>
      <c r="DH11" s="609"/>
      <c r="DI11" s="609"/>
      <c r="DJ11" s="609"/>
      <c r="DK11" s="609"/>
      <c r="DL11" s="609"/>
      <c r="DM11" s="609"/>
      <c r="DN11" s="609"/>
      <c r="DO11" s="609"/>
      <c r="DP11" s="610"/>
      <c r="DQ11" s="614">
        <v>243181</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30197</v>
      </c>
      <c r="S12" s="609"/>
      <c r="T12" s="609"/>
      <c r="U12" s="609"/>
      <c r="V12" s="609"/>
      <c r="W12" s="609"/>
      <c r="X12" s="609"/>
      <c r="Y12" s="610"/>
      <c r="Z12" s="646">
        <v>0</v>
      </c>
      <c r="AA12" s="646"/>
      <c r="AB12" s="646"/>
      <c r="AC12" s="646"/>
      <c r="AD12" s="647">
        <v>30197</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6523426</v>
      </c>
      <c r="BH12" s="609"/>
      <c r="BI12" s="609"/>
      <c r="BJ12" s="609"/>
      <c r="BK12" s="609"/>
      <c r="BL12" s="609"/>
      <c r="BM12" s="609"/>
      <c r="BN12" s="610"/>
      <c r="BO12" s="646">
        <v>43.7</v>
      </c>
      <c r="BP12" s="646"/>
      <c r="BQ12" s="646"/>
      <c r="BR12" s="646"/>
      <c r="BS12" s="647" t="s">
        <v>121</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1965998</v>
      </c>
      <c r="CS12" s="609"/>
      <c r="CT12" s="609"/>
      <c r="CU12" s="609"/>
      <c r="CV12" s="609"/>
      <c r="CW12" s="609"/>
      <c r="CX12" s="609"/>
      <c r="CY12" s="610"/>
      <c r="CZ12" s="646">
        <v>3.1</v>
      </c>
      <c r="DA12" s="646"/>
      <c r="DB12" s="646"/>
      <c r="DC12" s="646"/>
      <c r="DD12" s="614">
        <v>192781</v>
      </c>
      <c r="DE12" s="609"/>
      <c r="DF12" s="609"/>
      <c r="DG12" s="609"/>
      <c r="DH12" s="609"/>
      <c r="DI12" s="609"/>
      <c r="DJ12" s="609"/>
      <c r="DK12" s="609"/>
      <c r="DL12" s="609"/>
      <c r="DM12" s="609"/>
      <c r="DN12" s="609"/>
      <c r="DO12" s="609"/>
      <c r="DP12" s="610"/>
      <c r="DQ12" s="614">
        <v>1143822</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121</v>
      </c>
      <c r="S13" s="609"/>
      <c r="T13" s="609"/>
      <c r="U13" s="609"/>
      <c r="V13" s="609"/>
      <c r="W13" s="609"/>
      <c r="X13" s="609"/>
      <c r="Y13" s="610"/>
      <c r="Z13" s="646" t="s">
        <v>121</v>
      </c>
      <c r="AA13" s="646"/>
      <c r="AB13" s="646"/>
      <c r="AC13" s="646"/>
      <c r="AD13" s="647" t="s">
        <v>121</v>
      </c>
      <c r="AE13" s="647"/>
      <c r="AF13" s="647"/>
      <c r="AG13" s="647"/>
      <c r="AH13" s="647"/>
      <c r="AI13" s="647"/>
      <c r="AJ13" s="647"/>
      <c r="AK13" s="647"/>
      <c r="AL13" s="611" t="s">
        <v>121</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6499994</v>
      </c>
      <c r="BH13" s="609"/>
      <c r="BI13" s="609"/>
      <c r="BJ13" s="609"/>
      <c r="BK13" s="609"/>
      <c r="BL13" s="609"/>
      <c r="BM13" s="609"/>
      <c r="BN13" s="610"/>
      <c r="BO13" s="646">
        <v>43.5</v>
      </c>
      <c r="BP13" s="646"/>
      <c r="BQ13" s="646"/>
      <c r="BR13" s="646"/>
      <c r="BS13" s="647" t="s">
        <v>121</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3748049</v>
      </c>
      <c r="CS13" s="609"/>
      <c r="CT13" s="609"/>
      <c r="CU13" s="609"/>
      <c r="CV13" s="609"/>
      <c r="CW13" s="609"/>
      <c r="CX13" s="609"/>
      <c r="CY13" s="610"/>
      <c r="CZ13" s="646">
        <v>5.9</v>
      </c>
      <c r="DA13" s="646"/>
      <c r="DB13" s="646"/>
      <c r="DC13" s="646"/>
      <c r="DD13" s="614">
        <v>1895559</v>
      </c>
      <c r="DE13" s="609"/>
      <c r="DF13" s="609"/>
      <c r="DG13" s="609"/>
      <c r="DH13" s="609"/>
      <c r="DI13" s="609"/>
      <c r="DJ13" s="609"/>
      <c r="DK13" s="609"/>
      <c r="DL13" s="609"/>
      <c r="DM13" s="609"/>
      <c r="DN13" s="609"/>
      <c r="DO13" s="609"/>
      <c r="DP13" s="610"/>
      <c r="DQ13" s="614">
        <v>1664739</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1355</v>
      </c>
      <c r="S14" s="609"/>
      <c r="T14" s="609"/>
      <c r="U14" s="609"/>
      <c r="V14" s="609"/>
      <c r="W14" s="609"/>
      <c r="X14" s="609"/>
      <c r="Y14" s="610"/>
      <c r="Z14" s="646">
        <v>0</v>
      </c>
      <c r="AA14" s="646"/>
      <c r="AB14" s="646"/>
      <c r="AC14" s="646"/>
      <c r="AD14" s="647">
        <v>1355</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347585</v>
      </c>
      <c r="BH14" s="609"/>
      <c r="BI14" s="609"/>
      <c r="BJ14" s="609"/>
      <c r="BK14" s="609"/>
      <c r="BL14" s="609"/>
      <c r="BM14" s="609"/>
      <c r="BN14" s="610"/>
      <c r="BO14" s="646">
        <v>2.2999999999999998</v>
      </c>
      <c r="BP14" s="646"/>
      <c r="BQ14" s="646"/>
      <c r="BR14" s="646"/>
      <c r="BS14" s="647" t="s">
        <v>121</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1459682</v>
      </c>
      <c r="CS14" s="609"/>
      <c r="CT14" s="609"/>
      <c r="CU14" s="609"/>
      <c r="CV14" s="609"/>
      <c r="CW14" s="609"/>
      <c r="CX14" s="609"/>
      <c r="CY14" s="610"/>
      <c r="CZ14" s="646">
        <v>2.2999999999999998</v>
      </c>
      <c r="DA14" s="646"/>
      <c r="DB14" s="646"/>
      <c r="DC14" s="646"/>
      <c r="DD14" s="614">
        <v>202664</v>
      </c>
      <c r="DE14" s="609"/>
      <c r="DF14" s="609"/>
      <c r="DG14" s="609"/>
      <c r="DH14" s="609"/>
      <c r="DI14" s="609"/>
      <c r="DJ14" s="609"/>
      <c r="DK14" s="609"/>
      <c r="DL14" s="609"/>
      <c r="DM14" s="609"/>
      <c r="DN14" s="609"/>
      <c r="DO14" s="609"/>
      <c r="DP14" s="610"/>
      <c r="DQ14" s="614">
        <v>1248644</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121</v>
      </c>
      <c r="S15" s="609"/>
      <c r="T15" s="609"/>
      <c r="U15" s="609"/>
      <c r="V15" s="609"/>
      <c r="W15" s="609"/>
      <c r="X15" s="609"/>
      <c r="Y15" s="610"/>
      <c r="Z15" s="646" t="s">
        <v>121</v>
      </c>
      <c r="AA15" s="646"/>
      <c r="AB15" s="646"/>
      <c r="AC15" s="646"/>
      <c r="AD15" s="647" t="s">
        <v>121</v>
      </c>
      <c r="AE15" s="647"/>
      <c r="AF15" s="647"/>
      <c r="AG15" s="647"/>
      <c r="AH15" s="647"/>
      <c r="AI15" s="647"/>
      <c r="AJ15" s="647"/>
      <c r="AK15" s="647"/>
      <c r="AL15" s="611" t="s">
        <v>121</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873209</v>
      </c>
      <c r="BH15" s="609"/>
      <c r="BI15" s="609"/>
      <c r="BJ15" s="609"/>
      <c r="BK15" s="609"/>
      <c r="BL15" s="609"/>
      <c r="BM15" s="609"/>
      <c r="BN15" s="610"/>
      <c r="BO15" s="646">
        <v>5.8</v>
      </c>
      <c r="BP15" s="646"/>
      <c r="BQ15" s="646"/>
      <c r="BR15" s="646"/>
      <c r="BS15" s="647" t="s">
        <v>121</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8604449</v>
      </c>
      <c r="CS15" s="609"/>
      <c r="CT15" s="609"/>
      <c r="CU15" s="609"/>
      <c r="CV15" s="609"/>
      <c r="CW15" s="609"/>
      <c r="CX15" s="609"/>
      <c r="CY15" s="610"/>
      <c r="CZ15" s="646">
        <v>13.6</v>
      </c>
      <c r="DA15" s="646"/>
      <c r="DB15" s="646"/>
      <c r="DC15" s="646"/>
      <c r="DD15" s="614">
        <v>5135919</v>
      </c>
      <c r="DE15" s="609"/>
      <c r="DF15" s="609"/>
      <c r="DG15" s="609"/>
      <c r="DH15" s="609"/>
      <c r="DI15" s="609"/>
      <c r="DJ15" s="609"/>
      <c r="DK15" s="609"/>
      <c r="DL15" s="609"/>
      <c r="DM15" s="609"/>
      <c r="DN15" s="609"/>
      <c r="DO15" s="609"/>
      <c r="DP15" s="610"/>
      <c r="DQ15" s="614">
        <v>3613701</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27452</v>
      </c>
      <c r="S16" s="609"/>
      <c r="T16" s="609"/>
      <c r="U16" s="609"/>
      <c r="V16" s="609"/>
      <c r="W16" s="609"/>
      <c r="X16" s="609"/>
      <c r="Y16" s="610"/>
      <c r="Z16" s="646">
        <v>0</v>
      </c>
      <c r="AA16" s="646"/>
      <c r="AB16" s="646"/>
      <c r="AC16" s="646"/>
      <c r="AD16" s="647">
        <v>27452</v>
      </c>
      <c r="AE16" s="647"/>
      <c r="AF16" s="647"/>
      <c r="AG16" s="647"/>
      <c r="AH16" s="647"/>
      <c r="AI16" s="647"/>
      <c r="AJ16" s="647"/>
      <c r="AK16" s="647"/>
      <c r="AL16" s="611">
        <v>0.1</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121</v>
      </c>
      <c r="BH16" s="609"/>
      <c r="BI16" s="609"/>
      <c r="BJ16" s="609"/>
      <c r="BK16" s="609"/>
      <c r="BL16" s="609"/>
      <c r="BM16" s="609"/>
      <c r="BN16" s="610"/>
      <c r="BO16" s="646" t="s">
        <v>121</v>
      </c>
      <c r="BP16" s="646"/>
      <c r="BQ16" s="646"/>
      <c r="BR16" s="646"/>
      <c r="BS16" s="647" t="s">
        <v>121</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141936</v>
      </c>
      <c r="CS16" s="609"/>
      <c r="CT16" s="609"/>
      <c r="CU16" s="609"/>
      <c r="CV16" s="609"/>
      <c r="CW16" s="609"/>
      <c r="CX16" s="609"/>
      <c r="CY16" s="610"/>
      <c r="CZ16" s="646">
        <v>0.2</v>
      </c>
      <c r="DA16" s="646"/>
      <c r="DB16" s="646"/>
      <c r="DC16" s="646"/>
      <c r="DD16" s="614" t="s">
        <v>121</v>
      </c>
      <c r="DE16" s="609"/>
      <c r="DF16" s="609"/>
      <c r="DG16" s="609"/>
      <c r="DH16" s="609"/>
      <c r="DI16" s="609"/>
      <c r="DJ16" s="609"/>
      <c r="DK16" s="609"/>
      <c r="DL16" s="609"/>
      <c r="DM16" s="609"/>
      <c r="DN16" s="609"/>
      <c r="DO16" s="609"/>
      <c r="DP16" s="610"/>
      <c r="DQ16" s="614">
        <v>43158</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221822</v>
      </c>
      <c r="S17" s="609"/>
      <c r="T17" s="609"/>
      <c r="U17" s="609"/>
      <c r="V17" s="609"/>
      <c r="W17" s="609"/>
      <c r="X17" s="609"/>
      <c r="Y17" s="610"/>
      <c r="Z17" s="646">
        <v>0.3</v>
      </c>
      <c r="AA17" s="646"/>
      <c r="AB17" s="646"/>
      <c r="AC17" s="646"/>
      <c r="AD17" s="647">
        <v>221822</v>
      </c>
      <c r="AE17" s="647"/>
      <c r="AF17" s="647"/>
      <c r="AG17" s="647"/>
      <c r="AH17" s="647"/>
      <c r="AI17" s="647"/>
      <c r="AJ17" s="647"/>
      <c r="AK17" s="647"/>
      <c r="AL17" s="611">
        <v>0.8</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121</v>
      </c>
      <c r="BH17" s="609"/>
      <c r="BI17" s="609"/>
      <c r="BJ17" s="609"/>
      <c r="BK17" s="609"/>
      <c r="BL17" s="609"/>
      <c r="BM17" s="609"/>
      <c r="BN17" s="610"/>
      <c r="BO17" s="646" t="s">
        <v>121</v>
      </c>
      <c r="BP17" s="646"/>
      <c r="BQ17" s="646"/>
      <c r="BR17" s="646"/>
      <c r="BS17" s="647" t="s">
        <v>121</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3851503</v>
      </c>
      <c r="CS17" s="609"/>
      <c r="CT17" s="609"/>
      <c r="CU17" s="609"/>
      <c r="CV17" s="609"/>
      <c r="CW17" s="609"/>
      <c r="CX17" s="609"/>
      <c r="CY17" s="610"/>
      <c r="CZ17" s="646">
        <v>6.1</v>
      </c>
      <c r="DA17" s="646"/>
      <c r="DB17" s="646"/>
      <c r="DC17" s="646"/>
      <c r="DD17" s="614" t="s">
        <v>121</v>
      </c>
      <c r="DE17" s="609"/>
      <c r="DF17" s="609"/>
      <c r="DG17" s="609"/>
      <c r="DH17" s="609"/>
      <c r="DI17" s="609"/>
      <c r="DJ17" s="609"/>
      <c r="DK17" s="609"/>
      <c r="DL17" s="609"/>
      <c r="DM17" s="609"/>
      <c r="DN17" s="609"/>
      <c r="DO17" s="609"/>
      <c r="DP17" s="610"/>
      <c r="DQ17" s="614">
        <v>3628999</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105127</v>
      </c>
      <c r="S18" s="609"/>
      <c r="T18" s="609"/>
      <c r="U18" s="609"/>
      <c r="V18" s="609"/>
      <c r="W18" s="609"/>
      <c r="X18" s="609"/>
      <c r="Y18" s="610"/>
      <c r="Z18" s="646">
        <v>0.2</v>
      </c>
      <c r="AA18" s="646"/>
      <c r="AB18" s="646"/>
      <c r="AC18" s="646"/>
      <c r="AD18" s="647">
        <v>105127</v>
      </c>
      <c r="AE18" s="647"/>
      <c r="AF18" s="647"/>
      <c r="AG18" s="647"/>
      <c r="AH18" s="647"/>
      <c r="AI18" s="647"/>
      <c r="AJ18" s="647"/>
      <c r="AK18" s="647"/>
      <c r="AL18" s="611">
        <v>0.4</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121</v>
      </c>
      <c r="BH18" s="609"/>
      <c r="BI18" s="609"/>
      <c r="BJ18" s="609"/>
      <c r="BK18" s="609"/>
      <c r="BL18" s="609"/>
      <c r="BM18" s="609"/>
      <c r="BN18" s="610"/>
      <c r="BO18" s="646" t="s">
        <v>121</v>
      </c>
      <c r="BP18" s="646"/>
      <c r="BQ18" s="646"/>
      <c r="BR18" s="646"/>
      <c r="BS18" s="647" t="s">
        <v>121</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121</v>
      </c>
      <c r="CS18" s="609"/>
      <c r="CT18" s="609"/>
      <c r="CU18" s="609"/>
      <c r="CV18" s="609"/>
      <c r="CW18" s="609"/>
      <c r="CX18" s="609"/>
      <c r="CY18" s="610"/>
      <c r="CZ18" s="646" t="s">
        <v>121</v>
      </c>
      <c r="DA18" s="646"/>
      <c r="DB18" s="646"/>
      <c r="DC18" s="646"/>
      <c r="DD18" s="614" t="s">
        <v>121</v>
      </c>
      <c r="DE18" s="609"/>
      <c r="DF18" s="609"/>
      <c r="DG18" s="609"/>
      <c r="DH18" s="609"/>
      <c r="DI18" s="609"/>
      <c r="DJ18" s="609"/>
      <c r="DK18" s="609"/>
      <c r="DL18" s="609"/>
      <c r="DM18" s="609"/>
      <c r="DN18" s="609"/>
      <c r="DO18" s="609"/>
      <c r="DP18" s="610"/>
      <c r="DQ18" s="614" t="s">
        <v>121</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104459</v>
      </c>
      <c r="S19" s="609"/>
      <c r="T19" s="609"/>
      <c r="U19" s="609"/>
      <c r="V19" s="609"/>
      <c r="W19" s="609"/>
      <c r="X19" s="609"/>
      <c r="Y19" s="610"/>
      <c r="Z19" s="646">
        <v>0.2</v>
      </c>
      <c r="AA19" s="646"/>
      <c r="AB19" s="646"/>
      <c r="AC19" s="646"/>
      <c r="AD19" s="647">
        <v>104459</v>
      </c>
      <c r="AE19" s="647"/>
      <c r="AF19" s="647"/>
      <c r="AG19" s="647"/>
      <c r="AH19" s="647"/>
      <c r="AI19" s="647"/>
      <c r="AJ19" s="647"/>
      <c r="AK19" s="647"/>
      <c r="AL19" s="611">
        <v>0.4</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1653551</v>
      </c>
      <c r="BH19" s="609"/>
      <c r="BI19" s="609"/>
      <c r="BJ19" s="609"/>
      <c r="BK19" s="609"/>
      <c r="BL19" s="609"/>
      <c r="BM19" s="609"/>
      <c r="BN19" s="610"/>
      <c r="BO19" s="646">
        <v>11.1</v>
      </c>
      <c r="BP19" s="646"/>
      <c r="BQ19" s="646"/>
      <c r="BR19" s="646"/>
      <c r="BS19" s="647">
        <v>200048</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121</v>
      </c>
      <c r="CS19" s="609"/>
      <c r="CT19" s="609"/>
      <c r="CU19" s="609"/>
      <c r="CV19" s="609"/>
      <c r="CW19" s="609"/>
      <c r="CX19" s="609"/>
      <c r="CY19" s="610"/>
      <c r="CZ19" s="646" t="s">
        <v>121</v>
      </c>
      <c r="DA19" s="646"/>
      <c r="DB19" s="646"/>
      <c r="DC19" s="646"/>
      <c r="DD19" s="614" t="s">
        <v>121</v>
      </c>
      <c r="DE19" s="609"/>
      <c r="DF19" s="609"/>
      <c r="DG19" s="609"/>
      <c r="DH19" s="609"/>
      <c r="DI19" s="609"/>
      <c r="DJ19" s="609"/>
      <c r="DK19" s="609"/>
      <c r="DL19" s="609"/>
      <c r="DM19" s="609"/>
      <c r="DN19" s="609"/>
      <c r="DO19" s="609"/>
      <c r="DP19" s="610"/>
      <c r="DQ19" s="614" t="s">
        <v>121</v>
      </c>
      <c r="DR19" s="609"/>
      <c r="DS19" s="609"/>
      <c r="DT19" s="609"/>
      <c r="DU19" s="609"/>
      <c r="DV19" s="609"/>
      <c r="DW19" s="609"/>
      <c r="DX19" s="609"/>
      <c r="DY19" s="609"/>
      <c r="DZ19" s="609"/>
      <c r="EA19" s="609"/>
      <c r="EB19" s="609"/>
      <c r="EC19" s="645"/>
    </row>
    <row r="20" spans="2:133" ht="11.25" customHeight="1" x14ac:dyDescent="0.15">
      <c r="B20" s="675" t="s">
        <v>262</v>
      </c>
      <c r="C20" s="676"/>
      <c r="D20" s="676"/>
      <c r="E20" s="676"/>
      <c r="F20" s="676"/>
      <c r="G20" s="676"/>
      <c r="H20" s="676"/>
      <c r="I20" s="676"/>
      <c r="J20" s="676"/>
      <c r="K20" s="676"/>
      <c r="L20" s="676"/>
      <c r="M20" s="676"/>
      <c r="N20" s="676"/>
      <c r="O20" s="676"/>
      <c r="P20" s="676"/>
      <c r="Q20" s="677"/>
      <c r="R20" s="608">
        <v>668</v>
      </c>
      <c r="S20" s="609"/>
      <c r="T20" s="609"/>
      <c r="U20" s="609"/>
      <c r="V20" s="609"/>
      <c r="W20" s="609"/>
      <c r="X20" s="609"/>
      <c r="Y20" s="610"/>
      <c r="Z20" s="646">
        <v>0</v>
      </c>
      <c r="AA20" s="646"/>
      <c r="AB20" s="646"/>
      <c r="AC20" s="646"/>
      <c r="AD20" s="647">
        <v>668</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1653551</v>
      </c>
      <c r="BH20" s="609"/>
      <c r="BI20" s="609"/>
      <c r="BJ20" s="609"/>
      <c r="BK20" s="609"/>
      <c r="BL20" s="609"/>
      <c r="BM20" s="609"/>
      <c r="BN20" s="610"/>
      <c r="BO20" s="646">
        <v>11.1</v>
      </c>
      <c r="BP20" s="646"/>
      <c r="BQ20" s="646"/>
      <c r="BR20" s="646"/>
      <c r="BS20" s="647">
        <v>200048</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63233071</v>
      </c>
      <c r="CS20" s="609"/>
      <c r="CT20" s="609"/>
      <c r="CU20" s="609"/>
      <c r="CV20" s="609"/>
      <c r="CW20" s="609"/>
      <c r="CX20" s="609"/>
      <c r="CY20" s="610"/>
      <c r="CZ20" s="646">
        <v>100</v>
      </c>
      <c r="DA20" s="646"/>
      <c r="DB20" s="646"/>
      <c r="DC20" s="646"/>
      <c r="DD20" s="614">
        <v>8070723</v>
      </c>
      <c r="DE20" s="609"/>
      <c r="DF20" s="609"/>
      <c r="DG20" s="609"/>
      <c r="DH20" s="609"/>
      <c r="DI20" s="609"/>
      <c r="DJ20" s="609"/>
      <c r="DK20" s="609"/>
      <c r="DL20" s="609"/>
      <c r="DM20" s="609"/>
      <c r="DN20" s="609"/>
      <c r="DO20" s="609"/>
      <c r="DP20" s="610"/>
      <c r="DQ20" s="614">
        <v>36214871</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10526103</v>
      </c>
      <c r="S21" s="609"/>
      <c r="T21" s="609"/>
      <c r="U21" s="609"/>
      <c r="V21" s="609"/>
      <c r="W21" s="609"/>
      <c r="X21" s="609"/>
      <c r="Y21" s="610"/>
      <c r="Z21" s="646">
        <v>16.399999999999999</v>
      </c>
      <c r="AA21" s="646"/>
      <c r="AB21" s="646"/>
      <c r="AC21" s="646"/>
      <c r="AD21" s="647">
        <v>10141045</v>
      </c>
      <c r="AE21" s="647"/>
      <c r="AF21" s="647"/>
      <c r="AG21" s="647"/>
      <c r="AH21" s="647"/>
      <c r="AI21" s="647"/>
      <c r="AJ21" s="647"/>
      <c r="AK21" s="647"/>
      <c r="AL21" s="611">
        <v>36.6</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535312</v>
      </c>
      <c r="BH21" s="609"/>
      <c r="BI21" s="609"/>
      <c r="BJ21" s="609"/>
      <c r="BK21" s="609"/>
      <c r="BL21" s="609"/>
      <c r="BM21" s="609"/>
      <c r="BN21" s="610"/>
      <c r="BO21" s="646">
        <v>3.6</v>
      </c>
      <c r="BP21" s="646"/>
      <c r="BQ21" s="646"/>
      <c r="BR21" s="646"/>
      <c r="BS21" s="647">
        <v>200048</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10141045</v>
      </c>
      <c r="S22" s="609"/>
      <c r="T22" s="609"/>
      <c r="U22" s="609"/>
      <c r="V22" s="609"/>
      <c r="W22" s="609"/>
      <c r="X22" s="609"/>
      <c r="Y22" s="610"/>
      <c r="Z22" s="646">
        <v>15.8</v>
      </c>
      <c r="AA22" s="646"/>
      <c r="AB22" s="646"/>
      <c r="AC22" s="646"/>
      <c r="AD22" s="647">
        <v>10141045</v>
      </c>
      <c r="AE22" s="647"/>
      <c r="AF22" s="647"/>
      <c r="AG22" s="647"/>
      <c r="AH22" s="647"/>
      <c r="AI22" s="647"/>
      <c r="AJ22" s="647"/>
      <c r="AK22" s="647"/>
      <c r="AL22" s="611">
        <v>36.6</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121</v>
      </c>
      <c r="BH22" s="609"/>
      <c r="BI22" s="609"/>
      <c r="BJ22" s="609"/>
      <c r="BK22" s="609"/>
      <c r="BL22" s="609"/>
      <c r="BM22" s="609"/>
      <c r="BN22" s="610"/>
      <c r="BO22" s="646" t="s">
        <v>121</v>
      </c>
      <c r="BP22" s="646"/>
      <c r="BQ22" s="646"/>
      <c r="BR22" s="646"/>
      <c r="BS22" s="647" t="s">
        <v>121</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15">
      <c r="B23" s="605" t="s">
        <v>270</v>
      </c>
      <c r="C23" s="606"/>
      <c r="D23" s="606"/>
      <c r="E23" s="606"/>
      <c r="F23" s="606"/>
      <c r="G23" s="606"/>
      <c r="H23" s="606"/>
      <c r="I23" s="606"/>
      <c r="J23" s="606"/>
      <c r="K23" s="606"/>
      <c r="L23" s="606"/>
      <c r="M23" s="606"/>
      <c r="N23" s="606"/>
      <c r="O23" s="606"/>
      <c r="P23" s="606"/>
      <c r="Q23" s="607"/>
      <c r="R23" s="608">
        <v>384906</v>
      </c>
      <c r="S23" s="609"/>
      <c r="T23" s="609"/>
      <c r="U23" s="609"/>
      <c r="V23" s="609"/>
      <c r="W23" s="609"/>
      <c r="X23" s="609"/>
      <c r="Y23" s="610"/>
      <c r="Z23" s="646">
        <v>0.6</v>
      </c>
      <c r="AA23" s="646"/>
      <c r="AB23" s="646"/>
      <c r="AC23" s="646"/>
      <c r="AD23" s="647" t="s">
        <v>121</v>
      </c>
      <c r="AE23" s="647"/>
      <c r="AF23" s="647"/>
      <c r="AG23" s="647"/>
      <c r="AH23" s="647"/>
      <c r="AI23" s="647"/>
      <c r="AJ23" s="647"/>
      <c r="AK23" s="647"/>
      <c r="AL23" s="611" t="s">
        <v>121</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v>1118239</v>
      </c>
      <c r="BH23" s="609"/>
      <c r="BI23" s="609"/>
      <c r="BJ23" s="609"/>
      <c r="BK23" s="609"/>
      <c r="BL23" s="609"/>
      <c r="BM23" s="609"/>
      <c r="BN23" s="610"/>
      <c r="BO23" s="646">
        <v>7.5</v>
      </c>
      <c r="BP23" s="646"/>
      <c r="BQ23" s="646"/>
      <c r="BR23" s="646"/>
      <c r="BS23" s="647" t="s">
        <v>121</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15">
      <c r="B24" s="605" t="s">
        <v>277</v>
      </c>
      <c r="C24" s="606"/>
      <c r="D24" s="606"/>
      <c r="E24" s="606"/>
      <c r="F24" s="606"/>
      <c r="G24" s="606"/>
      <c r="H24" s="606"/>
      <c r="I24" s="606"/>
      <c r="J24" s="606"/>
      <c r="K24" s="606"/>
      <c r="L24" s="606"/>
      <c r="M24" s="606"/>
      <c r="N24" s="606"/>
      <c r="O24" s="606"/>
      <c r="P24" s="606"/>
      <c r="Q24" s="607"/>
      <c r="R24" s="608">
        <v>152</v>
      </c>
      <c r="S24" s="609"/>
      <c r="T24" s="609"/>
      <c r="U24" s="609"/>
      <c r="V24" s="609"/>
      <c r="W24" s="609"/>
      <c r="X24" s="609"/>
      <c r="Y24" s="610"/>
      <c r="Z24" s="646">
        <v>0</v>
      </c>
      <c r="AA24" s="646"/>
      <c r="AB24" s="646"/>
      <c r="AC24" s="646"/>
      <c r="AD24" s="647" t="s">
        <v>121</v>
      </c>
      <c r="AE24" s="647"/>
      <c r="AF24" s="647"/>
      <c r="AG24" s="647"/>
      <c r="AH24" s="647"/>
      <c r="AI24" s="647"/>
      <c r="AJ24" s="647"/>
      <c r="AK24" s="647"/>
      <c r="AL24" s="611" t="s">
        <v>121</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121</v>
      </c>
      <c r="BH24" s="609"/>
      <c r="BI24" s="609"/>
      <c r="BJ24" s="609"/>
      <c r="BK24" s="609"/>
      <c r="BL24" s="609"/>
      <c r="BM24" s="609"/>
      <c r="BN24" s="610"/>
      <c r="BO24" s="646" t="s">
        <v>121</v>
      </c>
      <c r="BP24" s="646"/>
      <c r="BQ24" s="646"/>
      <c r="BR24" s="646"/>
      <c r="BS24" s="647" t="s">
        <v>121</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34636527</v>
      </c>
      <c r="CS24" s="664"/>
      <c r="CT24" s="664"/>
      <c r="CU24" s="664"/>
      <c r="CV24" s="664"/>
      <c r="CW24" s="664"/>
      <c r="CX24" s="664"/>
      <c r="CY24" s="689"/>
      <c r="CZ24" s="690">
        <v>54.8</v>
      </c>
      <c r="DA24" s="672"/>
      <c r="DB24" s="672"/>
      <c r="DC24" s="692"/>
      <c r="DD24" s="688">
        <v>19457549</v>
      </c>
      <c r="DE24" s="664"/>
      <c r="DF24" s="664"/>
      <c r="DG24" s="664"/>
      <c r="DH24" s="664"/>
      <c r="DI24" s="664"/>
      <c r="DJ24" s="664"/>
      <c r="DK24" s="689"/>
      <c r="DL24" s="688">
        <v>16719926</v>
      </c>
      <c r="DM24" s="664"/>
      <c r="DN24" s="664"/>
      <c r="DO24" s="664"/>
      <c r="DP24" s="664"/>
      <c r="DQ24" s="664"/>
      <c r="DR24" s="664"/>
      <c r="DS24" s="664"/>
      <c r="DT24" s="664"/>
      <c r="DU24" s="664"/>
      <c r="DV24" s="689"/>
      <c r="DW24" s="690">
        <v>59.9</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29090421</v>
      </c>
      <c r="S25" s="609"/>
      <c r="T25" s="609"/>
      <c r="U25" s="609"/>
      <c r="V25" s="609"/>
      <c r="W25" s="609"/>
      <c r="X25" s="609"/>
      <c r="Y25" s="610"/>
      <c r="Z25" s="646">
        <v>45.2</v>
      </c>
      <c r="AA25" s="646"/>
      <c r="AB25" s="646"/>
      <c r="AC25" s="646"/>
      <c r="AD25" s="647">
        <v>27387076</v>
      </c>
      <c r="AE25" s="647"/>
      <c r="AF25" s="647"/>
      <c r="AG25" s="647"/>
      <c r="AH25" s="647"/>
      <c r="AI25" s="647"/>
      <c r="AJ25" s="647"/>
      <c r="AK25" s="647"/>
      <c r="AL25" s="611">
        <v>99</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121</v>
      </c>
      <c r="BH25" s="609"/>
      <c r="BI25" s="609"/>
      <c r="BJ25" s="609"/>
      <c r="BK25" s="609"/>
      <c r="BL25" s="609"/>
      <c r="BM25" s="609"/>
      <c r="BN25" s="610"/>
      <c r="BO25" s="646" t="s">
        <v>121</v>
      </c>
      <c r="BP25" s="646"/>
      <c r="BQ25" s="646"/>
      <c r="BR25" s="646"/>
      <c r="BS25" s="647" t="s">
        <v>121</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8281345</v>
      </c>
      <c r="CS25" s="621"/>
      <c r="CT25" s="621"/>
      <c r="CU25" s="621"/>
      <c r="CV25" s="621"/>
      <c r="CW25" s="621"/>
      <c r="CX25" s="621"/>
      <c r="CY25" s="622"/>
      <c r="CZ25" s="611">
        <v>13.1</v>
      </c>
      <c r="DA25" s="623"/>
      <c r="DB25" s="623"/>
      <c r="DC25" s="624"/>
      <c r="DD25" s="614">
        <v>7666594</v>
      </c>
      <c r="DE25" s="621"/>
      <c r="DF25" s="621"/>
      <c r="DG25" s="621"/>
      <c r="DH25" s="621"/>
      <c r="DI25" s="621"/>
      <c r="DJ25" s="621"/>
      <c r="DK25" s="622"/>
      <c r="DL25" s="614">
        <v>7561973</v>
      </c>
      <c r="DM25" s="621"/>
      <c r="DN25" s="621"/>
      <c r="DO25" s="621"/>
      <c r="DP25" s="621"/>
      <c r="DQ25" s="621"/>
      <c r="DR25" s="621"/>
      <c r="DS25" s="621"/>
      <c r="DT25" s="621"/>
      <c r="DU25" s="621"/>
      <c r="DV25" s="622"/>
      <c r="DW25" s="611">
        <v>27.1</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14279</v>
      </c>
      <c r="S26" s="609"/>
      <c r="T26" s="609"/>
      <c r="U26" s="609"/>
      <c r="V26" s="609"/>
      <c r="W26" s="609"/>
      <c r="X26" s="609"/>
      <c r="Y26" s="610"/>
      <c r="Z26" s="646">
        <v>0</v>
      </c>
      <c r="AA26" s="646"/>
      <c r="AB26" s="646"/>
      <c r="AC26" s="646"/>
      <c r="AD26" s="647">
        <v>14279</v>
      </c>
      <c r="AE26" s="647"/>
      <c r="AF26" s="647"/>
      <c r="AG26" s="647"/>
      <c r="AH26" s="647"/>
      <c r="AI26" s="647"/>
      <c r="AJ26" s="647"/>
      <c r="AK26" s="647"/>
      <c r="AL26" s="611">
        <v>0.1</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121</v>
      </c>
      <c r="BH26" s="609"/>
      <c r="BI26" s="609"/>
      <c r="BJ26" s="609"/>
      <c r="BK26" s="609"/>
      <c r="BL26" s="609"/>
      <c r="BM26" s="609"/>
      <c r="BN26" s="610"/>
      <c r="BO26" s="646" t="s">
        <v>121</v>
      </c>
      <c r="BP26" s="646"/>
      <c r="BQ26" s="646"/>
      <c r="BR26" s="646"/>
      <c r="BS26" s="647" t="s">
        <v>121</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4954448</v>
      </c>
      <c r="CS26" s="609"/>
      <c r="CT26" s="609"/>
      <c r="CU26" s="609"/>
      <c r="CV26" s="609"/>
      <c r="CW26" s="609"/>
      <c r="CX26" s="609"/>
      <c r="CY26" s="610"/>
      <c r="CZ26" s="611">
        <v>7.8</v>
      </c>
      <c r="DA26" s="623"/>
      <c r="DB26" s="623"/>
      <c r="DC26" s="624"/>
      <c r="DD26" s="614">
        <v>4565051</v>
      </c>
      <c r="DE26" s="609"/>
      <c r="DF26" s="609"/>
      <c r="DG26" s="609"/>
      <c r="DH26" s="609"/>
      <c r="DI26" s="609"/>
      <c r="DJ26" s="609"/>
      <c r="DK26" s="610"/>
      <c r="DL26" s="614" t="s">
        <v>121</v>
      </c>
      <c r="DM26" s="609"/>
      <c r="DN26" s="609"/>
      <c r="DO26" s="609"/>
      <c r="DP26" s="609"/>
      <c r="DQ26" s="609"/>
      <c r="DR26" s="609"/>
      <c r="DS26" s="609"/>
      <c r="DT26" s="609"/>
      <c r="DU26" s="609"/>
      <c r="DV26" s="610"/>
      <c r="DW26" s="611" t="s">
        <v>121</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235186</v>
      </c>
      <c r="S27" s="609"/>
      <c r="T27" s="609"/>
      <c r="U27" s="609"/>
      <c r="V27" s="609"/>
      <c r="W27" s="609"/>
      <c r="X27" s="609"/>
      <c r="Y27" s="610"/>
      <c r="Z27" s="646">
        <v>0.4</v>
      </c>
      <c r="AA27" s="646"/>
      <c r="AB27" s="646"/>
      <c r="AC27" s="646"/>
      <c r="AD27" s="647" t="s">
        <v>121</v>
      </c>
      <c r="AE27" s="647"/>
      <c r="AF27" s="647"/>
      <c r="AG27" s="647"/>
      <c r="AH27" s="647"/>
      <c r="AI27" s="647"/>
      <c r="AJ27" s="647"/>
      <c r="AK27" s="647"/>
      <c r="AL27" s="611" t="s">
        <v>121</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14926676</v>
      </c>
      <c r="BH27" s="609"/>
      <c r="BI27" s="609"/>
      <c r="BJ27" s="609"/>
      <c r="BK27" s="609"/>
      <c r="BL27" s="609"/>
      <c r="BM27" s="609"/>
      <c r="BN27" s="610"/>
      <c r="BO27" s="646">
        <v>100</v>
      </c>
      <c r="BP27" s="646"/>
      <c r="BQ27" s="646"/>
      <c r="BR27" s="646"/>
      <c r="BS27" s="647">
        <v>300864</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22503679</v>
      </c>
      <c r="CS27" s="621"/>
      <c r="CT27" s="621"/>
      <c r="CU27" s="621"/>
      <c r="CV27" s="621"/>
      <c r="CW27" s="621"/>
      <c r="CX27" s="621"/>
      <c r="CY27" s="622"/>
      <c r="CZ27" s="611">
        <v>35.6</v>
      </c>
      <c r="DA27" s="623"/>
      <c r="DB27" s="623"/>
      <c r="DC27" s="624"/>
      <c r="DD27" s="614">
        <v>8161956</v>
      </c>
      <c r="DE27" s="621"/>
      <c r="DF27" s="621"/>
      <c r="DG27" s="621"/>
      <c r="DH27" s="621"/>
      <c r="DI27" s="621"/>
      <c r="DJ27" s="621"/>
      <c r="DK27" s="622"/>
      <c r="DL27" s="614">
        <v>5636424</v>
      </c>
      <c r="DM27" s="621"/>
      <c r="DN27" s="621"/>
      <c r="DO27" s="621"/>
      <c r="DP27" s="621"/>
      <c r="DQ27" s="621"/>
      <c r="DR27" s="621"/>
      <c r="DS27" s="621"/>
      <c r="DT27" s="621"/>
      <c r="DU27" s="621"/>
      <c r="DV27" s="622"/>
      <c r="DW27" s="611">
        <v>20.2</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702554</v>
      </c>
      <c r="S28" s="609"/>
      <c r="T28" s="609"/>
      <c r="U28" s="609"/>
      <c r="V28" s="609"/>
      <c r="W28" s="609"/>
      <c r="X28" s="609"/>
      <c r="Y28" s="610"/>
      <c r="Z28" s="646">
        <v>1.1000000000000001</v>
      </c>
      <c r="AA28" s="646"/>
      <c r="AB28" s="646"/>
      <c r="AC28" s="646"/>
      <c r="AD28" s="647">
        <v>68858</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3851503</v>
      </c>
      <c r="CS28" s="609"/>
      <c r="CT28" s="609"/>
      <c r="CU28" s="609"/>
      <c r="CV28" s="609"/>
      <c r="CW28" s="609"/>
      <c r="CX28" s="609"/>
      <c r="CY28" s="610"/>
      <c r="CZ28" s="611">
        <v>6.1</v>
      </c>
      <c r="DA28" s="623"/>
      <c r="DB28" s="623"/>
      <c r="DC28" s="624"/>
      <c r="DD28" s="614">
        <v>3628999</v>
      </c>
      <c r="DE28" s="609"/>
      <c r="DF28" s="609"/>
      <c r="DG28" s="609"/>
      <c r="DH28" s="609"/>
      <c r="DI28" s="609"/>
      <c r="DJ28" s="609"/>
      <c r="DK28" s="610"/>
      <c r="DL28" s="614">
        <v>3521529</v>
      </c>
      <c r="DM28" s="609"/>
      <c r="DN28" s="609"/>
      <c r="DO28" s="609"/>
      <c r="DP28" s="609"/>
      <c r="DQ28" s="609"/>
      <c r="DR28" s="609"/>
      <c r="DS28" s="609"/>
      <c r="DT28" s="609"/>
      <c r="DU28" s="609"/>
      <c r="DV28" s="610"/>
      <c r="DW28" s="611">
        <v>12.6</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187324</v>
      </c>
      <c r="S29" s="609"/>
      <c r="T29" s="609"/>
      <c r="U29" s="609"/>
      <c r="V29" s="609"/>
      <c r="W29" s="609"/>
      <c r="X29" s="609"/>
      <c r="Y29" s="610"/>
      <c r="Z29" s="646">
        <v>0.3</v>
      </c>
      <c r="AA29" s="646"/>
      <c r="AB29" s="646"/>
      <c r="AC29" s="646"/>
      <c r="AD29" s="647" t="s">
        <v>121</v>
      </c>
      <c r="AE29" s="647"/>
      <c r="AF29" s="647"/>
      <c r="AG29" s="647"/>
      <c r="AH29" s="647"/>
      <c r="AI29" s="647"/>
      <c r="AJ29" s="647"/>
      <c r="AK29" s="647"/>
      <c r="AL29" s="611" t="s">
        <v>121</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3850720</v>
      </c>
      <c r="CS29" s="621"/>
      <c r="CT29" s="621"/>
      <c r="CU29" s="621"/>
      <c r="CV29" s="621"/>
      <c r="CW29" s="621"/>
      <c r="CX29" s="621"/>
      <c r="CY29" s="622"/>
      <c r="CZ29" s="611">
        <v>6.1</v>
      </c>
      <c r="DA29" s="623"/>
      <c r="DB29" s="623"/>
      <c r="DC29" s="624"/>
      <c r="DD29" s="614">
        <v>3628216</v>
      </c>
      <c r="DE29" s="621"/>
      <c r="DF29" s="621"/>
      <c r="DG29" s="621"/>
      <c r="DH29" s="621"/>
      <c r="DI29" s="621"/>
      <c r="DJ29" s="621"/>
      <c r="DK29" s="622"/>
      <c r="DL29" s="614">
        <v>3520746</v>
      </c>
      <c r="DM29" s="621"/>
      <c r="DN29" s="621"/>
      <c r="DO29" s="621"/>
      <c r="DP29" s="621"/>
      <c r="DQ29" s="621"/>
      <c r="DR29" s="621"/>
      <c r="DS29" s="621"/>
      <c r="DT29" s="621"/>
      <c r="DU29" s="621"/>
      <c r="DV29" s="622"/>
      <c r="DW29" s="611">
        <v>12.6</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16479793</v>
      </c>
      <c r="S30" s="609"/>
      <c r="T30" s="609"/>
      <c r="U30" s="609"/>
      <c r="V30" s="609"/>
      <c r="W30" s="609"/>
      <c r="X30" s="609"/>
      <c r="Y30" s="610"/>
      <c r="Z30" s="646">
        <v>25.6</v>
      </c>
      <c r="AA30" s="646"/>
      <c r="AB30" s="646"/>
      <c r="AC30" s="646"/>
      <c r="AD30" s="647" t="s">
        <v>121</v>
      </c>
      <c r="AE30" s="647"/>
      <c r="AF30" s="647"/>
      <c r="AG30" s="647"/>
      <c r="AH30" s="647"/>
      <c r="AI30" s="647"/>
      <c r="AJ30" s="647"/>
      <c r="AK30" s="647"/>
      <c r="AL30" s="611" t="s">
        <v>121</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78"/>
      <c r="BI30" s="678"/>
      <c r="BJ30" s="678"/>
      <c r="BK30" s="678"/>
      <c r="BL30" s="678"/>
      <c r="BM30" s="678"/>
      <c r="BN30" s="678"/>
      <c r="BO30" s="678"/>
      <c r="BP30" s="678"/>
      <c r="BQ30" s="679"/>
      <c r="BR30" s="660" t="s">
        <v>295</v>
      </c>
      <c r="BS30" s="678"/>
      <c r="BT30" s="678"/>
      <c r="BU30" s="678"/>
      <c r="BV30" s="678"/>
      <c r="BW30" s="678"/>
      <c r="BX30" s="678"/>
      <c r="BY30" s="678"/>
      <c r="BZ30" s="678"/>
      <c r="CA30" s="678"/>
      <c r="CB30" s="679"/>
      <c r="CD30" s="629"/>
      <c r="CE30" s="630"/>
      <c r="CF30" s="605" t="s">
        <v>296</v>
      </c>
      <c r="CG30" s="606"/>
      <c r="CH30" s="606"/>
      <c r="CI30" s="606"/>
      <c r="CJ30" s="606"/>
      <c r="CK30" s="606"/>
      <c r="CL30" s="606"/>
      <c r="CM30" s="606"/>
      <c r="CN30" s="606"/>
      <c r="CO30" s="606"/>
      <c r="CP30" s="606"/>
      <c r="CQ30" s="607"/>
      <c r="CR30" s="608">
        <v>3725077</v>
      </c>
      <c r="CS30" s="609"/>
      <c r="CT30" s="609"/>
      <c r="CU30" s="609"/>
      <c r="CV30" s="609"/>
      <c r="CW30" s="609"/>
      <c r="CX30" s="609"/>
      <c r="CY30" s="610"/>
      <c r="CZ30" s="611">
        <v>5.9</v>
      </c>
      <c r="DA30" s="623"/>
      <c r="DB30" s="623"/>
      <c r="DC30" s="624"/>
      <c r="DD30" s="614">
        <v>3525742</v>
      </c>
      <c r="DE30" s="609"/>
      <c r="DF30" s="609"/>
      <c r="DG30" s="609"/>
      <c r="DH30" s="609"/>
      <c r="DI30" s="609"/>
      <c r="DJ30" s="609"/>
      <c r="DK30" s="610"/>
      <c r="DL30" s="614">
        <v>3418322</v>
      </c>
      <c r="DM30" s="609"/>
      <c r="DN30" s="609"/>
      <c r="DO30" s="609"/>
      <c r="DP30" s="609"/>
      <c r="DQ30" s="609"/>
      <c r="DR30" s="609"/>
      <c r="DS30" s="609"/>
      <c r="DT30" s="609"/>
      <c r="DU30" s="609"/>
      <c r="DV30" s="610"/>
      <c r="DW30" s="611">
        <v>12.3</v>
      </c>
      <c r="DX30" s="623"/>
      <c r="DY30" s="623"/>
      <c r="DZ30" s="623"/>
      <c r="EA30" s="623"/>
      <c r="EB30" s="623"/>
      <c r="EC30" s="635"/>
    </row>
    <row r="31" spans="2:133" ht="11.25" customHeight="1" x14ac:dyDescent="0.15">
      <c r="B31" s="675" t="s">
        <v>297</v>
      </c>
      <c r="C31" s="676"/>
      <c r="D31" s="676"/>
      <c r="E31" s="676"/>
      <c r="F31" s="676"/>
      <c r="G31" s="676"/>
      <c r="H31" s="676"/>
      <c r="I31" s="676"/>
      <c r="J31" s="676"/>
      <c r="K31" s="676"/>
      <c r="L31" s="676"/>
      <c r="M31" s="676"/>
      <c r="N31" s="676"/>
      <c r="O31" s="676"/>
      <c r="P31" s="676"/>
      <c r="Q31" s="677"/>
      <c r="R31" s="608">
        <v>15949</v>
      </c>
      <c r="S31" s="609"/>
      <c r="T31" s="609"/>
      <c r="U31" s="609"/>
      <c r="V31" s="609"/>
      <c r="W31" s="609"/>
      <c r="X31" s="609"/>
      <c r="Y31" s="610"/>
      <c r="Z31" s="646">
        <v>0</v>
      </c>
      <c r="AA31" s="646"/>
      <c r="AB31" s="646"/>
      <c r="AC31" s="646"/>
      <c r="AD31" s="647">
        <v>15949</v>
      </c>
      <c r="AE31" s="647"/>
      <c r="AF31" s="647"/>
      <c r="AG31" s="647"/>
      <c r="AH31" s="647"/>
      <c r="AI31" s="647"/>
      <c r="AJ31" s="647"/>
      <c r="AK31" s="647"/>
      <c r="AL31" s="611">
        <v>0.1</v>
      </c>
      <c r="AM31" s="612"/>
      <c r="AN31" s="612"/>
      <c r="AO31" s="648"/>
      <c r="AP31" s="680" t="s">
        <v>298</v>
      </c>
      <c r="AQ31" s="681"/>
      <c r="AR31" s="681"/>
      <c r="AS31" s="681"/>
      <c r="AT31" s="682" t="s">
        <v>299</v>
      </c>
      <c r="AU31" s="212"/>
      <c r="AV31" s="212"/>
      <c r="AW31" s="212"/>
      <c r="AX31" s="666" t="s">
        <v>177</v>
      </c>
      <c r="AY31" s="667"/>
      <c r="AZ31" s="667"/>
      <c r="BA31" s="667"/>
      <c r="BB31" s="667"/>
      <c r="BC31" s="667"/>
      <c r="BD31" s="667"/>
      <c r="BE31" s="667"/>
      <c r="BF31" s="668"/>
      <c r="BG31" s="670">
        <v>99.5</v>
      </c>
      <c r="BH31" s="671"/>
      <c r="BI31" s="671"/>
      <c r="BJ31" s="671"/>
      <c r="BK31" s="671"/>
      <c r="BL31" s="671"/>
      <c r="BM31" s="672">
        <v>98.1</v>
      </c>
      <c r="BN31" s="671"/>
      <c r="BO31" s="671"/>
      <c r="BP31" s="671"/>
      <c r="BQ31" s="673"/>
      <c r="BR31" s="670">
        <v>99.3</v>
      </c>
      <c r="BS31" s="671"/>
      <c r="BT31" s="671"/>
      <c r="BU31" s="671"/>
      <c r="BV31" s="671"/>
      <c r="BW31" s="671"/>
      <c r="BX31" s="672">
        <v>97.8</v>
      </c>
      <c r="BY31" s="671"/>
      <c r="BZ31" s="671"/>
      <c r="CA31" s="671"/>
      <c r="CB31" s="673"/>
      <c r="CD31" s="629"/>
      <c r="CE31" s="630"/>
      <c r="CF31" s="605" t="s">
        <v>300</v>
      </c>
      <c r="CG31" s="606"/>
      <c r="CH31" s="606"/>
      <c r="CI31" s="606"/>
      <c r="CJ31" s="606"/>
      <c r="CK31" s="606"/>
      <c r="CL31" s="606"/>
      <c r="CM31" s="606"/>
      <c r="CN31" s="606"/>
      <c r="CO31" s="606"/>
      <c r="CP31" s="606"/>
      <c r="CQ31" s="607"/>
      <c r="CR31" s="608">
        <v>125643</v>
      </c>
      <c r="CS31" s="621"/>
      <c r="CT31" s="621"/>
      <c r="CU31" s="621"/>
      <c r="CV31" s="621"/>
      <c r="CW31" s="621"/>
      <c r="CX31" s="621"/>
      <c r="CY31" s="622"/>
      <c r="CZ31" s="611">
        <v>0.2</v>
      </c>
      <c r="DA31" s="623"/>
      <c r="DB31" s="623"/>
      <c r="DC31" s="624"/>
      <c r="DD31" s="614">
        <v>102474</v>
      </c>
      <c r="DE31" s="621"/>
      <c r="DF31" s="621"/>
      <c r="DG31" s="621"/>
      <c r="DH31" s="621"/>
      <c r="DI31" s="621"/>
      <c r="DJ31" s="621"/>
      <c r="DK31" s="622"/>
      <c r="DL31" s="614">
        <v>102424</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5062626</v>
      </c>
      <c r="S32" s="609"/>
      <c r="T32" s="609"/>
      <c r="U32" s="609"/>
      <c r="V32" s="609"/>
      <c r="W32" s="609"/>
      <c r="X32" s="609"/>
      <c r="Y32" s="610"/>
      <c r="Z32" s="646">
        <v>7.9</v>
      </c>
      <c r="AA32" s="646"/>
      <c r="AB32" s="646"/>
      <c r="AC32" s="646"/>
      <c r="AD32" s="647" t="s">
        <v>121</v>
      </c>
      <c r="AE32" s="647"/>
      <c r="AF32" s="647"/>
      <c r="AG32" s="647"/>
      <c r="AH32" s="647"/>
      <c r="AI32" s="647"/>
      <c r="AJ32" s="647"/>
      <c r="AK32" s="647"/>
      <c r="AL32" s="611" t="s">
        <v>121</v>
      </c>
      <c r="AM32" s="612"/>
      <c r="AN32" s="612"/>
      <c r="AO32" s="648"/>
      <c r="AP32" s="649"/>
      <c r="AQ32" s="650"/>
      <c r="AR32" s="650"/>
      <c r="AS32" s="650"/>
      <c r="AT32" s="683"/>
      <c r="AU32" s="208" t="s">
        <v>302</v>
      </c>
      <c r="AX32" s="605" t="s">
        <v>303</v>
      </c>
      <c r="AY32" s="606"/>
      <c r="AZ32" s="606"/>
      <c r="BA32" s="606"/>
      <c r="BB32" s="606"/>
      <c r="BC32" s="606"/>
      <c r="BD32" s="606"/>
      <c r="BE32" s="606"/>
      <c r="BF32" s="607"/>
      <c r="BG32" s="674">
        <v>99.4</v>
      </c>
      <c r="BH32" s="621"/>
      <c r="BI32" s="621"/>
      <c r="BJ32" s="621"/>
      <c r="BK32" s="621"/>
      <c r="BL32" s="621"/>
      <c r="BM32" s="612">
        <v>97.6</v>
      </c>
      <c r="BN32" s="621"/>
      <c r="BO32" s="621"/>
      <c r="BP32" s="621"/>
      <c r="BQ32" s="644"/>
      <c r="BR32" s="674">
        <v>99.3</v>
      </c>
      <c r="BS32" s="621"/>
      <c r="BT32" s="621"/>
      <c r="BU32" s="621"/>
      <c r="BV32" s="621"/>
      <c r="BW32" s="621"/>
      <c r="BX32" s="612">
        <v>97.2</v>
      </c>
      <c r="BY32" s="621"/>
      <c r="BZ32" s="621"/>
      <c r="CA32" s="621"/>
      <c r="CB32" s="644"/>
      <c r="CD32" s="631"/>
      <c r="CE32" s="632"/>
      <c r="CF32" s="605" t="s">
        <v>304</v>
      </c>
      <c r="CG32" s="606"/>
      <c r="CH32" s="606"/>
      <c r="CI32" s="606"/>
      <c r="CJ32" s="606"/>
      <c r="CK32" s="606"/>
      <c r="CL32" s="606"/>
      <c r="CM32" s="606"/>
      <c r="CN32" s="606"/>
      <c r="CO32" s="606"/>
      <c r="CP32" s="606"/>
      <c r="CQ32" s="607"/>
      <c r="CR32" s="608">
        <v>783</v>
      </c>
      <c r="CS32" s="609"/>
      <c r="CT32" s="609"/>
      <c r="CU32" s="609"/>
      <c r="CV32" s="609"/>
      <c r="CW32" s="609"/>
      <c r="CX32" s="609"/>
      <c r="CY32" s="610"/>
      <c r="CZ32" s="611">
        <v>0</v>
      </c>
      <c r="DA32" s="623"/>
      <c r="DB32" s="623"/>
      <c r="DC32" s="624"/>
      <c r="DD32" s="614">
        <v>783</v>
      </c>
      <c r="DE32" s="609"/>
      <c r="DF32" s="609"/>
      <c r="DG32" s="609"/>
      <c r="DH32" s="609"/>
      <c r="DI32" s="609"/>
      <c r="DJ32" s="609"/>
      <c r="DK32" s="610"/>
      <c r="DL32" s="614">
        <v>783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451292</v>
      </c>
      <c r="S33" s="609"/>
      <c r="T33" s="609"/>
      <c r="U33" s="609"/>
      <c r="V33" s="609"/>
      <c r="W33" s="609"/>
      <c r="X33" s="609"/>
      <c r="Y33" s="610"/>
      <c r="Z33" s="646">
        <v>0.7</v>
      </c>
      <c r="AA33" s="646"/>
      <c r="AB33" s="646"/>
      <c r="AC33" s="646"/>
      <c r="AD33" s="647">
        <v>188143</v>
      </c>
      <c r="AE33" s="647"/>
      <c r="AF33" s="647"/>
      <c r="AG33" s="647"/>
      <c r="AH33" s="647"/>
      <c r="AI33" s="647"/>
      <c r="AJ33" s="647"/>
      <c r="AK33" s="647"/>
      <c r="AL33" s="611">
        <v>0.7</v>
      </c>
      <c r="AM33" s="612"/>
      <c r="AN33" s="612"/>
      <c r="AO33" s="648"/>
      <c r="AP33" s="651"/>
      <c r="AQ33" s="652"/>
      <c r="AR33" s="652"/>
      <c r="AS33" s="652"/>
      <c r="AT33" s="684"/>
      <c r="AU33" s="213"/>
      <c r="AV33" s="213"/>
      <c r="AW33" s="213"/>
      <c r="AX33" s="589" t="s">
        <v>306</v>
      </c>
      <c r="AY33" s="590"/>
      <c r="AZ33" s="590"/>
      <c r="BA33" s="590"/>
      <c r="BB33" s="590"/>
      <c r="BC33" s="590"/>
      <c r="BD33" s="590"/>
      <c r="BE33" s="590"/>
      <c r="BF33" s="591"/>
      <c r="BG33" s="669">
        <v>99.5</v>
      </c>
      <c r="BH33" s="593"/>
      <c r="BI33" s="593"/>
      <c r="BJ33" s="593"/>
      <c r="BK33" s="593"/>
      <c r="BL33" s="593"/>
      <c r="BM33" s="639">
        <v>98.2</v>
      </c>
      <c r="BN33" s="593"/>
      <c r="BO33" s="593"/>
      <c r="BP33" s="593"/>
      <c r="BQ33" s="656"/>
      <c r="BR33" s="669">
        <v>99.3</v>
      </c>
      <c r="BS33" s="593"/>
      <c r="BT33" s="593"/>
      <c r="BU33" s="593"/>
      <c r="BV33" s="593"/>
      <c r="BW33" s="593"/>
      <c r="BX33" s="639">
        <v>97.9</v>
      </c>
      <c r="BY33" s="593"/>
      <c r="BZ33" s="593"/>
      <c r="CA33" s="593"/>
      <c r="CB33" s="656"/>
      <c r="CD33" s="605" t="s">
        <v>307</v>
      </c>
      <c r="CE33" s="606"/>
      <c r="CF33" s="606"/>
      <c r="CG33" s="606"/>
      <c r="CH33" s="606"/>
      <c r="CI33" s="606"/>
      <c r="CJ33" s="606"/>
      <c r="CK33" s="606"/>
      <c r="CL33" s="606"/>
      <c r="CM33" s="606"/>
      <c r="CN33" s="606"/>
      <c r="CO33" s="606"/>
      <c r="CP33" s="606"/>
      <c r="CQ33" s="607"/>
      <c r="CR33" s="608">
        <v>20383885</v>
      </c>
      <c r="CS33" s="621"/>
      <c r="CT33" s="621"/>
      <c r="CU33" s="621"/>
      <c r="CV33" s="621"/>
      <c r="CW33" s="621"/>
      <c r="CX33" s="621"/>
      <c r="CY33" s="622"/>
      <c r="CZ33" s="611">
        <v>32.200000000000003</v>
      </c>
      <c r="DA33" s="623"/>
      <c r="DB33" s="623"/>
      <c r="DC33" s="624"/>
      <c r="DD33" s="614">
        <v>15413846</v>
      </c>
      <c r="DE33" s="621"/>
      <c r="DF33" s="621"/>
      <c r="DG33" s="621"/>
      <c r="DH33" s="621"/>
      <c r="DI33" s="621"/>
      <c r="DJ33" s="621"/>
      <c r="DK33" s="622"/>
      <c r="DL33" s="614">
        <v>10362972</v>
      </c>
      <c r="DM33" s="621"/>
      <c r="DN33" s="621"/>
      <c r="DO33" s="621"/>
      <c r="DP33" s="621"/>
      <c r="DQ33" s="621"/>
      <c r="DR33" s="621"/>
      <c r="DS33" s="621"/>
      <c r="DT33" s="621"/>
      <c r="DU33" s="621"/>
      <c r="DV33" s="622"/>
      <c r="DW33" s="611">
        <v>37.200000000000003</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1017931</v>
      </c>
      <c r="S34" s="609"/>
      <c r="T34" s="609"/>
      <c r="U34" s="609"/>
      <c r="V34" s="609"/>
      <c r="W34" s="609"/>
      <c r="X34" s="609"/>
      <c r="Y34" s="610"/>
      <c r="Z34" s="646">
        <v>1.6</v>
      </c>
      <c r="AA34" s="646"/>
      <c r="AB34" s="646"/>
      <c r="AC34" s="646"/>
      <c r="AD34" s="647" t="s">
        <v>121</v>
      </c>
      <c r="AE34" s="647"/>
      <c r="AF34" s="647"/>
      <c r="AG34" s="647"/>
      <c r="AH34" s="647"/>
      <c r="AI34" s="647"/>
      <c r="AJ34" s="647"/>
      <c r="AK34" s="647"/>
      <c r="AL34" s="611" t="s">
        <v>121</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7034607</v>
      </c>
      <c r="CS34" s="609"/>
      <c r="CT34" s="609"/>
      <c r="CU34" s="609"/>
      <c r="CV34" s="609"/>
      <c r="CW34" s="609"/>
      <c r="CX34" s="609"/>
      <c r="CY34" s="610"/>
      <c r="CZ34" s="611">
        <v>11.1</v>
      </c>
      <c r="DA34" s="623"/>
      <c r="DB34" s="623"/>
      <c r="DC34" s="624"/>
      <c r="DD34" s="614">
        <v>5050557</v>
      </c>
      <c r="DE34" s="609"/>
      <c r="DF34" s="609"/>
      <c r="DG34" s="609"/>
      <c r="DH34" s="609"/>
      <c r="DI34" s="609"/>
      <c r="DJ34" s="609"/>
      <c r="DK34" s="610"/>
      <c r="DL34" s="614">
        <v>3864565</v>
      </c>
      <c r="DM34" s="609"/>
      <c r="DN34" s="609"/>
      <c r="DO34" s="609"/>
      <c r="DP34" s="609"/>
      <c r="DQ34" s="609"/>
      <c r="DR34" s="609"/>
      <c r="DS34" s="609"/>
      <c r="DT34" s="609"/>
      <c r="DU34" s="609"/>
      <c r="DV34" s="610"/>
      <c r="DW34" s="611">
        <v>13.9</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3341181</v>
      </c>
      <c r="S35" s="609"/>
      <c r="T35" s="609"/>
      <c r="U35" s="609"/>
      <c r="V35" s="609"/>
      <c r="W35" s="609"/>
      <c r="X35" s="609"/>
      <c r="Y35" s="610"/>
      <c r="Z35" s="646">
        <v>5.2</v>
      </c>
      <c r="AA35" s="646"/>
      <c r="AB35" s="646"/>
      <c r="AC35" s="646"/>
      <c r="AD35" s="647" t="s">
        <v>121</v>
      </c>
      <c r="AE35" s="647"/>
      <c r="AF35" s="647"/>
      <c r="AG35" s="647"/>
      <c r="AH35" s="647"/>
      <c r="AI35" s="647"/>
      <c r="AJ35" s="647"/>
      <c r="AK35" s="647"/>
      <c r="AL35" s="611" t="s">
        <v>121</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266277</v>
      </c>
      <c r="CS35" s="621"/>
      <c r="CT35" s="621"/>
      <c r="CU35" s="621"/>
      <c r="CV35" s="621"/>
      <c r="CW35" s="621"/>
      <c r="CX35" s="621"/>
      <c r="CY35" s="622"/>
      <c r="CZ35" s="611">
        <v>0.4</v>
      </c>
      <c r="DA35" s="623"/>
      <c r="DB35" s="623"/>
      <c r="DC35" s="624"/>
      <c r="DD35" s="614">
        <v>225233</v>
      </c>
      <c r="DE35" s="621"/>
      <c r="DF35" s="621"/>
      <c r="DG35" s="621"/>
      <c r="DH35" s="621"/>
      <c r="DI35" s="621"/>
      <c r="DJ35" s="621"/>
      <c r="DK35" s="622"/>
      <c r="DL35" s="614">
        <v>225233</v>
      </c>
      <c r="DM35" s="621"/>
      <c r="DN35" s="621"/>
      <c r="DO35" s="621"/>
      <c r="DP35" s="621"/>
      <c r="DQ35" s="621"/>
      <c r="DR35" s="621"/>
      <c r="DS35" s="621"/>
      <c r="DT35" s="621"/>
      <c r="DU35" s="621"/>
      <c r="DV35" s="622"/>
      <c r="DW35" s="611">
        <v>0.8</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1095703</v>
      </c>
      <c r="S36" s="609"/>
      <c r="T36" s="609"/>
      <c r="U36" s="609"/>
      <c r="V36" s="609"/>
      <c r="W36" s="609"/>
      <c r="X36" s="609"/>
      <c r="Y36" s="610"/>
      <c r="Z36" s="646">
        <v>1.7</v>
      </c>
      <c r="AA36" s="646"/>
      <c r="AB36" s="646"/>
      <c r="AC36" s="646"/>
      <c r="AD36" s="647" t="s">
        <v>121</v>
      </c>
      <c r="AE36" s="647"/>
      <c r="AF36" s="647"/>
      <c r="AG36" s="647"/>
      <c r="AH36" s="647"/>
      <c r="AI36" s="647"/>
      <c r="AJ36" s="647"/>
      <c r="AK36" s="647"/>
      <c r="AL36" s="611" t="s">
        <v>121</v>
      </c>
      <c r="AM36" s="612"/>
      <c r="AN36" s="612"/>
      <c r="AO36" s="648"/>
      <c r="AP36" s="216"/>
      <c r="AQ36" s="657" t="s">
        <v>315</v>
      </c>
      <c r="AR36" s="658"/>
      <c r="AS36" s="658"/>
      <c r="AT36" s="658"/>
      <c r="AU36" s="658"/>
      <c r="AV36" s="658"/>
      <c r="AW36" s="658"/>
      <c r="AX36" s="658"/>
      <c r="AY36" s="659"/>
      <c r="AZ36" s="663">
        <v>6624607</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311209</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4146427</v>
      </c>
      <c r="CS36" s="609"/>
      <c r="CT36" s="609"/>
      <c r="CU36" s="609"/>
      <c r="CV36" s="609"/>
      <c r="CW36" s="609"/>
      <c r="CX36" s="609"/>
      <c r="CY36" s="610"/>
      <c r="CZ36" s="611">
        <v>6.6</v>
      </c>
      <c r="DA36" s="623"/>
      <c r="DB36" s="623"/>
      <c r="DC36" s="624"/>
      <c r="DD36" s="614">
        <v>3170510</v>
      </c>
      <c r="DE36" s="609"/>
      <c r="DF36" s="609"/>
      <c r="DG36" s="609"/>
      <c r="DH36" s="609"/>
      <c r="DI36" s="609"/>
      <c r="DJ36" s="609"/>
      <c r="DK36" s="610"/>
      <c r="DL36" s="614">
        <v>1820974</v>
      </c>
      <c r="DM36" s="609"/>
      <c r="DN36" s="609"/>
      <c r="DO36" s="609"/>
      <c r="DP36" s="609"/>
      <c r="DQ36" s="609"/>
      <c r="DR36" s="609"/>
      <c r="DS36" s="609"/>
      <c r="DT36" s="609"/>
      <c r="DU36" s="609"/>
      <c r="DV36" s="610"/>
      <c r="DW36" s="611">
        <v>6.5</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1750958</v>
      </c>
      <c r="S37" s="609"/>
      <c r="T37" s="609"/>
      <c r="U37" s="609"/>
      <c r="V37" s="609"/>
      <c r="W37" s="609"/>
      <c r="X37" s="609"/>
      <c r="Y37" s="610"/>
      <c r="Z37" s="646">
        <v>2.7</v>
      </c>
      <c r="AA37" s="646"/>
      <c r="AB37" s="646"/>
      <c r="AC37" s="646"/>
      <c r="AD37" s="647">
        <v>1249</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730536</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115577</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978152</v>
      </c>
      <c r="CS37" s="621"/>
      <c r="CT37" s="621"/>
      <c r="CU37" s="621"/>
      <c r="CV37" s="621"/>
      <c r="CW37" s="621"/>
      <c r="CX37" s="621"/>
      <c r="CY37" s="622"/>
      <c r="CZ37" s="611">
        <v>1.5</v>
      </c>
      <c r="DA37" s="623"/>
      <c r="DB37" s="623"/>
      <c r="DC37" s="624"/>
      <c r="DD37" s="614">
        <v>978152</v>
      </c>
      <c r="DE37" s="621"/>
      <c r="DF37" s="621"/>
      <c r="DG37" s="621"/>
      <c r="DH37" s="621"/>
      <c r="DI37" s="621"/>
      <c r="DJ37" s="621"/>
      <c r="DK37" s="622"/>
      <c r="DL37" s="614">
        <v>973650</v>
      </c>
      <c r="DM37" s="621"/>
      <c r="DN37" s="621"/>
      <c r="DO37" s="621"/>
      <c r="DP37" s="621"/>
      <c r="DQ37" s="621"/>
      <c r="DR37" s="621"/>
      <c r="DS37" s="621"/>
      <c r="DT37" s="621"/>
      <c r="DU37" s="621"/>
      <c r="DV37" s="622"/>
      <c r="DW37" s="611">
        <v>3.5</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4860813</v>
      </c>
      <c r="S38" s="609"/>
      <c r="T38" s="609"/>
      <c r="U38" s="609"/>
      <c r="V38" s="609"/>
      <c r="W38" s="609"/>
      <c r="X38" s="609"/>
      <c r="Y38" s="610"/>
      <c r="Z38" s="646">
        <v>7.6</v>
      </c>
      <c r="AA38" s="646"/>
      <c r="AB38" s="646"/>
      <c r="AC38" s="646"/>
      <c r="AD38" s="647" t="s">
        <v>121</v>
      </c>
      <c r="AE38" s="647"/>
      <c r="AF38" s="647"/>
      <c r="AG38" s="647"/>
      <c r="AH38" s="647"/>
      <c r="AI38" s="647"/>
      <c r="AJ38" s="647"/>
      <c r="AK38" s="647"/>
      <c r="AL38" s="611" t="s">
        <v>121</v>
      </c>
      <c r="AM38" s="612"/>
      <c r="AN38" s="612"/>
      <c r="AO38" s="648"/>
      <c r="AQ38" s="641" t="s">
        <v>323</v>
      </c>
      <c r="AR38" s="642"/>
      <c r="AS38" s="642"/>
      <c r="AT38" s="642"/>
      <c r="AU38" s="642"/>
      <c r="AV38" s="642"/>
      <c r="AW38" s="642"/>
      <c r="AX38" s="642"/>
      <c r="AY38" s="643"/>
      <c r="AZ38" s="608">
        <v>20782</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17012</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5873289</v>
      </c>
      <c r="CS38" s="609"/>
      <c r="CT38" s="609"/>
      <c r="CU38" s="609"/>
      <c r="CV38" s="609"/>
      <c r="CW38" s="609"/>
      <c r="CX38" s="609"/>
      <c r="CY38" s="610"/>
      <c r="CZ38" s="611">
        <v>9.3000000000000007</v>
      </c>
      <c r="DA38" s="623"/>
      <c r="DB38" s="623"/>
      <c r="DC38" s="624"/>
      <c r="DD38" s="614">
        <v>4650797</v>
      </c>
      <c r="DE38" s="609"/>
      <c r="DF38" s="609"/>
      <c r="DG38" s="609"/>
      <c r="DH38" s="609"/>
      <c r="DI38" s="609"/>
      <c r="DJ38" s="609"/>
      <c r="DK38" s="610"/>
      <c r="DL38" s="614">
        <v>4439479</v>
      </c>
      <c r="DM38" s="609"/>
      <c r="DN38" s="609"/>
      <c r="DO38" s="609"/>
      <c r="DP38" s="609"/>
      <c r="DQ38" s="609"/>
      <c r="DR38" s="609"/>
      <c r="DS38" s="609"/>
      <c r="DT38" s="609"/>
      <c r="DU38" s="609"/>
      <c r="DV38" s="610"/>
      <c r="DW38" s="611">
        <v>15.9</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121</v>
      </c>
      <c r="S39" s="609"/>
      <c r="T39" s="609"/>
      <c r="U39" s="609"/>
      <c r="V39" s="609"/>
      <c r="W39" s="609"/>
      <c r="X39" s="609"/>
      <c r="Y39" s="610"/>
      <c r="Z39" s="646" t="s">
        <v>121</v>
      </c>
      <c r="AA39" s="646"/>
      <c r="AB39" s="646"/>
      <c r="AC39" s="646"/>
      <c r="AD39" s="647" t="s">
        <v>121</v>
      </c>
      <c r="AE39" s="647"/>
      <c r="AF39" s="647"/>
      <c r="AG39" s="647"/>
      <c r="AH39" s="647"/>
      <c r="AI39" s="647"/>
      <c r="AJ39" s="647"/>
      <c r="AK39" s="647"/>
      <c r="AL39" s="611" t="s">
        <v>121</v>
      </c>
      <c r="AM39" s="612"/>
      <c r="AN39" s="612"/>
      <c r="AO39" s="648"/>
      <c r="AQ39" s="641" t="s">
        <v>327</v>
      </c>
      <c r="AR39" s="642"/>
      <c r="AS39" s="642"/>
      <c r="AT39" s="642"/>
      <c r="AU39" s="642"/>
      <c r="AV39" s="642"/>
      <c r="AW39" s="642"/>
      <c r="AX39" s="642"/>
      <c r="AY39" s="643"/>
      <c r="AZ39" s="608">
        <v>7452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22481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2388432</v>
      </c>
      <c r="CS39" s="621"/>
      <c r="CT39" s="621"/>
      <c r="CU39" s="621"/>
      <c r="CV39" s="621"/>
      <c r="CW39" s="621"/>
      <c r="CX39" s="621"/>
      <c r="CY39" s="622"/>
      <c r="CZ39" s="611">
        <v>3.8</v>
      </c>
      <c r="DA39" s="623"/>
      <c r="DB39" s="623"/>
      <c r="DC39" s="624"/>
      <c r="DD39" s="614">
        <v>2304028</v>
      </c>
      <c r="DE39" s="621"/>
      <c r="DF39" s="621"/>
      <c r="DG39" s="621"/>
      <c r="DH39" s="621"/>
      <c r="DI39" s="621"/>
      <c r="DJ39" s="621"/>
      <c r="DK39" s="622"/>
      <c r="DL39" s="614" t="s">
        <v>121</v>
      </c>
      <c r="DM39" s="621"/>
      <c r="DN39" s="621"/>
      <c r="DO39" s="621"/>
      <c r="DP39" s="621"/>
      <c r="DQ39" s="621"/>
      <c r="DR39" s="621"/>
      <c r="DS39" s="621"/>
      <c r="DT39" s="621"/>
      <c r="DU39" s="621"/>
      <c r="DV39" s="622"/>
      <c r="DW39" s="611" t="s">
        <v>121</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214913</v>
      </c>
      <c r="S40" s="609"/>
      <c r="T40" s="609"/>
      <c r="U40" s="609"/>
      <c r="V40" s="609"/>
      <c r="W40" s="609"/>
      <c r="X40" s="609"/>
      <c r="Y40" s="610"/>
      <c r="Z40" s="646">
        <v>0.3</v>
      </c>
      <c r="AA40" s="646"/>
      <c r="AB40" s="646"/>
      <c r="AC40" s="646"/>
      <c r="AD40" s="647" t="s">
        <v>121</v>
      </c>
      <c r="AE40" s="647"/>
      <c r="AF40" s="647"/>
      <c r="AG40" s="647"/>
      <c r="AH40" s="647"/>
      <c r="AI40" s="647"/>
      <c r="AJ40" s="647"/>
      <c r="AK40" s="647"/>
      <c r="AL40" s="611" t="s">
        <v>121</v>
      </c>
      <c r="AM40" s="612"/>
      <c r="AN40" s="612"/>
      <c r="AO40" s="648"/>
      <c r="AQ40" s="641" t="s">
        <v>331</v>
      </c>
      <c r="AR40" s="642"/>
      <c r="AS40" s="642"/>
      <c r="AT40" s="642"/>
      <c r="AU40" s="642"/>
      <c r="AV40" s="642"/>
      <c r="AW40" s="642"/>
      <c r="AX40" s="642"/>
      <c r="AY40" s="643"/>
      <c r="AZ40" s="608" t="s">
        <v>121</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74</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674853</v>
      </c>
      <c r="CS40" s="609"/>
      <c r="CT40" s="609"/>
      <c r="CU40" s="609"/>
      <c r="CV40" s="609"/>
      <c r="CW40" s="609"/>
      <c r="CX40" s="609"/>
      <c r="CY40" s="610"/>
      <c r="CZ40" s="611">
        <v>1.1000000000000001</v>
      </c>
      <c r="DA40" s="623"/>
      <c r="DB40" s="623"/>
      <c r="DC40" s="624"/>
      <c r="DD40" s="614">
        <v>12721</v>
      </c>
      <c r="DE40" s="609"/>
      <c r="DF40" s="609"/>
      <c r="DG40" s="609"/>
      <c r="DH40" s="609"/>
      <c r="DI40" s="609"/>
      <c r="DJ40" s="609"/>
      <c r="DK40" s="610"/>
      <c r="DL40" s="614">
        <v>12721</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64306010</v>
      </c>
      <c r="S41" s="633"/>
      <c r="T41" s="633"/>
      <c r="U41" s="633"/>
      <c r="V41" s="633"/>
      <c r="W41" s="633"/>
      <c r="X41" s="633"/>
      <c r="Y41" s="636"/>
      <c r="Z41" s="637">
        <v>100</v>
      </c>
      <c r="AA41" s="637"/>
      <c r="AB41" s="637"/>
      <c r="AC41" s="637"/>
      <c r="AD41" s="638">
        <v>27675554</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1278504</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121</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121</v>
      </c>
      <c r="CS41" s="621"/>
      <c r="CT41" s="621"/>
      <c r="CU41" s="621"/>
      <c r="CV41" s="621"/>
      <c r="CW41" s="621"/>
      <c r="CX41" s="621"/>
      <c r="CY41" s="622"/>
      <c r="CZ41" s="611" t="s">
        <v>121</v>
      </c>
      <c r="DA41" s="623"/>
      <c r="DB41" s="623"/>
      <c r="DC41" s="624"/>
      <c r="DD41" s="614" t="s">
        <v>121</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4587333</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413</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8212659</v>
      </c>
      <c r="CS42" s="621"/>
      <c r="CT42" s="621"/>
      <c r="CU42" s="621"/>
      <c r="CV42" s="621"/>
      <c r="CW42" s="621"/>
      <c r="CX42" s="621"/>
      <c r="CY42" s="622"/>
      <c r="CZ42" s="611">
        <v>13</v>
      </c>
      <c r="DA42" s="623"/>
      <c r="DB42" s="623"/>
      <c r="DC42" s="624"/>
      <c r="DD42" s="614">
        <v>1343476</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207211</v>
      </c>
      <c r="CS43" s="621"/>
      <c r="CT43" s="621"/>
      <c r="CU43" s="621"/>
      <c r="CV43" s="621"/>
      <c r="CW43" s="621"/>
      <c r="CX43" s="621"/>
      <c r="CY43" s="622"/>
      <c r="CZ43" s="611">
        <v>0.3</v>
      </c>
      <c r="DA43" s="623"/>
      <c r="DB43" s="623"/>
      <c r="DC43" s="624"/>
      <c r="DD43" s="614">
        <v>207211</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8070723</v>
      </c>
      <c r="CS44" s="609"/>
      <c r="CT44" s="609"/>
      <c r="CU44" s="609"/>
      <c r="CV44" s="609"/>
      <c r="CW44" s="609"/>
      <c r="CX44" s="609"/>
      <c r="CY44" s="610"/>
      <c r="CZ44" s="611">
        <v>12.8</v>
      </c>
      <c r="DA44" s="612"/>
      <c r="DB44" s="612"/>
      <c r="DC44" s="613"/>
      <c r="DD44" s="614">
        <v>1300318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2232457</v>
      </c>
      <c r="CS45" s="621"/>
      <c r="CT45" s="621"/>
      <c r="CU45" s="621"/>
      <c r="CV45" s="621"/>
      <c r="CW45" s="621"/>
      <c r="CX45" s="621"/>
      <c r="CY45" s="622"/>
      <c r="CZ45" s="611">
        <v>3.5</v>
      </c>
      <c r="DA45" s="623"/>
      <c r="DB45" s="623"/>
      <c r="DC45" s="624"/>
      <c r="DD45" s="614">
        <v>123106</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5505242</v>
      </c>
      <c r="CS46" s="609"/>
      <c r="CT46" s="609"/>
      <c r="CU46" s="609"/>
      <c r="CV46" s="609"/>
      <c r="CW46" s="609"/>
      <c r="CX46" s="609"/>
      <c r="CY46" s="610"/>
      <c r="CZ46" s="611">
        <v>8.6999999999999993</v>
      </c>
      <c r="DA46" s="612"/>
      <c r="DB46" s="612"/>
      <c r="DC46" s="613"/>
      <c r="DD46" s="614">
        <v>1158488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v>141936</v>
      </c>
      <c r="CS47" s="621"/>
      <c r="CT47" s="621"/>
      <c r="CU47" s="621"/>
      <c r="CV47" s="621"/>
      <c r="CW47" s="621"/>
      <c r="CX47" s="621"/>
      <c r="CY47" s="622"/>
      <c r="CZ47" s="611">
        <v>0.2</v>
      </c>
      <c r="DA47" s="623"/>
      <c r="DB47" s="623"/>
      <c r="DC47" s="624"/>
      <c r="DD47" s="614">
        <v>43158</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121</v>
      </c>
      <c r="CS48" s="609"/>
      <c r="CT48" s="609"/>
      <c r="CU48" s="609"/>
      <c r="CV48" s="609"/>
      <c r="CW48" s="609"/>
      <c r="CX48" s="609"/>
      <c r="CY48" s="610"/>
      <c r="CZ48" s="611" t="s">
        <v>121</v>
      </c>
      <c r="DA48" s="612"/>
      <c r="DB48" s="612"/>
      <c r="DC48" s="613"/>
      <c r="DD48" s="614" t="s">
        <v>121</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63233071</v>
      </c>
      <c r="CS49" s="593"/>
      <c r="CT49" s="593"/>
      <c r="CU49" s="593"/>
      <c r="CV49" s="593"/>
      <c r="CW49" s="593"/>
      <c r="CX49" s="593"/>
      <c r="CY49" s="594"/>
      <c r="CZ49" s="595">
        <v>100</v>
      </c>
      <c r="DA49" s="596"/>
      <c r="DB49" s="596"/>
      <c r="DC49" s="597"/>
      <c r="DD49" s="598">
        <v>36214871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Xg6Kk1oe1+9e5JD5y7xcFbtblwCc+3HZ/Btn1gfyHkb1PEZYmRILLVcZevIiN+dBpKraWwbvmo3C3cOtRTJgJA==" saltValue="mIBI7GxNF0E8hJ6p0grje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0" zoomScaleNormal="80" zoomScaleSheetLayoutView="70" workbookViewId="0">
      <selection activeCell="BS63" sqref="BS63:CG63"/>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81" t="s">
        <v>352</v>
      </c>
      <c r="B2" s="1081"/>
      <c r="C2" s="1081"/>
      <c r="D2" s="1081"/>
      <c r="E2" s="1081"/>
      <c r="F2" s="1081"/>
      <c r="G2" s="1081"/>
      <c r="H2" s="1081"/>
      <c r="I2" s="1081"/>
      <c r="J2" s="1081"/>
      <c r="K2" s="1081"/>
      <c r="L2" s="1081"/>
      <c r="M2" s="1081"/>
      <c r="N2" s="1081"/>
      <c r="O2" s="1081"/>
      <c r="P2" s="1081"/>
      <c r="Q2" s="1081"/>
      <c r="R2" s="1081"/>
      <c r="S2" s="1081"/>
      <c r="T2" s="1081"/>
      <c r="U2" s="1081"/>
      <c r="V2" s="1081"/>
      <c r="W2" s="1081"/>
      <c r="X2" s="1081"/>
      <c r="Y2" s="1081"/>
      <c r="Z2" s="1081"/>
      <c r="AA2" s="1081"/>
      <c r="AB2" s="1081"/>
      <c r="AC2" s="1081"/>
      <c r="AD2" s="1081"/>
      <c r="AE2" s="1081"/>
      <c r="AF2" s="1081"/>
      <c r="AG2" s="1081"/>
      <c r="AH2" s="1081"/>
      <c r="AI2" s="1081"/>
      <c r="AJ2" s="1081"/>
      <c r="AK2" s="1081"/>
      <c r="AL2" s="1081"/>
      <c r="AM2" s="1081"/>
      <c r="AN2" s="1081"/>
      <c r="AO2" s="1081"/>
      <c r="AP2" s="1081"/>
      <c r="AQ2" s="1081"/>
      <c r="AR2" s="1081"/>
      <c r="AS2" s="1081"/>
      <c r="AT2" s="1081"/>
      <c r="AU2" s="1081"/>
      <c r="AV2" s="1081"/>
      <c r="AW2" s="1081"/>
      <c r="AX2" s="1081"/>
      <c r="AY2" s="1081"/>
      <c r="AZ2" s="1081"/>
      <c r="BA2" s="1081"/>
      <c r="BB2" s="1081"/>
      <c r="BC2" s="1081"/>
      <c r="BD2" s="1081"/>
      <c r="BE2" s="1081"/>
      <c r="BF2" s="1081"/>
      <c r="BG2" s="1081"/>
      <c r="BH2" s="1081"/>
      <c r="BI2" s="1081"/>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82" t="s">
        <v>353</v>
      </c>
      <c r="DK2" s="1083"/>
      <c r="DL2" s="1083"/>
      <c r="DM2" s="1083"/>
      <c r="DN2" s="1083"/>
      <c r="DO2" s="1084"/>
      <c r="DP2" s="222"/>
      <c r="DQ2" s="1082" t="s">
        <v>354</v>
      </c>
      <c r="DR2" s="1083"/>
      <c r="DS2" s="1083"/>
      <c r="DT2" s="1083"/>
      <c r="DU2" s="1083"/>
      <c r="DV2" s="1083"/>
      <c r="DW2" s="1083"/>
      <c r="DX2" s="1083"/>
      <c r="DY2" s="1083"/>
      <c r="DZ2" s="1084"/>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9" t="s">
        <v>355</v>
      </c>
      <c r="B4" s="1049"/>
      <c r="C4" s="1049"/>
      <c r="D4" s="1049"/>
      <c r="E4" s="1049"/>
      <c r="F4" s="1049"/>
      <c r="G4" s="1049"/>
      <c r="H4" s="1049"/>
      <c r="I4" s="1049"/>
      <c r="J4" s="1049"/>
      <c r="K4" s="1049"/>
      <c r="L4" s="1049"/>
      <c r="M4" s="1049"/>
      <c r="N4" s="1049"/>
      <c r="O4" s="1049"/>
      <c r="P4" s="1049"/>
      <c r="Q4" s="1049"/>
      <c r="R4" s="1049"/>
      <c r="S4" s="1049"/>
      <c r="T4" s="1049"/>
      <c r="U4" s="1049"/>
      <c r="V4" s="1049"/>
      <c r="W4" s="1049"/>
      <c r="X4" s="1049"/>
      <c r="Y4" s="1049"/>
      <c r="Z4" s="1049"/>
      <c r="AA4" s="1049"/>
      <c r="AB4" s="1049"/>
      <c r="AC4" s="1049"/>
      <c r="AD4" s="1049"/>
      <c r="AE4" s="1049"/>
      <c r="AF4" s="1049"/>
      <c r="AG4" s="1049"/>
      <c r="AH4" s="1049"/>
      <c r="AI4" s="1049"/>
      <c r="AJ4" s="1049"/>
      <c r="AK4" s="1049"/>
      <c r="AL4" s="1049"/>
      <c r="AM4" s="1049"/>
      <c r="AN4" s="1049"/>
      <c r="AO4" s="1049"/>
      <c r="AP4" s="1049"/>
      <c r="AQ4" s="1049"/>
      <c r="AR4" s="1049"/>
      <c r="AS4" s="1049"/>
      <c r="AT4" s="1049"/>
      <c r="AU4" s="1049"/>
      <c r="AV4" s="1049"/>
      <c r="AW4" s="1049"/>
      <c r="AX4" s="1049"/>
      <c r="AY4" s="1049"/>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5"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5" t="s">
        <v>371</v>
      </c>
      <c r="DH5" s="1076"/>
      <c r="DI5" s="1076"/>
      <c r="DJ5" s="1076"/>
      <c r="DK5" s="1077"/>
      <c r="DL5" s="1075" t="s">
        <v>372</v>
      </c>
      <c r="DM5" s="1076"/>
      <c r="DN5" s="1076"/>
      <c r="DO5" s="1076"/>
      <c r="DP5" s="1077"/>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6"/>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8"/>
      <c r="DH6" s="1079"/>
      <c r="DI6" s="1079"/>
      <c r="DJ6" s="1079"/>
      <c r="DK6" s="1080"/>
      <c r="DL6" s="1078"/>
      <c r="DM6" s="1079"/>
      <c r="DN6" s="1079"/>
      <c r="DO6" s="1079"/>
      <c r="DP6" s="1080"/>
      <c r="DQ6" s="991"/>
      <c r="DR6" s="992"/>
      <c r="DS6" s="992"/>
      <c r="DT6" s="992"/>
      <c r="DU6" s="993"/>
      <c r="DV6" s="991"/>
      <c r="DW6" s="992"/>
      <c r="DX6" s="992"/>
      <c r="DY6" s="992"/>
      <c r="DZ6" s="1003"/>
      <c r="EA6" s="228"/>
    </row>
    <row r="7" spans="1:131" s="229" customFormat="1" ht="26.25" customHeight="1" thickTop="1" x14ac:dyDescent="0.15">
      <c r="A7" s="230">
        <v>1</v>
      </c>
      <c r="B7" s="1037" t="s">
        <v>374</v>
      </c>
      <c r="C7" s="1038"/>
      <c r="D7" s="1038"/>
      <c r="E7" s="1038"/>
      <c r="F7" s="1038"/>
      <c r="G7" s="1038"/>
      <c r="H7" s="1038"/>
      <c r="I7" s="1038"/>
      <c r="J7" s="1038"/>
      <c r="K7" s="1038"/>
      <c r="L7" s="1038"/>
      <c r="M7" s="1038"/>
      <c r="N7" s="1038"/>
      <c r="O7" s="1038"/>
      <c r="P7" s="1039"/>
      <c r="Q7" s="1093">
        <v>64320</v>
      </c>
      <c r="R7" s="1094"/>
      <c r="S7" s="1094"/>
      <c r="T7" s="1094"/>
      <c r="U7" s="1094"/>
      <c r="V7" s="1094">
        <v>63247</v>
      </c>
      <c r="W7" s="1094"/>
      <c r="X7" s="1094"/>
      <c r="Y7" s="1094"/>
      <c r="Z7" s="1094"/>
      <c r="AA7" s="1094">
        <v>1073</v>
      </c>
      <c r="AB7" s="1094"/>
      <c r="AC7" s="1094"/>
      <c r="AD7" s="1094"/>
      <c r="AE7" s="1095"/>
      <c r="AF7" s="1096">
        <v>815</v>
      </c>
      <c r="AG7" s="1097"/>
      <c r="AH7" s="1097"/>
      <c r="AI7" s="1097"/>
      <c r="AJ7" s="1098"/>
      <c r="AK7" s="1099">
        <v>3341</v>
      </c>
      <c r="AL7" s="1100"/>
      <c r="AM7" s="1100"/>
      <c r="AN7" s="1100"/>
      <c r="AO7" s="1100"/>
      <c r="AP7" s="1100">
        <v>38454</v>
      </c>
      <c r="AQ7" s="1100"/>
      <c r="AR7" s="1100"/>
      <c r="AS7" s="1100"/>
      <c r="AT7" s="1100"/>
      <c r="AU7" s="1101" t="s">
        <v>564</v>
      </c>
      <c r="AV7" s="1101"/>
      <c r="AW7" s="1101"/>
      <c r="AX7" s="1101"/>
      <c r="AY7" s="1102"/>
      <c r="AZ7" s="226"/>
      <c r="BA7" s="226"/>
      <c r="BB7" s="226"/>
      <c r="BC7" s="226"/>
      <c r="BD7" s="226"/>
      <c r="BE7" s="227"/>
      <c r="BF7" s="227"/>
      <c r="BG7" s="227"/>
      <c r="BH7" s="227"/>
      <c r="BI7" s="227"/>
      <c r="BJ7" s="227"/>
      <c r="BK7" s="227"/>
      <c r="BL7" s="227"/>
      <c r="BM7" s="227"/>
      <c r="BN7" s="227"/>
      <c r="BO7" s="227"/>
      <c r="BP7" s="227"/>
      <c r="BQ7" s="230">
        <v>1</v>
      </c>
      <c r="BR7" s="231"/>
      <c r="BS7" s="1090" t="s">
        <v>550</v>
      </c>
      <c r="BT7" s="1091"/>
      <c r="BU7" s="1091"/>
      <c r="BV7" s="1091"/>
      <c r="BW7" s="1091"/>
      <c r="BX7" s="1091"/>
      <c r="BY7" s="1091"/>
      <c r="BZ7" s="1091"/>
      <c r="CA7" s="1091"/>
      <c r="CB7" s="1091"/>
      <c r="CC7" s="1091"/>
      <c r="CD7" s="1091"/>
      <c r="CE7" s="1091"/>
      <c r="CF7" s="1091"/>
      <c r="CG7" s="1103"/>
      <c r="CH7" s="1087">
        <v>-14</v>
      </c>
      <c r="CI7" s="1088"/>
      <c r="CJ7" s="1088"/>
      <c r="CK7" s="1088"/>
      <c r="CL7" s="1089"/>
      <c r="CM7" s="1087">
        <v>200</v>
      </c>
      <c r="CN7" s="1088"/>
      <c r="CO7" s="1088"/>
      <c r="CP7" s="1088"/>
      <c r="CQ7" s="1089"/>
      <c r="CR7" s="1087">
        <v>4</v>
      </c>
      <c r="CS7" s="1088"/>
      <c r="CT7" s="1088"/>
      <c r="CU7" s="1088"/>
      <c r="CV7" s="1089"/>
      <c r="CW7" s="1087" t="s">
        <v>554</v>
      </c>
      <c r="CX7" s="1088"/>
      <c r="CY7" s="1088"/>
      <c r="CZ7" s="1088"/>
      <c r="DA7" s="1089"/>
      <c r="DB7" s="1087" t="s">
        <v>554</v>
      </c>
      <c r="DC7" s="1088"/>
      <c r="DD7" s="1088"/>
      <c r="DE7" s="1088"/>
      <c r="DF7" s="1089"/>
      <c r="DG7" s="1087" t="s">
        <v>554</v>
      </c>
      <c r="DH7" s="1088"/>
      <c r="DI7" s="1088"/>
      <c r="DJ7" s="1088"/>
      <c r="DK7" s="1089"/>
      <c r="DL7" s="1087" t="s">
        <v>554</v>
      </c>
      <c r="DM7" s="1088"/>
      <c r="DN7" s="1088"/>
      <c r="DO7" s="1088"/>
      <c r="DP7" s="1089"/>
      <c r="DQ7" s="1087" t="s">
        <v>554</v>
      </c>
      <c r="DR7" s="1088"/>
      <c r="DS7" s="1088"/>
      <c r="DT7" s="1088"/>
      <c r="DU7" s="1089"/>
      <c r="DV7" s="1090"/>
      <c r="DW7" s="1091"/>
      <c r="DX7" s="1091"/>
      <c r="DY7" s="1091"/>
      <c r="DZ7" s="1092"/>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t="s">
        <v>554</v>
      </c>
      <c r="R8" s="1026"/>
      <c r="S8" s="1026"/>
      <c r="T8" s="1026"/>
      <c r="U8" s="1026"/>
      <c r="V8" s="1026" t="s">
        <v>554</v>
      </c>
      <c r="W8" s="1026"/>
      <c r="X8" s="1026"/>
      <c r="Y8" s="1026"/>
      <c r="Z8" s="1026"/>
      <c r="AA8" s="1026" t="s">
        <v>554</v>
      </c>
      <c r="AB8" s="1026"/>
      <c r="AC8" s="1026"/>
      <c r="AD8" s="1026"/>
      <c r="AE8" s="1027"/>
      <c r="AF8" s="1022" t="s">
        <v>121</v>
      </c>
      <c r="AG8" s="1023"/>
      <c r="AH8" s="1023"/>
      <c r="AI8" s="1023"/>
      <c r="AJ8" s="1024"/>
      <c r="AK8" s="1071" t="s">
        <v>554</v>
      </c>
      <c r="AL8" s="1072"/>
      <c r="AM8" s="1072"/>
      <c r="AN8" s="1072"/>
      <c r="AO8" s="1072"/>
      <c r="AP8" s="1072" t="s">
        <v>554</v>
      </c>
      <c r="AQ8" s="1072"/>
      <c r="AR8" s="1072"/>
      <c r="AS8" s="1072"/>
      <c r="AT8" s="1072"/>
      <c r="AU8" s="1073"/>
      <c r="AV8" s="1073"/>
      <c r="AW8" s="1073"/>
      <c r="AX8" s="1073"/>
      <c r="AY8" s="1074"/>
      <c r="AZ8" s="226"/>
      <c r="BA8" s="226"/>
      <c r="BB8" s="226"/>
      <c r="BC8" s="226"/>
      <c r="BD8" s="226"/>
      <c r="BE8" s="227"/>
      <c r="BF8" s="227"/>
      <c r="BG8" s="227"/>
      <c r="BH8" s="227"/>
      <c r="BI8" s="227"/>
      <c r="BJ8" s="227"/>
      <c r="BK8" s="227"/>
      <c r="BL8" s="227"/>
      <c r="BM8" s="227"/>
      <c r="BN8" s="227"/>
      <c r="BO8" s="227"/>
      <c r="BP8" s="227"/>
      <c r="BQ8" s="232">
        <v>2</v>
      </c>
      <c r="BR8" s="233"/>
      <c r="BS8" s="979" t="s">
        <v>551</v>
      </c>
      <c r="BT8" s="980"/>
      <c r="BU8" s="980"/>
      <c r="BV8" s="980"/>
      <c r="BW8" s="980"/>
      <c r="BX8" s="980"/>
      <c r="BY8" s="980"/>
      <c r="BZ8" s="980"/>
      <c r="CA8" s="980"/>
      <c r="CB8" s="980"/>
      <c r="CC8" s="980"/>
      <c r="CD8" s="980"/>
      <c r="CE8" s="980"/>
      <c r="CF8" s="980"/>
      <c r="CG8" s="1001"/>
      <c r="CH8" s="976">
        <v>-1</v>
      </c>
      <c r="CI8" s="977"/>
      <c r="CJ8" s="977"/>
      <c r="CK8" s="977"/>
      <c r="CL8" s="978"/>
      <c r="CM8" s="976">
        <v>48</v>
      </c>
      <c r="CN8" s="977"/>
      <c r="CO8" s="977"/>
      <c r="CP8" s="977"/>
      <c r="CQ8" s="978"/>
      <c r="CR8" s="976">
        <v>17</v>
      </c>
      <c r="CS8" s="977"/>
      <c r="CT8" s="977"/>
      <c r="CU8" s="977"/>
      <c r="CV8" s="978"/>
      <c r="CW8" s="976">
        <v>5</v>
      </c>
      <c r="CX8" s="977"/>
      <c r="CY8" s="977"/>
      <c r="CZ8" s="977"/>
      <c r="DA8" s="978"/>
      <c r="DB8" s="976" t="s">
        <v>554</v>
      </c>
      <c r="DC8" s="977"/>
      <c r="DD8" s="977"/>
      <c r="DE8" s="977"/>
      <c r="DF8" s="978"/>
      <c r="DG8" s="976" t="s">
        <v>554</v>
      </c>
      <c r="DH8" s="977"/>
      <c r="DI8" s="977"/>
      <c r="DJ8" s="977"/>
      <c r="DK8" s="978"/>
      <c r="DL8" s="976" t="s">
        <v>554</v>
      </c>
      <c r="DM8" s="977"/>
      <c r="DN8" s="977"/>
      <c r="DO8" s="977"/>
      <c r="DP8" s="978"/>
      <c r="DQ8" s="976" t="s">
        <v>554</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71"/>
      <c r="AL9" s="1072"/>
      <c r="AM9" s="1072"/>
      <c r="AN9" s="1072"/>
      <c r="AO9" s="1072"/>
      <c r="AP9" s="1072"/>
      <c r="AQ9" s="1072"/>
      <c r="AR9" s="1072"/>
      <c r="AS9" s="1072"/>
      <c r="AT9" s="1072"/>
      <c r="AU9" s="1073"/>
      <c r="AV9" s="1073"/>
      <c r="AW9" s="1073"/>
      <c r="AX9" s="1073"/>
      <c r="AY9" s="1074"/>
      <c r="AZ9" s="226"/>
      <c r="BA9" s="226"/>
      <c r="BB9" s="226"/>
      <c r="BC9" s="226"/>
      <c r="BD9" s="226"/>
      <c r="BE9" s="227"/>
      <c r="BF9" s="227"/>
      <c r="BG9" s="227"/>
      <c r="BH9" s="227"/>
      <c r="BI9" s="227"/>
      <c r="BJ9" s="227"/>
      <c r="BK9" s="227"/>
      <c r="BL9" s="227"/>
      <c r="BM9" s="227"/>
      <c r="BN9" s="227"/>
      <c r="BO9" s="227"/>
      <c r="BP9" s="227"/>
      <c r="BQ9" s="232">
        <v>3</v>
      </c>
      <c r="BR9" s="233"/>
      <c r="BS9" s="979" t="s">
        <v>552</v>
      </c>
      <c r="BT9" s="980"/>
      <c r="BU9" s="980"/>
      <c r="BV9" s="980"/>
      <c r="BW9" s="980"/>
      <c r="BX9" s="980"/>
      <c r="BY9" s="980"/>
      <c r="BZ9" s="980"/>
      <c r="CA9" s="980"/>
      <c r="CB9" s="980"/>
      <c r="CC9" s="980"/>
      <c r="CD9" s="980"/>
      <c r="CE9" s="980"/>
      <c r="CF9" s="980"/>
      <c r="CG9" s="1001"/>
      <c r="CH9" s="976">
        <v>-2</v>
      </c>
      <c r="CI9" s="977"/>
      <c r="CJ9" s="977"/>
      <c r="CK9" s="977"/>
      <c r="CL9" s="978"/>
      <c r="CM9" s="976">
        <v>48</v>
      </c>
      <c r="CN9" s="977"/>
      <c r="CO9" s="977"/>
      <c r="CP9" s="977"/>
      <c r="CQ9" s="978"/>
      <c r="CR9" s="976">
        <v>3</v>
      </c>
      <c r="CS9" s="977"/>
      <c r="CT9" s="977"/>
      <c r="CU9" s="977"/>
      <c r="CV9" s="978"/>
      <c r="CW9" s="976" t="s">
        <v>554</v>
      </c>
      <c r="CX9" s="977"/>
      <c r="CY9" s="977"/>
      <c r="CZ9" s="977"/>
      <c r="DA9" s="978"/>
      <c r="DB9" s="976" t="s">
        <v>554</v>
      </c>
      <c r="DC9" s="977"/>
      <c r="DD9" s="977"/>
      <c r="DE9" s="977"/>
      <c r="DF9" s="978"/>
      <c r="DG9" s="976" t="s">
        <v>554</v>
      </c>
      <c r="DH9" s="977"/>
      <c r="DI9" s="977"/>
      <c r="DJ9" s="977"/>
      <c r="DK9" s="978"/>
      <c r="DL9" s="976" t="s">
        <v>554</v>
      </c>
      <c r="DM9" s="977"/>
      <c r="DN9" s="977"/>
      <c r="DO9" s="977"/>
      <c r="DP9" s="978"/>
      <c r="DQ9" s="976" t="s">
        <v>554</v>
      </c>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71"/>
      <c r="AL10" s="1072"/>
      <c r="AM10" s="1072"/>
      <c r="AN10" s="1072"/>
      <c r="AO10" s="1072"/>
      <c r="AP10" s="1072"/>
      <c r="AQ10" s="1072"/>
      <c r="AR10" s="1072"/>
      <c r="AS10" s="1072"/>
      <c r="AT10" s="1072"/>
      <c r="AU10" s="1073"/>
      <c r="AV10" s="1073"/>
      <c r="AW10" s="1073"/>
      <c r="AX10" s="1073"/>
      <c r="AY10" s="1074"/>
      <c r="AZ10" s="226"/>
      <c r="BA10" s="226"/>
      <c r="BB10" s="226"/>
      <c r="BC10" s="226"/>
      <c r="BD10" s="226"/>
      <c r="BE10" s="227"/>
      <c r="BF10" s="227"/>
      <c r="BG10" s="227"/>
      <c r="BH10" s="227"/>
      <c r="BI10" s="227"/>
      <c r="BJ10" s="227"/>
      <c r="BK10" s="227"/>
      <c r="BL10" s="227"/>
      <c r="BM10" s="227"/>
      <c r="BN10" s="227"/>
      <c r="BO10" s="227"/>
      <c r="BP10" s="227"/>
      <c r="BQ10" s="232">
        <v>4</v>
      </c>
      <c r="BR10" s="233"/>
      <c r="BS10" s="979" t="s">
        <v>553</v>
      </c>
      <c r="BT10" s="980"/>
      <c r="BU10" s="980"/>
      <c r="BV10" s="980"/>
      <c r="BW10" s="980"/>
      <c r="BX10" s="980"/>
      <c r="BY10" s="980"/>
      <c r="BZ10" s="980"/>
      <c r="CA10" s="980"/>
      <c r="CB10" s="980"/>
      <c r="CC10" s="980"/>
      <c r="CD10" s="980"/>
      <c r="CE10" s="980"/>
      <c r="CF10" s="980"/>
      <c r="CG10" s="1001"/>
      <c r="CH10" s="976">
        <v>48</v>
      </c>
      <c r="CI10" s="977"/>
      <c r="CJ10" s="977"/>
      <c r="CK10" s="977"/>
      <c r="CL10" s="978"/>
      <c r="CM10" s="976">
        <v>115</v>
      </c>
      <c r="CN10" s="977"/>
      <c r="CO10" s="977"/>
      <c r="CP10" s="977"/>
      <c r="CQ10" s="978"/>
      <c r="CR10" s="976">
        <v>0</v>
      </c>
      <c r="CS10" s="977"/>
      <c r="CT10" s="977"/>
      <c r="CU10" s="977"/>
      <c r="CV10" s="978"/>
      <c r="CW10" s="976" t="s">
        <v>554</v>
      </c>
      <c r="CX10" s="977"/>
      <c r="CY10" s="977"/>
      <c r="CZ10" s="977"/>
      <c r="DA10" s="978"/>
      <c r="DB10" s="976" t="s">
        <v>554</v>
      </c>
      <c r="DC10" s="977"/>
      <c r="DD10" s="977"/>
      <c r="DE10" s="977"/>
      <c r="DF10" s="978"/>
      <c r="DG10" s="976" t="s">
        <v>554</v>
      </c>
      <c r="DH10" s="977"/>
      <c r="DI10" s="977"/>
      <c r="DJ10" s="977"/>
      <c r="DK10" s="978"/>
      <c r="DL10" s="976" t="s">
        <v>554</v>
      </c>
      <c r="DM10" s="977"/>
      <c r="DN10" s="977"/>
      <c r="DO10" s="977"/>
      <c r="DP10" s="978"/>
      <c r="DQ10" s="976" t="s">
        <v>554</v>
      </c>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71"/>
      <c r="AL11" s="1072"/>
      <c r="AM11" s="1072"/>
      <c r="AN11" s="1072"/>
      <c r="AO11" s="1072"/>
      <c r="AP11" s="1072"/>
      <c r="AQ11" s="1072"/>
      <c r="AR11" s="1072"/>
      <c r="AS11" s="1072"/>
      <c r="AT11" s="1072"/>
      <c r="AU11" s="1073"/>
      <c r="AV11" s="1073"/>
      <c r="AW11" s="1073"/>
      <c r="AX11" s="1073"/>
      <c r="AY11" s="1074"/>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71"/>
      <c r="AL12" s="1072"/>
      <c r="AM12" s="1072"/>
      <c r="AN12" s="1072"/>
      <c r="AO12" s="1072"/>
      <c r="AP12" s="1072"/>
      <c r="AQ12" s="1072"/>
      <c r="AR12" s="1072"/>
      <c r="AS12" s="1072"/>
      <c r="AT12" s="1072"/>
      <c r="AU12" s="1073"/>
      <c r="AV12" s="1073"/>
      <c r="AW12" s="1073"/>
      <c r="AX12" s="1073"/>
      <c r="AY12" s="1074"/>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71"/>
      <c r="AL13" s="1072"/>
      <c r="AM13" s="1072"/>
      <c r="AN13" s="1072"/>
      <c r="AO13" s="1072"/>
      <c r="AP13" s="1072"/>
      <c r="AQ13" s="1072"/>
      <c r="AR13" s="1072"/>
      <c r="AS13" s="1072"/>
      <c r="AT13" s="1072"/>
      <c r="AU13" s="1073"/>
      <c r="AV13" s="1073"/>
      <c r="AW13" s="1073"/>
      <c r="AX13" s="1073"/>
      <c r="AY13" s="1074"/>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71"/>
      <c r="AL14" s="1072"/>
      <c r="AM14" s="1072"/>
      <c r="AN14" s="1072"/>
      <c r="AO14" s="1072"/>
      <c r="AP14" s="1072"/>
      <c r="AQ14" s="1072"/>
      <c r="AR14" s="1072"/>
      <c r="AS14" s="1072"/>
      <c r="AT14" s="1072"/>
      <c r="AU14" s="1073"/>
      <c r="AV14" s="1073"/>
      <c r="AW14" s="1073"/>
      <c r="AX14" s="1073"/>
      <c r="AY14" s="1074"/>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71"/>
      <c r="AL15" s="1072"/>
      <c r="AM15" s="1072"/>
      <c r="AN15" s="1072"/>
      <c r="AO15" s="1072"/>
      <c r="AP15" s="1072"/>
      <c r="AQ15" s="1072"/>
      <c r="AR15" s="1072"/>
      <c r="AS15" s="1072"/>
      <c r="AT15" s="1072"/>
      <c r="AU15" s="1073"/>
      <c r="AV15" s="1073"/>
      <c r="AW15" s="1073"/>
      <c r="AX15" s="1073"/>
      <c r="AY15" s="1074"/>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71"/>
      <c r="AL16" s="1072"/>
      <c r="AM16" s="1072"/>
      <c r="AN16" s="1072"/>
      <c r="AO16" s="1072"/>
      <c r="AP16" s="1072"/>
      <c r="AQ16" s="1072"/>
      <c r="AR16" s="1072"/>
      <c r="AS16" s="1072"/>
      <c r="AT16" s="1072"/>
      <c r="AU16" s="1073"/>
      <c r="AV16" s="1073"/>
      <c r="AW16" s="1073"/>
      <c r="AX16" s="1073"/>
      <c r="AY16" s="1074"/>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71"/>
      <c r="AL17" s="1072"/>
      <c r="AM17" s="1072"/>
      <c r="AN17" s="1072"/>
      <c r="AO17" s="1072"/>
      <c r="AP17" s="1072"/>
      <c r="AQ17" s="1072"/>
      <c r="AR17" s="1072"/>
      <c r="AS17" s="1072"/>
      <c r="AT17" s="1072"/>
      <c r="AU17" s="1073"/>
      <c r="AV17" s="1073"/>
      <c r="AW17" s="1073"/>
      <c r="AX17" s="1073"/>
      <c r="AY17" s="1074"/>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71"/>
      <c r="AL18" s="1072"/>
      <c r="AM18" s="1072"/>
      <c r="AN18" s="1072"/>
      <c r="AO18" s="1072"/>
      <c r="AP18" s="1072"/>
      <c r="AQ18" s="1072"/>
      <c r="AR18" s="1072"/>
      <c r="AS18" s="1072"/>
      <c r="AT18" s="1072"/>
      <c r="AU18" s="1073"/>
      <c r="AV18" s="1073"/>
      <c r="AW18" s="1073"/>
      <c r="AX18" s="1073"/>
      <c r="AY18" s="1074"/>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71"/>
      <c r="AL19" s="1072"/>
      <c r="AM19" s="1072"/>
      <c r="AN19" s="1072"/>
      <c r="AO19" s="1072"/>
      <c r="AP19" s="1072"/>
      <c r="AQ19" s="1072"/>
      <c r="AR19" s="1072"/>
      <c r="AS19" s="1072"/>
      <c r="AT19" s="1072"/>
      <c r="AU19" s="1073"/>
      <c r="AV19" s="1073"/>
      <c r="AW19" s="1073"/>
      <c r="AX19" s="1073"/>
      <c r="AY19" s="1074"/>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71"/>
      <c r="AL20" s="1072"/>
      <c r="AM20" s="1072"/>
      <c r="AN20" s="1072"/>
      <c r="AO20" s="1072"/>
      <c r="AP20" s="1072"/>
      <c r="AQ20" s="1072"/>
      <c r="AR20" s="1072"/>
      <c r="AS20" s="1072"/>
      <c r="AT20" s="1072"/>
      <c r="AU20" s="1073"/>
      <c r="AV20" s="1073"/>
      <c r="AW20" s="1073"/>
      <c r="AX20" s="1073"/>
      <c r="AY20" s="1074"/>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71"/>
      <c r="AL21" s="1072"/>
      <c r="AM21" s="1072"/>
      <c r="AN21" s="1072"/>
      <c r="AO21" s="1072"/>
      <c r="AP21" s="1072"/>
      <c r="AQ21" s="1072"/>
      <c r="AR21" s="1072"/>
      <c r="AS21" s="1072"/>
      <c r="AT21" s="1072"/>
      <c r="AU21" s="1073"/>
      <c r="AV21" s="1073"/>
      <c r="AW21" s="1073"/>
      <c r="AX21" s="1073"/>
      <c r="AY21" s="1074"/>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4"/>
      <c r="R22" s="1065"/>
      <c r="S22" s="1065"/>
      <c r="T22" s="1065"/>
      <c r="U22" s="1065"/>
      <c r="V22" s="1065"/>
      <c r="W22" s="1065"/>
      <c r="X22" s="1065"/>
      <c r="Y22" s="1065"/>
      <c r="Z22" s="1065"/>
      <c r="AA22" s="1065"/>
      <c r="AB22" s="1065"/>
      <c r="AC22" s="1065"/>
      <c r="AD22" s="1065"/>
      <c r="AE22" s="1066"/>
      <c r="AF22" s="1022"/>
      <c r="AG22" s="1023"/>
      <c r="AH22" s="1023"/>
      <c r="AI22" s="1023"/>
      <c r="AJ22" s="1024"/>
      <c r="AK22" s="1067"/>
      <c r="AL22" s="1068"/>
      <c r="AM22" s="1068"/>
      <c r="AN22" s="1068"/>
      <c r="AO22" s="1068"/>
      <c r="AP22" s="1068"/>
      <c r="AQ22" s="1068"/>
      <c r="AR22" s="1068"/>
      <c r="AS22" s="1068"/>
      <c r="AT22" s="1068"/>
      <c r="AU22" s="1069"/>
      <c r="AV22" s="1069"/>
      <c r="AW22" s="1069"/>
      <c r="AX22" s="1069"/>
      <c r="AY22" s="1070"/>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7">
        <v>64320</v>
      </c>
      <c r="R23" s="1055"/>
      <c r="S23" s="1055"/>
      <c r="T23" s="1055"/>
      <c r="U23" s="1058"/>
      <c r="V23" s="1059">
        <v>63247</v>
      </c>
      <c r="W23" s="1055"/>
      <c r="X23" s="1055"/>
      <c r="Y23" s="1055"/>
      <c r="Z23" s="1058"/>
      <c r="AA23" s="1059">
        <v>1073</v>
      </c>
      <c r="AB23" s="1055"/>
      <c r="AC23" s="1055"/>
      <c r="AD23" s="1055"/>
      <c r="AE23" s="1056"/>
      <c r="AF23" s="1060">
        <v>815</v>
      </c>
      <c r="AG23" s="1051"/>
      <c r="AH23" s="1051"/>
      <c r="AI23" s="1051"/>
      <c r="AJ23" s="1061"/>
      <c r="AK23" s="1062"/>
      <c r="AL23" s="1063"/>
      <c r="AM23" s="1063"/>
      <c r="AN23" s="1063"/>
      <c r="AO23" s="1063"/>
      <c r="AP23" s="1051">
        <v>38454</v>
      </c>
      <c r="AQ23" s="1051"/>
      <c r="AR23" s="1051"/>
      <c r="AS23" s="1051"/>
      <c r="AT23" s="1051"/>
      <c r="AU23" s="1052"/>
      <c r="AV23" s="1052"/>
      <c r="AW23" s="1052"/>
      <c r="AX23" s="1052"/>
      <c r="AY23" s="1053"/>
      <c r="AZ23" s="1054" t="s">
        <v>121</v>
      </c>
      <c r="BA23" s="1055"/>
      <c r="BB23" s="1055"/>
      <c r="BC23" s="1055"/>
      <c r="BD23" s="1056"/>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50" t="s">
        <v>379</v>
      </c>
      <c r="B24" s="1050"/>
      <c r="C24" s="1050"/>
      <c r="D24" s="1050"/>
      <c r="E24" s="1050"/>
      <c r="F24" s="1050"/>
      <c r="G24" s="1050"/>
      <c r="H24" s="1050"/>
      <c r="I24" s="1050"/>
      <c r="J24" s="1050"/>
      <c r="K24" s="1050"/>
      <c r="L24" s="1050"/>
      <c r="M24" s="1050"/>
      <c r="N24" s="1050"/>
      <c r="O24" s="1050"/>
      <c r="P24" s="1050"/>
      <c r="Q24" s="1050"/>
      <c r="R24" s="1050"/>
      <c r="S24" s="1050"/>
      <c r="T24" s="1050"/>
      <c r="U24" s="1050"/>
      <c r="V24" s="1050"/>
      <c r="W24" s="1050"/>
      <c r="X24" s="1050"/>
      <c r="Y24" s="1050"/>
      <c r="Z24" s="1050"/>
      <c r="AA24" s="1050"/>
      <c r="AB24" s="1050"/>
      <c r="AC24" s="1050"/>
      <c r="AD24" s="1050"/>
      <c r="AE24" s="1050"/>
      <c r="AF24" s="1050"/>
      <c r="AG24" s="1050"/>
      <c r="AH24" s="1050"/>
      <c r="AI24" s="1050"/>
      <c r="AJ24" s="1050"/>
      <c r="AK24" s="1050"/>
      <c r="AL24" s="1050"/>
      <c r="AM24" s="1050"/>
      <c r="AN24" s="1050"/>
      <c r="AO24" s="1050"/>
      <c r="AP24" s="1050"/>
      <c r="AQ24" s="1050"/>
      <c r="AR24" s="1050"/>
      <c r="AS24" s="1050"/>
      <c r="AT24" s="1050"/>
      <c r="AU24" s="1050"/>
      <c r="AV24" s="1050"/>
      <c r="AW24" s="1050"/>
      <c r="AX24" s="1050"/>
      <c r="AY24" s="1050"/>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9" t="s">
        <v>380</v>
      </c>
      <c r="B25" s="1049"/>
      <c r="C25" s="1049"/>
      <c r="D25" s="1049"/>
      <c r="E25" s="1049"/>
      <c r="F25" s="1049"/>
      <c r="G25" s="1049"/>
      <c r="H25" s="1049"/>
      <c r="I25" s="1049"/>
      <c r="J25" s="1049"/>
      <c r="K25" s="1049"/>
      <c r="L25" s="1049"/>
      <c r="M25" s="1049"/>
      <c r="N25" s="1049"/>
      <c r="O25" s="1049"/>
      <c r="P25" s="1049"/>
      <c r="Q25" s="1049"/>
      <c r="R25" s="1049"/>
      <c r="S25" s="1049"/>
      <c r="T25" s="1049"/>
      <c r="U25" s="1049"/>
      <c r="V25" s="1049"/>
      <c r="W25" s="1049"/>
      <c r="X25" s="1049"/>
      <c r="Y25" s="1049"/>
      <c r="Z25" s="1049"/>
      <c r="AA25" s="1049"/>
      <c r="AB25" s="1049"/>
      <c r="AC25" s="1049"/>
      <c r="AD25" s="1049"/>
      <c r="AE25" s="1049"/>
      <c r="AF25" s="1049"/>
      <c r="AG25" s="1049"/>
      <c r="AH25" s="1049"/>
      <c r="AI25" s="1049"/>
      <c r="AJ25" s="1049"/>
      <c r="AK25" s="1049"/>
      <c r="AL25" s="1049"/>
      <c r="AM25" s="1049"/>
      <c r="AN25" s="1049"/>
      <c r="AO25" s="1049"/>
      <c r="AP25" s="1049"/>
      <c r="AQ25" s="1049"/>
      <c r="AR25" s="1049"/>
      <c r="AS25" s="1049"/>
      <c r="AT25" s="1049"/>
      <c r="AU25" s="1049"/>
      <c r="AV25" s="1049"/>
      <c r="AW25" s="1049"/>
      <c r="AX25" s="1049"/>
      <c r="AY25" s="1049"/>
      <c r="AZ25" s="1049"/>
      <c r="BA25" s="1049"/>
      <c r="BB25" s="1049"/>
      <c r="BC25" s="1049"/>
      <c r="BD25" s="1049"/>
      <c r="BE25" s="1049"/>
      <c r="BF25" s="1049"/>
      <c r="BG25" s="1049"/>
      <c r="BH25" s="1049"/>
      <c r="BI25" s="1049"/>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5" t="s">
        <v>384</v>
      </c>
      <c r="AG26" s="995"/>
      <c r="AH26" s="995"/>
      <c r="AI26" s="995"/>
      <c r="AJ26" s="1046"/>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7"/>
      <c r="AG27" s="998"/>
      <c r="AH27" s="998"/>
      <c r="AI27" s="998"/>
      <c r="AJ27" s="1048"/>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7" t="s">
        <v>389</v>
      </c>
      <c r="C28" s="1038"/>
      <c r="D28" s="1038"/>
      <c r="E28" s="1038"/>
      <c r="F28" s="1038"/>
      <c r="G28" s="1038"/>
      <c r="H28" s="1038"/>
      <c r="I28" s="1038"/>
      <c r="J28" s="1038"/>
      <c r="K28" s="1038"/>
      <c r="L28" s="1038"/>
      <c r="M28" s="1038"/>
      <c r="N28" s="1038"/>
      <c r="O28" s="1038"/>
      <c r="P28" s="1039"/>
      <c r="Q28" s="1040">
        <v>13270</v>
      </c>
      <c r="R28" s="1041"/>
      <c r="S28" s="1041"/>
      <c r="T28" s="1041"/>
      <c r="U28" s="1041"/>
      <c r="V28" s="1041">
        <v>12959</v>
      </c>
      <c r="W28" s="1041"/>
      <c r="X28" s="1041"/>
      <c r="Y28" s="1041"/>
      <c r="Z28" s="1041"/>
      <c r="AA28" s="1041">
        <v>311</v>
      </c>
      <c r="AB28" s="1041"/>
      <c r="AC28" s="1041"/>
      <c r="AD28" s="1041"/>
      <c r="AE28" s="1042"/>
      <c r="AF28" s="1043">
        <v>311</v>
      </c>
      <c r="AG28" s="1041"/>
      <c r="AH28" s="1041"/>
      <c r="AI28" s="1041"/>
      <c r="AJ28" s="1044"/>
      <c r="AK28" s="1032">
        <v>1279</v>
      </c>
      <c r="AL28" s="1033"/>
      <c r="AM28" s="1033"/>
      <c r="AN28" s="1033"/>
      <c r="AO28" s="1033"/>
      <c r="AP28" s="1033" t="s">
        <v>554</v>
      </c>
      <c r="AQ28" s="1033"/>
      <c r="AR28" s="1033"/>
      <c r="AS28" s="1033"/>
      <c r="AT28" s="1033"/>
      <c r="AU28" s="1033" t="s">
        <v>554</v>
      </c>
      <c r="AV28" s="1033"/>
      <c r="AW28" s="1033"/>
      <c r="AX28" s="1033"/>
      <c r="AY28" s="1033"/>
      <c r="AZ28" s="1034" t="s">
        <v>554</v>
      </c>
      <c r="BA28" s="1034"/>
      <c r="BB28" s="1034"/>
      <c r="BC28" s="1034"/>
      <c r="BD28" s="1034"/>
      <c r="BE28" s="1035"/>
      <c r="BF28" s="1035"/>
      <c r="BG28" s="1035"/>
      <c r="BH28" s="1035"/>
      <c r="BI28" s="1036"/>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13950</v>
      </c>
      <c r="R29" s="1026"/>
      <c r="S29" s="1026"/>
      <c r="T29" s="1026"/>
      <c r="U29" s="1026"/>
      <c r="V29" s="1026">
        <v>13600</v>
      </c>
      <c r="W29" s="1026"/>
      <c r="X29" s="1026"/>
      <c r="Y29" s="1026"/>
      <c r="Z29" s="1026"/>
      <c r="AA29" s="1026">
        <v>350</v>
      </c>
      <c r="AB29" s="1026"/>
      <c r="AC29" s="1026"/>
      <c r="AD29" s="1026"/>
      <c r="AE29" s="1027"/>
      <c r="AF29" s="1022">
        <v>350</v>
      </c>
      <c r="AG29" s="1023"/>
      <c r="AH29" s="1023"/>
      <c r="AI29" s="1023"/>
      <c r="AJ29" s="1024"/>
      <c r="AK29" s="967">
        <v>2133</v>
      </c>
      <c r="AL29" s="958"/>
      <c r="AM29" s="958"/>
      <c r="AN29" s="958"/>
      <c r="AO29" s="958"/>
      <c r="AP29" s="958" t="s">
        <v>554</v>
      </c>
      <c r="AQ29" s="958"/>
      <c r="AR29" s="958"/>
      <c r="AS29" s="958"/>
      <c r="AT29" s="958"/>
      <c r="AU29" s="958" t="s">
        <v>554</v>
      </c>
      <c r="AV29" s="958"/>
      <c r="AW29" s="958"/>
      <c r="AX29" s="958"/>
      <c r="AY29" s="958"/>
      <c r="AZ29" s="1029" t="s">
        <v>554</v>
      </c>
      <c r="BA29" s="1030"/>
      <c r="BB29" s="1030"/>
      <c r="BC29" s="1030"/>
      <c r="BD29" s="1031"/>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2080</v>
      </c>
      <c r="R30" s="1026"/>
      <c r="S30" s="1026"/>
      <c r="T30" s="1026"/>
      <c r="U30" s="1026"/>
      <c r="V30" s="1026">
        <v>2071</v>
      </c>
      <c r="W30" s="1026"/>
      <c r="X30" s="1026"/>
      <c r="Y30" s="1026"/>
      <c r="Z30" s="1026"/>
      <c r="AA30" s="1026">
        <v>9</v>
      </c>
      <c r="AB30" s="1026"/>
      <c r="AC30" s="1026"/>
      <c r="AD30" s="1026"/>
      <c r="AE30" s="1027"/>
      <c r="AF30" s="1022">
        <v>9</v>
      </c>
      <c r="AG30" s="1023"/>
      <c r="AH30" s="1023"/>
      <c r="AI30" s="1023"/>
      <c r="AJ30" s="1024"/>
      <c r="AK30" s="967">
        <v>516</v>
      </c>
      <c r="AL30" s="958"/>
      <c r="AM30" s="958"/>
      <c r="AN30" s="958"/>
      <c r="AO30" s="958"/>
      <c r="AP30" s="958" t="s">
        <v>554</v>
      </c>
      <c r="AQ30" s="958"/>
      <c r="AR30" s="958"/>
      <c r="AS30" s="958"/>
      <c r="AT30" s="958"/>
      <c r="AU30" s="958" t="s">
        <v>554</v>
      </c>
      <c r="AV30" s="958"/>
      <c r="AW30" s="958"/>
      <c r="AX30" s="958"/>
      <c r="AY30" s="958"/>
      <c r="AZ30" s="1029" t="s">
        <v>554</v>
      </c>
      <c r="BA30" s="1030"/>
      <c r="BB30" s="1030"/>
      <c r="BC30" s="1030"/>
      <c r="BD30" s="1031"/>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39197</v>
      </c>
      <c r="R31" s="1026"/>
      <c r="S31" s="1026"/>
      <c r="T31" s="1026"/>
      <c r="U31" s="1026"/>
      <c r="V31" s="1026">
        <v>37953</v>
      </c>
      <c r="W31" s="1026"/>
      <c r="X31" s="1026"/>
      <c r="Y31" s="1026"/>
      <c r="Z31" s="1026"/>
      <c r="AA31" s="1026">
        <v>1244</v>
      </c>
      <c r="AB31" s="1026"/>
      <c r="AC31" s="1026"/>
      <c r="AD31" s="1026"/>
      <c r="AE31" s="1027"/>
      <c r="AF31" s="1022">
        <v>1244</v>
      </c>
      <c r="AG31" s="1023"/>
      <c r="AH31" s="1023"/>
      <c r="AI31" s="1023"/>
      <c r="AJ31" s="1024"/>
      <c r="AK31" s="967">
        <v>899</v>
      </c>
      <c r="AL31" s="958"/>
      <c r="AM31" s="958"/>
      <c r="AN31" s="958"/>
      <c r="AO31" s="958"/>
      <c r="AP31" s="958" t="s">
        <v>554</v>
      </c>
      <c r="AQ31" s="958"/>
      <c r="AR31" s="958"/>
      <c r="AS31" s="958"/>
      <c r="AT31" s="958"/>
      <c r="AU31" s="958" t="s">
        <v>554</v>
      </c>
      <c r="AV31" s="958"/>
      <c r="AW31" s="958"/>
      <c r="AX31" s="958"/>
      <c r="AY31" s="958"/>
      <c r="AZ31" s="1029" t="s">
        <v>554</v>
      </c>
      <c r="BA31" s="1030"/>
      <c r="BB31" s="1030"/>
      <c r="BC31" s="1030"/>
      <c r="BD31" s="1031"/>
      <c r="BE31" s="959" t="s">
        <v>565</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393</v>
      </c>
      <c r="C32" s="1018"/>
      <c r="D32" s="1018"/>
      <c r="E32" s="1018"/>
      <c r="F32" s="1018"/>
      <c r="G32" s="1018"/>
      <c r="H32" s="1018"/>
      <c r="I32" s="1018"/>
      <c r="J32" s="1018"/>
      <c r="K32" s="1018"/>
      <c r="L32" s="1018"/>
      <c r="M32" s="1018"/>
      <c r="N32" s="1018"/>
      <c r="O32" s="1018"/>
      <c r="P32" s="1019"/>
      <c r="Q32" s="1025">
        <v>2300</v>
      </c>
      <c r="R32" s="1026"/>
      <c r="S32" s="1026"/>
      <c r="T32" s="1026"/>
      <c r="U32" s="1026"/>
      <c r="V32" s="1026">
        <v>2047</v>
      </c>
      <c r="W32" s="1026"/>
      <c r="X32" s="1026"/>
      <c r="Y32" s="1026"/>
      <c r="Z32" s="1026"/>
      <c r="AA32" s="1026">
        <v>253</v>
      </c>
      <c r="AB32" s="1026"/>
      <c r="AC32" s="1026"/>
      <c r="AD32" s="1026"/>
      <c r="AE32" s="1027"/>
      <c r="AF32" s="1022">
        <v>1506</v>
      </c>
      <c r="AG32" s="1023"/>
      <c r="AH32" s="1023"/>
      <c r="AI32" s="1023"/>
      <c r="AJ32" s="1024"/>
      <c r="AK32" s="967">
        <v>17</v>
      </c>
      <c r="AL32" s="958"/>
      <c r="AM32" s="958"/>
      <c r="AN32" s="958"/>
      <c r="AO32" s="958"/>
      <c r="AP32" s="958">
        <v>2966</v>
      </c>
      <c r="AQ32" s="958"/>
      <c r="AR32" s="958"/>
      <c r="AS32" s="958"/>
      <c r="AT32" s="958"/>
      <c r="AU32" s="958">
        <v>12</v>
      </c>
      <c r="AV32" s="958"/>
      <c r="AW32" s="958"/>
      <c r="AX32" s="958"/>
      <c r="AY32" s="958"/>
      <c r="AZ32" s="1029" t="s">
        <v>554</v>
      </c>
      <c r="BA32" s="1030"/>
      <c r="BB32" s="1030"/>
      <c r="BC32" s="1030"/>
      <c r="BD32" s="1031"/>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395</v>
      </c>
      <c r="C33" s="1018"/>
      <c r="D33" s="1018"/>
      <c r="E33" s="1018"/>
      <c r="F33" s="1018"/>
      <c r="G33" s="1018"/>
      <c r="H33" s="1018"/>
      <c r="I33" s="1018"/>
      <c r="J33" s="1018"/>
      <c r="K33" s="1018"/>
      <c r="L33" s="1018"/>
      <c r="M33" s="1018"/>
      <c r="N33" s="1018"/>
      <c r="O33" s="1018"/>
      <c r="P33" s="1019"/>
      <c r="Q33" s="1025">
        <v>1846</v>
      </c>
      <c r="R33" s="1026"/>
      <c r="S33" s="1026"/>
      <c r="T33" s="1026"/>
      <c r="U33" s="1026"/>
      <c r="V33" s="1026">
        <v>1961</v>
      </c>
      <c r="W33" s="1026"/>
      <c r="X33" s="1026"/>
      <c r="Y33" s="1026"/>
      <c r="Z33" s="1026"/>
      <c r="AA33" s="1026">
        <v>-115</v>
      </c>
      <c r="AB33" s="1026"/>
      <c r="AC33" s="1026"/>
      <c r="AD33" s="1026"/>
      <c r="AE33" s="1027"/>
      <c r="AF33" s="1022">
        <v>53</v>
      </c>
      <c r="AG33" s="1023"/>
      <c r="AH33" s="1023"/>
      <c r="AI33" s="1023"/>
      <c r="AJ33" s="1024"/>
      <c r="AK33" s="967">
        <v>231</v>
      </c>
      <c r="AL33" s="958"/>
      <c r="AM33" s="958"/>
      <c r="AN33" s="958"/>
      <c r="AO33" s="958"/>
      <c r="AP33" s="958">
        <v>9040</v>
      </c>
      <c r="AQ33" s="958"/>
      <c r="AR33" s="958"/>
      <c r="AS33" s="958"/>
      <c r="AT33" s="958"/>
      <c r="AU33" s="958">
        <v>2007</v>
      </c>
      <c r="AV33" s="958"/>
      <c r="AW33" s="958"/>
      <c r="AX33" s="958"/>
      <c r="AY33" s="958"/>
      <c r="AZ33" s="1029" t="s">
        <v>554</v>
      </c>
      <c r="BA33" s="1030"/>
      <c r="BB33" s="1030"/>
      <c r="BC33" s="1030"/>
      <c r="BD33" s="1031"/>
      <c r="BE33" s="959" t="s">
        <v>394</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t="s">
        <v>396</v>
      </c>
      <c r="C34" s="1018"/>
      <c r="D34" s="1018"/>
      <c r="E34" s="1018"/>
      <c r="F34" s="1018"/>
      <c r="G34" s="1018"/>
      <c r="H34" s="1018"/>
      <c r="I34" s="1018"/>
      <c r="J34" s="1018"/>
      <c r="K34" s="1018"/>
      <c r="L34" s="1018"/>
      <c r="M34" s="1018"/>
      <c r="N34" s="1018"/>
      <c r="O34" s="1018"/>
      <c r="P34" s="1019"/>
      <c r="Q34" s="1025">
        <v>39</v>
      </c>
      <c r="R34" s="1026"/>
      <c r="S34" s="1026"/>
      <c r="T34" s="1026"/>
      <c r="U34" s="1026"/>
      <c r="V34" s="1026">
        <v>39</v>
      </c>
      <c r="W34" s="1026"/>
      <c r="X34" s="1026"/>
      <c r="Y34" s="1026"/>
      <c r="Z34" s="1026"/>
      <c r="AA34" s="1026" t="s">
        <v>554</v>
      </c>
      <c r="AB34" s="1026"/>
      <c r="AC34" s="1026"/>
      <c r="AD34" s="1026"/>
      <c r="AE34" s="1027"/>
      <c r="AF34" s="1022" t="s">
        <v>121</v>
      </c>
      <c r="AG34" s="1023"/>
      <c r="AH34" s="1023"/>
      <c r="AI34" s="1023"/>
      <c r="AJ34" s="1024"/>
      <c r="AK34" s="967">
        <v>7</v>
      </c>
      <c r="AL34" s="958"/>
      <c r="AM34" s="958"/>
      <c r="AN34" s="958"/>
      <c r="AO34" s="958"/>
      <c r="AP34" s="958" t="s">
        <v>554</v>
      </c>
      <c r="AQ34" s="958"/>
      <c r="AR34" s="958"/>
      <c r="AS34" s="958"/>
      <c r="AT34" s="958"/>
      <c r="AU34" s="958" t="s">
        <v>554</v>
      </c>
      <c r="AV34" s="958"/>
      <c r="AW34" s="958"/>
      <c r="AX34" s="958"/>
      <c r="AY34" s="958"/>
      <c r="AZ34" s="1029" t="s">
        <v>554</v>
      </c>
      <c r="BA34" s="1030"/>
      <c r="BB34" s="1030"/>
      <c r="BC34" s="1030"/>
      <c r="BD34" s="1031"/>
      <c r="BE34" s="959" t="s">
        <v>397</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3473</v>
      </c>
      <c r="AG63" s="946"/>
      <c r="AH63" s="946"/>
      <c r="AI63" s="946"/>
      <c r="AJ63" s="1009"/>
      <c r="AK63" s="1010"/>
      <c r="AL63" s="950"/>
      <c r="AM63" s="950"/>
      <c r="AN63" s="950"/>
      <c r="AO63" s="950"/>
      <c r="AP63" s="946"/>
      <c r="AQ63" s="946"/>
      <c r="AR63" s="946"/>
      <c r="AS63" s="946"/>
      <c r="AT63" s="946"/>
      <c r="AU63" s="946"/>
      <c r="AV63" s="946"/>
      <c r="AW63" s="946"/>
      <c r="AX63" s="946"/>
      <c r="AY63" s="946"/>
      <c r="AZ63" s="1004"/>
      <c r="BA63" s="1004"/>
      <c r="BB63" s="1004"/>
      <c r="BC63" s="1004"/>
      <c r="BD63" s="1004"/>
      <c r="BE63" s="947"/>
      <c r="BF63" s="947"/>
      <c r="BG63" s="947"/>
      <c r="BH63" s="947"/>
      <c r="BI63" s="948"/>
      <c r="BJ63" s="1005" t="s">
        <v>121</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555</v>
      </c>
      <c r="C68" s="973"/>
      <c r="D68" s="973"/>
      <c r="E68" s="973"/>
      <c r="F68" s="973"/>
      <c r="G68" s="973"/>
      <c r="H68" s="973"/>
      <c r="I68" s="973"/>
      <c r="J68" s="973"/>
      <c r="K68" s="973"/>
      <c r="L68" s="973"/>
      <c r="M68" s="973"/>
      <c r="N68" s="973"/>
      <c r="O68" s="973"/>
      <c r="P68" s="974"/>
      <c r="Q68" s="975">
        <v>63</v>
      </c>
      <c r="R68" s="969"/>
      <c r="S68" s="969"/>
      <c r="T68" s="969"/>
      <c r="U68" s="969"/>
      <c r="V68" s="969">
        <v>51</v>
      </c>
      <c r="W68" s="969"/>
      <c r="X68" s="969"/>
      <c r="Y68" s="969"/>
      <c r="Z68" s="969"/>
      <c r="AA68" s="969">
        <v>13</v>
      </c>
      <c r="AB68" s="969"/>
      <c r="AC68" s="969"/>
      <c r="AD68" s="969"/>
      <c r="AE68" s="969"/>
      <c r="AF68" s="969">
        <v>13</v>
      </c>
      <c r="AG68" s="969"/>
      <c r="AH68" s="969"/>
      <c r="AI68" s="969"/>
      <c r="AJ68" s="969"/>
      <c r="AK68" s="969" t="s">
        <v>554</v>
      </c>
      <c r="AL68" s="969"/>
      <c r="AM68" s="969"/>
      <c r="AN68" s="969"/>
      <c r="AO68" s="969"/>
      <c r="AP68" s="969" t="s">
        <v>554</v>
      </c>
      <c r="AQ68" s="969"/>
      <c r="AR68" s="969"/>
      <c r="AS68" s="969"/>
      <c r="AT68" s="969"/>
      <c r="AU68" s="969" t="s">
        <v>554</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556</v>
      </c>
      <c r="C69" s="962"/>
      <c r="D69" s="962"/>
      <c r="E69" s="962"/>
      <c r="F69" s="962"/>
      <c r="G69" s="962"/>
      <c r="H69" s="962"/>
      <c r="I69" s="962"/>
      <c r="J69" s="962"/>
      <c r="K69" s="962"/>
      <c r="L69" s="962"/>
      <c r="M69" s="962"/>
      <c r="N69" s="962"/>
      <c r="O69" s="962"/>
      <c r="P69" s="963"/>
      <c r="Q69" s="964">
        <v>1384</v>
      </c>
      <c r="R69" s="958"/>
      <c r="S69" s="958"/>
      <c r="T69" s="958"/>
      <c r="U69" s="958"/>
      <c r="V69" s="958">
        <v>1384</v>
      </c>
      <c r="W69" s="958"/>
      <c r="X69" s="958"/>
      <c r="Y69" s="958"/>
      <c r="Z69" s="958"/>
      <c r="AA69" s="958" t="s">
        <v>554</v>
      </c>
      <c r="AB69" s="958"/>
      <c r="AC69" s="958"/>
      <c r="AD69" s="958"/>
      <c r="AE69" s="958"/>
      <c r="AF69" s="958" t="s">
        <v>554</v>
      </c>
      <c r="AG69" s="958"/>
      <c r="AH69" s="958"/>
      <c r="AI69" s="958"/>
      <c r="AJ69" s="958"/>
      <c r="AK69" s="958" t="s">
        <v>554</v>
      </c>
      <c r="AL69" s="958"/>
      <c r="AM69" s="958"/>
      <c r="AN69" s="958"/>
      <c r="AO69" s="958"/>
      <c r="AP69" s="958" t="s">
        <v>554</v>
      </c>
      <c r="AQ69" s="958"/>
      <c r="AR69" s="958"/>
      <c r="AS69" s="958"/>
      <c r="AT69" s="958"/>
      <c r="AU69" s="958" t="s">
        <v>554</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557</v>
      </c>
      <c r="C70" s="962"/>
      <c r="D70" s="962"/>
      <c r="E70" s="962"/>
      <c r="F70" s="962"/>
      <c r="G70" s="962"/>
      <c r="H70" s="962"/>
      <c r="I70" s="962"/>
      <c r="J70" s="962"/>
      <c r="K70" s="962"/>
      <c r="L70" s="962"/>
      <c r="M70" s="962"/>
      <c r="N70" s="962"/>
      <c r="O70" s="962"/>
      <c r="P70" s="963"/>
      <c r="Q70" s="964">
        <v>194</v>
      </c>
      <c r="R70" s="958"/>
      <c r="S70" s="958"/>
      <c r="T70" s="958"/>
      <c r="U70" s="958"/>
      <c r="V70" s="958">
        <v>194</v>
      </c>
      <c r="W70" s="958"/>
      <c r="X70" s="958"/>
      <c r="Y70" s="958"/>
      <c r="Z70" s="958"/>
      <c r="AA70" s="958" t="s">
        <v>554</v>
      </c>
      <c r="AB70" s="958"/>
      <c r="AC70" s="958"/>
      <c r="AD70" s="958"/>
      <c r="AE70" s="958"/>
      <c r="AF70" s="958" t="s">
        <v>554</v>
      </c>
      <c r="AG70" s="958"/>
      <c r="AH70" s="958"/>
      <c r="AI70" s="958"/>
      <c r="AJ70" s="958"/>
      <c r="AK70" s="958">
        <v>166</v>
      </c>
      <c r="AL70" s="958"/>
      <c r="AM70" s="958"/>
      <c r="AN70" s="958"/>
      <c r="AO70" s="958"/>
      <c r="AP70" s="958">
        <v>1106</v>
      </c>
      <c r="AQ70" s="958"/>
      <c r="AR70" s="958"/>
      <c r="AS70" s="958"/>
      <c r="AT70" s="958"/>
      <c r="AU70" s="958">
        <v>714</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558</v>
      </c>
      <c r="C71" s="962"/>
      <c r="D71" s="962"/>
      <c r="E71" s="962"/>
      <c r="F71" s="962"/>
      <c r="G71" s="962"/>
      <c r="H71" s="962"/>
      <c r="I71" s="962"/>
      <c r="J71" s="962"/>
      <c r="K71" s="962"/>
      <c r="L71" s="962"/>
      <c r="M71" s="962"/>
      <c r="N71" s="962"/>
      <c r="O71" s="962"/>
      <c r="P71" s="963"/>
      <c r="Q71" s="964">
        <v>1221</v>
      </c>
      <c r="R71" s="958"/>
      <c r="S71" s="958"/>
      <c r="T71" s="958"/>
      <c r="U71" s="958"/>
      <c r="V71" s="958">
        <v>1221</v>
      </c>
      <c r="W71" s="958"/>
      <c r="X71" s="958"/>
      <c r="Y71" s="958"/>
      <c r="Z71" s="958"/>
      <c r="AA71" s="958" t="s">
        <v>554</v>
      </c>
      <c r="AB71" s="958"/>
      <c r="AC71" s="958"/>
      <c r="AD71" s="958"/>
      <c r="AE71" s="958"/>
      <c r="AF71" s="958" t="s">
        <v>554</v>
      </c>
      <c r="AG71" s="958"/>
      <c r="AH71" s="958"/>
      <c r="AI71" s="958"/>
      <c r="AJ71" s="958"/>
      <c r="AK71" s="958">
        <v>962</v>
      </c>
      <c r="AL71" s="958"/>
      <c r="AM71" s="958"/>
      <c r="AN71" s="958"/>
      <c r="AO71" s="958"/>
      <c r="AP71" s="958">
        <v>2591</v>
      </c>
      <c r="AQ71" s="958"/>
      <c r="AR71" s="958"/>
      <c r="AS71" s="958"/>
      <c r="AT71" s="958"/>
      <c r="AU71" s="958">
        <v>1661</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559</v>
      </c>
      <c r="C72" s="962"/>
      <c r="D72" s="962"/>
      <c r="E72" s="962"/>
      <c r="F72" s="962"/>
      <c r="G72" s="962"/>
      <c r="H72" s="962"/>
      <c r="I72" s="962"/>
      <c r="J72" s="962"/>
      <c r="K72" s="962"/>
      <c r="L72" s="962"/>
      <c r="M72" s="962"/>
      <c r="N72" s="962"/>
      <c r="O72" s="962"/>
      <c r="P72" s="963"/>
      <c r="Q72" s="964">
        <v>25</v>
      </c>
      <c r="R72" s="958"/>
      <c r="S72" s="958"/>
      <c r="T72" s="958"/>
      <c r="U72" s="958"/>
      <c r="V72" s="958">
        <v>25</v>
      </c>
      <c r="W72" s="958"/>
      <c r="X72" s="958"/>
      <c r="Y72" s="958"/>
      <c r="Z72" s="958"/>
      <c r="AA72" s="958" t="s">
        <v>554</v>
      </c>
      <c r="AB72" s="958"/>
      <c r="AC72" s="958"/>
      <c r="AD72" s="958"/>
      <c r="AE72" s="958"/>
      <c r="AF72" s="958" t="s">
        <v>554</v>
      </c>
      <c r="AG72" s="958"/>
      <c r="AH72" s="958"/>
      <c r="AI72" s="958"/>
      <c r="AJ72" s="958"/>
      <c r="AK72" s="958">
        <v>25</v>
      </c>
      <c r="AL72" s="958"/>
      <c r="AM72" s="958"/>
      <c r="AN72" s="958"/>
      <c r="AO72" s="958"/>
      <c r="AP72" s="958" t="s">
        <v>554</v>
      </c>
      <c r="AQ72" s="958"/>
      <c r="AR72" s="958"/>
      <c r="AS72" s="958"/>
      <c r="AT72" s="958"/>
      <c r="AU72" s="958" t="s">
        <v>554</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560</v>
      </c>
      <c r="C73" s="962"/>
      <c r="D73" s="962"/>
      <c r="E73" s="962"/>
      <c r="F73" s="962"/>
      <c r="G73" s="962"/>
      <c r="H73" s="962"/>
      <c r="I73" s="962"/>
      <c r="J73" s="962"/>
      <c r="K73" s="962"/>
      <c r="L73" s="962"/>
      <c r="M73" s="962"/>
      <c r="N73" s="962"/>
      <c r="O73" s="962"/>
      <c r="P73" s="963"/>
      <c r="Q73" s="964">
        <v>1670</v>
      </c>
      <c r="R73" s="958"/>
      <c r="S73" s="958"/>
      <c r="T73" s="958"/>
      <c r="U73" s="958"/>
      <c r="V73" s="958">
        <v>1670</v>
      </c>
      <c r="W73" s="958"/>
      <c r="X73" s="958"/>
      <c r="Y73" s="958"/>
      <c r="Z73" s="958"/>
      <c r="AA73" s="958" t="s">
        <v>554</v>
      </c>
      <c r="AB73" s="958"/>
      <c r="AC73" s="958"/>
      <c r="AD73" s="958"/>
      <c r="AE73" s="958"/>
      <c r="AF73" s="958" t="s">
        <v>554</v>
      </c>
      <c r="AG73" s="958"/>
      <c r="AH73" s="958"/>
      <c r="AI73" s="958"/>
      <c r="AJ73" s="958"/>
      <c r="AK73" s="958" t="s">
        <v>554</v>
      </c>
      <c r="AL73" s="958"/>
      <c r="AM73" s="958"/>
      <c r="AN73" s="958"/>
      <c r="AO73" s="958"/>
      <c r="AP73" s="958">
        <v>3190</v>
      </c>
      <c r="AQ73" s="958"/>
      <c r="AR73" s="958"/>
      <c r="AS73" s="958"/>
      <c r="AT73" s="958"/>
      <c r="AU73" s="958" t="s">
        <v>554</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561</v>
      </c>
      <c r="C74" s="962"/>
      <c r="D74" s="962"/>
      <c r="E74" s="962"/>
      <c r="F74" s="962"/>
      <c r="G74" s="962"/>
      <c r="H74" s="962"/>
      <c r="I74" s="962"/>
      <c r="J74" s="962"/>
      <c r="K74" s="962"/>
      <c r="L74" s="962"/>
      <c r="M74" s="962"/>
      <c r="N74" s="962"/>
      <c r="O74" s="962"/>
      <c r="P74" s="963"/>
      <c r="Q74" s="964">
        <v>27</v>
      </c>
      <c r="R74" s="958"/>
      <c r="S74" s="958"/>
      <c r="T74" s="958"/>
      <c r="U74" s="958"/>
      <c r="V74" s="958">
        <v>26</v>
      </c>
      <c r="W74" s="958"/>
      <c r="X74" s="958"/>
      <c r="Y74" s="958"/>
      <c r="Z74" s="958"/>
      <c r="AA74" s="958">
        <v>2</v>
      </c>
      <c r="AB74" s="958"/>
      <c r="AC74" s="958"/>
      <c r="AD74" s="958"/>
      <c r="AE74" s="958"/>
      <c r="AF74" s="958">
        <v>2</v>
      </c>
      <c r="AG74" s="958"/>
      <c r="AH74" s="958"/>
      <c r="AI74" s="958"/>
      <c r="AJ74" s="958"/>
      <c r="AK74" s="958" t="s">
        <v>554</v>
      </c>
      <c r="AL74" s="958"/>
      <c r="AM74" s="958"/>
      <c r="AN74" s="958"/>
      <c r="AO74" s="958"/>
      <c r="AP74" s="958" t="s">
        <v>554</v>
      </c>
      <c r="AQ74" s="958"/>
      <c r="AR74" s="958"/>
      <c r="AS74" s="958"/>
      <c r="AT74" s="958"/>
      <c r="AU74" s="958" t="s">
        <v>554</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562</v>
      </c>
      <c r="C75" s="962"/>
      <c r="D75" s="962"/>
      <c r="E75" s="962"/>
      <c r="F75" s="962"/>
      <c r="G75" s="962"/>
      <c r="H75" s="962"/>
      <c r="I75" s="962"/>
      <c r="J75" s="962"/>
      <c r="K75" s="962"/>
      <c r="L75" s="962"/>
      <c r="M75" s="962"/>
      <c r="N75" s="962"/>
      <c r="O75" s="962"/>
      <c r="P75" s="963"/>
      <c r="Q75" s="965">
        <v>332</v>
      </c>
      <c r="R75" s="966"/>
      <c r="S75" s="966"/>
      <c r="T75" s="966"/>
      <c r="U75" s="967"/>
      <c r="V75" s="968">
        <v>216</v>
      </c>
      <c r="W75" s="966"/>
      <c r="X75" s="966"/>
      <c r="Y75" s="966"/>
      <c r="Z75" s="967"/>
      <c r="AA75" s="968">
        <v>117</v>
      </c>
      <c r="AB75" s="966"/>
      <c r="AC75" s="966"/>
      <c r="AD75" s="966"/>
      <c r="AE75" s="967"/>
      <c r="AF75" s="968">
        <v>117</v>
      </c>
      <c r="AG75" s="966"/>
      <c r="AH75" s="966"/>
      <c r="AI75" s="966"/>
      <c r="AJ75" s="967"/>
      <c r="AK75" s="968">
        <v>133</v>
      </c>
      <c r="AL75" s="966"/>
      <c r="AM75" s="966"/>
      <c r="AN75" s="966"/>
      <c r="AO75" s="967"/>
      <c r="AP75" s="968" t="s">
        <v>554</v>
      </c>
      <c r="AQ75" s="966"/>
      <c r="AR75" s="966"/>
      <c r="AS75" s="966"/>
      <c r="AT75" s="967"/>
      <c r="AU75" s="968" t="s">
        <v>554</v>
      </c>
      <c r="AV75" s="966"/>
      <c r="AW75" s="966"/>
      <c r="AX75" s="966"/>
      <c r="AY75" s="967"/>
      <c r="AZ75" s="959" t="s">
        <v>566</v>
      </c>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t="s">
        <v>563</v>
      </c>
      <c r="C76" s="962"/>
      <c r="D76" s="962"/>
      <c r="E76" s="962"/>
      <c r="F76" s="962"/>
      <c r="G76" s="962"/>
      <c r="H76" s="962"/>
      <c r="I76" s="962"/>
      <c r="J76" s="962"/>
      <c r="K76" s="962"/>
      <c r="L76" s="962"/>
      <c r="M76" s="962"/>
      <c r="N76" s="962"/>
      <c r="O76" s="962"/>
      <c r="P76" s="963"/>
      <c r="Q76" s="965">
        <v>211512</v>
      </c>
      <c r="R76" s="966"/>
      <c r="S76" s="966"/>
      <c r="T76" s="966"/>
      <c r="U76" s="967"/>
      <c r="V76" s="968">
        <v>207502</v>
      </c>
      <c r="W76" s="966"/>
      <c r="X76" s="966"/>
      <c r="Y76" s="966"/>
      <c r="Z76" s="967"/>
      <c r="AA76" s="968">
        <v>4010</v>
      </c>
      <c r="AB76" s="966"/>
      <c r="AC76" s="966"/>
      <c r="AD76" s="966"/>
      <c r="AE76" s="967"/>
      <c r="AF76" s="968">
        <v>4010</v>
      </c>
      <c r="AG76" s="966"/>
      <c r="AH76" s="966"/>
      <c r="AI76" s="966"/>
      <c r="AJ76" s="967"/>
      <c r="AK76" s="968" t="s">
        <v>554</v>
      </c>
      <c r="AL76" s="966"/>
      <c r="AM76" s="966"/>
      <c r="AN76" s="966"/>
      <c r="AO76" s="967"/>
      <c r="AP76" s="968" t="s">
        <v>554</v>
      </c>
      <c r="AQ76" s="966"/>
      <c r="AR76" s="966"/>
      <c r="AS76" s="966"/>
      <c r="AT76" s="967"/>
      <c r="AU76" s="968" t="s">
        <v>554</v>
      </c>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c r="AG88" s="946"/>
      <c r="AH88" s="946"/>
      <c r="AI88" s="946"/>
      <c r="AJ88" s="946"/>
      <c r="AK88" s="950"/>
      <c r="AL88" s="950"/>
      <c r="AM88" s="950"/>
      <c r="AN88" s="950"/>
      <c r="AO88" s="950"/>
      <c r="AP88" s="946"/>
      <c r="AQ88" s="946"/>
      <c r="AR88" s="946"/>
      <c r="AS88" s="946"/>
      <c r="AT88" s="946"/>
      <c r="AU88" s="946"/>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c r="CS102" s="940"/>
      <c r="CT102" s="940"/>
      <c r="CU102" s="940"/>
      <c r="CV102" s="941"/>
      <c r="CW102" s="939"/>
      <c r="CX102" s="940"/>
      <c r="CY102" s="940"/>
      <c r="CZ102" s="940"/>
      <c r="DA102" s="941"/>
      <c r="DB102" s="939"/>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294</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294</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294</v>
      </c>
      <c r="DR109" s="883"/>
      <c r="DS109" s="883"/>
      <c r="DT109" s="883"/>
      <c r="DU109" s="884"/>
      <c r="DV109" s="885" t="s">
        <v>414</v>
      </c>
      <c r="DW109" s="883"/>
      <c r="DX109" s="883"/>
      <c r="DY109" s="883"/>
      <c r="DZ109" s="916"/>
    </row>
    <row r="110" spans="1:131" s="224" customFormat="1" ht="26.25" customHeight="1" x14ac:dyDescent="0.15">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3555806</v>
      </c>
      <c r="AB110" s="876"/>
      <c r="AC110" s="876"/>
      <c r="AD110" s="876"/>
      <c r="AE110" s="877"/>
      <c r="AF110" s="878">
        <v>3906188</v>
      </c>
      <c r="AG110" s="876"/>
      <c r="AH110" s="876"/>
      <c r="AI110" s="876"/>
      <c r="AJ110" s="877"/>
      <c r="AK110" s="878">
        <v>3743250</v>
      </c>
      <c r="AL110" s="876"/>
      <c r="AM110" s="876"/>
      <c r="AN110" s="876"/>
      <c r="AO110" s="877"/>
      <c r="AP110" s="879">
        <v>15.2</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38318843</v>
      </c>
      <c r="BR110" s="829"/>
      <c r="BS110" s="829"/>
      <c r="BT110" s="829"/>
      <c r="BU110" s="829"/>
      <c r="BV110" s="829">
        <v>37318463</v>
      </c>
      <c r="BW110" s="829"/>
      <c r="BX110" s="829"/>
      <c r="BY110" s="829"/>
      <c r="BZ110" s="829"/>
      <c r="CA110" s="829">
        <v>38454199</v>
      </c>
      <c r="CB110" s="829"/>
      <c r="CC110" s="829"/>
      <c r="CD110" s="829"/>
      <c r="CE110" s="829"/>
      <c r="CF110" s="853">
        <v>156.6</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121</v>
      </c>
      <c r="DH110" s="829"/>
      <c r="DI110" s="829"/>
      <c r="DJ110" s="829"/>
      <c r="DK110" s="829"/>
      <c r="DL110" s="829" t="s">
        <v>121</v>
      </c>
      <c r="DM110" s="829"/>
      <c r="DN110" s="829"/>
      <c r="DO110" s="829"/>
      <c r="DP110" s="829"/>
      <c r="DQ110" s="829" t="s">
        <v>121</v>
      </c>
      <c r="DR110" s="829"/>
      <c r="DS110" s="829"/>
      <c r="DT110" s="829"/>
      <c r="DU110" s="829"/>
      <c r="DV110" s="830" t="s">
        <v>121</v>
      </c>
      <c r="DW110" s="830"/>
      <c r="DX110" s="830"/>
      <c r="DY110" s="830"/>
      <c r="DZ110" s="831"/>
    </row>
    <row r="111" spans="1:131" s="224" customFormat="1" ht="26.25" customHeight="1" x14ac:dyDescent="0.15">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121</v>
      </c>
      <c r="AB111" s="906"/>
      <c r="AC111" s="906"/>
      <c r="AD111" s="906"/>
      <c r="AE111" s="907"/>
      <c r="AF111" s="908" t="s">
        <v>121</v>
      </c>
      <c r="AG111" s="906"/>
      <c r="AH111" s="906"/>
      <c r="AI111" s="906"/>
      <c r="AJ111" s="907"/>
      <c r="AK111" s="908" t="s">
        <v>121</v>
      </c>
      <c r="AL111" s="906"/>
      <c r="AM111" s="906"/>
      <c r="AN111" s="906"/>
      <c r="AO111" s="907"/>
      <c r="AP111" s="909" t="s">
        <v>121</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t="s">
        <v>121</v>
      </c>
      <c r="BR111" s="804"/>
      <c r="BS111" s="804"/>
      <c r="BT111" s="804"/>
      <c r="BU111" s="804"/>
      <c r="BV111" s="804" t="s">
        <v>121</v>
      </c>
      <c r="BW111" s="804"/>
      <c r="BX111" s="804"/>
      <c r="BY111" s="804"/>
      <c r="BZ111" s="804"/>
      <c r="CA111" s="804" t="s">
        <v>121</v>
      </c>
      <c r="CB111" s="804"/>
      <c r="CC111" s="804"/>
      <c r="CD111" s="804"/>
      <c r="CE111" s="804"/>
      <c r="CF111" s="862" t="s">
        <v>121</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121</v>
      </c>
      <c r="DH111" s="804"/>
      <c r="DI111" s="804"/>
      <c r="DJ111" s="804"/>
      <c r="DK111" s="804"/>
      <c r="DL111" s="804" t="s">
        <v>121</v>
      </c>
      <c r="DM111" s="804"/>
      <c r="DN111" s="804"/>
      <c r="DO111" s="804"/>
      <c r="DP111" s="804"/>
      <c r="DQ111" s="804" t="s">
        <v>121</v>
      </c>
      <c r="DR111" s="804"/>
      <c r="DS111" s="804"/>
      <c r="DT111" s="804"/>
      <c r="DU111" s="804"/>
      <c r="DV111" s="781" t="s">
        <v>121</v>
      </c>
      <c r="DW111" s="781"/>
      <c r="DX111" s="781"/>
      <c r="DY111" s="781"/>
      <c r="DZ111" s="782"/>
    </row>
    <row r="112" spans="1:131" s="224" customFormat="1" ht="26.25" customHeight="1" x14ac:dyDescent="0.15">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121</v>
      </c>
      <c r="AB112" s="767"/>
      <c r="AC112" s="767"/>
      <c r="AD112" s="767"/>
      <c r="AE112" s="768"/>
      <c r="AF112" s="769" t="s">
        <v>121</v>
      </c>
      <c r="AG112" s="767"/>
      <c r="AH112" s="767"/>
      <c r="AI112" s="767"/>
      <c r="AJ112" s="768"/>
      <c r="AK112" s="769" t="s">
        <v>121</v>
      </c>
      <c r="AL112" s="767"/>
      <c r="AM112" s="767"/>
      <c r="AN112" s="767"/>
      <c r="AO112" s="768"/>
      <c r="AP112" s="811" t="s">
        <v>121</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2161123</v>
      </c>
      <c r="BR112" s="804"/>
      <c r="BS112" s="804"/>
      <c r="BT112" s="804"/>
      <c r="BU112" s="804"/>
      <c r="BV112" s="804">
        <v>2077940</v>
      </c>
      <c r="BW112" s="804"/>
      <c r="BX112" s="804"/>
      <c r="BY112" s="804"/>
      <c r="BZ112" s="804"/>
      <c r="CA112" s="804">
        <v>2018662</v>
      </c>
      <c r="CB112" s="804"/>
      <c r="CC112" s="804"/>
      <c r="CD112" s="804"/>
      <c r="CE112" s="804"/>
      <c r="CF112" s="862">
        <v>8.1999999999999993</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121</v>
      </c>
      <c r="DH112" s="804"/>
      <c r="DI112" s="804"/>
      <c r="DJ112" s="804"/>
      <c r="DK112" s="804"/>
      <c r="DL112" s="804" t="s">
        <v>121</v>
      </c>
      <c r="DM112" s="804"/>
      <c r="DN112" s="804"/>
      <c r="DO112" s="804"/>
      <c r="DP112" s="804"/>
      <c r="DQ112" s="804" t="s">
        <v>121</v>
      </c>
      <c r="DR112" s="804"/>
      <c r="DS112" s="804"/>
      <c r="DT112" s="804"/>
      <c r="DU112" s="804"/>
      <c r="DV112" s="781" t="s">
        <v>121</v>
      </c>
      <c r="DW112" s="781"/>
      <c r="DX112" s="781"/>
      <c r="DY112" s="781"/>
      <c r="DZ112" s="782"/>
    </row>
    <row r="113" spans="1:130" s="224" customFormat="1" ht="26.25" customHeight="1" x14ac:dyDescent="0.15">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191338</v>
      </c>
      <c r="AB113" s="906"/>
      <c r="AC113" s="906"/>
      <c r="AD113" s="906"/>
      <c r="AE113" s="907"/>
      <c r="AF113" s="908">
        <v>168454</v>
      </c>
      <c r="AG113" s="906"/>
      <c r="AH113" s="906"/>
      <c r="AI113" s="906"/>
      <c r="AJ113" s="907"/>
      <c r="AK113" s="908">
        <v>174232</v>
      </c>
      <c r="AL113" s="906"/>
      <c r="AM113" s="906"/>
      <c r="AN113" s="906"/>
      <c r="AO113" s="907"/>
      <c r="AP113" s="909">
        <v>0.7</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3184821</v>
      </c>
      <c r="BR113" s="804"/>
      <c r="BS113" s="804"/>
      <c r="BT113" s="804"/>
      <c r="BU113" s="804"/>
      <c r="BV113" s="804">
        <v>2794315</v>
      </c>
      <c r="BW113" s="804"/>
      <c r="BX113" s="804"/>
      <c r="BY113" s="804"/>
      <c r="BZ113" s="804"/>
      <c r="CA113" s="804">
        <v>2375251</v>
      </c>
      <c r="CB113" s="804"/>
      <c r="CC113" s="804"/>
      <c r="CD113" s="804"/>
      <c r="CE113" s="804"/>
      <c r="CF113" s="862">
        <v>9.6999999999999993</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121</v>
      </c>
      <c r="DH113" s="767"/>
      <c r="DI113" s="767"/>
      <c r="DJ113" s="767"/>
      <c r="DK113" s="768"/>
      <c r="DL113" s="769" t="s">
        <v>121</v>
      </c>
      <c r="DM113" s="767"/>
      <c r="DN113" s="767"/>
      <c r="DO113" s="767"/>
      <c r="DP113" s="768"/>
      <c r="DQ113" s="769" t="s">
        <v>121</v>
      </c>
      <c r="DR113" s="767"/>
      <c r="DS113" s="767"/>
      <c r="DT113" s="767"/>
      <c r="DU113" s="768"/>
      <c r="DV113" s="811" t="s">
        <v>121</v>
      </c>
      <c r="DW113" s="812"/>
      <c r="DX113" s="812"/>
      <c r="DY113" s="812"/>
      <c r="DZ113" s="813"/>
    </row>
    <row r="114" spans="1:130" s="224" customFormat="1" ht="26.25" customHeight="1" x14ac:dyDescent="0.15">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372590</v>
      </c>
      <c r="AB114" s="767"/>
      <c r="AC114" s="767"/>
      <c r="AD114" s="767"/>
      <c r="AE114" s="768"/>
      <c r="AF114" s="769">
        <v>408937</v>
      </c>
      <c r="AG114" s="767"/>
      <c r="AH114" s="767"/>
      <c r="AI114" s="767"/>
      <c r="AJ114" s="768"/>
      <c r="AK114" s="769">
        <v>429973</v>
      </c>
      <c r="AL114" s="767"/>
      <c r="AM114" s="767"/>
      <c r="AN114" s="767"/>
      <c r="AO114" s="768"/>
      <c r="AP114" s="811">
        <v>1.8</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5027451</v>
      </c>
      <c r="BR114" s="804"/>
      <c r="BS114" s="804"/>
      <c r="BT114" s="804"/>
      <c r="BU114" s="804"/>
      <c r="BV114" s="804">
        <v>5144093</v>
      </c>
      <c r="BW114" s="804"/>
      <c r="BX114" s="804"/>
      <c r="BY114" s="804"/>
      <c r="BZ114" s="804"/>
      <c r="CA114" s="804">
        <v>5504655</v>
      </c>
      <c r="CB114" s="804"/>
      <c r="CC114" s="804"/>
      <c r="CD114" s="804"/>
      <c r="CE114" s="804"/>
      <c r="CF114" s="862">
        <v>22.4</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121</v>
      </c>
      <c r="DH114" s="767"/>
      <c r="DI114" s="767"/>
      <c r="DJ114" s="767"/>
      <c r="DK114" s="768"/>
      <c r="DL114" s="769" t="s">
        <v>121</v>
      </c>
      <c r="DM114" s="767"/>
      <c r="DN114" s="767"/>
      <c r="DO114" s="767"/>
      <c r="DP114" s="768"/>
      <c r="DQ114" s="769" t="s">
        <v>121</v>
      </c>
      <c r="DR114" s="767"/>
      <c r="DS114" s="767"/>
      <c r="DT114" s="767"/>
      <c r="DU114" s="768"/>
      <c r="DV114" s="811" t="s">
        <v>121</v>
      </c>
      <c r="DW114" s="812"/>
      <c r="DX114" s="812"/>
      <c r="DY114" s="812"/>
      <c r="DZ114" s="813"/>
    </row>
    <row r="115" spans="1:130" s="224" customFormat="1" ht="26.25" customHeight="1" x14ac:dyDescent="0.15">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121</v>
      </c>
      <c r="AB115" s="906"/>
      <c r="AC115" s="906"/>
      <c r="AD115" s="906"/>
      <c r="AE115" s="907"/>
      <c r="AF115" s="908" t="s">
        <v>121</v>
      </c>
      <c r="AG115" s="906"/>
      <c r="AH115" s="906"/>
      <c r="AI115" s="906"/>
      <c r="AJ115" s="907"/>
      <c r="AK115" s="908" t="s">
        <v>121</v>
      </c>
      <c r="AL115" s="906"/>
      <c r="AM115" s="906"/>
      <c r="AN115" s="906"/>
      <c r="AO115" s="907"/>
      <c r="AP115" s="909" t="s">
        <v>121</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121</v>
      </c>
      <c r="BR115" s="804"/>
      <c r="BS115" s="804"/>
      <c r="BT115" s="804"/>
      <c r="BU115" s="804"/>
      <c r="BV115" s="804" t="s">
        <v>121</v>
      </c>
      <c r="BW115" s="804"/>
      <c r="BX115" s="804"/>
      <c r="BY115" s="804"/>
      <c r="BZ115" s="804"/>
      <c r="CA115" s="804" t="s">
        <v>121</v>
      </c>
      <c r="CB115" s="804"/>
      <c r="CC115" s="804"/>
      <c r="CD115" s="804"/>
      <c r="CE115" s="804"/>
      <c r="CF115" s="862" t="s">
        <v>121</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121</v>
      </c>
      <c r="DH115" s="767"/>
      <c r="DI115" s="767"/>
      <c r="DJ115" s="767"/>
      <c r="DK115" s="768"/>
      <c r="DL115" s="769" t="s">
        <v>121</v>
      </c>
      <c r="DM115" s="767"/>
      <c r="DN115" s="767"/>
      <c r="DO115" s="767"/>
      <c r="DP115" s="768"/>
      <c r="DQ115" s="769" t="s">
        <v>121</v>
      </c>
      <c r="DR115" s="767"/>
      <c r="DS115" s="767"/>
      <c r="DT115" s="767"/>
      <c r="DU115" s="768"/>
      <c r="DV115" s="811" t="s">
        <v>121</v>
      </c>
      <c r="DW115" s="812"/>
      <c r="DX115" s="812"/>
      <c r="DY115" s="812"/>
      <c r="DZ115" s="813"/>
    </row>
    <row r="116" spans="1:130" s="224" customFormat="1" ht="26.25" customHeight="1" x14ac:dyDescent="0.15">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121</v>
      </c>
      <c r="AB116" s="767"/>
      <c r="AC116" s="767"/>
      <c r="AD116" s="767"/>
      <c r="AE116" s="768"/>
      <c r="AF116" s="769" t="s">
        <v>121</v>
      </c>
      <c r="AG116" s="767"/>
      <c r="AH116" s="767"/>
      <c r="AI116" s="767"/>
      <c r="AJ116" s="768"/>
      <c r="AK116" s="769">
        <v>701</v>
      </c>
      <c r="AL116" s="767"/>
      <c r="AM116" s="767"/>
      <c r="AN116" s="767"/>
      <c r="AO116" s="768"/>
      <c r="AP116" s="811">
        <v>0</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121</v>
      </c>
      <c r="BR116" s="804"/>
      <c r="BS116" s="804"/>
      <c r="BT116" s="804"/>
      <c r="BU116" s="804"/>
      <c r="BV116" s="804" t="s">
        <v>121</v>
      </c>
      <c r="BW116" s="804"/>
      <c r="BX116" s="804"/>
      <c r="BY116" s="804"/>
      <c r="BZ116" s="804"/>
      <c r="CA116" s="804" t="s">
        <v>121</v>
      </c>
      <c r="CB116" s="804"/>
      <c r="CC116" s="804"/>
      <c r="CD116" s="804"/>
      <c r="CE116" s="804"/>
      <c r="CF116" s="862" t="s">
        <v>121</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121</v>
      </c>
      <c r="DH116" s="767"/>
      <c r="DI116" s="767"/>
      <c r="DJ116" s="767"/>
      <c r="DK116" s="768"/>
      <c r="DL116" s="769" t="s">
        <v>121</v>
      </c>
      <c r="DM116" s="767"/>
      <c r="DN116" s="767"/>
      <c r="DO116" s="767"/>
      <c r="DP116" s="768"/>
      <c r="DQ116" s="769" t="s">
        <v>121</v>
      </c>
      <c r="DR116" s="767"/>
      <c r="DS116" s="767"/>
      <c r="DT116" s="767"/>
      <c r="DU116" s="768"/>
      <c r="DV116" s="811" t="s">
        <v>121</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4119734</v>
      </c>
      <c r="AB117" s="890"/>
      <c r="AC117" s="890"/>
      <c r="AD117" s="890"/>
      <c r="AE117" s="891"/>
      <c r="AF117" s="892">
        <v>4483579</v>
      </c>
      <c r="AG117" s="890"/>
      <c r="AH117" s="890"/>
      <c r="AI117" s="890"/>
      <c r="AJ117" s="891"/>
      <c r="AK117" s="892">
        <v>4348156</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121</v>
      </c>
      <c r="BR117" s="804"/>
      <c r="BS117" s="804"/>
      <c r="BT117" s="804"/>
      <c r="BU117" s="804"/>
      <c r="BV117" s="804" t="s">
        <v>121</v>
      </c>
      <c r="BW117" s="804"/>
      <c r="BX117" s="804"/>
      <c r="BY117" s="804"/>
      <c r="BZ117" s="804"/>
      <c r="CA117" s="804" t="s">
        <v>121</v>
      </c>
      <c r="CB117" s="804"/>
      <c r="CC117" s="804"/>
      <c r="CD117" s="804"/>
      <c r="CE117" s="804"/>
      <c r="CF117" s="862" t="s">
        <v>121</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121</v>
      </c>
      <c r="DH117" s="767"/>
      <c r="DI117" s="767"/>
      <c r="DJ117" s="767"/>
      <c r="DK117" s="768"/>
      <c r="DL117" s="769" t="s">
        <v>121</v>
      </c>
      <c r="DM117" s="767"/>
      <c r="DN117" s="767"/>
      <c r="DO117" s="767"/>
      <c r="DP117" s="768"/>
      <c r="DQ117" s="769" t="s">
        <v>121</v>
      </c>
      <c r="DR117" s="767"/>
      <c r="DS117" s="767"/>
      <c r="DT117" s="767"/>
      <c r="DU117" s="768"/>
      <c r="DV117" s="811" t="s">
        <v>121</v>
      </c>
      <c r="DW117" s="812"/>
      <c r="DX117" s="812"/>
      <c r="DY117" s="812"/>
      <c r="DZ117" s="813"/>
    </row>
    <row r="118" spans="1:130" s="224" customFormat="1" ht="26.25" customHeight="1" x14ac:dyDescent="0.15">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294</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121</v>
      </c>
      <c r="BR118" s="832"/>
      <c r="BS118" s="832"/>
      <c r="BT118" s="832"/>
      <c r="BU118" s="832"/>
      <c r="BV118" s="832" t="s">
        <v>121</v>
      </c>
      <c r="BW118" s="832"/>
      <c r="BX118" s="832"/>
      <c r="BY118" s="832"/>
      <c r="BZ118" s="832"/>
      <c r="CA118" s="832" t="s">
        <v>121</v>
      </c>
      <c r="CB118" s="832"/>
      <c r="CC118" s="832"/>
      <c r="CD118" s="832"/>
      <c r="CE118" s="832"/>
      <c r="CF118" s="862" t="s">
        <v>121</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121</v>
      </c>
      <c r="DH118" s="767"/>
      <c r="DI118" s="767"/>
      <c r="DJ118" s="767"/>
      <c r="DK118" s="768"/>
      <c r="DL118" s="769" t="s">
        <v>121</v>
      </c>
      <c r="DM118" s="767"/>
      <c r="DN118" s="767"/>
      <c r="DO118" s="767"/>
      <c r="DP118" s="768"/>
      <c r="DQ118" s="769" t="s">
        <v>121</v>
      </c>
      <c r="DR118" s="767"/>
      <c r="DS118" s="767"/>
      <c r="DT118" s="767"/>
      <c r="DU118" s="768"/>
      <c r="DV118" s="811" t="s">
        <v>121</v>
      </c>
      <c r="DW118" s="812"/>
      <c r="DX118" s="812"/>
      <c r="DY118" s="812"/>
      <c r="DZ118" s="813"/>
    </row>
    <row r="119" spans="1:130" s="224" customFormat="1" ht="26.25" customHeight="1" x14ac:dyDescent="0.15">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121</v>
      </c>
      <c r="AB119" s="876"/>
      <c r="AC119" s="876"/>
      <c r="AD119" s="876"/>
      <c r="AE119" s="877"/>
      <c r="AF119" s="878" t="s">
        <v>121</v>
      </c>
      <c r="AG119" s="876"/>
      <c r="AH119" s="876"/>
      <c r="AI119" s="876"/>
      <c r="AJ119" s="877"/>
      <c r="AK119" s="878" t="s">
        <v>121</v>
      </c>
      <c r="AL119" s="876"/>
      <c r="AM119" s="876"/>
      <c r="AN119" s="876"/>
      <c r="AO119" s="877"/>
      <c r="AP119" s="879" t="s">
        <v>121</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444</v>
      </c>
      <c r="BP119" s="865"/>
      <c r="BQ119" s="866">
        <v>48692238</v>
      </c>
      <c r="BR119" s="832"/>
      <c r="BS119" s="832"/>
      <c r="BT119" s="832"/>
      <c r="BU119" s="832"/>
      <c r="BV119" s="832">
        <v>47334811</v>
      </c>
      <c r="BW119" s="832"/>
      <c r="BX119" s="832"/>
      <c r="BY119" s="832"/>
      <c r="BZ119" s="832"/>
      <c r="CA119" s="832">
        <v>48352767</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121</v>
      </c>
      <c r="DH119" s="751"/>
      <c r="DI119" s="751"/>
      <c r="DJ119" s="751"/>
      <c r="DK119" s="752"/>
      <c r="DL119" s="753" t="s">
        <v>121</v>
      </c>
      <c r="DM119" s="751"/>
      <c r="DN119" s="751"/>
      <c r="DO119" s="751"/>
      <c r="DP119" s="752"/>
      <c r="DQ119" s="753" t="s">
        <v>121</v>
      </c>
      <c r="DR119" s="751"/>
      <c r="DS119" s="751"/>
      <c r="DT119" s="751"/>
      <c r="DU119" s="752"/>
      <c r="DV119" s="835" t="s">
        <v>121</v>
      </c>
      <c r="DW119" s="836"/>
      <c r="DX119" s="836"/>
      <c r="DY119" s="836"/>
      <c r="DZ119" s="837"/>
    </row>
    <row r="120" spans="1:130" s="224" customFormat="1" ht="26.25" customHeight="1" x14ac:dyDescent="0.15">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121</v>
      </c>
      <c r="AB120" s="767"/>
      <c r="AC120" s="767"/>
      <c r="AD120" s="767"/>
      <c r="AE120" s="768"/>
      <c r="AF120" s="769" t="s">
        <v>121</v>
      </c>
      <c r="AG120" s="767"/>
      <c r="AH120" s="767"/>
      <c r="AI120" s="767"/>
      <c r="AJ120" s="768"/>
      <c r="AK120" s="769" t="s">
        <v>121</v>
      </c>
      <c r="AL120" s="767"/>
      <c r="AM120" s="767"/>
      <c r="AN120" s="767"/>
      <c r="AO120" s="768"/>
      <c r="AP120" s="811" t="s">
        <v>121</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20783509</v>
      </c>
      <c r="BR120" s="829"/>
      <c r="BS120" s="829"/>
      <c r="BT120" s="829"/>
      <c r="BU120" s="829"/>
      <c r="BV120" s="829">
        <v>22333872</v>
      </c>
      <c r="BW120" s="829"/>
      <c r="BX120" s="829"/>
      <c r="BY120" s="829"/>
      <c r="BZ120" s="829"/>
      <c r="CA120" s="829">
        <v>15324316</v>
      </c>
      <c r="CB120" s="829"/>
      <c r="CC120" s="829"/>
      <c r="CD120" s="829"/>
      <c r="CE120" s="829"/>
      <c r="CF120" s="853">
        <v>62.4</v>
      </c>
      <c r="CG120" s="854"/>
      <c r="CH120" s="854"/>
      <c r="CI120" s="854"/>
      <c r="CJ120" s="854"/>
      <c r="CK120" s="855" t="s">
        <v>448</v>
      </c>
      <c r="CL120" s="839"/>
      <c r="CM120" s="839"/>
      <c r="CN120" s="839"/>
      <c r="CO120" s="840"/>
      <c r="CP120" s="859" t="s">
        <v>395</v>
      </c>
      <c r="CQ120" s="860"/>
      <c r="CR120" s="860"/>
      <c r="CS120" s="860"/>
      <c r="CT120" s="860"/>
      <c r="CU120" s="860"/>
      <c r="CV120" s="860"/>
      <c r="CW120" s="860"/>
      <c r="CX120" s="860"/>
      <c r="CY120" s="860"/>
      <c r="CZ120" s="860"/>
      <c r="DA120" s="860"/>
      <c r="DB120" s="860"/>
      <c r="DC120" s="860"/>
      <c r="DD120" s="860"/>
      <c r="DE120" s="860"/>
      <c r="DF120" s="861"/>
      <c r="DG120" s="848">
        <v>2151624</v>
      </c>
      <c r="DH120" s="829"/>
      <c r="DI120" s="829"/>
      <c r="DJ120" s="829"/>
      <c r="DK120" s="829"/>
      <c r="DL120" s="829">
        <v>2068902</v>
      </c>
      <c r="DM120" s="829"/>
      <c r="DN120" s="829"/>
      <c r="DO120" s="829"/>
      <c r="DP120" s="829"/>
      <c r="DQ120" s="829">
        <v>2006797</v>
      </c>
      <c r="DR120" s="829"/>
      <c r="DS120" s="829"/>
      <c r="DT120" s="829"/>
      <c r="DU120" s="829"/>
      <c r="DV120" s="830">
        <v>8.1999999999999993</v>
      </c>
      <c r="DW120" s="830"/>
      <c r="DX120" s="830"/>
      <c r="DY120" s="830"/>
      <c r="DZ120" s="831"/>
    </row>
    <row r="121" spans="1:130" s="224" customFormat="1" ht="26.25" customHeight="1" x14ac:dyDescent="0.15">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121</v>
      </c>
      <c r="AB121" s="767"/>
      <c r="AC121" s="767"/>
      <c r="AD121" s="767"/>
      <c r="AE121" s="768"/>
      <c r="AF121" s="769" t="s">
        <v>121</v>
      </c>
      <c r="AG121" s="767"/>
      <c r="AH121" s="767"/>
      <c r="AI121" s="767"/>
      <c r="AJ121" s="768"/>
      <c r="AK121" s="769" t="s">
        <v>121</v>
      </c>
      <c r="AL121" s="767"/>
      <c r="AM121" s="767"/>
      <c r="AN121" s="767"/>
      <c r="AO121" s="768"/>
      <c r="AP121" s="811" t="s">
        <v>121</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v>7057707</v>
      </c>
      <c r="BR121" s="804"/>
      <c r="BS121" s="804"/>
      <c r="BT121" s="804"/>
      <c r="BU121" s="804"/>
      <c r="BV121" s="804">
        <v>7206462</v>
      </c>
      <c r="BW121" s="804"/>
      <c r="BX121" s="804"/>
      <c r="BY121" s="804"/>
      <c r="BZ121" s="804"/>
      <c r="CA121" s="804">
        <v>8582355</v>
      </c>
      <c r="CB121" s="804"/>
      <c r="CC121" s="804"/>
      <c r="CD121" s="804"/>
      <c r="CE121" s="804"/>
      <c r="CF121" s="862">
        <v>34.9</v>
      </c>
      <c r="CG121" s="863"/>
      <c r="CH121" s="863"/>
      <c r="CI121" s="863"/>
      <c r="CJ121" s="863"/>
      <c r="CK121" s="856"/>
      <c r="CL121" s="842"/>
      <c r="CM121" s="842"/>
      <c r="CN121" s="842"/>
      <c r="CO121" s="843"/>
      <c r="CP121" s="822" t="s">
        <v>393</v>
      </c>
      <c r="CQ121" s="823"/>
      <c r="CR121" s="823"/>
      <c r="CS121" s="823"/>
      <c r="CT121" s="823"/>
      <c r="CU121" s="823"/>
      <c r="CV121" s="823"/>
      <c r="CW121" s="823"/>
      <c r="CX121" s="823"/>
      <c r="CY121" s="823"/>
      <c r="CZ121" s="823"/>
      <c r="DA121" s="823"/>
      <c r="DB121" s="823"/>
      <c r="DC121" s="823"/>
      <c r="DD121" s="823"/>
      <c r="DE121" s="823"/>
      <c r="DF121" s="824"/>
      <c r="DG121" s="803">
        <v>9499</v>
      </c>
      <c r="DH121" s="804"/>
      <c r="DI121" s="804"/>
      <c r="DJ121" s="804"/>
      <c r="DK121" s="804"/>
      <c r="DL121" s="804">
        <v>9038</v>
      </c>
      <c r="DM121" s="804"/>
      <c r="DN121" s="804"/>
      <c r="DO121" s="804"/>
      <c r="DP121" s="804"/>
      <c r="DQ121" s="804">
        <v>11865</v>
      </c>
      <c r="DR121" s="804"/>
      <c r="DS121" s="804"/>
      <c r="DT121" s="804"/>
      <c r="DU121" s="804"/>
      <c r="DV121" s="781">
        <v>0</v>
      </c>
      <c r="DW121" s="781"/>
      <c r="DX121" s="781"/>
      <c r="DY121" s="781"/>
      <c r="DZ121" s="782"/>
    </row>
    <row r="122" spans="1:130" s="224" customFormat="1" ht="26.25" customHeight="1" x14ac:dyDescent="0.15">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121</v>
      </c>
      <c r="AB122" s="767"/>
      <c r="AC122" s="767"/>
      <c r="AD122" s="767"/>
      <c r="AE122" s="768"/>
      <c r="AF122" s="769" t="s">
        <v>121</v>
      </c>
      <c r="AG122" s="767"/>
      <c r="AH122" s="767"/>
      <c r="AI122" s="767"/>
      <c r="AJ122" s="768"/>
      <c r="AK122" s="769" t="s">
        <v>121</v>
      </c>
      <c r="AL122" s="767"/>
      <c r="AM122" s="767"/>
      <c r="AN122" s="767"/>
      <c r="AO122" s="768"/>
      <c r="AP122" s="811" t="s">
        <v>121</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31011131</v>
      </c>
      <c r="BR122" s="832"/>
      <c r="BS122" s="832"/>
      <c r="BT122" s="832"/>
      <c r="BU122" s="832"/>
      <c r="BV122" s="832">
        <v>29687817</v>
      </c>
      <c r="BW122" s="832"/>
      <c r="BX122" s="832"/>
      <c r="BY122" s="832"/>
      <c r="BZ122" s="832"/>
      <c r="CA122" s="832">
        <v>28838919</v>
      </c>
      <c r="CB122" s="832"/>
      <c r="CC122" s="832"/>
      <c r="CD122" s="832"/>
      <c r="CE122" s="832"/>
      <c r="CF122" s="833">
        <v>117.4</v>
      </c>
      <c r="CG122" s="834"/>
      <c r="CH122" s="834"/>
      <c r="CI122" s="834"/>
      <c r="CJ122" s="834"/>
      <c r="CK122" s="856"/>
      <c r="CL122" s="842"/>
      <c r="CM122" s="842"/>
      <c r="CN122" s="842"/>
      <c r="CO122" s="843"/>
      <c r="CP122" s="822" t="s">
        <v>390</v>
      </c>
      <c r="CQ122" s="823"/>
      <c r="CR122" s="823"/>
      <c r="CS122" s="823"/>
      <c r="CT122" s="823"/>
      <c r="CU122" s="823"/>
      <c r="CV122" s="823"/>
      <c r="CW122" s="823"/>
      <c r="CX122" s="823"/>
      <c r="CY122" s="823"/>
      <c r="CZ122" s="823"/>
      <c r="DA122" s="823"/>
      <c r="DB122" s="823"/>
      <c r="DC122" s="823"/>
      <c r="DD122" s="823"/>
      <c r="DE122" s="823"/>
      <c r="DF122" s="824"/>
      <c r="DG122" s="803" t="s">
        <v>121</v>
      </c>
      <c r="DH122" s="804"/>
      <c r="DI122" s="804"/>
      <c r="DJ122" s="804"/>
      <c r="DK122" s="804"/>
      <c r="DL122" s="804" t="s">
        <v>121</v>
      </c>
      <c r="DM122" s="804"/>
      <c r="DN122" s="804"/>
      <c r="DO122" s="804"/>
      <c r="DP122" s="804"/>
      <c r="DQ122" s="804" t="s">
        <v>121</v>
      </c>
      <c r="DR122" s="804"/>
      <c r="DS122" s="804"/>
      <c r="DT122" s="804"/>
      <c r="DU122" s="804"/>
      <c r="DV122" s="781" t="s">
        <v>121</v>
      </c>
      <c r="DW122" s="781"/>
      <c r="DX122" s="781"/>
      <c r="DY122" s="781"/>
      <c r="DZ122" s="782"/>
    </row>
    <row r="123" spans="1:130" s="224" customFormat="1" ht="26.25" customHeight="1" x14ac:dyDescent="0.15">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121</v>
      </c>
      <c r="AB123" s="767"/>
      <c r="AC123" s="767"/>
      <c r="AD123" s="767"/>
      <c r="AE123" s="768"/>
      <c r="AF123" s="769" t="s">
        <v>121</v>
      </c>
      <c r="AG123" s="767"/>
      <c r="AH123" s="767"/>
      <c r="AI123" s="767"/>
      <c r="AJ123" s="768"/>
      <c r="AK123" s="769" t="s">
        <v>121</v>
      </c>
      <c r="AL123" s="767"/>
      <c r="AM123" s="767"/>
      <c r="AN123" s="767"/>
      <c r="AO123" s="768"/>
      <c r="AP123" s="811" t="s">
        <v>121</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452</v>
      </c>
      <c r="BP123" s="865"/>
      <c r="BQ123" s="819">
        <v>58852347</v>
      </c>
      <c r="BR123" s="820"/>
      <c r="BS123" s="820"/>
      <c r="BT123" s="820"/>
      <c r="BU123" s="820"/>
      <c r="BV123" s="820">
        <v>59228151</v>
      </c>
      <c r="BW123" s="820"/>
      <c r="BX123" s="820"/>
      <c r="BY123" s="820"/>
      <c r="BZ123" s="820"/>
      <c r="CA123" s="820">
        <v>52745590</v>
      </c>
      <c r="CB123" s="820"/>
      <c r="CC123" s="820"/>
      <c r="CD123" s="820"/>
      <c r="CE123" s="820"/>
      <c r="CF123" s="735"/>
      <c r="CG123" s="736"/>
      <c r="CH123" s="736"/>
      <c r="CI123" s="736"/>
      <c r="CJ123" s="821"/>
      <c r="CK123" s="856"/>
      <c r="CL123" s="842"/>
      <c r="CM123" s="842"/>
      <c r="CN123" s="842"/>
      <c r="CO123" s="843"/>
      <c r="CP123" s="822" t="s">
        <v>392</v>
      </c>
      <c r="CQ123" s="823"/>
      <c r="CR123" s="823"/>
      <c r="CS123" s="823"/>
      <c r="CT123" s="823"/>
      <c r="CU123" s="823"/>
      <c r="CV123" s="823"/>
      <c r="CW123" s="823"/>
      <c r="CX123" s="823"/>
      <c r="CY123" s="823"/>
      <c r="CZ123" s="823"/>
      <c r="DA123" s="823"/>
      <c r="DB123" s="823"/>
      <c r="DC123" s="823"/>
      <c r="DD123" s="823"/>
      <c r="DE123" s="823"/>
      <c r="DF123" s="824"/>
      <c r="DG123" s="766" t="s">
        <v>121</v>
      </c>
      <c r="DH123" s="767"/>
      <c r="DI123" s="767"/>
      <c r="DJ123" s="767"/>
      <c r="DK123" s="768"/>
      <c r="DL123" s="769" t="s">
        <v>121</v>
      </c>
      <c r="DM123" s="767"/>
      <c r="DN123" s="767"/>
      <c r="DO123" s="767"/>
      <c r="DP123" s="768"/>
      <c r="DQ123" s="769" t="s">
        <v>121</v>
      </c>
      <c r="DR123" s="767"/>
      <c r="DS123" s="767"/>
      <c r="DT123" s="767"/>
      <c r="DU123" s="768"/>
      <c r="DV123" s="811" t="s">
        <v>121</v>
      </c>
      <c r="DW123" s="812"/>
      <c r="DX123" s="812"/>
      <c r="DY123" s="812"/>
      <c r="DZ123" s="813"/>
    </row>
    <row r="124" spans="1:130" s="224" customFormat="1" ht="26.25" customHeight="1" thickBot="1" x14ac:dyDescent="0.2">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121</v>
      </c>
      <c r="AB124" s="767"/>
      <c r="AC124" s="767"/>
      <c r="AD124" s="767"/>
      <c r="AE124" s="768"/>
      <c r="AF124" s="769" t="s">
        <v>121</v>
      </c>
      <c r="AG124" s="767"/>
      <c r="AH124" s="767"/>
      <c r="AI124" s="767"/>
      <c r="AJ124" s="768"/>
      <c r="AK124" s="769" t="s">
        <v>121</v>
      </c>
      <c r="AL124" s="767"/>
      <c r="AM124" s="767"/>
      <c r="AN124" s="767"/>
      <c r="AO124" s="768"/>
      <c r="AP124" s="811" t="s">
        <v>121</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121</v>
      </c>
      <c r="BR124" s="818"/>
      <c r="BS124" s="818"/>
      <c r="BT124" s="818"/>
      <c r="BU124" s="818"/>
      <c r="BV124" s="818" t="s">
        <v>121</v>
      </c>
      <c r="BW124" s="818"/>
      <c r="BX124" s="818"/>
      <c r="BY124" s="818"/>
      <c r="BZ124" s="818"/>
      <c r="CA124" s="818" t="s">
        <v>121</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121</v>
      </c>
      <c r="DH124" s="751"/>
      <c r="DI124" s="751"/>
      <c r="DJ124" s="751"/>
      <c r="DK124" s="752"/>
      <c r="DL124" s="753" t="s">
        <v>121</v>
      </c>
      <c r="DM124" s="751"/>
      <c r="DN124" s="751"/>
      <c r="DO124" s="751"/>
      <c r="DP124" s="752"/>
      <c r="DQ124" s="753" t="s">
        <v>121</v>
      </c>
      <c r="DR124" s="751"/>
      <c r="DS124" s="751"/>
      <c r="DT124" s="751"/>
      <c r="DU124" s="752"/>
      <c r="DV124" s="835" t="s">
        <v>121</v>
      </c>
      <c r="DW124" s="836"/>
      <c r="DX124" s="836"/>
      <c r="DY124" s="836"/>
      <c r="DZ124" s="837"/>
    </row>
    <row r="125" spans="1:130" s="224" customFormat="1" ht="26.25" customHeight="1" x14ac:dyDescent="0.15">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121</v>
      </c>
      <c r="AB125" s="767"/>
      <c r="AC125" s="767"/>
      <c r="AD125" s="767"/>
      <c r="AE125" s="768"/>
      <c r="AF125" s="769" t="s">
        <v>121</v>
      </c>
      <c r="AG125" s="767"/>
      <c r="AH125" s="767"/>
      <c r="AI125" s="767"/>
      <c r="AJ125" s="768"/>
      <c r="AK125" s="769" t="s">
        <v>121</v>
      </c>
      <c r="AL125" s="767"/>
      <c r="AM125" s="767"/>
      <c r="AN125" s="767"/>
      <c r="AO125" s="768"/>
      <c r="AP125" s="811" t="s">
        <v>121</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121</v>
      </c>
      <c r="DH125" s="829"/>
      <c r="DI125" s="829"/>
      <c r="DJ125" s="829"/>
      <c r="DK125" s="829"/>
      <c r="DL125" s="829" t="s">
        <v>121</v>
      </c>
      <c r="DM125" s="829"/>
      <c r="DN125" s="829"/>
      <c r="DO125" s="829"/>
      <c r="DP125" s="829"/>
      <c r="DQ125" s="829" t="s">
        <v>121</v>
      </c>
      <c r="DR125" s="829"/>
      <c r="DS125" s="829"/>
      <c r="DT125" s="829"/>
      <c r="DU125" s="829"/>
      <c r="DV125" s="830" t="s">
        <v>121</v>
      </c>
      <c r="DW125" s="830"/>
      <c r="DX125" s="830"/>
      <c r="DY125" s="830"/>
      <c r="DZ125" s="831"/>
    </row>
    <row r="126" spans="1:130" s="224" customFormat="1" ht="26.25" customHeight="1" thickBot="1" x14ac:dyDescent="0.2">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121</v>
      </c>
      <c r="AB126" s="767"/>
      <c r="AC126" s="767"/>
      <c r="AD126" s="767"/>
      <c r="AE126" s="768"/>
      <c r="AF126" s="769" t="s">
        <v>121</v>
      </c>
      <c r="AG126" s="767"/>
      <c r="AH126" s="767"/>
      <c r="AI126" s="767"/>
      <c r="AJ126" s="768"/>
      <c r="AK126" s="769" t="s">
        <v>121</v>
      </c>
      <c r="AL126" s="767"/>
      <c r="AM126" s="767"/>
      <c r="AN126" s="767"/>
      <c r="AO126" s="768"/>
      <c r="AP126" s="811" t="s">
        <v>121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121</v>
      </c>
      <c r="DH126" s="804"/>
      <c r="DI126" s="804"/>
      <c r="DJ126" s="804"/>
      <c r="DK126" s="804"/>
      <c r="DL126" s="804" t="s">
        <v>121</v>
      </c>
      <c r="DM126" s="804"/>
      <c r="DN126" s="804"/>
      <c r="DO126" s="804"/>
      <c r="DP126" s="804"/>
      <c r="DQ126" s="804" t="s">
        <v>121</v>
      </c>
      <c r="DR126" s="804"/>
      <c r="DS126" s="804"/>
      <c r="DT126" s="804"/>
      <c r="DU126" s="804"/>
      <c r="DV126" s="781" t="s">
        <v>121</v>
      </c>
      <c r="DW126" s="781"/>
      <c r="DX126" s="781"/>
      <c r="DY126" s="781"/>
      <c r="DZ126" s="782"/>
    </row>
    <row r="127" spans="1:130" s="224" customFormat="1" ht="26.25" customHeight="1" x14ac:dyDescent="0.15">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121</v>
      </c>
      <c r="AB127" s="767"/>
      <c r="AC127" s="767"/>
      <c r="AD127" s="767"/>
      <c r="AE127" s="768"/>
      <c r="AF127" s="769" t="s">
        <v>121</v>
      </c>
      <c r="AG127" s="767"/>
      <c r="AH127" s="767"/>
      <c r="AI127" s="767"/>
      <c r="AJ127" s="768"/>
      <c r="AK127" s="769" t="s">
        <v>121</v>
      </c>
      <c r="AL127" s="767"/>
      <c r="AM127" s="767"/>
      <c r="AN127" s="767"/>
      <c r="AO127" s="768"/>
      <c r="AP127" s="811" t="s">
        <v>121</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121</v>
      </c>
      <c r="DH127" s="804"/>
      <c r="DI127" s="804"/>
      <c r="DJ127" s="804"/>
      <c r="DK127" s="804"/>
      <c r="DL127" s="804" t="s">
        <v>121</v>
      </c>
      <c r="DM127" s="804"/>
      <c r="DN127" s="804"/>
      <c r="DO127" s="804"/>
      <c r="DP127" s="804"/>
      <c r="DQ127" s="804" t="s">
        <v>121</v>
      </c>
      <c r="DR127" s="804"/>
      <c r="DS127" s="804"/>
      <c r="DT127" s="804"/>
      <c r="DU127" s="804"/>
      <c r="DV127" s="781" t="s">
        <v>121</v>
      </c>
      <c r="DW127" s="781"/>
      <c r="DX127" s="781"/>
      <c r="DY127" s="781"/>
      <c r="DZ127" s="782"/>
    </row>
    <row r="128" spans="1:130" s="224" customFormat="1" ht="26.25" customHeight="1" thickBot="1" x14ac:dyDescent="0.2">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v>594780</v>
      </c>
      <c r="AB128" s="788"/>
      <c r="AC128" s="788"/>
      <c r="AD128" s="788"/>
      <c r="AE128" s="789"/>
      <c r="AF128" s="790">
        <v>714517</v>
      </c>
      <c r="AG128" s="788"/>
      <c r="AH128" s="788"/>
      <c r="AI128" s="788"/>
      <c r="AJ128" s="789"/>
      <c r="AK128" s="790">
        <v>691492</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121</v>
      </c>
      <c r="BG128" s="774"/>
      <c r="BH128" s="774"/>
      <c r="BI128" s="774"/>
      <c r="BJ128" s="774"/>
      <c r="BK128" s="774"/>
      <c r="BL128" s="797"/>
      <c r="BM128" s="773">
        <v>11.95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121</v>
      </c>
      <c r="DH128" s="778"/>
      <c r="DI128" s="778"/>
      <c r="DJ128" s="778"/>
      <c r="DK128" s="778"/>
      <c r="DL128" s="778" t="s">
        <v>121</v>
      </c>
      <c r="DM128" s="778"/>
      <c r="DN128" s="778"/>
      <c r="DO128" s="778"/>
      <c r="DP128" s="778"/>
      <c r="DQ128" s="778" t="s">
        <v>121</v>
      </c>
      <c r="DR128" s="778"/>
      <c r="DS128" s="778"/>
      <c r="DT128" s="778"/>
      <c r="DU128" s="778"/>
      <c r="DV128" s="779" t="s">
        <v>121</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27115687</v>
      </c>
      <c r="AB129" s="767"/>
      <c r="AC129" s="767"/>
      <c r="AD129" s="767"/>
      <c r="AE129" s="768"/>
      <c r="AF129" s="769">
        <v>26794016</v>
      </c>
      <c r="AG129" s="767"/>
      <c r="AH129" s="767"/>
      <c r="AI129" s="767"/>
      <c r="AJ129" s="768"/>
      <c r="AK129" s="769">
        <v>27176022</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121</v>
      </c>
      <c r="BG129" s="758"/>
      <c r="BH129" s="758"/>
      <c r="BI129" s="758"/>
      <c r="BJ129" s="758"/>
      <c r="BK129" s="758"/>
      <c r="BL129" s="759"/>
      <c r="BM129" s="757">
        <v>16.95</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2614308</v>
      </c>
      <c r="AB130" s="767"/>
      <c r="AC130" s="767"/>
      <c r="AD130" s="767"/>
      <c r="AE130" s="768"/>
      <c r="AF130" s="769">
        <v>2670594</v>
      </c>
      <c r="AG130" s="767"/>
      <c r="AH130" s="767"/>
      <c r="AI130" s="767"/>
      <c r="AJ130" s="768"/>
      <c r="AK130" s="769">
        <v>2613439</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4.0999999999999996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24501379</v>
      </c>
      <c r="AB131" s="751"/>
      <c r="AC131" s="751"/>
      <c r="AD131" s="751"/>
      <c r="AE131" s="752"/>
      <c r="AF131" s="753">
        <v>24123422</v>
      </c>
      <c r="AG131" s="751"/>
      <c r="AH131" s="751"/>
      <c r="AI131" s="751"/>
      <c r="AJ131" s="752"/>
      <c r="AK131" s="753">
        <v>24562583</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121</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3.7167132509999998</v>
      </c>
      <c r="AB132" s="732"/>
      <c r="AC132" s="732"/>
      <c r="AD132" s="732"/>
      <c r="AE132" s="733"/>
      <c r="AF132" s="734">
        <v>4.553533077</v>
      </c>
      <c r="AG132" s="732"/>
      <c r="AH132" s="732"/>
      <c r="AI132" s="732"/>
      <c r="AJ132" s="733"/>
      <c r="AK132" s="734">
        <v>4.2472121109999996</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2.9</v>
      </c>
      <c r="AB133" s="711"/>
      <c r="AC133" s="711"/>
      <c r="AD133" s="711"/>
      <c r="AE133" s="712"/>
      <c r="AF133" s="710">
        <v>3.5</v>
      </c>
      <c r="AG133" s="711"/>
      <c r="AH133" s="711"/>
      <c r="AI133" s="711"/>
      <c r="AJ133" s="712"/>
      <c r="AK133" s="710">
        <v>4.0999999999999996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Ol1F/364dd/cj/u3qbdzUN+EVoahiLDSd7xd5lCxCbEmbOjHgHlUVj7Vh+9Q2rKH9a4QMulw4AxaCdbzuauZLg==" saltValue="aGwg+O9ygxXuKFygl6d25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0" zoomScaleNormal="85" zoomScaleSheetLayoutView="80" workbookViewId="0">
      <selection activeCell="CS52" sqref="CS52"/>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478</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ARSzmtlTGb7xyPAwFSXl0Cct5TogBBZBNfZC4H7y4mn2QX64H/vdiJ1AB6jmNP1l5Buf4nl0LogJp8nLNN8JHg==" saltValue="ESiyS/o9K7eNCvU18lrIG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muX+rLiz1xVxudtdZ3fc3rQtrADacD1GyF1J1yxthe0f8UTLvURYjeZa1xfo0gVNthjD0FRtJul9JQBbL/aEA==" saltValue="rSkt54uJsJuRX2hilzhc3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90" zoomScaleSheetLayoutView="90"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480</v>
      </c>
      <c r="AL6" s="260"/>
      <c r="AM6" s="260"/>
      <c r="AN6" s="260"/>
    </row>
    <row r="7" spans="1:46" ht="13.5" customHeight="1" x14ac:dyDescent="0.15">
      <c r="A7" s="259"/>
      <c r="AK7" s="262"/>
      <c r="AL7" s="263"/>
      <c r="AM7" s="263"/>
      <c r="AN7" s="264"/>
      <c r="AO7" s="1109" t="s">
        <v>481</v>
      </c>
      <c r="AP7" s="265"/>
      <c r="AQ7" s="266" t="s">
        <v>482</v>
      </c>
      <c r="AR7" s="267"/>
    </row>
    <row r="8" spans="1:46" x14ac:dyDescent="0.15">
      <c r="A8" s="259"/>
      <c r="AK8" s="268"/>
      <c r="AL8" s="269"/>
      <c r="AM8" s="269"/>
      <c r="AN8" s="270"/>
      <c r="AO8" s="1110"/>
      <c r="AP8" s="271" t="s">
        <v>483</v>
      </c>
      <c r="AQ8" s="272" t="s">
        <v>484</v>
      </c>
      <c r="AR8" s="273" t="s">
        <v>485</v>
      </c>
    </row>
    <row r="9" spans="1:46" x14ac:dyDescent="0.15">
      <c r="A9" s="259"/>
      <c r="AK9" s="1121" t="s">
        <v>486</v>
      </c>
      <c r="AL9" s="1122"/>
      <c r="AM9" s="1122"/>
      <c r="AN9" s="1123"/>
      <c r="AO9" s="274">
        <v>8281345</v>
      </c>
      <c r="AP9" s="274">
        <v>73334</v>
      </c>
      <c r="AQ9" s="275">
        <v>63160</v>
      </c>
      <c r="AR9" s="276">
        <v>16.100000000000001</v>
      </c>
    </row>
    <row r="10" spans="1:46" ht="13.5" customHeight="1" x14ac:dyDescent="0.15">
      <c r="A10" s="259"/>
      <c r="AK10" s="1121" t="s">
        <v>487</v>
      </c>
      <c r="AL10" s="1122"/>
      <c r="AM10" s="1122"/>
      <c r="AN10" s="1123"/>
      <c r="AO10" s="277">
        <v>8860</v>
      </c>
      <c r="AP10" s="277">
        <v>78</v>
      </c>
      <c r="AQ10" s="278">
        <v>4257</v>
      </c>
      <c r="AR10" s="279">
        <v>-98.2</v>
      </c>
    </row>
    <row r="11" spans="1:46" ht="13.5" customHeight="1" x14ac:dyDescent="0.15">
      <c r="A11" s="259"/>
      <c r="AK11" s="1121" t="s">
        <v>488</v>
      </c>
      <c r="AL11" s="1122"/>
      <c r="AM11" s="1122"/>
      <c r="AN11" s="1123"/>
      <c r="AO11" s="277" t="s">
        <v>489</v>
      </c>
      <c r="AP11" s="277" t="s">
        <v>489</v>
      </c>
      <c r="AQ11" s="278">
        <v>595</v>
      </c>
      <c r="AR11" s="279" t="s">
        <v>489</v>
      </c>
    </row>
    <row r="12" spans="1:46" ht="13.5" customHeight="1" x14ac:dyDescent="0.15">
      <c r="A12" s="259"/>
      <c r="AK12" s="1121" t="s">
        <v>490</v>
      </c>
      <c r="AL12" s="1122"/>
      <c r="AM12" s="1122"/>
      <c r="AN12" s="1123"/>
      <c r="AO12" s="277" t="s">
        <v>489</v>
      </c>
      <c r="AP12" s="277" t="s">
        <v>489</v>
      </c>
      <c r="AQ12" s="278">
        <v>9</v>
      </c>
      <c r="AR12" s="279" t="s">
        <v>489</v>
      </c>
    </row>
    <row r="13" spans="1:46" ht="13.5" customHeight="1" x14ac:dyDescent="0.15">
      <c r="A13" s="259"/>
      <c r="AK13" s="1121" t="s">
        <v>491</v>
      </c>
      <c r="AL13" s="1122"/>
      <c r="AM13" s="1122"/>
      <c r="AN13" s="1123"/>
      <c r="AO13" s="277">
        <v>332314</v>
      </c>
      <c r="AP13" s="277">
        <v>2943</v>
      </c>
      <c r="AQ13" s="278">
        <v>2608</v>
      </c>
      <c r="AR13" s="279">
        <v>12.8</v>
      </c>
    </row>
    <row r="14" spans="1:46" ht="13.5" customHeight="1" x14ac:dyDescent="0.15">
      <c r="A14" s="259"/>
      <c r="AK14" s="1121" t="s">
        <v>492</v>
      </c>
      <c r="AL14" s="1122"/>
      <c r="AM14" s="1122"/>
      <c r="AN14" s="1123"/>
      <c r="AO14" s="277">
        <v>207211</v>
      </c>
      <c r="AP14" s="277">
        <v>1835</v>
      </c>
      <c r="AQ14" s="278">
        <v>1202</v>
      </c>
      <c r="AR14" s="279">
        <v>52.7</v>
      </c>
    </row>
    <row r="15" spans="1:46" ht="13.5" customHeight="1" x14ac:dyDescent="0.15">
      <c r="A15" s="259"/>
      <c r="AK15" s="1124" t="s">
        <v>493</v>
      </c>
      <c r="AL15" s="1125"/>
      <c r="AM15" s="1125"/>
      <c r="AN15" s="1126"/>
      <c r="AO15" s="277">
        <v>-255402</v>
      </c>
      <c r="AP15" s="277">
        <v>-2262</v>
      </c>
      <c r="AQ15" s="278">
        <v>-3084</v>
      </c>
      <c r="AR15" s="279">
        <v>-26.7</v>
      </c>
    </row>
    <row r="16" spans="1:46" x14ac:dyDescent="0.15">
      <c r="A16" s="259"/>
      <c r="AK16" s="1124" t="s">
        <v>177</v>
      </c>
      <c r="AL16" s="1125"/>
      <c r="AM16" s="1125"/>
      <c r="AN16" s="1126"/>
      <c r="AO16" s="277">
        <v>8574328</v>
      </c>
      <c r="AP16" s="277">
        <v>75929</v>
      </c>
      <c r="AQ16" s="278">
        <v>68747</v>
      </c>
      <c r="AR16" s="279">
        <v>10.4</v>
      </c>
    </row>
    <row r="17" spans="1:46" x14ac:dyDescent="0.15">
      <c r="A17" s="259"/>
    </row>
    <row r="18" spans="1:46" x14ac:dyDescent="0.15">
      <c r="A18" s="259"/>
      <c r="AQ18" s="280"/>
      <c r="AR18" s="280"/>
    </row>
    <row r="19" spans="1:46" x14ac:dyDescent="0.15">
      <c r="A19" s="259"/>
      <c r="AK19" s="255" t="s">
        <v>494</v>
      </c>
    </row>
    <row r="20" spans="1:46" x14ac:dyDescent="0.15">
      <c r="A20" s="259"/>
      <c r="AK20" s="281"/>
      <c r="AL20" s="282"/>
      <c r="AM20" s="282"/>
      <c r="AN20" s="283"/>
      <c r="AO20" s="284" t="s">
        <v>495</v>
      </c>
      <c r="AP20" s="285" t="s">
        <v>496</v>
      </c>
      <c r="AQ20" s="286" t="s">
        <v>497</v>
      </c>
      <c r="AR20" s="287"/>
    </row>
    <row r="21" spans="1:46" s="260" customFormat="1" x14ac:dyDescent="0.15">
      <c r="A21" s="288"/>
      <c r="AK21" s="1127" t="s">
        <v>498</v>
      </c>
      <c r="AL21" s="1128"/>
      <c r="AM21" s="1128"/>
      <c r="AN21" s="1129"/>
      <c r="AO21" s="289">
        <v>7.55</v>
      </c>
      <c r="AP21" s="290">
        <v>6.22</v>
      </c>
      <c r="AQ21" s="291">
        <v>1.33</v>
      </c>
      <c r="AS21" s="292"/>
      <c r="AT21" s="288"/>
    </row>
    <row r="22" spans="1:46" s="260" customFormat="1" x14ac:dyDescent="0.15">
      <c r="A22" s="288"/>
      <c r="AK22" s="1127" t="s">
        <v>499</v>
      </c>
      <c r="AL22" s="1128"/>
      <c r="AM22" s="1128"/>
      <c r="AN22" s="1129"/>
      <c r="AO22" s="293">
        <v>99.6</v>
      </c>
      <c r="AP22" s="294">
        <v>98.7</v>
      </c>
      <c r="AQ22" s="295">
        <v>0.9</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0" t="s">
        <v>500</v>
      </c>
      <c r="B26" s="1120"/>
      <c r="C26" s="1120"/>
      <c r="D26" s="1120"/>
      <c r="E26" s="1120"/>
      <c r="F26" s="1120"/>
      <c r="G26" s="1120"/>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0"/>
      <c r="AE26" s="1120"/>
      <c r="AF26" s="1120"/>
      <c r="AG26" s="1120"/>
      <c r="AH26" s="1120"/>
      <c r="AI26" s="1120"/>
      <c r="AJ26" s="1120"/>
      <c r="AK26" s="1120"/>
      <c r="AL26" s="1120"/>
      <c r="AM26" s="1120"/>
      <c r="AN26" s="1120"/>
      <c r="AO26" s="1120"/>
      <c r="AP26" s="1120"/>
      <c r="AQ26" s="1120"/>
      <c r="AR26" s="1120"/>
      <c r="AS26" s="1120"/>
    </row>
    <row r="27" spans="1:46" x14ac:dyDescent="0.15">
      <c r="A27" s="300"/>
      <c r="AS27" s="255"/>
      <c r="AT27" s="255"/>
    </row>
    <row r="28" spans="1:46" ht="17.25" x14ac:dyDescent="0.15">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502</v>
      </c>
      <c r="AL29" s="260"/>
      <c r="AM29" s="260"/>
      <c r="AN29" s="260"/>
      <c r="AS29" s="302"/>
    </row>
    <row r="30" spans="1:46" ht="13.5" customHeight="1" x14ac:dyDescent="0.15">
      <c r="A30" s="259"/>
      <c r="AK30" s="262"/>
      <c r="AL30" s="263"/>
      <c r="AM30" s="263"/>
      <c r="AN30" s="264"/>
      <c r="AO30" s="1109" t="s">
        <v>481</v>
      </c>
      <c r="AP30" s="265"/>
      <c r="AQ30" s="266" t="s">
        <v>482</v>
      </c>
      <c r="AR30" s="267"/>
    </row>
    <row r="31" spans="1:46" x14ac:dyDescent="0.15">
      <c r="A31" s="259"/>
      <c r="AK31" s="268"/>
      <c r="AL31" s="269"/>
      <c r="AM31" s="269"/>
      <c r="AN31" s="270"/>
      <c r="AO31" s="1110"/>
      <c r="AP31" s="271" t="s">
        <v>483</v>
      </c>
      <c r="AQ31" s="272" t="s">
        <v>484</v>
      </c>
      <c r="AR31" s="273" t="s">
        <v>485</v>
      </c>
    </row>
    <row r="32" spans="1:46" ht="27" customHeight="1" x14ac:dyDescent="0.15">
      <c r="A32" s="259"/>
      <c r="AK32" s="1111" t="s">
        <v>503</v>
      </c>
      <c r="AL32" s="1112"/>
      <c r="AM32" s="1112"/>
      <c r="AN32" s="1113"/>
      <c r="AO32" s="303">
        <v>3743250</v>
      </c>
      <c r="AP32" s="303">
        <v>33148</v>
      </c>
      <c r="AQ32" s="304">
        <v>33476</v>
      </c>
      <c r="AR32" s="305">
        <v>-1</v>
      </c>
    </row>
    <row r="33" spans="1:46" ht="13.5" customHeight="1" x14ac:dyDescent="0.15">
      <c r="A33" s="259"/>
      <c r="AK33" s="1111" t="s">
        <v>504</v>
      </c>
      <c r="AL33" s="1112"/>
      <c r="AM33" s="1112"/>
      <c r="AN33" s="1113"/>
      <c r="AO33" s="303" t="s">
        <v>489</v>
      </c>
      <c r="AP33" s="303" t="s">
        <v>489</v>
      </c>
      <c r="AQ33" s="304" t="s">
        <v>489</v>
      </c>
      <c r="AR33" s="305" t="s">
        <v>489</v>
      </c>
    </row>
    <row r="34" spans="1:46" ht="27" customHeight="1" x14ac:dyDescent="0.15">
      <c r="A34" s="259"/>
      <c r="AK34" s="1111" t="s">
        <v>505</v>
      </c>
      <c r="AL34" s="1112"/>
      <c r="AM34" s="1112"/>
      <c r="AN34" s="1113"/>
      <c r="AO34" s="303" t="s">
        <v>489</v>
      </c>
      <c r="AP34" s="303" t="s">
        <v>489</v>
      </c>
      <c r="AQ34" s="304">
        <v>23</v>
      </c>
      <c r="AR34" s="305" t="s">
        <v>489</v>
      </c>
    </row>
    <row r="35" spans="1:46" ht="27" customHeight="1" x14ac:dyDescent="0.15">
      <c r="A35" s="259"/>
      <c r="AK35" s="1111" t="s">
        <v>506</v>
      </c>
      <c r="AL35" s="1112"/>
      <c r="AM35" s="1112"/>
      <c r="AN35" s="1113"/>
      <c r="AO35" s="303">
        <v>174232</v>
      </c>
      <c r="AP35" s="303">
        <v>1543</v>
      </c>
      <c r="AQ35" s="304">
        <v>5696</v>
      </c>
      <c r="AR35" s="305">
        <v>-72.900000000000006</v>
      </c>
    </row>
    <row r="36" spans="1:46" ht="27" customHeight="1" x14ac:dyDescent="0.15">
      <c r="A36" s="259"/>
      <c r="AK36" s="1111" t="s">
        <v>507</v>
      </c>
      <c r="AL36" s="1112"/>
      <c r="AM36" s="1112"/>
      <c r="AN36" s="1113"/>
      <c r="AO36" s="303">
        <v>429973</v>
      </c>
      <c r="AP36" s="303">
        <v>3808</v>
      </c>
      <c r="AQ36" s="304">
        <v>1273</v>
      </c>
      <c r="AR36" s="305">
        <v>199.1</v>
      </c>
    </row>
    <row r="37" spans="1:46" ht="13.5" customHeight="1" x14ac:dyDescent="0.15">
      <c r="A37" s="259"/>
      <c r="AK37" s="1111" t="s">
        <v>508</v>
      </c>
      <c r="AL37" s="1112"/>
      <c r="AM37" s="1112"/>
      <c r="AN37" s="1113"/>
      <c r="AO37" s="303" t="s">
        <v>489</v>
      </c>
      <c r="AP37" s="303" t="s">
        <v>489</v>
      </c>
      <c r="AQ37" s="304">
        <v>486</v>
      </c>
      <c r="AR37" s="305" t="s">
        <v>489</v>
      </c>
    </row>
    <row r="38" spans="1:46" ht="27" customHeight="1" x14ac:dyDescent="0.15">
      <c r="A38" s="259"/>
      <c r="AK38" s="1114" t="s">
        <v>509</v>
      </c>
      <c r="AL38" s="1115"/>
      <c r="AM38" s="1115"/>
      <c r="AN38" s="1116"/>
      <c r="AO38" s="306">
        <v>701</v>
      </c>
      <c r="AP38" s="306">
        <v>6</v>
      </c>
      <c r="AQ38" s="307">
        <v>0</v>
      </c>
      <c r="AR38" s="295">
        <v>0</v>
      </c>
      <c r="AS38" s="302"/>
    </row>
    <row r="39" spans="1:46" x14ac:dyDescent="0.15">
      <c r="A39" s="259"/>
      <c r="AK39" s="1114" t="s">
        <v>510</v>
      </c>
      <c r="AL39" s="1115"/>
      <c r="AM39" s="1115"/>
      <c r="AN39" s="1116"/>
      <c r="AO39" s="303">
        <v>-691492</v>
      </c>
      <c r="AP39" s="303">
        <v>-6123</v>
      </c>
      <c r="AQ39" s="304">
        <v>-6136</v>
      </c>
      <c r="AR39" s="305">
        <v>-0.2</v>
      </c>
      <c r="AS39" s="302"/>
    </row>
    <row r="40" spans="1:46" ht="27" customHeight="1" x14ac:dyDescent="0.15">
      <c r="A40" s="259"/>
      <c r="AK40" s="1111" t="s">
        <v>511</v>
      </c>
      <c r="AL40" s="1112"/>
      <c r="AM40" s="1112"/>
      <c r="AN40" s="1113"/>
      <c r="AO40" s="303">
        <v>-2613439</v>
      </c>
      <c r="AP40" s="303">
        <v>-23143</v>
      </c>
      <c r="AQ40" s="304">
        <v>-25079</v>
      </c>
      <c r="AR40" s="305">
        <v>-7.7</v>
      </c>
      <c r="AS40" s="302"/>
    </row>
    <row r="41" spans="1:46" x14ac:dyDescent="0.15">
      <c r="A41" s="259"/>
      <c r="AK41" s="1117" t="s">
        <v>287</v>
      </c>
      <c r="AL41" s="1118"/>
      <c r="AM41" s="1118"/>
      <c r="AN41" s="1119"/>
      <c r="AO41" s="303">
        <v>1043225</v>
      </c>
      <c r="AP41" s="303">
        <v>9238</v>
      </c>
      <c r="AQ41" s="304">
        <v>9740</v>
      </c>
      <c r="AR41" s="305">
        <v>-5.2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512</v>
      </c>
    </row>
    <row r="48" spans="1:46" x14ac:dyDescent="0.15">
      <c r="A48" s="259"/>
      <c r="AK48" s="313" t="s">
        <v>513</v>
      </c>
      <c r="AL48" s="313"/>
      <c r="AM48" s="313"/>
      <c r="AN48" s="313"/>
      <c r="AO48" s="313"/>
      <c r="AP48" s="313"/>
      <c r="AQ48" s="314"/>
      <c r="AR48" s="313"/>
    </row>
    <row r="49" spans="1:44" ht="13.5" customHeight="1" x14ac:dyDescent="0.15">
      <c r="A49" s="259"/>
      <c r="AK49" s="315"/>
      <c r="AL49" s="316"/>
      <c r="AM49" s="1104" t="s">
        <v>481</v>
      </c>
      <c r="AN49" s="1106" t="s">
        <v>514</v>
      </c>
      <c r="AO49" s="1107"/>
      <c r="AP49" s="1107"/>
      <c r="AQ49" s="1107"/>
      <c r="AR49" s="1108"/>
    </row>
    <row r="50" spans="1:44" x14ac:dyDescent="0.15">
      <c r="A50" s="259"/>
      <c r="AK50" s="317"/>
      <c r="AL50" s="318"/>
      <c r="AM50" s="1105"/>
      <c r="AN50" s="319" t="s">
        <v>515</v>
      </c>
      <c r="AO50" s="320" t="s">
        <v>516</v>
      </c>
      <c r="AP50" s="321" t="s">
        <v>517</v>
      </c>
      <c r="AQ50" s="322" t="s">
        <v>518</v>
      </c>
      <c r="AR50" s="323" t="s">
        <v>519</v>
      </c>
    </row>
    <row r="51" spans="1:44" x14ac:dyDescent="0.15">
      <c r="A51" s="259"/>
      <c r="AK51" s="315" t="s">
        <v>520</v>
      </c>
      <c r="AL51" s="316"/>
      <c r="AM51" s="324">
        <v>4145604</v>
      </c>
      <c r="AN51" s="325">
        <v>35487</v>
      </c>
      <c r="AO51" s="326">
        <v>-16.899999999999999</v>
      </c>
      <c r="AP51" s="327">
        <v>42836</v>
      </c>
      <c r="AQ51" s="328">
        <v>-0.9</v>
      </c>
      <c r="AR51" s="329">
        <v>-16</v>
      </c>
    </row>
    <row r="52" spans="1:44" x14ac:dyDescent="0.15">
      <c r="A52" s="259"/>
      <c r="AK52" s="330"/>
      <c r="AL52" s="331" t="s">
        <v>521</v>
      </c>
      <c r="AM52" s="332">
        <v>2260791</v>
      </c>
      <c r="AN52" s="333">
        <v>19353</v>
      </c>
      <c r="AO52" s="334">
        <v>-12.1</v>
      </c>
      <c r="AP52" s="335">
        <v>22936</v>
      </c>
      <c r="AQ52" s="336">
        <v>1.4</v>
      </c>
      <c r="AR52" s="337">
        <v>-13.5</v>
      </c>
    </row>
    <row r="53" spans="1:44" x14ac:dyDescent="0.15">
      <c r="A53" s="259"/>
      <c r="AK53" s="315" t="s">
        <v>522</v>
      </c>
      <c r="AL53" s="316"/>
      <c r="AM53" s="324">
        <v>8261638</v>
      </c>
      <c r="AN53" s="325">
        <v>71835</v>
      </c>
      <c r="AO53" s="326">
        <v>102.4</v>
      </c>
      <c r="AP53" s="327">
        <v>44161</v>
      </c>
      <c r="AQ53" s="328">
        <v>3.1</v>
      </c>
      <c r="AR53" s="329">
        <v>99.3</v>
      </c>
    </row>
    <row r="54" spans="1:44" x14ac:dyDescent="0.15">
      <c r="A54" s="259"/>
      <c r="AK54" s="330"/>
      <c r="AL54" s="331" t="s">
        <v>521</v>
      </c>
      <c r="AM54" s="332">
        <v>3022379</v>
      </c>
      <c r="AN54" s="333">
        <v>26280</v>
      </c>
      <c r="AO54" s="334">
        <v>35.799999999999997</v>
      </c>
      <c r="AP54" s="335">
        <v>23644</v>
      </c>
      <c r="AQ54" s="336">
        <v>3.1</v>
      </c>
      <c r="AR54" s="337">
        <v>32.700000000000003</v>
      </c>
    </row>
    <row r="55" spans="1:44" x14ac:dyDescent="0.15">
      <c r="A55" s="259"/>
      <c r="AK55" s="315" t="s">
        <v>523</v>
      </c>
      <c r="AL55" s="316"/>
      <c r="AM55" s="324">
        <v>4924085</v>
      </c>
      <c r="AN55" s="325">
        <v>43402</v>
      </c>
      <c r="AO55" s="326">
        <v>-39.6</v>
      </c>
      <c r="AP55" s="327">
        <v>43955</v>
      </c>
      <c r="AQ55" s="328">
        <v>-0.5</v>
      </c>
      <c r="AR55" s="329">
        <v>-39.1</v>
      </c>
    </row>
    <row r="56" spans="1:44" x14ac:dyDescent="0.15">
      <c r="A56" s="259"/>
      <c r="AK56" s="330"/>
      <c r="AL56" s="331" t="s">
        <v>521</v>
      </c>
      <c r="AM56" s="332">
        <v>1971426</v>
      </c>
      <c r="AN56" s="333">
        <v>17376</v>
      </c>
      <c r="AO56" s="334">
        <v>-33.9</v>
      </c>
      <c r="AP56" s="335">
        <v>21318</v>
      </c>
      <c r="AQ56" s="336">
        <v>-9.8000000000000007</v>
      </c>
      <c r="AR56" s="337">
        <v>-24.1</v>
      </c>
    </row>
    <row r="57" spans="1:44" x14ac:dyDescent="0.15">
      <c r="A57" s="259"/>
      <c r="AK57" s="315" t="s">
        <v>524</v>
      </c>
      <c r="AL57" s="316"/>
      <c r="AM57" s="324">
        <v>5233660</v>
      </c>
      <c r="AN57" s="325">
        <v>46016</v>
      </c>
      <c r="AO57" s="326">
        <v>6</v>
      </c>
      <c r="AP57" s="327">
        <v>41921</v>
      </c>
      <c r="AQ57" s="328">
        <v>-4.5999999999999996</v>
      </c>
      <c r="AR57" s="329">
        <v>10.6</v>
      </c>
    </row>
    <row r="58" spans="1:44" x14ac:dyDescent="0.15">
      <c r="A58" s="259"/>
      <c r="AK58" s="330"/>
      <c r="AL58" s="331" t="s">
        <v>521</v>
      </c>
      <c r="AM58" s="332">
        <v>2516627</v>
      </c>
      <c r="AN58" s="333">
        <v>22127</v>
      </c>
      <c r="AO58" s="334">
        <v>27.3</v>
      </c>
      <c r="AP58" s="335">
        <v>21655</v>
      </c>
      <c r="AQ58" s="336">
        <v>1.6</v>
      </c>
      <c r="AR58" s="337">
        <v>25.7</v>
      </c>
    </row>
    <row r="59" spans="1:44" x14ac:dyDescent="0.15">
      <c r="A59" s="259"/>
      <c r="AK59" s="315" t="s">
        <v>525</v>
      </c>
      <c r="AL59" s="316"/>
      <c r="AM59" s="324">
        <v>8070723</v>
      </c>
      <c r="AN59" s="325">
        <v>71469</v>
      </c>
      <c r="AO59" s="326">
        <v>55.3</v>
      </c>
      <c r="AP59" s="327">
        <v>44585</v>
      </c>
      <c r="AQ59" s="328">
        <v>6.4</v>
      </c>
      <c r="AR59" s="329">
        <v>48.9</v>
      </c>
    </row>
    <row r="60" spans="1:44" x14ac:dyDescent="0.15">
      <c r="A60" s="259"/>
      <c r="AK60" s="330"/>
      <c r="AL60" s="331" t="s">
        <v>521</v>
      </c>
      <c r="AM60" s="332">
        <v>5505242</v>
      </c>
      <c r="AN60" s="333">
        <v>48751</v>
      </c>
      <c r="AO60" s="334">
        <v>120.3</v>
      </c>
      <c r="AP60" s="335">
        <v>23077</v>
      </c>
      <c r="AQ60" s="336">
        <v>6.6</v>
      </c>
      <c r="AR60" s="337">
        <v>113.7</v>
      </c>
    </row>
    <row r="61" spans="1:44" x14ac:dyDescent="0.15">
      <c r="A61" s="259"/>
      <c r="AK61" s="315" t="s">
        <v>526</v>
      </c>
      <c r="AL61" s="338"/>
      <c r="AM61" s="324">
        <v>6127142</v>
      </c>
      <c r="AN61" s="325">
        <v>53642</v>
      </c>
      <c r="AO61" s="326">
        <v>21.4</v>
      </c>
      <c r="AP61" s="327">
        <v>43492</v>
      </c>
      <c r="AQ61" s="339">
        <v>0.7</v>
      </c>
      <c r="AR61" s="329">
        <v>20.7</v>
      </c>
    </row>
    <row r="62" spans="1:44" x14ac:dyDescent="0.15">
      <c r="A62" s="259"/>
      <c r="AK62" s="330"/>
      <c r="AL62" s="331" t="s">
        <v>521</v>
      </c>
      <c r="AM62" s="332">
        <v>3055293</v>
      </c>
      <c r="AN62" s="333">
        <v>26777</v>
      </c>
      <c r="AO62" s="334">
        <v>27.5</v>
      </c>
      <c r="AP62" s="335">
        <v>22526</v>
      </c>
      <c r="AQ62" s="336">
        <v>0.6</v>
      </c>
      <c r="AR62" s="337">
        <v>26.9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Isgjz3m2fo/OXUQITp5NBgAufUgoUWOm2x7avvpdtRA/ZvfQCpCmnx9WVnRucDgcPEUtUrmMPkFizk8s+JqYxw==" saltValue="rnvfKP3enW4owl4irbqls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90" zoomScaleNormal="90" zoomScaleSheetLayoutView="55" workbookViewId="0">
      <selection activeCell="CN78" sqref="CN78"/>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478</v>
      </c>
    </row>
    <row r="121" spans="125:125" ht="13.5" hidden="1" customHeight="1" x14ac:dyDescent="0.15">
      <c r="DU121" s="253"/>
    </row>
  </sheetData>
  <sheetProtection algorithmName="SHA-512" hashValue="r6IhaRyM0gVoDIRNRJwIk/SzUEqnSD1hS6ugTNBnn4VhIOsdQNY1aJ6J1DpIVF5m1IWdViBKie6v3QmlRz4x4g==" saltValue="pFAJVjgNAZmYifS08HIBj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90" zoomScaleNormal="90" zoomScaleSheetLayoutView="55" workbookViewId="0">
      <selection activeCell="BL102" sqref="BL102"/>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478</v>
      </c>
    </row>
  </sheetData>
  <sheetProtection algorithmName="SHA-512" hashValue="YS86zBcXShg+rO3U5QG9ucDQFZU66TQDd2shayWRgOoyqz58H8nh0G3gw24io2URdhq9jpYWhrqcB1yIiTb5Eg==" saltValue="4PXJrQkx1/dTCCxiGTBnj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0" t="s">
        <v>3</v>
      </c>
      <c r="D47" s="1130"/>
      <c r="E47" s="1131"/>
      <c r="F47" s="11">
        <v>25.6</v>
      </c>
      <c r="G47" s="12">
        <v>25.71</v>
      </c>
      <c r="H47" s="12">
        <v>27.07</v>
      </c>
      <c r="I47" s="12">
        <v>29.36</v>
      </c>
      <c r="J47" s="13">
        <v>25.93</v>
      </c>
    </row>
    <row r="48" spans="2:10" ht="57.75" customHeight="1" x14ac:dyDescent="0.15">
      <c r="B48" s="14"/>
      <c r="C48" s="1132" t="s">
        <v>4</v>
      </c>
      <c r="D48" s="1132"/>
      <c r="E48" s="1133"/>
      <c r="F48" s="15">
        <v>2.76</v>
      </c>
      <c r="G48" s="16">
        <v>3.05</v>
      </c>
      <c r="H48" s="16">
        <v>3.85</v>
      </c>
      <c r="I48" s="16">
        <v>2.6</v>
      </c>
      <c r="J48" s="17">
        <v>3</v>
      </c>
    </row>
    <row r="49" spans="2:10" ht="57.75" customHeight="1" thickBot="1" x14ac:dyDescent="0.2">
      <c r="B49" s="18"/>
      <c r="C49" s="1134" t="s">
        <v>5</v>
      </c>
      <c r="D49" s="1134"/>
      <c r="E49" s="1135"/>
      <c r="F49" s="19" t="s">
        <v>533</v>
      </c>
      <c r="G49" s="20">
        <v>1.35</v>
      </c>
      <c r="H49" s="20">
        <v>3.32</v>
      </c>
      <c r="I49" s="20">
        <v>0.66</v>
      </c>
      <c r="J49" s="21" t="s">
        <v>534</v>
      </c>
    </row>
    <row r="50" spans="2:10" x14ac:dyDescent="0.15"/>
  </sheetData>
  <sheetProtection algorithmName="SHA-512" hashValue="qHwEtuJoazk7Yo7RvCIx9HQ/b+xi2UXNr0KgRmOwqU6OS7okaogeD8aS9kw7k7DDjiKiakBuLPxyf+gXu4j+Ew==" saltValue="hVfKsqNwWfrcaoENYyTh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election activeCell="L44" sqref="L4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40" t="s">
        <v>535</v>
      </c>
      <c r="D34" s="1140"/>
      <c r="E34" s="1141"/>
      <c r="F34" s="32">
        <v>7.25</v>
      </c>
      <c r="G34" s="33">
        <v>6.43</v>
      </c>
      <c r="H34" s="33">
        <v>5.5</v>
      </c>
      <c r="I34" s="33">
        <v>5.46</v>
      </c>
      <c r="J34" s="34">
        <v>5.54</v>
      </c>
      <c r="K34" s="22"/>
      <c r="L34" s="22"/>
      <c r="M34" s="22"/>
      <c r="N34" s="22"/>
      <c r="O34" s="22"/>
      <c r="P34" s="22"/>
    </row>
    <row r="35" spans="1:16" ht="39" customHeight="1" x14ac:dyDescent="0.15">
      <c r="A35" s="22"/>
      <c r="B35" s="35"/>
      <c r="C35" s="1136" t="s">
        <v>536</v>
      </c>
      <c r="D35" s="1136"/>
      <c r="E35" s="1137"/>
      <c r="F35" s="36">
        <v>0.75</v>
      </c>
      <c r="G35" s="37">
        <v>1.23</v>
      </c>
      <c r="H35" s="37">
        <v>0.51</v>
      </c>
      <c r="I35" s="37">
        <v>0.37</v>
      </c>
      <c r="J35" s="38">
        <v>4.57</v>
      </c>
      <c r="K35" s="22"/>
      <c r="L35" s="22"/>
      <c r="M35" s="22"/>
      <c r="N35" s="22"/>
      <c r="O35" s="22"/>
      <c r="P35" s="22"/>
    </row>
    <row r="36" spans="1:16" ht="39" customHeight="1" x14ac:dyDescent="0.15">
      <c r="A36" s="22"/>
      <c r="B36" s="35"/>
      <c r="C36" s="1136" t="s">
        <v>537</v>
      </c>
      <c r="D36" s="1136"/>
      <c r="E36" s="1137"/>
      <c r="F36" s="36">
        <v>2.76</v>
      </c>
      <c r="G36" s="37">
        <v>3.04</v>
      </c>
      <c r="H36" s="37">
        <v>3.85</v>
      </c>
      <c r="I36" s="37">
        <v>2.59</v>
      </c>
      <c r="J36" s="38">
        <v>3</v>
      </c>
      <c r="K36" s="22"/>
      <c r="L36" s="22"/>
      <c r="M36" s="22"/>
      <c r="N36" s="22"/>
      <c r="O36" s="22"/>
      <c r="P36" s="22"/>
    </row>
    <row r="37" spans="1:16" ht="39" customHeight="1" x14ac:dyDescent="0.15">
      <c r="A37" s="22"/>
      <c r="B37" s="35"/>
      <c r="C37" s="1136" t="s">
        <v>538</v>
      </c>
      <c r="D37" s="1136"/>
      <c r="E37" s="1137"/>
      <c r="F37" s="36">
        <v>1.1399999999999999</v>
      </c>
      <c r="G37" s="37">
        <v>0.8</v>
      </c>
      <c r="H37" s="37">
        <v>1.22</v>
      </c>
      <c r="I37" s="37">
        <v>1.73</v>
      </c>
      <c r="J37" s="38">
        <v>1.28</v>
      </c>
      <c r="K37" s="22"/>
      <c r="L37" s="22"/>
      <c r="M37" s="22"/>
      <c r="N37" s="22"/>
      <c r="O37" s="22"/>
      <c r="P37" s="22"/>
    </row>
    <row r="38" spans="1:16" ht="39" customHeight="1" x14ac:dyDescent="0.15">
      <c r="A38" s="22"/>
      <c r="B38" s="35"/>
      <c r="C38" s="1136" t="s">
        <v>539</v>
      </c>
      <c r="D38" s="1136"/>
      <c r="E38" s="1137"/>
      <c r="F38" s="36">
        <v>2.41</v>
      </c>
      <c r="G38" s="37">
        <v>1.85</v>
      </c>
      <c r="H38" s="37">
        <v>1.97</v>
      </c>
      <c r="I38" s="37">
        <v>1.86</v>
      </c>
      <c r="J38" s="38">
        <v>1.1399999999999999</v>
      </c>
      <c r="K38" s="22"/>
      <c r="L38" s="22"/>
      <c r="M38" s="22"/>
      <c r="N38" s="22"/>
      <c r="O38" s="22"/>
      <c r="P38" s="22"/>
    </row>
    <row r="39" spans="1:16" ht="39" customHeight="1" x14ac:dyDescent="0.15">
      <c r="A39" s="22"/>
      <c r="B39" s="35"/>
      <c r="C39" s="1136" t="s">
        <v>540</v>
      </c>
      <c r="D39" s="1136"/>
      <c r="E39" s="1137"/>
      <c r="F39" s="36" t="s">
        <v>489</v>
      </c>
      <c r="G39" s="37">
        <v>0.21</v>
      </c>
      <c r="H39" s="37">
        <v>0.45</v>
      </c>
      <c r="I39" s="37">
        <v>0.26</v>
      </c>
      <c r="J39" s="38">
        <v>0.19</v>
      </c>
      <c r="K39" s="22"/>
      <c r="L39" s="22"/>
      <c r="M39" s="22"/>
      <c r="N39" s="22"/>
      <c r="O39" s="22"/>
      <c r="P39" s="22"/>
    </row>
    <row r="40" spans="1:16" ht="39" customHeight="1" x14ac:dyDescent="0.15">
      <c r="A40" s="22"/>
      <c r="B40" s="35"/>
      <c r="C40" s="1136" t="s">
        <v>541</v>
      </c>
      <c r="D40" s="1136"/>
      <c r="E40" s="1137"/>
      <c r="F40" s="36">
        <v>0.02</v>
      </c>
      <c r="G40" s="37">
        <v>0.03</v>
      </c>
      <c r="H40" s="37">
        <v>0.02</v>
      </c>
      <c r="I40" s="37">
        <v>0.03</v>
      </c>
      <c r="J40" s="38">
        <v>0.03</v>
      </c>
      <c r="K40" s="22"/>
      <c r="L40" s="22"/>
      <c r="M40" s="22"/>
      <c r="N40" s="22"/>
      <c r="O40" s="22"/>
      <c r="P40" s="22"/>
    </row>
    <row r="41" spans="1:16" ht="39" customHeight="1" x14ac:dyDescent="0.15">
      <c r="A41" s="22"/>
      <c r="B41" s="35"/>
      <c r="C41" s="1136" t="s">
        <v>542</v>
      </c>
      <c r="D41" s="1136"/>
      <c r="E41" s="1137"/>
      <c r="F41" s="36">
        <v>0</v>
      </c>
      <c r="G41" s="37">
        <v>0</v>
      </c>
      <c r="H41" s="37">
        <v>0</v>
      </c>
      <c r="I41" s="37">
        <v>0</v>
      </c>
      <c r="J41" s="38">
        <v>0</v>
      </c>
      <c r="K41" s="22"/>
      <c r="L41" s="22"/>
      <c r="M41" s="22"/>
      <c r="N41" s="22"/>
      <c r="O41" s="22"/>
      <c r="P41" s="22"/>
    </row>
    <row r="42" spans="1:16" ht="39" customHeight="1" x14ac:dyDescent="0.15">
      <c r="A42" s="22"/>
      <c r="B42" s="39"/>
      <c r="C42" s="1136" t="s">
        <v>543</v>
      </c>
      <c r="D42" s="1136"/>
      <c r="E42" s="1137"/>
      <c r="F42" s="36" t="s">
        <v>489</v>
      </c>
      <c r="G42" s="37" t="s">
        <v>489</v>
      </c>
      <c r="H42" s="37" t="s">
        <v>489</v>
      </c>
      <c r="I42" s="37" t="s">
        <v>489</v>
      </c>
      <c r="J42" s="38" t="s">
        <v>489</v>
      </c>
      <c r="K42" s="22"/>
      <c r="L42" s="22"/>
      <c r="M42" s="22"/>
      <c r="N42" s="22"/>
      <c r="O42" s="22"/>
      <c r="P42" s="22"/>
    </row>
    <row r="43" spans="1:16" ht="39" customHeight="1" thickBot="1" x14ac:dyDescent="0.2">
      <c r="A43" s="22"/>
      <c r="B43" s="40"/>
      <c r="C43" s="1138" t="s">
        <v>544</v>
      </c>
      <c r="D43" s="1138"/>
      <c r="E43" s="1139"/>
      <c r="F43" s="41">
        <v>0</v>
      </c>
      <c r="G43" s="42">
        <v>0</v>
      </c>
      <c r="H43" s="42">
        <v>0</v>
      </c>
      <c r="I43" s="42">
        <v>0</v>
      </c>
      <c r="J43" s="43">
        <v>0</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j7cNPQYYB3CjPbi3LgcLe5F8eFYwYTzaTJ7NSNTX8MyPrAwGSz42yzssMIlm+xvGkAdkF2Vr3GhyqUMPCtV4A==" saltValue="fK2kG1DYC4BlTcn0lEp8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90" zoomScaleNormal="9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15">
      <c r="A45" s="46"/>
      <c r="B45" s="1165" t="s">
        <v>9</v>
      </c>
      <c r="C45" s="1166"/>
      <c r="D45" s="56"/>
      <c r="E45" s="1171" t="s">
        <v>10</v>
      </c>
      <c r="F45" s="1171"/>
      <c r="G45" s="1171"/>
      <c r="H45" s="1171"/>
      <c r="I45" s="1171"/>
      <c r="J45" s="1172"/>
      <c r="K45" s="57">
        <v>3146</v>
      </c>
      <c r="L45" s="58">
        <v>3130</v>
      </c>
      <c r="M45" s="58">
        <v>3556</v>
      </c>
      <c r="N45" s="58">
        <v>3906</v>
      </c>
      <c r="O45" s="59">
        <v>3743</v>
      </c>
      <c r="P45" s="46"/>
      <c r="Q45" s="46"/>
      <c r="R45" s="46"/>
      <c r="S45" s="46"/>
      <c r="T45" s="46"/>
      <c r="U45" s="46"/>
    </row>
    <row r="46" spans="1:21" ht="30.75" customHeight="1" x14ac:dyDescent="0.15">
      <c r="A46" s="46"/>
      <c r="B46" s="1167"/>
      <c r="C46" s="1168"/>
      <c r="D46" s="60"/>
      <c r="E46" s="1144" t="s">
        <v>11</v>
      </c>
      <c r="F46" s="1144"/>
      <c r="G46" s="1144"/>
      <c r="H46" s="1144"/>
      <c r="I46" s="1144"/>
      <c r="J46" s="1145"/>
      <c r="K46" s="61" t="s">
        <v>489</v>
      </c>
      <c r="L46" s="62" t="s">
        <v>489</v>
      </c>
      <c r="M46" s="62" t="s">
        <v>489</v>
      </c>
      <c r="N46" s="62" t="s">
        <v>489</v>
      </c>
      <c r="O46" s="63" t="s">
        <v>489</v>
      </c>
      <c r="P46" s="46"/>
      <c r="Q46" s="46"/>
      <c r="R46" s="46"/>
      <c r="S46" s="46"/>
      <c r="T46" s="46"/>
      <c r="U46" s="46"/>
    </row>
    <row r="47" spans="1:21" ht="30.75" customHeight="1" x14ac:dyDescent="0.15">
      <c r="A47" s="46"/>
      <c r="B47" s="1167"/>
      <c r="C47" s="1168"/>
      <c r="D47" s="60"/>
      <c r="E47" s="1144" t="s">
        <v>12</v>
      </c>
      <c r="F47" s="1144"/>
      <c r="G47" s="1144"/>
      <c r="H47" s="1144"/>
      <c r="I47" s="1144"/>
      <c r="J47" s="1145"/>
      <c r="K47" s="61" t="s">
        <v>489</v>
      </c>
      <c r="L47" s="62" t="s">
        <v>489</v>
      </c>
      <c r="M47" s="62" t="s">
        <v>489</v>
      </c>
      <c r="N47" s="62" t="s">
        <v>489</v>
      </c>
      <c r="O47" s="63" t="s">
        <v>489</v>
      </c>
      <c r="P47" s="46"/>
      <c r="Q47" s="46"/>
      <c r="R47" s="46"/>
      <c r="S47" s="46"/>
      <c r="T47" s="46"/>
      <c r="U47" s="46"/>
    </row>
    <row r="48" spans="1:21" ht="30.75" customHeight="1" x14ac:dyDescent="0.15">
      <c r="A48" s="46"/>
      <c r="B48" s="1167"/>
      <c r="C48" s="1168"/>
      <c r="D48" s="60"/>
      <c r="E48" s="1144" t="s">
        <v>13</v>
      </c>
      <c r="F48" s="1144"/>
      <c r="G48" s="1144"/>
      <c r="H48" s="1144"/>
      <c r="I48" s="1144"/>
      <c r="J48" s="1145"/>
      <c r="K48" s="61">
        <v>216</v>
      </c>
      <c r="L48" s="62">
        <v>209</v>
      </c>
      <c r="M48" s="62">
        <v>191</v>
      </c>
      <c r="N48" s="62">
        <v>168</v>
      </c>
      <c r="O48" s="63">
        <v>174</v>
      </c>
      <c r="P48" s="46"/>
      <c r="Q48" s="46"/>
      <c r="R48" s="46"/>
      <c r="S48" s="46"/>
      <c r="T48" s="46"/>
      <c r="U48" s="46"/>
    </row>
    <row r="49" spans="1:21" ht="30.75" customHeight="1" x14ac:dyDescent="0.15">
      <c r="A49" s="46"/>
      <c r="B49" s="1167"/>
      <c r="C49" s="1168"/>
      <c r="D49" s="60"/>
      <c r="E49" s="1144" t="s">
        <v>14</v>
      </c>
      <c r="F49" s="1144"/>
      <c r="G49" s="1144"/>
      <c r="H49" s="1144"/>
      <c r="I49" s="1144"/>
      <c r="J49" s="1145"/>
      <c r="K49" s="61">
        <v>371</v>
      </c>
      <c r="L49" s="62">
        <v>371</v>
      </c>
      <c r="M49" s="62">
        <v>373</v>
      </c>
      <c r="N49" s="62">
        <v>409</v>
      </c>
      <c r="O49" s="63">
        <v>430</v>
      </c>
      <c r="P49" s="46"/>
      <c r="Q49" s="46"/>
      <c r="R49" s="46"/>
      <c r="S49" s="46"/>
      <c r="T49" s="46"/>
      <c r="U49" s="46"/>
    </row>
    <row r="50" spans="1:21" ht="30.75" customHeight="1" x14ac:dyDescent="0.15">
      <c r="A50" s="46"/>
      <c r="B50" s="1167"/>
      <c r="C50" s="1168"/>
      <c r="D50" s="60"/>
      <c r="E50" s="1144" t="s">
        <v>15</v>
      </c>
      <c r="F50" s="1144"/>
      <c r="G50" s="1144"/>
      <c r="H50" s="1144"/>
      <c r="I50" s="1144"/>
      <c r="J50" s="1145"/>
      <c r="K50" s="61" t="s">
        <v>489</v>
      </c>
      <c r="L50" s="62" t="s">
        <v>489</v>
      </c>
      <c r="M50" s="62" t="s">
        <v>489</v>
      </c>
      <c r="N50" s="62" t="s">
        <v>489</v>
      </c>
      <c r="O50" s="63" t="s">
        <v>489</v>
      </c>
      <c r="P50" s="46"/>
      <c r="Q50" s="46"/>
      <c r="R50" s="46"/>
      <c r="S50" s="46"/>
      <c r="T50" s="46"/>
      <c r="U50" s="46"/>
    </row>
    <row r="51" spans="1:21" ht="30.75" customHeight="1" x14ac:dyDescent="0.15">
      <c r="A51" s="46"/>
      <c r="B51" s="1169"/>
      <c r="C51" s="1170"/>
      <c r="D51" s="64"/>
      <c r="E51" s="1144" t="s">
        <v>16</v>
      </c>
      <c r="F51" s="1144"/>
      <c r="G51" s="1144"/>
      <c r="H51" s="1144"/>
      <c r="I51" s="1144"/>
      <c r="J51" s="1145"/>
      <c r="K51" s="61" t="s">
        <v>489</v>
      </c>
      <c r="L51" s="62" t="s">
        <v>489</v>
      </c>
      <c r="M51" s="62" t="s">
        <v>489</v>
      </c>
      <c r="N51" s="62" t="s">
        <v>489</v>
      </c>
      <c r="O51" s="63">
        <v>1</v>
      </c>
      <c r="P51" s="46"/>
      <c r="Q51" s="46"/>
      <c r="R51" s="46"/>
      <c r="S51" s="46"/>
      <c r="T51" s="46"/>
      <c r="U51" s="46"/>
    </row>
    <row r="52" spans="1:21" ht="30.75" customHeight="1" x14ac:dyDescent="0.15">
      <c r="A52" s="46"/>
      <c r="B52" s="1142" t="s">
        <v>17</v>
      </c>
      <c r="C52" s="1143"/>
      <c r="D52" s="64"/>
      <c r="E52" s="1144" t="s">
        <v>18</v>
      </c>
      <c r="F52" s="1144"/>
      <c r="G52" s="1144"/>
      <c r="H52" s="1144"/>
      <c r="I52" s="1144"/>
      <c r="J52" s="1145"/>
      <c r="K52" s="61">
        <v>3094</v>
      </c>
      <c r="L52" s="62">
        <v>3170</v>
      </c>
      <c r="M52" s="62">
        <v>3210</v>
      </c>
      <c r="N52" s="62">
        <v>3386</v>
      </c>
      <c r="O52" s="63">
        <v>3305</v>
      </c>
      <c r="P52" s="46"/>
      <c r="Q52" s="46"/>
      <c r="R52" s="46"/>
      <c r="S52" s="46"/>
      <c r="T52" s="46"/>
      <c r="U52" s="46"/>
    </row>
    <row r="53" spans="1:21" ht="30.75" customHeight="1" thickBot="1" x14ac:dyDescent="0.2">
      <c r="A53" s="46"/>
      <c r="B53" s="1146" t="s">
        <v>19</v>
      </c>
      <c r="C53" s="1147"/>
      <c r="D53" s="65"/>
      <c r="E53" s="1148" t="s">
        <v>20</v>
      </c>
      <c r="F53" s="1148"/>
      <c r="G53" s="1148"/>
      <c r="H53" s="1148"/>
      <c r="I53" s="1148"/>
      <c r="J53" s="1149"/>
      <c r="K53" s="66">
        <v>639</v>
      </c>
      <c r="L53" s="67">
        <v>540</v>
      </c>
      <c r="M53" s="67">
        <v>910</v>
      </c>
      <c r="N53" s="67">
        <v>1097</v>
      </c>
      <c r="O53" s="68">
        <v>1043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50" t="s">
        <v>24</v>
      </c>
      <c r="C58" s="1151"/>
      <c r="D58" s="1156" t="s">
        <v>25</v>
      </c>
      <c r="E58" s="1157"/>
      <c r="F58" s="1157"/>
      <c r="G58" s="1157"/>
      <c r="H58" s="1157"/>
      <c r="I58" s="1157"/>
      <c r="J58" s="1158"/>
      <c r="K58" s="81"/>
      <c r="L58" s="82"/>
      <c r="M58" s="82"/>
      <c r="N58" s="82"/>
      <c r="O58" s="83"/>
    </row>
    <row r="59" spans="1:21" ht="31.5" customHeight="1" x14ac:dyDescent="0.15">
      <c r="B59" s="1152"/>
      <c r="C59" s="1153"/>
      <c r="D59" s="1159" t="s">
        <v>26</v>
      </c>
      <c r="E59" s="1160"/>
      <c r="F59" s="1160"/>
      <c r="G59" s="1160"/>
      <c r="H59" s="1160"/>
      <c r="I59" s="1160"/>
      <c r="J59" s="1161"/>
      <c r="K59" s="84"/>
      <c r="L59" s="85"/>
      <c r="M59" s="85"/>
      <c r="N59" s="85"/>
      <c r="O59" s="86"/>
    </row>
    <row r="60" spans="1:21" ht="31.5" customHeight="1" thickBot="1" x14ac:dyDescent="0.2">
      <c r="B60" s="1154"/>
      <c r="C60" s="1155"/>
      <c r="D60" s="1162" t="s">
        <v>27</v>
      </c>
      <c r="E60" s="1163"/>
      <c r="F60" s="1163"/>
      <c r="G60" s="1163"/>
      <c r="H60" s="1163"/>
      <c r="I60" s="1163"/>
      <c r="J60" s="1164"/>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Gp7+2lEfS5l08w/uhgA5o8KVCsXVHi34PIOi1pTnqyNHfNNdKiVfgSKXCSDoOMRkncgcWp+Xoj7pH00QOW4svA==" saltValue="zKuBQVvY9eSKhREGiwyuq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election activeCell="M47" sqref="M47"/>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528</v>
      </c>
      <c r="J40" s="101" t="s">
        <v>529</v>
      </c>
      <c r="K40" s="101" t="s">
        <v>530</v>
      </c>
      <c r="L40" s="101" t="s">
        <v>531</v>
      </c>
      <c r="M40" s="102" t="s">
        <v>532</v>
      </c>
    </row>
    <row r="41" spans="2:13" ht="27.75" customHeight="1" x14ac:dyDescent="0.15">
      <c r="B41" s="1185" t="s">
        <v>30</v>
      </c>
      <c r="C41" s="1186"/>
      <c r="D41" s="103"/>
      <c r="E41" s="1187" t="s">
        <v>31</v>
      </c>
      <c r="F41" s="1187"/>
      <c r="G41" s="1187"/>
      <c r="H41" s="1188"/>
      <c r="I41" s="342">
        <v>34858</v>
      </c>
      <c r="J41" s="343">
        <v>37869</v>
      </c>
      <c r="K41" s="343">
        <v>38319</v>
      </c>
      <c r="L41" s="343">
        <v>37318</v>
      </c>
      <c r="M41" s="344">
        <v>38454</v>
      </c>
    </row>
    <row r="42" spans="2:13" ht="27.75" customHeight="1" x14ac:dyDescent="0.15">
      <c r="B42" s="1175"/>
      <c r="C42" s="1176"/>
      <c r="D42" s="104"/>
      <c r="E42" s="1179" t="s">
        <v>32</v>
      </c>
      <c r="F42" s="1179"/>
      <c r="G42" s="1179"/>
      <c r="H42" s="1180"/>
      <c r="I42" s="345" t="s">
        <v>489</v>
      </c>
      <c r="J42" s="346" t="s">
        <v>489</v>
      </c>
      <c r="K42" s="346" t="s">
        <v>489</v>
      </c>
      <c r="L42" s="346" t="s">
        <v>489</v>
      </c>
      <c r="M42" s="347" t="s">
        <v>489</v>
      </c>
    </row>
    <row r="43" spans="2:13" ht="27.75" customHeight="1" x14ac:dyDescent="0.15">
      <c r="B43" s="1175"/>
      <c r="C43" s="1176"/>
      <c r="D43" s="104"/>
      <c r="E43" s="1179" t="s">
        <v>33</v>
      </c>
      <c r="F43" s="1179"/>
      <c r="G43" s="1179"/>
      <c r="H43" s="1180"/>
      <c r="I43" s="345">
        <v>2397</v>
      </c>
      <c r="J43" s="346">
        <v>2255</v>
      </c>
      <c r="K43" s="346">
        <v>2161</v>
      </c>
      <c r="L43" s="346">
        <v>2078</v>
      </c>
      <c r="M43" s="347">
        <v>2019</v>
      </c>
    </row>
    <row r="44" spans="2:13" ht="27.75" customHeight="1" x14ac:dyDescent="0.15">
      <c r="B44" s="1175"/>
      <c r="C44" s="1176"/>
      <c r="D44" s="104"/>
      <c r="E44" s="1179" t="s">
        <v>34</v>
      </c>
      <c r="F44" s="1179"/>
      <c r="G44" s="1179"/>
      <c r="H44" s="1180"/>
      <c r="I44" s="345">
        <v>3404</v>
      </c>
      <c r="J44" s="346">
        <v>3325</v>
      </c>
      <c r="K44" s="346">
        <v>3185</v>
      </c>
      <c r="L44" s="346">
        <v>2794</v>
      </c>
      <c r="M44" s="347">
        <v>2375</v>
      </c>
    </row>
    <row r="45" spans="2:13" ht="27.75" customHeight="1" x14ac:dyDescent="0.15">
      <c r="B45" s="1175"/>
      <c r="C45" s="1176"/>
      <c r="D45" s="104"/>
      <c r="E45" s="1179" t="s">
        <v>35</v>
      </c>
      <c r="F45" s="1179"/>
      <c r="G45" s="1179"/>
      <c r="H45" s="1180"/>
      <c r="I45" s="345">
        <v>5256</v>
      </c>
      <c r="J45" s="346">
        <v>5095</v>
      </c>
      <c r="K45" s="346">
        <v>5027</v>
      </c>
      <c r="L45" s="346">
        <v>5144</v>
      </c>
      <c r="M45" s="347">
        <v>5505</v>
      </c>
    </row>
    <row r="46" spans="2:13" ht="27.75" customHeight="1" x14ac:dyDescent="0.15">
      <c r="B46" s="1175"/>
      <c r="C46" s="1176"/>
      <c r="D46" s="105"/>
      <c r="E46" s="1179" t="s">
        <v>36</v>
      </c>
      <c r="F46" s="1179"/>
      <c r="G46" s="1179"/>
      <c r="H46" s="1180"/>
      <c r="I46" s="345" t="s">
        <v>489</v>
      </c>
      <c r="J46" s="346" t="s">
        <v>489</v>
      </c>
      <c r="K46" s="346" t="s">
        <v>489</v>
      </c>
      <c r="L46" s="346" t="s">
        <v>489</v>
      </c>
      <c r="M46" s="347" t="s">
        <v>489</v>
      </c>
    </row>
    <row r="47" spans="2:13" ht="27.75" customHeight="1" x14ac:dyDescent="0.15">
      <c r="B47" s="1175"/>
      <c r="C47" s="1176"/>
      <c r="D47" s="106"/>
      <c r="E47" s="1189" t="s">
        <v>37</v>
      </c>
      <c r="F47" s="1190"/>
      <c r="G47" s="1190"/>
      <c r="H47" s="1191"/>
      <c r="I47" s="345" t="s">
        <v>489</v>
      </c>
      <c r="J47" s="346" t="s">
        <v>489</v>
      </c>
      <c r="K47" s="346" t="s">
        <v>489</v>
      </c>
      <c r="L47" s="346" t="s">
        <v>489</v>
      </c>
      <c r="M47" s="347" t="s">
        <v>489</v>
      </c>
    </row>
    <row r="48" spans="2:13" ht="27.75" customHeight="1" x14ac:dyDescent="0.15">
      <c r="B48" s="1175"/>
      <c r="C48" s="1176"/>
      <c r="D48" s="104"/>
      <c r="E48" s="1179" t="s">
        <v>38</v>
      </c>
      <c r="F48" s="1179"/>
      <c r="G48" s="1179"/>
      <c r="H48" s="1180"/>
      <c r="I48" s="345" t="s">
        <v>489</v>
      </c>
      <c r="J48" s="346" t="s">
        <v>489</v>
      </c>
      <c r="K48" s="346" t="s">
        <v>489</v>
      </c>
      <c r="L48" s="346" t="s">
        <v>489</v>
      </c>
      <c r="M48" s="347" t="s">
        <v>489</v>
      </c>
    </row>
    <row r="49" spans="2:13" ht="27.75" customHeight="1" x14ac:dyDescent="0.15">
      <c r="B49" s="1177"/>
      <c r="C49" s="1178"/>
      <c r="D49" s="104"/>
      <c r="E49" s="1179" t="s">
        <v>39</v>
      </c>
      <c r="F49" s="1179"/>
      <c r="G49" s="1179"/>
      <c r="H49" s="1180"/>
      <c r="I49" s="345" t="s">
        <v>489</v>
      </c>
      <c r="J49" s="346" t="s">
        <v>489</v>
      </c>
      <c r="K49" s="346" t="s">
        <v>489</v>
      </c>
      <c r="L49" s="346" t="s">
        <v>489</v>
      </c>
      <c r="M49" s="347" t="s">
        <v>489</v>
      </c>
    </row>
    <row r="50" spans="2:13" ht="27.75" customHeight="1" x14ac:dyDescent="0.15">
      <c r="B50" s="1173" t="s">
        <v>40</v>
      </c>
      <c r="C50" s="1174"/>
      <c r="D50" s="107"/>
      <c r="E50" s="1179" t="s">
        <v>41</v>
      </c>
      <c r="F50" s="1179"/>
      <c r="G50" s="1179"/>
      <c r="H50" s="1180"/>
      <c r="I50" s="345">
        <v>14991</v>
      </c>
      <c r="J50" s="346">
        <v>17005</v>
      </c>
      <c r="K50" s="346">
        <v>20784</v>
      </c>
      <c r="L50" s="346">
        <v>22334</v>
      </c>
      <c r="M50" s="347">
        <v>15324</v>
      </c>
    </row>
    <row r="51" spans="2:13" ht="27.75" customHeight="1" x14ac:dyDescent="0.15">
      <c r="B51" s="1175"/>
      <c r="C51" s="1176"/>
      <c r="D51" s="104"/>
      <c r="E51" s="1179" t="s">
        <v>42</v>
      </c>
      <c r="F51" s="1179"/>
      <c r="G51" s="1179"/>
      <c r="H51" s="1180"/>
      <c r="I51" s="345">
        <v>5233</v>
      </c>
      <c r="J51" s="346">
        <v>6134</v>
      </c>
      <c r="K51" s="346">
        <v>7058</v>
      </c>
      <c r="L51" s="346">
        <v>7206</v>
      </c>
      <c r="M51" s="347">
        <v>8582</v>
      </c>
    </row>
    <row r="52" spans="2:13" ht="27.75" customHeight="1" x14ac:dyDescent="0.15">
      <c r="B52" s="1177"/>
      <c r="C52" s="1178"/>
      <c r="D52" s="104"/>
      <c r="E52" s="1179" t="s">
        <v>43</v>
      </c>
      <c r="F52" s="1179"/>
      <c r="G52" s="1179"/>
      <c r="H52" s="1180"/>
      <c r="I52" s="345">
        <v>31480</v>
      </c>
      <c r="J52" s="346">
        <v>31668</v>
      </c>
      <c r="K52" s="346">
        <v>31011</v>
      </c>
      <c r="L52" s="346">
        <v>29688</v>
      </c>
      <c r="M52" s="347">
        <v>28839</v>
      </c>
    </row>
    <row r="53" spans="2:13" ht="27.75" customHeight="1" thickBot="1" x14ac:dyDescent="0.2">
      <c r="B53" s="1181" t="s">
        <v>19</v>
      </c>
      <c r="C53" s="1182"/>
      <c r="D53" s="108"/>
      <c r="E53" s="1183" t="s">
        <v>44</v>
      </c>
      <c r="F53" s="1183"/>
      <c r="G53" s="1183"/>
      <c r="H53" s="1184"/>
      <c r="I53" s="348">
        <v>-5789</v>
      </c>
      <c r="J53" s="349">
        <v>-6263</v>
      </c>
      <c r="K53" s="349">
        <v>-10160</v>
      </c>
      <c r="L53" s="349">
        <v>-11893</v>
      </c>
      <c r="M53" s="350">
        <v>-4393</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YQCG3ZAS3p3Tz8qX4xbtpzwkJUUFwwbOL5ha6OKmeOJaIqft2oh8keOJncAK4xO7p9kpW38VnLpLK3PtU12dog==" saltValue="ZV59vn7RL1NKy+xrIfv9+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election activeCell="C55" sqref="C55:E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530</v>
      </c>
      <c r="G54" s="117" t="s">
        <v>531</v>
      </c>
      <c r="H54" s="118" t="s">
        <v>532</v>
      </c>
    </row>
    <row r="55" spans="2:8" ht="52.5" customHeight="1" x14ac:dyDescent="0.15">
      <c r="B55" s="119"/>
      <c r="C55" s="1200" t="s">
        <v>46</v>
      </c>
      <c r="D55" s="1200"/>
      <c r="E55" s="1201"/>
      <c r="F55" s="120">
        <v>7339</v>
      </c>
      <c r="G55" s="120">
        <v>7866</v>
      </c>
      <c r="H55" s="121">
        <v>7047</v>
      </c>
    </row>
    <row r="56" spans="2:8" ht="52.5" customHeight="1" x14ac:dyDescent="0.15">
      <c r="B56" s="122"/>
      <c r="C56" s="1202" t="s">
        <v>47</v>
      </c>
      <c r="D56" s="1202"/>
      <c r="E56" s="1203"/>
      <c r="F56" s="123">
        <v>1278</v>
      </c>
      <c r="G56" s="123">
        <v>419</v>
      </c>
      <c r="H56" s="124">
        <v>545</v>
      </c>
    </row>
    <row r="57" spans="2:8" ht="53.25" customHeight="1" x14ac:dyDescent="0.15">
      <c r="B57" s="122"/>
      <c r="C57" s="1204" t="s">
        <v>48</v>
      </c>
      <c r="D57" s="1204"/>
      <c r="E57" s="1205"/>
      <c r="F57" s="125">
        <v>4795</v>
      </c>
      <c r="G57" s="125">
        <v>5221</v>
      </c>
      <c r="H57" s="126">
        <v>4960</v>
      </c>
    </row>
    <row r="58" spans="2:8" ht="45.75" customHeight="1" x14ac:dyDescent="0.15">
      <c r="B58" s="127"/>
      <c r="C58" s="1192" t="s">
        <v>571</v>
      </c>
      <c r="D58" s="1193"/>
      <c r="E58" s="1194"/>
      <c r="F58" s="128">
        <v>1905</v>
      </c>
      <c r="G58" s="128">
        <v>2207</v>
      </c>
      <c r="H58" s="129">
        <v>2359</v>
      </c>
    </row>
    <row r="59" spans="2:8" ht="45.75" customHeight="1" x14ac:dyDescent="0.15">
      <c r="B59" s="127"/>
      <c r="C59" s="1192" t="s">
        <v>567</v>
      </c>
      <c r="D59" s="1193"/>
      <c r="E59" s="1194"/>
      <c r="F59" s="128">
        <v>1754</v>
      </c>
      <c r="G59" s="128">
        <v>1552</v>
      </c>
      <c r="H59" s="129">
        <v>989</v>
      </c>
    </row>
    <row r="60" spans="2:8" ht="45.75" customHeight="1" x14ac:dyDescent="0.15">
      <c r="B60" s="127"/>
      <c r="C60" s="1192" t="s">
        <v>568</v>
      </c>
      <c r="D60" s="1193"/>
      <c r="E60" s="1194"/>
      <c r="F60" s="128">
        <v>748</v>
      </c>
      <c r="G60" s="128">
        <v>829</v>
      </c>
      <c r="H60" s="129">
        <v>963</v>
      </c>
    </row>
    <row r="61" spans="2:8" ht="45.75" customHeight="1" x14ac:dyDescent="0.15">
      <c r="B61" s="127"/>
      <c r="C61" s="1192" t="s">
        <v>569</v>
      </c>
      <c r="D61" s="1193"/>
      <c r="E61" s="1194"/>
      <c r="F61" s="128">
        <v>12</v>
      </c>
      <c r="G61" s="128">
        <v>263</v>
      </c>
      <c r="H61" s="129">
        <v>258</v>
      </c>
    </row>
    <row r="62" spans="2:8" ht="45.75" customHeight="1" thickBot="1" x14ac:dyDescent="0.2">
      <c r="B62" s="130"/>
      <c r="C62" s="1195" t="s">
        <v>570</v>
      </c>
      <c r="D62" s="1196"/>
      <c r="E62" s="1197"/>
      <c r="F62" s="131">
        <v>8</v>
      </c>
      <c r="G62" s="131">
        <v>55</v>
      </c>
      <c r="H62" s="132">
        <v>165</v>
      </c>
    </row>
    <row r="63" spans="2:8" ht="52.5" customHeight="1" thickBot="1" x14ac:dyDescent="0.2">
      <c r="B63" s="133"/>
      <c r="C63" s="1198" t="s">
        <v>49</v>
      </c>
      <c r="D63" s="1198"/>
      <c r="E63" s="1199"/>
      <c r="F63" s="134">
        <v>13412</v>
      </c>
      <c r="G63" s="134">
        <v>13506</v>
      </c>
      <c r="H63" s="135">
        <v>12553</v>
      </c>
    </row>
    <row r="64" spans="2:8" x14ac:dyDescent="0.15"/>
  </sheetData>
  <sheetProtection algorithmName="SHA-512" hashValue="44ACqHAT4wdgWT8AsA1cPFPNwySym/9wwBKq8/MBtNJgCGoYgMEW4Y1pT46gfdlTs/F+O2GqBm0fFr3EMr0mjQ==" saltValue="jufFhz4t5Sd9gQpBkd3E5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527</v>
      </c>
      <c r="G2" s="149"/>
      <c r="H2" s="150"/>
    </row>
    <row r="3" spans="1:8" x14ac:dyDescent="0.15">
      <c r="A3" s="146" t="s">
        <v>520</v>
      </c>
      <c r="B3" s="151"/>
      <c r="C3" s="152"/>
      <c r="D3" s="153">
        <v>35487</v>
      </c>
      <c r="E3" s="154"/>
      <c r="F3" s="155">
        <v>42836</v>
      </c>
      <c r="G3" s="156"/>
      <c r="H3" s="157"/>
    </row>
    <row r="4" spans="1:8" x14ac:dyDescent="0.15">
      <c r="A4" s="158"/>
      <c r="B4" s="159"/>
      <c r="C4" s="160"/>
      <c r="D4" s="161">
        <v>19353</v>
      </c>
      <c r="E4" s="162"/>
      <c r="F4" s="163">
        <v>22936</v>
      </c>
      <c r="G4" s="164"/>
      <c r="H4" s="165"/>
    </row>
    <row r="5" spans="1:8" x14ac:dyDescent="0.15">
      <c r="A5" s="146" t="s">
        <v>522</v>
      </c>
      <c r="B5" s="151"/>
      <c r="C5" s="152"/>
      <c r="D5" s="153">
        <v>71835</v>
      </c>
      <c r="E5" s="154"/>
      <c r="F5" s="155">
        <v>44161</v>
      </c>
      <c r="G5" s="156"/>
      <c r="H5" s="157"/>
    </row>
    <row r="6" spans="1:8" x14ac:dyDescent="0.15">
      <c r="A6" s="158"/>
      <c r="B6" s="159"/>
      <c r="C6" s="160"/>
      <c r="D6" s="161">
        <v>26280</v>
      </c>
      <c r="E6" s="162"/>
      <c r="F6" s="163">
        <v>23644</v>
      </c>
      <c r="G6" s="164"/>
      <c r="H6" s="165"/>
    </row>
    <row r="7" spans="1:8" x14ac:dyDescent="0.15">
      <c r="A7" s="146" t="s">
        <v>523</v>
      </c>
      <c r="B7" s="151"/>
      <c r="C7" s="152"/>
      <c r="D7" s="153">
        <v>43402</v>
      </c>
      <c r="E7" s="154"/>
      <c r="F7" s="155">
        <v>43955</v>
      </c>
      <c r="G7" s="156"/>
      <c r="H7" s="157"/>
    </row>
    <row r="8" spans="1:8" x14ac:dyDescent="0.15">
      <c r="A8" s="158"/>
      <c r="B8" s="159"/>
      <c r="C8" s="160"/>
      <c r="D8" s="161">
        <v>17376</v>
      </c>
      <c r="E8" s="162"/>
      <c r="F8" s="163">
        <v>21318</v>
      </c>
      <c r="G8" s="164"/>
      <c r="H8" s="165"/>
    </row>
    <row r="9" spans="1:8" x14ac:dyDescent="0.15">
      <c r="A9" s="146" t="s">
        <v>524</v>
      </c>
      <c r="B9" s="151"/>
      <c r="C9" s="152"/>
      <c r="D9" s="153">
        <v>46016</v>
      </c>
      <c r="E9" s="154"/>
      <c r="F9" s="155">
        <v>41921</v>
      </c>
      <c r="G9" s="156"/>
      <c r="H9" s="157"/>
    </row>
    <row r="10" spans="1:8" x14ac:dyDescent="0.15">
      <c r="A10" s="158"/>
      <c r="B10" s="159"/>
      <c r="C10" s="160"/>
      <c r="D10" s="161">
        <v>22127</v>
      </c>
      <c r="E10" s="162"/>
      <c r="F10" s="163">
        <v>21655</v>
      </c>
      <c r="G10" s="164"/>
      <c r="H10" s="165"/>
    </row>
    <row r="11" spans="1:8" x14ac:dyDescent="0.15">
      <c r="A11" s="146" t="s">
        <v>525</v>
      </c>
      <c r="B11" s="151"/>
      <c r="C11" s="152"/>
      <c r="D11" s="153">
        <v>71469</v>
      </c>
      <c r="E11" s="154"/>
      <c r="F11" s="155">
        <v>44585</v>
      </c>
      <c r="G11" s="156"/>
      <c r="H11" s="157"/>
    </row>
    <row r="12" spans="1:8" x14ac:dyDescent="0.15">
      <c r="A12" s="158"/>
      <c r="B12" s="159"/>
      <c r="C12" s="166"/>
      <c r="D12" s="161">
        <v>48751</v>
      </c>
      <c r="E12" s="162"/>
      <c r="F12" s="163">
        <v>23077</v>
      </c>
      <c r="G12" s="164"/>
      <c r="H12" s="165"/>
    </row>
    <row r="13" spans="1:8" x14ac:dyDescent="0.15">
      <c r="A13" s="146"/>
      <c r="B13" s="151"/>
      <c r="C13" s="152"/>
      <c r="D13" s="153">
        <v>53642</v>
      </c>
      <c r="E13" s="154"/>
      <c r="F13" s="155">
        <v>43492</v>
      </c>
      <c r="G13" s="167"/>
      <c r="H13" s="157"/>
    </row>
    <row r="14" spans="1:8" x14ac:dyDescent="0.15">
      <c r="A14" s="158"/>
      <c r="B14" s="159"/>
      <c r="C14" s="160"/>
      <c r="D14" s="161">
        <v>26777</v>
      </c>
      <c r="E14" s="162"/>
      <c r="F14" s="163">
        <v>22526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2.76</v>
      </c>
      <c r="C19" s="168">
        <f>ROUND(VALUE(SUBSTITUTE(実質収支比率等に係る経年分析!G$48,"▲","-")),2)</f>
        <v>3.05</v>
      </c>
      <c r="D19" s="168">
        <f>ROUND(VALUE(SUBSTITUTE(実質収支比率等に係る経年分析!H$48,"▲","-")),2)</f>
        <v>3.85</v>
      </c>
      <c r="E19" s="168">
        <f>ROUND(VALUE(SUBSTITUTE(実質収支比率等に係る経年分析!I$48,"▲","-")),2)</f>
        <v>2.6</v>
      </c>
      <c r="F19" s="168">
        <f>ROUND(VALUE(SUBSTITUTE(実質収支比率等に係る経年分析!J$48,"▲","-")),2)</f>
        <v>3</v>
      </c>
    </row>
    <row r="20" spans="1:11" x14ac:dyDescent="0.15">
      <c r="A20" s="168" t="s">
        <v>53</v>
      </c>
      <c r="B20" s="168">
        <f>ROUND(VALUE(SUBSTITUTE(実質収支比率等に係る経年分析!F$47,"▲","-")),2)</f>
        <v>25.6</v>
      </c>
      <c r="C20" s="168">
        <f>ROUND(VALUE(SUBSTITUTE(実質収支比率等に係る経年分析!G$47,"▲","-")),2)</f>
        <v>25.71</v>
      </c>
      <c r="D20" s="168">
        <f>ROUND(VALUE(SUBSTITUTE(実質収支比率等に係る経年分析!H$47,"▲","-")),2)</f>
        <v>27.07</v>
      </c>
      <c r="E20" s="168">
        <f>ROUND(VALUE(SUBSTITUTE(実質収支比率等に係る経年分析!I$47,"▲","-")),2)</f>
        <v>29.36</v>
      </c>
      <c r="F20" s="168">
        <f>ROUND(VALUE(SUBSTITUTE(実質収支比率等に係る経年分析!J$47,"▲","-")),2)</f>
        <v>25.93</v>
      </c>
    </row>
    <row r="21" spans="1:11" x14ac:dyDescent="0.15">
      <c r="A21" s="168" t="s">
        <v>54</v>
      </c>
      <c r="B21" s="168">
        <f>IF(ISNUMBER(VALUE(SUBSTITUTE(実質収支比率等に係る経年分析!F$49,"▲","-"))),ROUND(VALUE(SUBSTITUTE(実質収支比率等に係る経年分析!F$49,"▲","-")),2),NA())</f>
        <v>-2.82</v>
      </c>
      <c r="C21" s="168">
        <f>IF(ISNUMBER(VALUE(SUBSTITUTE(実質収支比率等に係る経年分析!G$49,"▲","-"))),ROUND(VALUE(SUBSTITUTE(実質収支比率等に係る経年分析!G$49,"▲","-")),2),NA())</f>
        <v>1.35</v>
      </c>
      <c r="D21" s="168">
        <f>IF(ISNUMBER(VALUE(SUBSTITUTE(実質収支比率等に係る経年分析!H$49,"▲","-"))),ROUND(VALUE(SUBSTITUTE(実質収支比率等に係る経年分析!H$49,"▲","-")),2),NA())</f>
        <v>3.32</v>
      </c>
      <c r="E21" s="168">
        <f>IF(ISNUMBER(VALUE(SUBSTITUTE(実質収支比率等に係る経年分析!I$49,"▲","-"))),ROUND(VALUE(SUBSTITUTE(実質収支比率等に係る経年分析!I$49,"▲","-")),2),NA())</f>
        <v>0.66</v>
      </c>
      <c r="F21" s="168">
        <f>IF(ISNUMBER(VALUE(SUBSTITUTE(実質収支比率等に係る経年分析!J$49,"▲","-"))),ROUND(VALUE(SUBSTITUTE(実質収支比率等に係る経年分析!J$49,"▲","-")),2),NA())</f>
        <v>-2.17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公共用地先行取得事業特別会計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0.03</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0.02</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15">
      <c r="A31" s="169" t="str">
        <f>IF(連結実質赤字比率に係る赤字・黒字の構成分析!C$39="",NA(),連結実質赤字比率に係る赤字・黒字の構成分析!C$39)</f>
        <v>公共下水道事業会計</v>
      </c>
      <c r="B31" s="169" t="e">
        <f>IF(ROUND(VALUE(SUBSTITUTE(連結実質赤字比率に係る赤字・黒字の構成分析!F$39,"▲", "-")), 2) &lt; 0, ABS(ROUND(VALUE(SUBSTITUTE(連結実質赤字比率に係る赤字・黒字の構成分析!F$39,"▲", "-")), 2)), NA())</f>
        <v>#VALUE!</v>
      </c>
      <c r="C31" s="169" t="e">
        <f>IF(ROUND(VALUE(SUBSTITUTE(連結実質赤字比率に係る赤字・黒字の構成分析!F$39,"▲", "-")), 2) &gt;= 0, ABS(ROUND(VALUE(SUBSTITUTE(連結実質赤字比率に係る赤字・黒字の構成分析!F$39,"▲", "-")), 2)), NA())</f>
        <v>#VALUE!</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0.26</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15">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2.41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1.85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1.97</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1.86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1.1399999999999999</v>
      </c>
    </row>
    <row r="33" spans="1:16" x14ac:dyDescent="0.15">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1.1399999999999999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1.22</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1.28</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2.76</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3.04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3.85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2.59</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v>
      </c>
    </row>
    <row r="35" spans="1:16" x14ac:dyDescent="0.15">
      <c r="A35" s="169" t="str">
        <f>IF(連結実質赤字比率に係る赤字・黒字の構成分析!C$35="",NA(),連結実質赤字比率に係る赤字・黒字の構成分析!C$35)</f>
        <v>競輪事業特別会計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0.75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1.23</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0.51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0.37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4.57</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7.25</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6.43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5.46</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5.54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3094</v>
      </c>
      <c r="E42" s="170"/>
      <c r="F42" s="170"/>
      <c r="G42" s="170">
        <f>'実質公債費比率（分子）の構造'!L$52</f>
        <v>3170</v>
      </c>
      <c r="H42" s="170"/>
      <c r="I42" s="170"/>
      <c r="J42" s="170">
        <f>'実質公債費比率（分子）の構造'!M$52</f>
        <v>3210</v>
      </c>
      <c r="K42" s="170"/>
      <c r="L42" s="170"/>
      <c r="M42" s="170">
        <f>'実質公債費比率（分子）の構造'!N$52</f>
        <v>3386</v>
      </c>
      <c r="N42" s="170"/>
      <c r="O42" s="170"/>
      <c r="P42" s="170">
        <f>'実質公債費比率（分子）の構造'!O$52</f>
        <v>3305</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f>'実質公債費比率（分子）の構造'!O$51</f>
        <v>1</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371</v>
      </c>
      <c r="C45" s="170"/>
      <c r="D45" s="170"/>
      <c r="E45" s="170">
        <f>'実質公債費比率（分子）の構造'!L$49</f>
        <v>371</v>
      </c>
      <c r="F45" s="170"/>
      <c r="G45" s="170"/>
      <c r="H45" s="170">
        <f>'実質公債費比率（分子）の構造'!M$49</f>
        <v>373</v>
      </c>
      <c r="I45" s="170"/>
      <c r="J45" s="170"/>
      <c r="K45" s="170">
        <f>'実質公債費比率（分子）の構造'!N$49</f>
        <v>409</v>
      </c>
      <c r="L45" s="170"/>
      <c r="M45" s="170"/>
      <c r="N45" s="170">
        <f>'実質公債費比率（分子）の構造'!O$49</f>
        <v>430</v>
      </c>
      <c r="O45" s="170"/>
      <c r="P45" s="170"/>
    </row>
    <row r="46" spans="1:16" x14ac:dyDescent="0.15">
      <c r="A46" s="170" t="s">
        <v>64</v>
      </c>
      <c r="B46" s="170">
        <f>'実質公債費比率（分子）の構造'!K$48</f>
        <v>216</v>
      </c>
      <c r="C46" s="170"/>
      <c r="D46" s="170"/>
      <c r="E46" s="170">
        <f>'実質公債費比率（分子）の構造'!L$48</f>
        <v>209</v>
      </c>
      <c r="F46" s="170"/>
      <c r="G46" s="170"/>
      <c r="H46" s="170">
        <f>'実質公債費比率（分子）の構造'!M$48</f>
        <v>191</v>
      </c>
      <c r="I46" s="170"/>
      <c r="J46" s="170"/>
      <c r="K46" s="170">
        <f>'実質公債費比率（分子）の構造'!N$48</f>
        <v>168</v>
      </c>
      <c r="L46" s="170"/>
      <c r="M46" s="170"/>
      <c r="N46" s="170">
        <f>'実質公債費比率（分子）の構造'!O$48</f>
        <v>174</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3146</v>
      </c>
      <c r="C49" s="170"/>
      <c r="D49" s="170"/>
      <c r="E49" s="170">
        <f>'実質公債費比率（分子）の構造'!L$45</f>
        <v>3130</v>
      </c>
      <c r="F49" s="170"/>
      <c r="G49" s="170"/>
      <c r="H49" s="170">
        <f>'実質公債費比率（分子）の構造'!M$45</f>
        <v>3556</v>
      </c>
      <c r="I49" s="170"/>
      <c r="J49" s="170"/>
      <c r="K49" s="170">
        <f>'実質公債費比率（分子）の構造'!N$45</f>
        <v>3906</v>
      </c>
      <c r="L49" s="170"/>
      <c r="M49" s="170"/>
      <c r="N49" s="170">
        <f>'実質公債費比率（分子）の構造'!O$45</f>
        <v>3743</v>
      </c>
      <c r="O49" s="170"/>
      <c r="P49" s="170"/>
    </row>
    <row r="50" spans="1:16" x14ac:dyDescent="0.15">
      <c r="A50" s="170" t="s">
        <v>67</v>
      </c>
      <c r="B50" s="170" t="e">
        <f>NA()</f>
        <v>#N/A</v>
      </c>
      <c r="C50" s="170">
        <f>IF(ISNUMBER('実質公債費比率（分子）の構造'!K$53),'実質公債費比率（分子）の構造'!K$53,NA())</f>
        <v>639</v>
      </c>
      <c r="D50" s="170" t="e">
        <f>NA()</f>
        <v>#N/A</v>
      </c>
      <c r="E50" s="170" t="e">
        <f>NA()</f>
        <v>#N/A</v>
      </c>
      <c r="F50" s="170">
        <f>IF(ISNUMBER('実質公債費比率（分子）の構造'!L$53),'実質公債費比率（分子）の構造'!L$53,NA())</f>
        <v>540</v>
      </c>
      <c r="G50" s="170" t="e">
        <f>NA()</f>
        <v>#N/A</v>
      </c>
      <c r="H50" s="170" t="e">
        <f>NA()</f>
        <v>#N/A</v>
      </c>
      <c r="I50" s="170">
        <f>IF(ISNUMBER('実質公債費比率（分子）の構造'!M$53),'実質公債費比率（分子）の構造'!M$53,NA())</f>
        <v>910</v>
      </c>
      <c r="J50" s="170" t="e">
        <f>NA()</f>
        <v>#N/A</v>
      </c>
      <c r="K50" s="170" t="e">
        <f>NA()</f>
        <v>#N/A</v>
      </c>
      <c r="L50" s="170">
        <f>IF(ISNUMBER('実質公債費比率（分子）の構造'!N$53),'実質公債費比率（分子）の構造'!N$53,NA())</f>
        <v>1097</v>
      </c>
      <c r="M50" s="170" t="e">
        <f>NA()</f>
        <v>#N/A</v>
      </c>
      <c r="N50" s="170" t="e">
        <f>NA()</f>
        <v>#N/A</v>
      </c>
      <c r="O50" s="170">
        <f>IF(ISNUMBER('実質公債費比率（分子）の構造'!O$53),'実質公債費比率（分子）の構造'!O$53,NA())</f>
        <v>1043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31480</v>
      </c>
      <c r="E56" s="169"/>
      <c r="F56" s="169"/>
      <c r="G56" s="169">
        <f>'将来負担比率（分子）の構造'!J$52</f>
        <v>31668</v>
      </c>
      <c r="H56" s="169"/>
      <c r="I56" s="169"/>
      <c r="J56" s="169">
        <f>'将来負担比率（分子）の構造'!K$52</f>
        <v>31011</v>
      </c>
      <c r="K56" s="169"/>
      <c r="L56" s="169"/>
      <c r="M56" s="169">
        <f>'将来負担比率（分子）の構造'!L$52</f>
        <v>29688</v>
      </c>
      <c r="N56" s="169"/>
      <c r="O56" s="169"/>
      <c r="P56" s="169">
        <f>'将来負担比率（分子）の構造'!M$52</f>
        <v>28839</v>
      </c>
    </row>
    <row r="57" spans="1:16" x14ac:dyDescent="0.15">
      <c r="A57" s="169" t="s">
        <v>42</v>
      </c>
      <c r="B57" s="169"/>
      <c r="C57" s="169"/>
      <c r="D57" s="169">
        <f>'将来負担比率（分子）の構造'!I$51</f>
        <v>5233</v>
      </c>
      <c r="E57" s="169"/>
      <c r="F57" s="169"/>
      <c r="G57" s="169">
        <f>'将来負担比率（分子）の構造'!J$51</f>
        <v>6134</v>
      </c>
      <c r="H57" s="169"/>
      <c r="I57" s="169"/>
      <c r="J57" s="169">
        <f>'将来負担比率（分子）の構造'!K$51</f>
        <v>7058</v>
      </c>
      <c r="K57" s="169"/>
      <c r="L57" s="169"/>
      <c r="M57" s="169">
        <f>'将来負担比率（分子）の構造'!L$51</f>
        <v>7206</v>
      </c>
      <c r="N57" s="169"/>
      <c r="O57" s="169"/>
      <c r="P57" s="169">
        <f>'将来負担比率（分子）の構造'!M$51</f>
        <v>8582</v>
      </c>
    </row>
    <row r="58" spans="1:16" x14ac:dyDescent="0.15">
      <c r="A58" s="169" t="s">
        <v>41</v>
      </c>
      <c r="B58" s="169"/>
      <c r="C58" s="169"/>
      <c r="D58" s="169">
        <f>'将来負担比率（分子）の構造'!I$50</f>
        <v>14991</v>
      </c>
      <c r="E58" s="169"/>
      <c r="F58" s="169"/>
      <c r="G58" s="169">
        <f>'将来負担比率（分子）の構造'!J$50</f>
        <v>17005</v>
      </c>
      <c r="H58" s="169"/>
      <c r="I58" s="169"/>
      <c r="J58" s="169">
        <f>'将来負担比率（分子）の構造'!K$50</f>
        <v>20784</v>
      </c>
      <c r="K58" s="169"/>
      <c r="L58" s="169"/>
      <c r="M58" s="169">
        <f>'将来負担比率（分子）の構造'!L$50</f>
        <v>22334</v>
      </c>
      <c r="N58" s="169"/>
      <c r="O58" s="169"/>
      <c r="P58" s="169">
        <f>'将来負担比率（分子）の構造'!M$50</f>
        <v>15324</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5256</v>
      </c>
      <c r="C62" s="169"/>
      <c r="D62" s="169"/>
      <c r="E62" s="169">
        <f>'将来負担比率（分子）の構造'!J$45</f>
        <v>5095</v>
      </c>
      <c r="F62" s="169"/>
      <c r="G62" s="169"/>
      <c r="H62" s="169">
        <f>'将来負担比率（分子）の構造'!K$45</f>
        <v>5027</v>
      </c>
      <c r="I62" s="169"/>
      <c r="J62" s="169"/>
      <c r="K62" s="169">
        <f>'将来負担比率（分子）の構造'!L$45</f>
        <v>5144</v>
      </c>
      <c r="L62" s="169"/>
      <c r="M62" s="169"/>
      <c r="N62" s="169">
        <f>'将来負担比率（分子）の構造'!M$45</f>
        <v>5505</v>
      </c>
      <c r="O62" s="169"/>
      <c r="P62" s="169"/>
    </row>
    <row r="63" spans="1:16" x14ac:dyDescent="0.15">
      <c r="A63" s="169" t="s">
        <v>34</v>
      </c>
      <c r="B63" s="169">
        <f>'将来負担比率（分子）の構造'!I$44</f>
        <v>3404</v>
      </c>
      <c r="C63" s="169"/>
      <c r="D63" s="169"/>
      <c r="E63" s="169">
        <f>'将来負担比率（分子）の構造'!J$44</f>
        <v>3325</v>
      </c>
      <c r="F63" s="169"/>
      <c r="G63" s="169"/>
      <c r="H63" s="169">
        <f>'将来負担比率（分子）の構造'!K$44</f>
        <v>3185</v>
      </c>
      <c r="I63" s="169"/>
      <c r="J63" s="169"/>
      <c r="K63" s="169">
        <f>'将来負担比率（分子）の構造'!L$44</f>
        <v>2794</v>
      </c>
      <c r="L63" s="169"/>
      <c r="M63" s="169"/>
      <c r="N63" s="169">
        <f>'将来負担比率（分子）の構造'!M$44</f>
        <v>2375</v>
      </c>
      <c r="O63" s="169"/>
      <c r="P63" s="169"/>
    </row>
    <row r="64" spans="1:16" x14ac:dyDescent="0.15">
      <c r="A64" s="169" t="s">
        <v>33</v>
      </c>
      <c r="B64" s="169">
        <f>'将来負担比率（分子）の構造'!I$43</f>
        <v>2397</v>
      </c>
      <c r="C64" s="169"/>
      <c r="D64" s="169"/>
      <c r="E64" s="169">
        <f>'将来負担比率（分子）の構造'!J$43</f>
        <v>2255</v>
      </c>
      <c r="F64" s="169"/>
      <c r="G64" s="169"/>
      <c r="H64" s="169">
        <f>'将来負担比率（分子）の構造'!K$43</f>
        <v>2161</v>
      </c>
      <c r="I64" s="169"/>
      <c r="J64" s="169"/>
      <c r="K64" s="169">
        <f>'将来負担比率（分子）の構造'!L$43</f>
        <v>2078</v>
      </c>
      <c r="L64" s="169"/>
      <c r="M64" s="169"/>
      <c r="N64" s="169">
        <f>'将来負担比率（分子）の構造'!M$43</f>
        <v>2019</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34858</v>
      </c>
      <c r="C66" s="169"/>
      <c r="D66" s="169"/>
      <c r="E66" s="169">
        <f>'将来負担比率（分子）の構造'!J$41</f>
        <v>37869</v>
      </c>
      <c r="F66" s="169"/>
      <c r="G66" s="169"/>
      <c r="H66" s="169">
        <f>'将来負担比率（分子）の構造'!K$41</f>
        <v>38319</v>
      </c>
      <c r="I66" s="169"/>
      <c r="J66" s="169"/>
      <c r="K66" s="169">
        <f>'将来負担比率（分子）の構造'!L$41</f>
        <v>37318</v>
      </c>
      <c r="L66" s="169"/>
      <c r="M66" s="169"/>
      <c r="N66" s="169">
        <f>'将来負担比率（分子）の構造'!M$41</f>
        <v>38454</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7339</v>
      </c>
      <c r="C72" s="173">
        <f>基金残高に係る経年分析!G55</f>
        <v>7866</v>
      </c>
      <c r="D72" s="173">
        <f>基金残高に係る経年分析!H55</f>
        <v>7047</v>
      </c>
    </row>
    <row r="73" spans="1:16" x14ac:dyDescent="0.15">
      <c r="A73" s="172" t="s">
        <v>74</v>
      </c>
      <c r="B73" s="173">
        <f>基金残高に係る経年分析!F56</f>
        <v>1278</v>
      </c>
      <c r="C73" s="173">
        <f>基金残高に係る経年分析!G56</f>
        <v>419</v>
      </c>
      <c r="D73" s="173">
        <f>基金残高に係る経年分析!H56</f>
        <v>545</v>
      </c>
    </row>
    <row r="74" spans="1:16" x14ac:dyDescent="0.15">
      <c r="A74" s="172" t="s">
        <v>75</v>
      </c>
      <c r="B74" s="173">
        <f>基金残高に係る経年分析!F57</f>
        <v>4795</v>
      </c>
      <c r="C74" s="173">
        <f>基金残高に係る経年分析!G57</f>
        <v>5221</v>
      </c>
      <c r="D74" s="173">
        <f>基金残高に係る経年分析!H57</f>
        <v>4960</v>
      </c>
    </row>
  </sheetData>
  <sheetProtection algorithmName="SHA-512" hashValue="RRrDJ3aXceuQeXq65BLKGGUyBn86jhfoc+QJ4em/m/e+kTeI0XyfaYnrPmJ/g3a/uw7DvRmZrlWoDGbolcqm6w==" saltValue="/4zJT85DYI+4GopisLBK0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瀬々　惣二郎</cp:lastModifiedBy>
  <cp:lastPrinted>2025-03-13T04:56:19Z</cp:lastPrinted>
  <dcterms:created xsi:type="dcterms:W3CDTF">2025-02-19T05:21:31Z</dcterms:created>
  <dcterms:modified xsi:type="dcterms:W3CDTF">2025-03-18T04:36:04Z</dcterms:modified>
  <cp:category/>
</cp:coreProperties>
</file>