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73F83B7D-8A2B-4F10-8FA0-1FAAB957B9B9}" xr6:coauthVersionLast="47" xr6:coauthVersionMax="47" xr10:uidLastSave="{00000000-0000-0000-0000-000000000000}"/>
  <bookViews>
    <workbookView xWindow="28680" yWindow="-120" windowWidth="29040" windowHeight="15720" tabRatio="72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BE36" i="10"/>
  <c r="AM36" i="10"/>
  <c r="C35" i="10"/>
  <c r="C36" i="10" s="1"/>
  <c r="C34" i="10"/>
  <c r="C37"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c r="BW35" i="10" s="1"/>
  <c r="BW36" i="10" s="1"/>
  <c r="CO34" i="10" l="1"/>
  <c r="CO35" i="10" s="1"/>
  <c r="CO36" i="10" s="1"/>
  <c r="CO37" i="10" s="1"/>
  <c r="CO38" i="10" s="1"/>
</calcChain>
</file>

<file path=xl/sharedStrings.xml><?xml version="1.0" encoding="utf-8"?>
<sst xmlns="http://schemas.openxmlformats.org/spreadsheetml/2006/main" count="1118" uniqueCount="584">
  <si>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</si>
  <si>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</si>
  <si>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</si>
  <si>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</si>
  <si>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</si>
  <si>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</si>
  <si>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</si>
  <si>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</si>
  <si>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</si>
  <si>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</si>
  <si>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</si>
  <si>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</si>
  <si>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</si>
  <si>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</si>
  <si>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</si>
  <si>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</si>
  <si>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</si>
  <si>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</si>
  <si>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</si>
  <si>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</si>
  <si>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</si>
  <si>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</si>
  <si>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</si>
  <si>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</si>
  <si>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</si>
  <si>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</si>
  <si>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</si>
  <si>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</si>
  <si>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</si>
  <si>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</si>
  <si>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</si>
  <si>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</si>
  <si>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</si>
  <si>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</si>
  <si>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</si>
  <si>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</si>
  <si>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</si>
  <si>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</si>
  <si>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</si>
  <si>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</si>
  <si>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</si>
  <si>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</si>
  <si>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</si>
  <si>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</si>
  <si>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</si>
  <si>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</si>
  <si>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</si>
  <si>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</si>
  <si>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</si>
  <si>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</si>
  <si>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</si>
  <si>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</si>
  <si>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</si>
  <si>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</si>
  <si>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</si>
  <si>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</si>
  <si>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</si>
  <si>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</si>
  <si>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</si>
  <si>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</si>
  <si>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</si>
  <si>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</si>
  <si>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</si>
  <si>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</si>
  <si>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</si>
  <si>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</si>
  <si>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</si>
  <si>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</si>
  <si>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</si>
  <si>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</si>
  <si>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</si>
  <si>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</si>
  <si>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</si>
  <si>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</si>
  <si>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</si>
  <si>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</si>
  <si>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</si>
  <si>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</si>
  <si>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</si>
  <si>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</si>
  <si>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</si>
  <si>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</si>
  <si>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</si>
  <si>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</si>
  <si>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</si>
  <si>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</si>
  <si>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</si>
  <si>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</si>
  <si>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</si>
  <si>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</si>
  <si>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</si>
  <si>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</si>
  <si>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</si>
  <si>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</si>
  <si>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</si>
  <si>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</si>
  <si>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</si>
  <si>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</si>
  <si>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</si>
  <si>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</si>
  <si>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</si>
  <si>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</si>
  <si>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</si>
  <si>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</si>
  <si>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</si>
  <si>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</si>
  <si>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</si>
  <si>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</si>
  <si>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</si>
  <si>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</si>
  <si>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</si>
  <si>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</si>
  <si>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</si>
  <si>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</si>
  <si>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</si>
  <si>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</si>
  <si>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</si>
  <si>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</si>
  <si>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</si>
  <si>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</si>
  <si>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</si>
  <si>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</si>
  <si>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</si>
  <si>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</si>
  <si>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</si>
  <si>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</si>
  <si>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</si>
  <si>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</si>
  <si>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</si>
  <si>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</si>
  <si>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</si>
  <si>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</si>
  <si>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</si>
  <si>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</si>
  <si>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</si>
  <si>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</si>
  <si>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</si>
  <si>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</si>
  <si>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</si>
  <si>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</si>
  <si>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</si>
  <si>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</si>
  <si>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</si>
  <si>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</si>
  <si>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</si>
  <si>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</si>
  <si>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</si>
  <si>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</si>
  <si>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</si>
  <si>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</si>
  <si>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</si>
  <si>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</si>
  <si>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</si>
  <si>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</si>
  <si>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</si>
  <si>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</si>
  <si>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</si>
  <si>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</si>
  <si>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</si>
  <si>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</si>
  <si>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</si>
  <si>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</si>
  <si>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</si>
  <si>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</si>
  <si>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</si>
  <si>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</si>
  <si>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</si>
  <si>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</si>
  <si>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</si>
  <si>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</si>
  <si>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</si>
  <si>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</si>
  <si>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</si>
  <si>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</si>
  <si>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</si>
  <si>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</si>
  <si>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</si>
  <si>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</si>
  <si>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</si>
  <si>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</si>
  <si>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</si>
  <si>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</si>
  <si>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</si>
  <si>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</si>
  <si>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</si>
  <si>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</si>
  <si>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</si>
  <si>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</si>
  <si>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</si>
  <si>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</si>
  <si>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</si>
  <si>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</si>
  <si>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</si>
  <si>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</si>
  <si>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</si>
  <si>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</si>
  <si>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</si>
  <si>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</si>
  <si>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</si>
  <si>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</si>
  <si>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</si>
  <si>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</si>
  <si>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大分県大分市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</si>
  <si>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</si>
  <si>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</si>
  <si>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</si>
  <si>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</si>
  <si>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</si>
  <si>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</si>
  <si>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</si>
  <si>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</si>
  <si>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</si>
  <si>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</si>
  <si>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</si>
  <si>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</si>
  <si>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</si>
  <si>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</si>
  <si>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</si>
  <si>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</si>
  <si>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</si>
  <si>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</si>
  <si>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</si>
  <si>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</si>
  <si>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</si>
  <si>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</si>
  <si>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</si>
  <si>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</si>
  <si>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</si>
  <si>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</si>
  <si>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</si>
  <si>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</si>
  <si>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</si>
  <si>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</si>
  <si>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</si>
  <si>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</si>
  <si>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</si>
  <si>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</si>
  <si>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</si>
  <si>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</si>
  <si>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</si>
  <si>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</si>
  <si>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</si>
  <si>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</si>
  <si>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</si>
  <si>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</si>
  <si>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</si>
  <si>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</si>
  <si>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</si>
  <si>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</si>
  <si>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</si>
  <si>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</si>
  <si>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</si>
  <si>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</si>
  <si>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</si>
  <si>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</si>
  <si>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</si>
  <si>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</si>
  <si>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</si>
  <si>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</si>
  <si>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</si>
  <si>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</si>
  <si>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</si>
  <si>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</si>
  <si>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</si>
  <si>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</si>
  <si>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</si>
  <si>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</si>
  <si>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</si>
  <si>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</si>
  <si>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</si>
  <si>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</si>
  <si>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</si>
  <si>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</si>
  <si>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</si>
  <si>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</si>
  <si>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</si>
  <si>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</si>
  <si>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</si>
  <si>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</si>
  <si>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</si>
  <si>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</si>
  <si>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</si>
  <si>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</si>
  <si>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</si>
  <si>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</si>
  <si>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</si>
  <si>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</si>
  <si>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</si>
  <si>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</si>
  <si>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</si>
  <si>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</si>
  <si>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</si>
  <si>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</si>
  <si>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</si>
  <si>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</si>
  <si>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</si>
  <si>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</si>
  <si>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</si>
  <si>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</si>
  <si>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</si>
  <si>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</si>
  <si>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</si>
  <si>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</si>
  <si>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</si>
  <si>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</si>
  <si>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</si>
  <si>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</si>
  <si>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</si>
  <si>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</si>
  <si>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</si>
  <si>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</si>
  <si>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</si>
  <si>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</si>
  <si>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</si>
  <si>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</si>
  <si>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</si>
  <si>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</si>
  <si>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</si>
  <si>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</si>
  <si>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</si>
  <si>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</si>
  <si>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</si>
  <si>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</si>
  <si>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</si>
  <si>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</si>
  <si>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</si>
  <si>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</si>
  <si>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</si>
  <si>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</si>
  <si>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</si>
  <si>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</si>
  <si>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</si>
  <si>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</si>
  <si>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</si>
  <si>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</si>
  <si>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</si>
  <si>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</si>
  <si>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</si>
  <si>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</si>
  <si>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</si>
  <si>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</si>
  <si>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</si>
  <si>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</si>
  <si>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</si>
  <si>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</si>
  <si>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</si>
  <si>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</si>
  <si>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</si>
  <si>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</si>
  <si>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</si>
  <si>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</si>
  <si>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</si>
  <si>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</si>
  <si>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大分県大分市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</si>
  <si>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</si>
  <si>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</si>
  <si>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</si>
  <si>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</si>
  <si>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</si>
  <si>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</si>
  <si>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</si>
  <si>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</si>
  <si>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</si>
  <si>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</si>
  <si>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</si>
  <si>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</si>
  <si>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</si>
  <si>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</si>
  <si>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</si>
  <si>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</si>
  <si>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</si>
  <si>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</si>
  <si>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</si>
  <si>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</si>
  <si>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</si>
  <si>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</si>
  <si>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横尾土地区画整理清算事業特別会計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</si>
  <si>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</si>
  <si>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</si>
  <si>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</si>
  <si>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</si>
  <si>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</si>
  <si>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</si>
  <si>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</si>
  <si>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</si>
  <si>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</si>
  <si>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</si>
  <si>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</si>
  <si>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</si>
  <si>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</si>
  <si>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</si>
  <si>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</si>
  <si>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</si>
  <si>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</si>
  <si>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</si>
  <si>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</si>
  <si>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</si>
  <si>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</si>
  <si>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</si>
  <si>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</si>
  <si>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</si>
  <si>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</si>
  <si>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</si>
  <si>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</si>
  <si>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</si>
  <si>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</si>
  <si>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</si>
  <si>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</si>
  <si>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</si>
  <si>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</si>
  <si>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</si>
  <si>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</si>
  <si>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</si>
  <si>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</si>
  <si>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</si>
  <si>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</si>
  <si>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</si>
  <si>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</si>
  <si>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</si>
  <si>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</si>
  <si>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</si>
  <si>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</si>
  <si>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</si>
  <si>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</si>
  <si>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</si>
  <si>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</si>
  <si>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</si>
  <si>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</si>
  <si>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</si>
  <si>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</si>
  <si>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</si>
  <si>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</si>
  <si>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</si>
  <si>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</si>
  <si>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</si>
  <si>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</si>
  <si>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</si>
  <si>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</si>
  <si>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</si>
  <si>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</si>
  <si>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</si>
  <si>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</si>
  <si>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</si>
  <si>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</si>
  <si>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</si>
  <si>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</si>
  <si>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</si>
  <si>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</si>
  <si>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</si>
  <si>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</si>
  <si>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</si>
  <si>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</si>
  <si>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</si>
  <si>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</si>
  <si>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</si>
  <si>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</si>
  <si>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</si>
  <si>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</si>
  <si>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</si>
  <si>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</si>
  <si>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</si>
  <si>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</si>
  <si>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</si>
  <si>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</si>
  <si>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</si>
  <si>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</si>
  <si>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</si>
  <si>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</si>
  <si>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</si>
  <si>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</si>
  <si>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</si>
  <si>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</si>
  <si>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</si>
  <si>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</si>
  <si>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</si>
  <si>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</si>
  <si>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</si>
  <si>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</si>
  <si>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</si>
  <si>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</si>
  <si>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</si>
  <si>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</si>
  <si>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</si>
  <si>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</si>
  <si>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</si>
  <si>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</si>
  <si>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</si>
  <si>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</si>
  <si>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</si>
  <si>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</si>
  <si>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</si>
  <si>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</si>
  <si>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</si>
  <si>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</si>
  <si>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</si>
  <si>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</si>
  <si>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</si>
  <si>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</si>
  <si>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</si>
  <si>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</si>
  <si>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</si>
  <si>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</si>
  <si>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</si>
  <si>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</si>
  <si>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</si>
  <si>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</si>
  <si>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</si>
  <si>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</si>
  <si>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</si>
  <si>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</si>
  <si>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</si>
  <si>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</si>
  <si>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</si>
  <si>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</si>
  <si>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</si>
  <si>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</si>
  <si>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</si>
  <si>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</si>
  <si>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</si>
  <si>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</si>
  <si>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</si>
  <si>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</si>
  <si>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</si>
  <si>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</si>
  <si>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</si>
  <si>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</si>
  <si>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</si>
  <si>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</si>
  <si>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</si>
  <si>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</si>
  <si>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</si>
  <si>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</si>
  <si>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</si>
  <si>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</si>
  <si>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2.11</t>
  </si>
  <si>
    <t>▲ 0.07</t>
  </si>
  <si>
    <t>▲ 0.45</t>
  </si>
  <si>
    <t>水道事業会計</t>
  </si>
  <si>
    <t>一般会計</t>
  </si>
  <si>
    <t>国民健康保険特別会計</t>
  </si>
  <si>
    <t>公共下水道事業会計</t>
  </si>
  <si>
    <t>公設地方卸売市場事業特別会計</t>
  </si>
  <si>
    <t>後期高齢者医療特別会計</t>
  </si>
  <si>
    <t>介護保険特別会計</t>
  </si>
  <si>
    <t>土地取得特別会計</t>
  </si>
  <si>
    <t>その他会計（赤字）</t>
  </si>
  <si>
    <t>その他会計（黒字）</t>
  </si>
  <si>
    <t>R01</t>
    <phoneticPr fontId="5"/>
  </si>
  <si>
    <t>R02</t>
    <phoneticPr fontId="5"/>
  </si>
  <si>
    <t>R03</t>
    <phoneticPr fontId="5"/>
  </si>
  <si>
    <t>R04</t>
    <phoneticPr fontId="5"/>
  </si>
  <si>
    <t>R05</t>
    <phoneticPr fontId="5"/>
  </si>
  <si>
    <t>おおいた勤労者サービスセンター</t>
    <rPh sb="4" eb="7">
      <t>キンロウシャ</t>
    </rPh>
    <phoneticPr fontId="10"/>
  </si>
  <si>
    <t>大分精算</t>
    <rPh sb="0" eb="2">
      <t>オオイタ</t>
    </rPh>
    <rPh sb="2" eb="4">
      <t>セイサン</t>
    </rPh>
    <phoneticPr fontId="10"/>
  </si>
  <si>
    <t>大分水産物精算</t>
    <rPh sb="0" eb="2">
      <t>オオイタ</t>
    </rPh>
    <rPh sb="2" eb="5">
      <t>スイサンブツ</t>
    </rPh>
    <rPh sb="5" eb="7">
      <t>セイサン</t>
    </rPh>
    <phoneticPr fontId="10"/>
  </si>
  <si>
    <t>大分県地域成人病検診協会</t>
    <rPh sb="0" eb="3">
      <t>オオイタケン</t>
    </rPh>
    <rPh sb="3" eb="5">
      <t>チイキ</t>
    </rPh>
    <rPh sb="5" eb="8">
      <t>セイジンビョウ</t>
    </rPh>
    <rPh sb="8" eb="10">
      <t>ケンシン</t>
    </rPh>
    <rPh sb="10" eb="12">
      <t>キョウカイ</t>
    </rPh>
    <phoneticPr fontId="10"/>
  </si>
  <si>
    <t>大分まちなか倶楽部</t>
    <rPh sb="0" eb="2">
      <t>オオイタ</t>
    </rPh>
    <rPh sb="6" eb="9">
      <t>クラブ</t>
    </rPh>
    <phoneticPr fontId="10"/>
  </si>
  <si>
    <t>-</t>
    <phoneticPr fontId="10"/>
  </si>
  <si>
    <t>市有財産整備基金</t>
    <rPh sb="0" eb="2">
      <t>シユウ</t>
    </rPh>
    <rPh sb="2" eb="4">
      <t>ザイサン</t>
    </rPh>
    <rPh sb="4" eb="6">
      <t>セイビ</t>
    </rPh>
    <rPh sb="6" eb="8">
      <t>キキン</t>
    </rPh>
    <phoneticPr fontId="5"/>
  </si>
  <si>
    <t>地域振興基金</t>
    <rPh sb="0" eb="2">
      <t>チイキ</t>
    </rPh>
    <rPh sb="2" eb="4">
      <t>シンコウ</t>
    </rPh>
    <rPh sb="4" eb="6">
      <t>キキン</t>
    </rPh>
    <phoneticPr fontId="5"/>
  </si>
  <si>
    <t>地域づくり推進基金</t>
    <rPh sb="0" eb="2">
      <t>チイキ</t>
    </rPh>
    <rPh sb="5" eb="7">
      <t>スイシン</t>
    </rPh>
    <rPh sb="7" eb="9">
      <t>キキン</t>
    </rPh>
    <phoneticPr fontId="5"/>
  </si>
  <si>
    <t>廃棄物処理施設整備基金</t>
    <rPh sb="0" eb="3">
      <t>ハイキブツ</t>
    </rPh>
    <rPh sb="3" eb="5">
      <t>ショリ</t>
    </rPh>
    <rPh sb="5" eb="7">
      <t>シセツ</t>
    </rPh>
    <rPh sb="7" eb="9">
      <t>セイビ</t>
    </rPh>
    <rPh sb="9" eb="11">
      <t>キキン</t>
    </rPh>
    <phoneticPr fontId="10"/>
  </si>
  <si>
    <t>福祉振興基金</t>
    <rPh sb="0" eb="2">
      <t>フクシ</t>
    </rPh>
    <rPh sb="2" eb="4">
      <t>シンコウ</t>
    </rPh>
    <rPh sb="4" eb="6">
      <t>キキン</t>
    </rPh>
    <phoneticPr fontId="10"/>
  </si>
  <si>
    <t>基金からの繰り入れなし</t>
  </si>
  <si>
    <t>-</t>
    <phoneticPr fontId="10"/>
  </si>
  <si>
    <t>-</t>
    <phoneticPr fontId="10"/>
  </si>
  <si>
    <t>-</t>
    <phoneticPr fontId="2"/>
  </si>
  <si>
    <t>基金から3,367百万円繰入</t>
    <phoneticPr fontId="10"/>
  </si>
  <si>
    <t>基金から470百万円繰入</t>
    <phoneticPr fontId="2"/>
  </si>
  <si>
    <t>基金から510百万円繰入</t>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</si>
  <si>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</si>
  <si>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10"/>
  </si>
  <si>
    <t>大分県市町村会館管理組合</t>
    <rPh sb="0" eb="3">
      <t>オオイタケン</t>
    </rPh>
    <rPh sb="3" eb="6">
      <t>シチョウソン</t>
    </rPh>
    <rPh sb="6" eb="8">
      <t>カイカン</t>
    </rPh>
    <rPh sb="8" eb="10">
      <t>カンリ</t>
    </rPh>
    <rPh sb="10" eb="12">
      <t>クミアイ</t>
    </rPh>
    <phoneticPr fontId="10"/>
  </si>
  <si>
    <t>基金からの繰り入れなし</t>
    <rPh sb="0" eb="2">
      <t>キキン</t>
    </rPh>
    <rPh sb="5" eb="6">
      <t>ク</t>
    </rPh>
    <rPh sb="7" eb="8">
      <t>イ</t>
    </rPh>
    <phoneticPr fontId="10"/>
  </si>
  <si>
    <t>基金から133百万円繰入</t>
    <rPh sb="0" eb="2">
      <t>キキン</t>
    </rPh>
    <rPh sb="7" eb="10">
      <t>ヒャクマンエン</t>
    </rPh>
    <rPh sb="10" eb="11">
      <t>クリ</t>
    </rPh>
    <rPh sb="11" eb="12">
      <t>イ</t>
    </rPh>
    <phoneticPr fontId="10"/>
  </si>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</sst>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41D2-4FC9-95F5-023ECA9880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45482</c:v>
                </c:pt>
                <c:pt idx="1">
                  <c:v>47206</c:v>
                </c:pt>
                <c:pt idx="2">
                  <c:v>41525</c:v>
                </c:pt>
                <c:pt idx="3">
                  <c:v>52015</c:v>
                </c:pt>
                <c:pt idx="4">
                  <c:v>63211</c:v>
                </c:pt>
              </c:numCache>
            </c:numRef>
          </c:val>
          <c:smooth val="0"/>
          <c:extLst>
            <c:ext xmlns:c16="http://schemas.microsoft.com/office/drawing/2014/chart" uri="{C3380CC4-5D6E-409C-BE32-E72D297353CC}">
              <c16:uniqueId val="{00000001-41D2-4FC9-95F5-023ECA9880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c:v>
                </c:pt>
                <c:pt idx="1">
                  <c:v>2.97</c:v>
                </c:pt>
                <c:pt idx="2">
                  <c:v>6.25</c:v>
                </c:pt>
                <c:pt idx="3">
                  <c:v>4.93</c:v>
                </c:pt>
                <c:pt idx="4">
                  <c:v>4.9400000000000004</c:v>
                </c:pt>
              </c:numCache>
            </c:numRef>
          </c:val>
          <c:extLst>
            <c:ext xmlns:c16="http://schemas.microsoft.com/office/drawing/2014/chart" uri="{C3380CC4-5D6E-409C-BE32-E72D297353CC}">
              <c16:uniqueId val="{00000000-A481-43B2-9CE3-1F9D03ED64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c:v>
                </c:pt>
                <c:pt idx="1">
                  <c:v>5.41</c:v>
                </c:pt>
                <c:pt idx="2">
                  <c:v>4.6500000000000004</c:v>
                </c:pt>
                <c:pt idx="3">
                  <c:v>5.69</c:v>
                </c:pt>
                <c:pt idx="4">
                  <c:v>5.61</c:v>
                </c:pt>
              </c:numCache>
            </c:numRef>
          </c:val>
          <c:extLst>
            <c:ext xmlns:c16="http://schemas.microsoft.com/office/drawing/2014/chart" uri="{C3380CC4-5D6E-409C-BE32-E72D297353CC}">
              <c16:uniqueId val="{00000001-A481-43B2-9CE3-1F9D03ED64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-7.0000000000000007E-2</c:v>
                </c:pt>
                <c:pt idx="2">
                  <c:v>2.9</c:v>
                </c:pt>
                <c:pt idx="3">
                  <c:v>-0.45</c:v>
                </c:pt>
                <c:pt idx="4">
                  <c:v>0.09</c:v>
                </c:pt>
              </c:numCache>
            </c:numRef>
          </c:val>
          <c:smooth val="0"/>
          <c:extLst>
            <c:ext xmlns:c16="http://schemas.microsoft.com/office/drawing/2014/chart" uri="{C3380CC4-5D6E-409C-BE32-E72D297353CC}">
              <c16:uniqueId val="{00000002-A481-43B2-9CE3-1F9D03ED64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1D8-4D26-A136-10D3193C82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D8-4D26-A136-10D3193C82BA}"/>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D8-4D26-A136-10D3193C82BA}"/>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0.18</c:v>
                </c:pt>
                <c:pt idx="6">
                  <c:v>#N/A</c:v>
                </c:pt>
                <c:pt idx="7">
                  <c:v>0.15</c:v>
                </c:pt>
                <c:pt idx="8">
                  <c:v>#N/A</c:v>
                </c:pt>
                <c:pt idx="9">
                  <c:v>0.02</c:v>
                </c:pt>
              </c:numCache>
            </c:numRef>
          </c:val>
          <c:extLst>
            <c:ext xmlns:c16="http://schemas.microsoft.com/office/drawing/2014/chart" uri="{C3380CC4-5D6E-409C-BE32-E72D297353CC}">
              <c16:uniqueId val="{00000003-11D8-4D26-A136-10D3193C82B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11D8-4D26-A136-10D3193C82BA}"/>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0.26</c:v>
                </c:pt>
                <c:pt idx="4">
                  <c:v>#N/A</c:v>
                </c:pt>
                <c:pt idx="5">
                  <c:v>0.27</c:v>
                </c:pt>
                <c:pt idx="6">
                  <c:v>#N/A</c:v>
                </c:pt>
                <c:pt idx="7">
                  <c:v>0.27</c:v>
                </c:pt>
                <c:pt idx="8">
                  <c:v>#N/A</c:v>
                </c:pt>
                <c:pt idx="9">
                  <c:v>0.3</c:v>
                </c:pt>
              </c:numCache>
            </c:numRef>
          </c:val>
          <c:extLst>
            <c:ext xmlns:c16="http://schemas.microsoft.com/office/drawing/2014/chart" uri="{C3380CC4-5D6E-409C-BE32-E72D297353CC}">
              <c16:uniqueId val="{00000005-11D8-4D26-A136-10D3193C82B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1.17</c:v>
                </c:pt>
                <c:pt idx="2">
                  <c:v>#N/A</c:v>
                </c:pt>
                <c:pt idx="3">
                  <c:v>0.98</c:v>
                </c:pt>
                <c:pt idx="4">
                  <c:v>#N/A</c:v>
                </c:pt>
                <c:pt idx="5">
                  <c:v>0.81</c:v>
                </c:pt>
                <c:pt idx="6">
                  <c:v>#N/A</c:v>
                </c:pt>
                <c:pt idx="7">
                  <c:v>0.48</c:v>
                </c:pt>
                <c:pt idx="8">
                  <c:v>#N/A</c:v>
                </c:pt>
                <c:pt idx="9">
                  <c:v>0.63</c:v>
                </c:pt>
              </c:numCache>
            </c:numRef>
          </c:val>
          <c:extLst>
            <c:ext xmlns:c16="http://schemas.microsoft.com/office/drawing/2014/chart" uri="{C3380CC4-5D6E-409C-BE32-E72D297353CC}">
              <c16:uniqueId val="{00000006-11D8-4D26-A136-10D3193C82B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1.66</c:v>
                </c:pt>
                <c:pt idx="2">
                  <c:v>#N/A</c:v>
                </c:pt>
                <c:pt idx="3">
                  <c:v>1.63</c:v>
                </c:pt>
                <c:pt idx="4">
                  <c:v>#N/A</c:v>
                </c:pt>
                <c:pt idx="5">
                  <c:v>2.66</c:v>
                </c:pt>
                <c:pt idx="6">
                  <c:v>#N/A</c:v>
                </c:pt>
                <c:pt idx="7">
                  <c:v>3.12</c:v>
                </c:pt>
                <c:pt idx="8">
                  <c:v>#N/A</c:v>
                </c:pt>
                <c:pt idx="9">
                  <c:v>2.16</c:v>
                </c:pt>
              </c:numCache>
            </c:numRef>
          </c:val>
          <c:extLst>
            <c:ext xmlns:c16="http://schemas.microsoft.com/office/drawing/2014/chart" uri="{C3380CC4-5D6E-409C-BE32-E72D297353CC}">
              <c16:uniqueId val="{00000007-11D8-4D26-A136-10D3193C82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c:v>
                </c:pt>
                <c:pt idx="2">
                  <c:v>#N/A</c:v>
                </c:pt>
                <c:pt idx="3">
                  <c:v>2.96</c:v>
                </c:pt>
                <c:pt idx="4">
                  <c:v>#N/A</c:v>
                </c:pt>
                <c:pt idx="5">
                  <c:v>6.25</c:v>
                </c:pt>
                <c:pt idx="6">
                  <c:v>#N/A</c:v>
                </c:pt>
                <c:pt idx="7">
                  <c:v>4.93</c:v>
                </c:pt>
                <c:pt idx="8">
                  <c:v>#N/A</c:v>
                </c:pt>
                <c:pt idx="9">
                  <c:v>4.9400000000000004</c:v>
                </c:pt>
              </c:numCache>
            </c:numRef>
          </c:val>
          <c:extLst>
            <c:ext xmlns:c16="http://schemas.microsoft.com/office/drawing/2014/chart" uri="{C3380CC4-5D6E-409C-BE32-E72D297353CC}">
              <c16:uniqueId val="{00000008-11D8-4D26-A136-10D3193C82B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9.59</c:v>
                </c:pt>
                <c:pt idx="2">
                  <c:v>#N/A</c:v>
                </c:pt>
                <c:pt idx="3">
                  <c:v>11.07</c:v>
                </c:pt>
                <c:pt idx="4">
                  <c:v>#N/A</c:v>
                </c:pt>
                <c:pt idx="5">
                  <c:v>11.8</c:v>
                </c:pt>
                <c:pt idx="6">
                  <c:v>#N/A</c:v>
                </c:pt>
                <c:pt idx="7">
                  <c:v>12.52</c:v>
                </c:pt>
                <c:pt idx="8">
                  <c:v>#N/A</c:v>
                </c:pt>
                <c:pt idx="9">
                  <c:v>11.16</c:v>
                </c:pt>
              </c:numCache>
            </c:numRef>
          </c:val>
          <c:extLst>
            <c:ext xmlns:c16="http://schemas.microsoft.com/office/drawing/2014/chart" uri="{C3380CC4-5D6E-409C-BE32-E72D297353CC}">
              <c16:uniqueId val="{00000009-11D8-4D26-A136-10D3193C82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18304</c:v>
                </c:pt>
                <c:pt idx="5">
                  <c:v>18025</c:v>
                </c:pt>
                <c:pt idx="8">
                  <c:v>17308</c:v>
                </c:pt>
                <c:pt idx="11">
                  <c:v>17119</c:v>
                </c:pt>
                <c:pt idx="14">
                  <c:v>16783</c:v>
                </c:pt>
              </c:numCache>
            </c:numRef>
          </c:val>
          <c:extLst>
            <c:ext xmlns:c16="http://schemas.microsoft.com/office/drawing/2014/chart" uri="{C3380CC4-5D6E-409C-BE32-E72D297353CC}">
              <c16:uniqueId val="{00000000-5FE6-4D32-AC84-4A21777A93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6-4D32-AC84-4A21777A93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336</c:v>
                </c:pt>
                <c:pt idx="3">
                  <c:v>627</c:v>
                </c:pt>
                <c:pt idx="6">
                  <c:v>267</c:v>
                </c:pt>
                <c:pt idx="9">
                  <c:v>1180</c:v>
                </c:pt>
                <c:pt idx="12">
                  <c:v>401</c:v>
                </c:pt>
              </c:numCache>
            </c:numRef>
          </c:val>
          <c:extLst>
            <c:ext xmlns:c16="http://schemas.microsoft.com/office/drawing/2014/chart" uri="{C3380CC4-5D6E-409C-BE32-E72D297353CC}">
              <c16:uniqueId val="{00000002-5FE6-4D32-AC84-4A21777A93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E6-4D32-AC84-4A21777A93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3112</c:v>
                </c:pt>
                <c:pt idx="3">
                  <c:v>3343</c:v>
                </c:pt>
                <c:pt idx="6">
                  <c:v>2850</c:v>
                </c:pt>
                <c:pt idx="9">
                  <c:v>3070</c:v>
                </c:pt>
                <c:pt idx="12">
                  <c:v>3161</c:v>
                </c:pt>
              </c:numCache>
            </c:numRef>
          </c:val>
          <c:extLst>
            <c:ext xmlns:c16="http://schemas.microsoft.com/office/drawing/2014/chart" uri="{C3380CC4-5D6E-409C-BE32-E72D297353CC}">
              <c16:uniqueId val="{00000004-5FE6-4D32-AC84-4A21777A93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6-4D32-AC84-4A21777A93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6-4D32-AC84-4A21777A93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19163</c:v>
                </c:pt>
                <c:pt idx="3">
                  <c:v>18895</c:v>
                </c:pt>
                <c:pt idx="6">
                  <c:v>19042</c:v>
                </c:pt>
                <c:pt idx="9">
                  <c:v>19097</c:v>
                </c:pt>
                <c:pt idx="12">
                  <c:v>18515</c:v>
                </c:pt>
              </c:numCache>
            </c:numRef>
          </c:val>
          <c:extLst>
            <c:ext xmlns:c16="http://schemas.microsoft.com/office/drawing/2014/chart" uri="{C3380CC4-5D6E-409C-BE32-E72D297353CC}">
              <c16:uniqueId val="{00000007-5FE6-4D32-AC84-4A21777A93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4307</c:v>
                </c:pt>
                <c:pt idx="2">
                  <c:v>#N/A</c:v>
                </c:pt>
                <c:pt idx="3">
                  <c:v>#N/A</c:v>
                </c:pt>
                <c:pt idx="4">
                  <c:v>4840</c:v>
                </c:pt>
                <c:pt idx="5">
                  <c:v>#N/A</c:v>
                </c:pt>
                <c:pt idx="6">
                  <c:v>#N/A</c:v>
                </c:pt>
                <c:pt idx="7">
                  <c:v>4851</c:v>
                </c:pt>
                <c:pt idx="8">
                  <c:v>#N/A</c:v>
                </c:pt>
                <c:pt idx="9">
                  <c:v>#N/A</c:v>
                </c:pt>
                <c:pt idx="10">
                  <c:v>6228</c:v>
                </c:pt>
                <c:pt idx="11">
                  <c:v>#N/A</c:v>
                </c:pt>
                <c:pt idx="12">
                  <c:v>#N/A</c:v>
                </c:pt>
                <c:pt idx="13">
                  <c:v>5294</c:v>
                </c:pt>
                <c:pt idx="14">
                  <c:v>#N/A</c:v>
                </c:pt>
              </c:numCache>
            </c:numRef>
          </c:val>
          <c:smooth val="0"/>
          <c:extLst>
            <c:ext xmlns:c16="http://schemas.microsoft.com/office/drawing/2014/chart" uri="{C3380CC4-5D6E-409C-BE32-E72D297353CC}">
              <c16:uniqueId val="{00000008-5FE6-4D32-AC84-4A21777A93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145201</c:v>
                </c:pt>
                <c:pt idx="5">
                  <c:v>144025</c:v>
                </c:pt>
                <c:pt idx="8">
                  <c:v>143855</c:v>
                </c:pt>
                <c:pt idx="11">
                  <c:v>139431</c:v>
                </c:pt>
                <c:pt idx="14">
                  <c:v>135700</c:v>
                </c:pt>
              </c:numCache>
            </c:numRef>
          </c:val>
          <c:extLst>
            <c:ext xmlns:c16="http://schemas.microsoft.com/office/drawing/2014/chart" uri="{C3380CC4-5D6E-409C-BE32-E72D297353CC}">
              <c16:uniqueId val="{00000000-0133-4793-9209-1F1B2F25BA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35404</c:v>
                </c:pt>
                <c:pt idx="5">
                  <c:v>36613</c:v>
                </c:pt>
                <c:pt idx="8">
                  <c:v>36857</c:v>
                </c:pt>
                <c:pt idx="11">
                  <c:v>36297</c:v>
                </c:pt>
                <c:pt idx="14">
                  <c:v>37848</c:v>
                </c:pt>
              </c:numCache>
            </c:numRef>
          </c:val>
          <c:extLst>
            <c:ext xmlns:c16="http://schemas.microsoft.com/office/drawing/2014/chart" uri="{C3380CC4-5D6E-409C-BE32-E72D297353CC}">
              <c16:uniqueId val="{00000001-0133-4793-9209-1F1B2F25BA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24928</c:v>
                </c:pt>
                <c:pt idx="5">
                  <c:v>20879</c:v>
                </c:pt>
                <c:pt idx="8">
                  <c:v>20690</c:v>
                </c:pt>
                <c:pt idx="11">
                  <c:v>21978</c:v>
                </c:pt>
                <c:pt idx="14">
                  <c:v>19848</c:v>
                </c:pt>
              </c:numCache>
            </c:numRef>
          </c:val>
          <c:extLst>
            <c:ext xmlns:c16="http://schemas.microsoft.com/office/drawing/2014/chart" uri="{C3380CC4-5D6E-409C-BE32-E72D297353CC}">
              <c16:uniqueId val="{00000002-0133-4793-9209-1F1B2F25BA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33-4793-9209-1F1B2F25BA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33-4793-9209-1F1B2F25BA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3-4793-9209-1F1B2F25BA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23073</c:v>
                </c:pt>
                <c:pt idx="3">
                  <c:v>23459</c:v>
                </c:pt>
                <c:pt idx="6">
                  <c:v>23222</c:v>
                </c:pt>
                <c:pt idx="9">
                  <c:v>23289</c:v>
                </c:pt>
                <c:pt idx="12">
                  <c:v>23848</c:v>
                </c:pt>
              </c:numCache>
            </c:numRef>
          </c:val>
          <c:extLst>
            <c:ext xmlns:c16="http://schemas.microsoft.com/office/drawing/2014/chart" uri="{C3380CC4-5D6E-409C-BE32-E72D297353CC}">
              <c16:uniqueId val="{00000006-0133-4793-9209-1F1B2F25BA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33-4793-9209-1F1B2F25BA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43622</c:v>
                </c:pt>
                <c:pt idx="3">
                  <c:v>40828</c:v>
                </c:pt>
                <c:pt idx="6">
                  <c:v>38796</c:v>
                </c:pt>
                <c:pt idx="9">
                  <c:v>38434</c:v>
                </c:pt>
                <c:pt idx="12">
                  <c:v>38878</c:v>
                </c:pt>
              </c:numCache>
            </c:numRef>
          </c:val>
          <c:extLst>
            <c:ext xmlns:c16="http://schemas.microsoft.com/office/drawing/2014/chart" uri="{C3380CC4-5D6E-409C-BE32-E72D297353CC}">
              <c16:uniqueId val="{00000008-0133-4793-9209-1F1B2F25BA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1448</c:v>
                </c:pt>
                <c:pt idx="3">
                  <c:v>1077</c:v>
                </c:pt>
                <c:pt idx="6">
                  <c:v>880</c:v>
                </c:pt>
                <c:pt idx="9">
                  <c:v>2143</c:v>
                </c:pt>
                <c:pt idx="12">
                  <c:v>3135</c:v>
                </c:pt>
              </c:numCache>
            </c:numRef>
          </c:val>
          <c:extLst>
            <c:ext xmlns:c16="http://schemas.microsoft.com/office/drawing/2014/chart" uri="{C3380CC4-5D6E-409C-BE32-E72D297353CC}">
              <c16:uniqueId val="{00000009-0133-4793-9209-1F1B2F25BA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168364</c:v>
                </c:pt>
                <c:pt idx="3">
                  <c:v>168224</c:v>
                </c:pt>
                <c:pt idx="6">
                  <c:v>164277</c:v>
                </c:pt>
                <c:pt idx="9">
                  <c:v>163029</c:v>
                </c:pt>
                <c:pt idx="12">
                  <c:v>165874</c:v>
                </c:pt>
              </c:numCache>
            </c:numRef>
          </c:val>
          <c:extLst>
            <c:ext xmlns:c16="http://schemas.microsoft.com/office/drawing/2014/chart" uri="{C3380CC4-5D6E-409C-BE32-E72D297353CC}">
              <c16:uniqueId val="{0000000A-0133-4793-9209-1F1B2F25BA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30974</c:v>
                </c:pt>
                <c:pt idx="2">
                  <c:v>#N/A</c:v>
                </c:pt>
                <c:pt idx="3">
                  <c:v>#N/A</c:v>
                </c:pt>
                <c:pt idx="4">
                  <c:v>32072</c:v>
                </c:pt>
                <c:pt idx="5">
                  <c:v>#N/A</c:v>
                </c:pt>
                <c:pt idx="6">
                  <c:v>#N/A</c:v>
                </c:pt>
                <c:pt idx="7">
                  <c:v>25774</c:v>
                </c:pt>
                <c:pt idx="8">
                  <c:v>#N/A</c:v>
                </c:pt>
                <c:pt idx="9">
                  <c:v>#N/A</c:v>
                </c:pt>
                <c:pt idx="10">
                  <c:v>29189</c:v>
                </c:pt>
                <c:pt idx="11">
                  <c:v>#N/A</c:v>
                </c:pt>
                <c:pt idx="12">
                  <c:v>#N/A</c:v>
                </c:pt>
                <c:pt idx="13">
                  <c:v>38340</c:v>
                </c:pt>
                <c:pt idx="14">
                  <c:v>#N/A</c:v>
                </c:pt>
              </c:numCache>
            </c:numRef>
          </c:val>
          <c:smooth val="0"/>
          <c:extLst>
            <c:ext xmlns:c16="http://schemas.microsoft.com/office/drawing/2014/chart" uri="{C3380CC4-5D6E-409C-BE32-E72D297353CC}">
              <c16:uniqueId val="{0000000B-0133-4793-9209-1F1B2F25BA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4910</c:v>
                </c:pt>
                <c:pt idx="1">
                  <c:v>5915</c:v>
                </c:pt>
                <c:pt idx="2">
                  <c:v>5922</c:v>
                </c:pt>
              </c:numCache>
            </c:numRef>
          </c:val>
          <c:extLst>
            <c:ext xmlns:c16="http://schemas.microsoft.com/office/drawing/2014/chart" uri="{C3380CC4-5D6E-409C-BE32-E72D297353CC}">
              <c16:uniqueId val="{00000000-E25E-43AC-861C-3B227D8DD7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3507</c:v>
                </c:pt>
                <c:pt idx="1">
                  <c:v>3507</c:v>
                </c:pt>
                <c:pt idx="2">
                  <c:v>3508</c:v>
                </c:pt>
              </c:numCache>
            </c:numRef>
          </c:val>
          <c:extLst>
            <c:ext xmlns:c16="http://schemas.microsoft.com/office/drawing/2014/chart" uri="{C3380CC4-5D6E-409C-BE32-E72D297353CC}">
              <c16:uniqueId val="{00000001-E25E-43AC-861C-3B227D8DD7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15608</c:v>
                </c:pt>
                <c:pt idx="1">
                  <c:v>15653</c:v>
                </c:pt>
                <c:pt idx="2">
                  <c:v>13798</c:v>
                </c:pt>
              </c:numCache>
            </c:numRef>
          </c:val>
          <c:extLst>
            <c:ext xmlns:c16="http://schemas.microsoft.com/office/drawing/2014/chart" uri="{C3380CC4-5D6E-409C-BE32-E72D297353CC}">
              <c16:uniqueId val="{00000002-E25E-43AC-861C-3B227D8DD7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474,665
470,506
502.39
224,365,164
218,441,539
5,216,868
105,504,557
165,874,490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年度は、基準財政収入額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市税等の増収に伴い増額</a:t>
          </a:r>
          <a:r>
            <a:rPr kumimoji="1" lang="ja-JP" altLang="en-US" sz="1100">
              <a:solidFill>
                <a:sysClr val="windowText" lastClr="000000"/>
              </a:solidFill>
              <a:effectLst/>
              <a:latin typeface="+mn-lt"/>
              <a:ea typeface="+mn-ea"/>
              <a:cs typeface="+mn-cs"/>
            </a:rPr>
            <a:t>となったものの、</a:t>
          </a:r>
          <a:r>
            <a:rPr kumimoji="1" lang="ja-JP" altLang="ja-JP" sz="1100">
              <a:solidFill>
                <a:sysClr val="windowText" lastClr="000000"/>
              </a:solidFill>
              <a:effectLst/>
              <a:latin typeface="+mn-lt"/>
              <a:ea typeface="+mn-ea"/>
              <a:cs typeface="+mn-cs"/>
            </a:rPr>
            <a:t>基準財政需要額</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臨時財政対策債振替可能額</a:t>
          </a:r>
          <a:r>
            <a:rPr kumimoji="1" lang="ja-JP" altLang="en-US" sz="1100">
              <a:solidFill>
                <a:sysClr val="windowText" lastClr="000000"/>
              </a:solidFill>
              <a:effectLst/>
              <a:latin typeface="+mn-lt"/>
              <a:ea typeface="+mn-ea"/>
              <a:cs typeface="+mn-cs"/>
            </a:rPr>
            <a:t>の減や個別算定経費及び</a:t>
          </a:r>
          <a:r>
            <a:rPr kumimoji="1" lang="ja-JP" altLang="ja-JP" sz="1100">
              <a:solidFill>
                <a:sysClr val="windowText" lastClr="000000"/>
              </a:solidFill>
              <a:effectLst/>
              <a:latin typeface="+mn-lt"/>
              <a:ea typeface="+mn-ea"/>
              <a:cs typeface="+mn-cs"/>
            </a:rPr>
            <a:t>包括算定経費</a:t>
          </a:r>
          <a:r>
            <a:rPr kumimoji="1" lang="ja-JP" altLang="en-US" sz="1100">
              <a:solidFill>
                <a:sysClr val="windowText" lastClr="000000"/>
              </a:solidFill>
              <a:effectLst/>
              <a:latin typeface="+mn-lt"/>
              <a:ea typeface="+mn-ea"/>
              <a:cs typeface="+mn-cs"/>
            </a:rPr>
            <a:t>の増などにより</a:t>
          </a:r>
          <a:r>
            <a:rPr kumimoji="1" lang="ja-JP" altLang="ja-JP" sz="1100">
              <a:solidFill>
                <a:sysClr val="windowText" lastClr="000000"/>
              </a:solidFill>
              <a:effectLst/>
              <a:latin typeface="+mn-lt"/>
              <a:ea typeface="+mn-ea"/>
              <a:cs typeface="+mn-cs"/>
            </a:rPr>
            <a:t>増額となり、単年度の財政力指数は</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財政力指数の算出方法である</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ヵ年平均で見たときには、財政力指数は前年度と比較し</a:t>
          </a:r>
          <a:r>
            <a:rPr kumimoji="1" lang="en-US" altLang="ja-JP" sz="1100">
              <a:solidFill>
                <a:sysClr val="windowText" lastClr="000000"/>
              </a:solidFill>
              <a:effectLst/>
              <a:latin typeface="+mn-lt"/>
              <a:ea typeface="+mn-ea"/>
              <a:cs typeface="+mn-cs"/>
            </a:rPr>
            <a:t>0.02</a:t>
          </a:r>
          <a:r>
            <a:rPr kumimoji="1" lang="ja-JP" altLang="ja-JP" sz="1100">
              <a:solidFill>
                <a:sysClr val="windowText" lastClr="000000"/>
              </a:solidFill>
              <a:effectLst/>
              <a:latin typeface="+mn-lt"/>
              <a:ea typeface="+mn-ea"/>
              <a:cs typeface="+mn-cs"/>
            </a:rPr>
            <a:t>ポイント下がっているが、類似団体内平均値を</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今後も、税収納率の向上等の取組による自主財源の確保で財政力の維持・強化に努める。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対前年度比では</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ポイント悪化し、類似団体平均より</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ポイント高くなっている。要因としては、分母の経常一般財源が</a:t>
          </a:r>
          <a:r>
            <a:rPr kumimoji="1" lang="ja-JP" altLang="en-US" sz="1100">
              <a:solidFill>
                <a:sysClr val="windowText" lastClr="000000"/>
              </a:solidFill>
              <a:effectLst/>
              <a:latin typeface="+mn-lt"/>
              <a:ea typeface="+mn-ea"/>
              <a:cs typeface="+mn-cs"/>
            </a:rPr>
            <a:t>市税や</a:t>
          </a:r>
          <a:r>
            <a:rPr kumimoji="1" lang="ja-JP" altLang="ja-JP" sz="1100">
              <a:solidFill>
                <a:sysClr val="windowText" lastClr="000000"/>
              </a:solidFill>
              <a:effectLst/>
              <a:latin typeface="+mn-lt"/>
              <a:ea typeface="+mn-ea"/>
              <a:cs typeface="+mn-cs"/>
            </a:rPr>
            <a:t>地方交付税</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などにより</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分子の経常経費充当一般財源</a:t>
          </a:r>
          <a:r>
            <a:rPr kumimoji="1" lang="ja-JP" altLang="en-US" sz="1100">
              <a:solidFill>
                <a:sysClr val="windowText" lastClr="000000"/>
              </a:solidFill>
              <a:effectLst/>
              <a:latin typeface="+mn-lt"/>
              <a:ea typeface="+mn-ea"/>
              <a:cs typeface="+mn-cs"/>
            </a:rPr>
            <a:t>も私立保育所給付費などの扶助費の増や給与改定に伴う人件費の増などにより増額となった</a:t>
          </a:r>
          <a:r>
            <a:rPr kumimoji="1" lang="ja-JP" altLang="ja-JP" sz="1100">
              <a:solidFill>
                <a:sysClr val="windowText" lastClr="000000"/>
              </a:solidFill>
              <a:effectLst/>
              <a:latin typeface="+mn-lt"/>
              <a:ea typeface="+mn-ea"/>
              <a:cs typeface="+mn-cs"/>
            </a:rPr>
            <a:t>ことが挙げられる。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今後も地方債の発行総額抑制による公債費の削減や適正な定員管理と給与水準による人件費の抑制、事務事業評価等による経常経費の削減を行うなど、行政改革を推進し、財政構造の弾力化を図る。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66</xdr:row>
      <xdr:rowOff>72898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8242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138176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0386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66</xdr:row>
      <xdr:rowOff>508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038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138176</xdr:rowOff>
    </xdr:from>
    <xdr:to>
      <xdr:col>11</xdr:col>
      <xdr:colOff>31750</xdr:colOff>
      <xdr:row>66</xdr:row>
      <xdr:rowOff>508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824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22098</xdr:rowOff>
    </xdr:from>
    <xdr:to>
      <xdr:col>23</xdr:col>
      <xdr:colOff>184150</xdr:colOff>
      <xdr:row>66</xdr:row>
      <xdr:rowOff>123698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165625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0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類似団体内平均値より</a:t>
          </a:r>
          <a:r>
            <a:rPr kumimoji="1" lang="en-US" altLang="ja-JP" sz="1100">
              <a:solidFill>
                <a:sysClr val="windowText" lastClr="000000"/>
              </a:solidFill>
              <a:effectLst/>
              <a:latin typeface="+mn-lt"/>
              <a:ea typeface="+mn-ea"/>
              <a:cs typeface="+mn-cs"/>
            </a:rPr>
            <a:t>7,454</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低く</a:t>
          </a:r>
          <a:r>
            <a:rPr kumimoji="1" lang="ja-JP" altLang="ja-JP" sz="1100">
              <a:solidFill>
                <a:sysClr val="windowText" lastClr="000000"/>
              </a:solidFill>
              <a:effectLst/>
              <a:latin typeface="+mn-lt"/>
              <a:ea typeface="+mn-ea"/>
              <a:cs typeface="+mn-cs"/>
            </a:rPr>
            <a:t>、前年度決算額に比べて</a:t>
          </a:r>
          <a:r>
            <a:rPr kumimoji="1" lang="en-US" altLang="ja-JP" sz="1100">
              <a:solidFill>
                <a:sysClr val="windowText" lastClr="000000"/>
              </a:solidFill>
              <a:effectLst/>
              <a:latin typeface="+mn-lt"/>
              <a:ea typeface="+mn-ea"/>
              <a:cs typeface="+mn-cs"/>
            </a:rPr>
            <a:t>7,027</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低下している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給与改定による給料の増や期末手当及び勤勉手当の支給月増に伴い、人件費は増加したものの、新型コロナウイルスの感染症対策やワクチン接種などによる物件費が減少したことによるものである。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157487</xdr:rowOff>
    </xdr:from>
    <xdr:to>
      <xdr:col>23</xdr:col>
      <xdr:colOff>133350</xdr:colOff>
      <xdr:row>83</xdr:row>
      <xdr:rowOff>127338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16387"/>
          <a:ext cx="838200" cy="1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127143</xdr:rowOff>
    </xdr:from>
    <xdr:to>
      <xdr:col>19</xdr:col>
      <xdr:colOff>133350</xdr:colOff>
      <xdr:row>83</xdr:row>
      <xdr:rowOff>127338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6043"/>
          <a:ext cx="889000" cy="17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3034</xdr:rowOff>
    </xdr:from>
    <xdr:to>
      <xdr:col>15</xdr:col>
      <xdr:colOff>82550</xdr:colOff>
      <xdr:row>82</xdr:row>
      <xdr:rowOff>127143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1934"/>
          <a:ext cx="889000" cy="1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142980</xdr:rowOff>
    </xdr:from>
    <xdr:to>
      <xdr:col>11</xdr:col>
      <xdr:colOff>31750</xdr:colOff>
      <xdr:row>82</xdr:row>
      <xdr:rowOff>3034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8980"/>
          <a:ext cx="889000" cy="2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106687</xdr:rowOff>
    </xdr:from>
    <xdr:to>
      <xdr:col>23</xdr:col>
      <xdr:colOff>184150</xdr:colOff>
      <xdr:row>83</xdr:row>
      <xdr:rowOff>36837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123214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76538</xdr:rowOff>
    </xdr:from>
    <xdr:to>
      <xdr:col>19</xdr:col>
      <xdr:colOff>184150</xdr:colOff>
      <xdr:row>84</xdr:row>
      <xdr:rowOff>6688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16865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75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76343</xdr:rowOff>
    </xdr:from>
    <xdr:to>
      <xdr:col>15</xdr:col>
      <xdr:colOff>133350</xdr:colOff>
      <xdr:row>83</xdr:row>
      <xdr:rowOff>6493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123684</xdr:rowOff>
    </xdr:from>
    <xdr:to>
      <xdr:col>11</xdr:col>
      <xdr:colOff>82550</xdr:colOff>
      <xdr:row>82</xdr:row>
      <xdr:rowOff>53834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64011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92180</xdr:rowOff>
    </xdr:from>
    <xdr:to>
      <xdr:col>7</xdr:col>
      <xdr:colOff>31750</xdr:colOff>
      <xdr:row>81</xdr:row>
      <xdr:rowOff>22330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32507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sz="1000">
            <a:effectLst/>
          </a:endParaRPr>
        </a:p>
        <a:p>
          <a:r>
            <a:rPr kumimoji="1" lang="ja-JP" altLang="ja-JP" sz="1000">
              <a:solidFill>
                <a:schemeClr val="dk1"/>
              </a:solidFill>
              <a:effectLst/>
              <a:latin typeface="+mn-lt"/>
              <a:ea typeface="+mn-ea"/>
              <a:cs typeface="+mn-cs"/>
            </a:rPr>
            <a:t>このような措置を講じてはいるものの、給与水準が高い高年齢層の占める割合が依然として大きいこともあり、このことがラスパイレス指数の高い要因となっている。今後は、給与水準の高い高年齢層の職員が退職していくことにより、抑制されていくものと考えているが、他都市の状況等を踏まえ、適正な給与水準となるよう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年度の人口千人当たり職員数は</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人となり、類似団体平均より</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ポイント低くなっ</a:t>
          </a:r>
          <a:r>
            <a:rPr kumimoji="1" lang="ja-JP" altLang="en-US" sz="1100">
              <a:solidFill>
                <a:schemeClr val="dk1"/>
              </a:solidFill>
              <a:effectLst/>
              <a:latin typeface="+mn-lt"/>
              <a:ea typeface="+mn-ea"/>
              <a:cs typeface="+mn-cs"/>
            </a:rPr>
            <a:t>ている。</a:t>
          </a:r>
          <a:endParaRPr lang="ja-JP" altLang="ja-JP">
            <a:effectLst/>
          </a:endParaRPr>
        </a:p>
        <a:p>
          <a:r>
            <a:rPr kumimoji="1" lang="ja-JP" altLang="ja-JP" sz="1100">
              <a:solidFill>
                <a:schemeClr val="dk1"/>
              </a:solidFill>
              <a:effectLst/>
              <a:latin typeface="+mn-lt"/>
              <a:ea typeface="+mn-ea"/>
              <a:cs typeface="+mn-cs"/>
            </a:rPr>
            <a:t>今後とも、限られた人的資源の効率的かつ効果的な活用を図る中、適正な定員管理に努めてい</a:t>
          </a:r>
          <a:r>
            <a:rPr kumimoji="1" lang="ja-JP" altLang="en-US" sz="1100">
              <a:solidFill>
                <a:schemeClr val="dk1"/>
              </a:solidFill>
              <a:effectLst/>
              <a:latin typeface="+mn-lt"/>
              <a:ea typeface="+mn-ea"/>
              <a:cs typeface="+mn-cs"/>
            </a:rPr>
            <a:t>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91229</xdr:rowOff>
    </xdr:from>
    <xdr:to>
      <xdr:col>81</xdr:col>
      <xdr:colOff>44450</xdr:colOff>
      <xdr:row>61</xdr:row>
      <xdr:rowOff>123402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967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75142</xdr:rowOff>
    </xdr:from>
    <xdr:to>
      <xdr:col>77</xdr:col>
      <xdr:colOff>44450</xdr:colOff>
      <xdr:row>61</xdr:row>
      <xdr:rowOff>91229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335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75142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95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71120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3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89129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40429</xdr:rowOff>
    </xdr:from>
    <xdr:to>
      <xdr:col>77</xdr:col>
      <xdr:colOff>95250</xdr:colOff>
      <xdr:row>61</xdr:row>
      <xdr:rowOff>142029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152206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136119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対前年度比では</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ポイント悪化し、類似団体平均より</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ポイント高くなっている。実質公債費比率</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ヵ年平均で</a:t>
          </a:r>
          <a:r>
            <a:rPr lang="ja-JP" altLang="ja-JP" sz="1100" b="0" i="0" baseline="0">
              <a:solidFill>
                <a:sysClr val="windowText" lastClr="000000"/>
              </a:solidFill>
              <a:effectLst/>
              <a:latin typeface="+mn-lt"/>
              <a:ea typeface="+mn-ea"/>
              <a:cs typeface="+mn-cs"/>
            </a:rPr>
            <a:t>算出</a:t>
          </a:r>
          <a:r>
            <a:rPr lang="ja-JP" altLang="en-US" sz="1100" b="0" i="0" baseline="0">
              <a:solidFill>
                <a:sysClr val="windowText" lastClr="000000"/>
              </a:solidFill>
              <a:effectLst/>
              <a:latin typeface="+mn-lt"/>
              <a:ea typeface="+mn-ea"/>
              <a:cs typeface="+mn-cs"/>
            </a:rPr>
            <a:t>されるが、</a:t>
          </a:r>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年度の実質公債費比率</a:t>
          </a:r>
          <a:r>
            <a:rPr lang="ja-JP" altLang="en-US" sz="1100" b="0" i="0" baseline="0">
              <a:solidFill>
                <a:sysClr val="windowText" lastClr="000000"/>
              </a:solidFill>
              <a:effectLst/>
              <a:latin typeface="+mn-lt"/>
              <a:ea typeface="+mn-ea"/>
              <a:cs typeface="+mn-cs"/>
            </a:rPr>
            <a:t>が令和</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年度の</a:t>
          </a:r>
          <a:r>
            <a:rPr lang="ja-JP" altLang="ja-JP" sz="1100" b="0" i="0" baseline="0">
              <a:solidFill>
                <a:sysClr val="windowText" lastClr="000000"/>
              </a:solidFill>
              <a:effectLst/>
              <a:latin typeface="+mn-lt"/>
              <a:ea typeface="+mn-ea"/>
              <a:cs typeface="+mn-cs"/>
            </a:rPr>
            <a:t>実質公債費比率と比較し、</a:t>
          </a:r>
          <a:r>
            <a:rPr lang="ja-JP" altLang="en-US" sz="1100" b="0" i="0" baseline="0">
              <a:solidFill>
                <a:sysClr val="windowText" lastClr="000000"/>
              </a:solidFill>
              <a:effectLst/>
              <a:latin typeface="+mn-lt"/>
              <a:ea typeface="+mn-ea"/>
              <a:cs typeface="+mn-cs"/>
            </a:rPr>
            <a:t>公債費の基準財政需要額算入額が減となったことなどにより、悪化したことが要因であ</a:t>
          </a:r>
          <a:r>
            <a:rPr lang="ja-JP" altLang="ja-JP" sz="1100" b="0" i="0" baseline="0">
              <a:solidFill>
                <a:sysClr val="windowText" lastClr="000000"/>
              </a:solidFill>
              <a:effectLst/>
              <a:latin typeface="+mn-lt"/>
              <a:ea typeface="+mn-ea"/>
              <a:cs typeface="+mn-cs"/>
            </a:rPr>
            <a:t>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ysClr val="windowText" lastClr="000000"/>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19896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143087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0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143087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対前年度比では</a:t>
          </a:r>
          <a:r>
            <a:rPr lang="en-US" altLang="ja-JP" sz="1100" b="0" i="0" baseline="0">
              <a:solidFill>
                <a:sysClr val="windowText" lastClr="000000"/>
              </a:solidFill>
              <a:effectLst/>
              <a:latin typeface="+mn-lt"/>
              <a:ea typeface="+mn-ea"/>
              <a:cs typeface="+mn-cs"/>
            </a:rPr>
            <a:t>9.1</a:t>
          </a:r>
          <a:r>
            <a:rPr lang="ja-JP" altLang="ja-JP" sz="1100" b="0" i="0" baseline="0">
              <a:solidFill>
                <a:sysClr val="windowText" lastClr="000000"/>
              </a:solidFill>
              <a:effectLst/>
              <a:latin typeface="+mn-lt"/>
              <a:ea typeface="+mn-ea"/>
              <a:cs typeface="+mn-cs"/>
            </a:rPr>
            <a:t>ポイント悪化し、類似団体平均より</a:t>
          </a:r>
          <a:r>
            <a:rPr lang="en-US" altLang="ja-JP" sz="1100" b="0" i="0" baseline="0">
              <a:solidFill>
                <a:sysClr val="windowText" lastClr="000000"/>
              </a:solidFill>
              <a:effectLst/>
              <a:latin typeface="+mn-lt"/>
              <a:ea typeface="+mn-ea"/>
              <a:cs typeface="+mn-cs"/>
            </a:rPr>
            <a:t>24.0</a:t>
          </a:r>
          <a:r>
            <a:rPr lang="ja-JP" altLang="ja-JP" sz="1100" b="0" i="0" baseline="0">
              <a:solidFill>
                <a:sysClr val="windowText" lastClr="000000"/>
              </a:solidFill>
              <a:effectLst/>
              <a:latin typeface="+mn-lt"/>
              <a:ea typeface="+mn-ea"/>
              <a:cs typeface="+mn-cs"/>
            </a:rPr>
            <a:t>ポイント高くなっている。要因としては、</a:t>
          </a:r>
          <a:r>
            <a:rPr lang="ja-JP" altLang="ja-JP" sz="1100">
              <a:solidFill>
                <a:sysClr val="windowText" lastClr="000000"/>
              </a:solidFill>
              <a:effectLst/>
              <a:latin typeface="+mn-lt"/>
              <a:ea typeface="+mn-ea"/>
              <a:cs typeface="+mn-cs"/>
            </a:rPr>
            <a:t>将来負担額のうち</a:t>
          </a:r>
          <a:r>
            <a:rPr lang="ja-JP" altLang="en-US" sz="1100">
              <a:solidFill>
                <a:sysClr val="windowText" lastClr="000000"/>
              </a:solidFill>
              <a:effectLst/>
              <a:latin typeface="+mn-lt"/>
              <a:ea typeface="+mn-ea"/>
              <a:cs typeface="+mn-cs"/>
            </a:rPr>
            <a:t>地方債残高や</a:t>
          </a:r>
          <a:r>
            <a:rPr lang="ja-JP" altLang="ja-JP" sz="1100">
              <a:solidFill>
                <a:sysClr val="windowText" lastClr="000000"/>
              </a:solidFill>
              <a:effectLst/>
              <a:latin typeface="+mn-lt"/>
              <a:ea typeface="+mn-ea"/>
              <a:cs typeface="+mn-cs"/>
            </a:rPr>
            <a:t>債務負担行為に基づく支出予定額の増加、充当可能財源のうち基準財政需要額への算入見込額</a:t>
          </a:r>
          <a:r>
            <a:rPr lang="ja-JP" altLang="en-US" sz="1100">
              <a:solidFill>
                <a:sysClr val="windowText" lastClr="000000"/>
              </a:solidFill>
              <a:effectLst/>
              <a:latin typeface="+mn-lt"/>
              <a:ea typeface="+mn-ea"/>
              <a:cs typeface="+mn-cs"/>
            </a:rPr>
            <a:t>の減少など</a:t>
          </a:r>
          <a:r>
            <a:rPr lang="ja-JP" altLang="ja-JP" sz="1100" b="0" i="0" baseline="0">
              <a:solidFill>
                <a:sysClr val="windowText" lastClr="000000"/>
              </a:solidFill>
              <a:effectLst/>
              <a:latin typeface="+mn-lt"/>
              <a:ea typeface="+mn-ea"/>
              <a:cs typeface="+mn-cs"/>
            </a:rPr>
            <a:t>が挙げられる。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ysClr val="windowText" lastClr="000000"/>
              </a:solidFill>
              <a:effectLst/>
              <a:latin typeface="+mn-lt"/>
              <a:ea typeface="+mn-ea"/>
              <a:cs typeface="+mn-cs"/>
            </a:rPr>
            <a:t>今後も行政改革を進めるとともに、将来世代への負担を少しでも軽減するよう、更なる改善に努める。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16764</xdr:rowOff>
    </xdr:from>
    <xdr:to>
      <xdr:col>81</xdr:col>
      <xdr:colOff>44450</xdr:colOff>
      <xdr:row>16</xdr:row>
      <xdr:rowOff>104597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59964"/>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147676</xdr:rowOff>
    </xdr:from>
    <xdr:to>
      <xdr:col>77</xdr:col>
      <xdr:colOff>44450</xdr:colOff>
      <xdr:row>16</xdr:row>
      <xdr:rowOff>16764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719426"/>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147676</xdr:rowOff>
    </xdr:from>
    <xdr:to>
      <xdr:col>72</xdr:col>
      <xdr:colOff>203200</xdr:colOff>
      <xdr:row>16</xdr:row>
      <xdr:rowOff>61163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19426"/>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56337</xdr:rowOff>
    </xdr:from>
    <xdr:to>
      <xdr:col>68</xdr:col>
      <xdr:colOff>152400</xdr:colOff>
      <xdr:row>16</xdr:row>
      <xdr:rowOff>61163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995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53797</xdr:rowOff>
    </xdr:from>
    <xdr:to>
      <xdr:col>81</xdr:col>
      <xdr:colOff>95250</xdr:colOff>
      <xdr:row>16</xdr:row>
      <xdr:rowOff>155397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25874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6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137414</xdr:rowOff>
    </xdr:from>
    <xdr:to>
      <xdr:col>77</xdr:col>
      <xdr:colOff>95250</xdr:colOff>
      <xdr:row>16</xdr:row>
      <xdr:rowOff>67564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96876</xdr:rowOff>
    </xdr:from>
    <xdr:to>
      <xdr:col>73</xdr:col>
      <xdr:colOff>44450</xdr:colOff>
      <xdr:row>16</xdr:row>
      <xdr:rowOff>27026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11803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10363</xdr:rowOff>
    </xdr:from>
    <xdr:to>
      <xdr:col>68</xdr:col>
      <xdr:colOff>203200</xdr:colOff>
      <xdr:row>16</xdr:row>
      <xdr:rowOff>111963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96740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5537</xdr:rowOff>
    </xdr:from>
    <xdr:to>
      <xdr:col>64</xdr:col>
      <xdr:colOff>152400</xdr:colOff>
      <xdr:row>16</xdr:row>
      <xdr:rowOff>107137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91914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3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474,665
470,506
502.39
224,365,164
218,441,539
5,216,868
105,504,557
165,874,490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人件費に係る経常収支比率は前年度より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ポイント悪化し、類似団体よりも</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ポイント高くなっている。要因は、給与改定による給料の増や期末手当及び勤勉手当の支給月</a:t>
          </a:r>
          <a:r>
            <a:rPr kumimoji="1" lang="ja-JP" altLang="en-US" sz="1100">
              <a:solidFill>
                <a:sysClr val="windowText" lastClr="000000"/>
              </a:solidFill>
              <a:effectLst/>
              <a:latin typeface="+mn-lt"/>
              <a:ea typeface="+mn-ea"/>
              <a:cs typeface="+mn-cs"/>
            </a:rPr>
            <a:t>数の</a:t>
          </a:r>
          <a:r>
            <a:rPr kumimoji="1" lang="ja-JP" altLang="ja-JP" sz="1100">
              <a:solidFill>
                <a:sysClr val="windowText" lastClr="000000"/>
              </a:solidFill>
              <a:effectLst/>
              <a:latin typeface="+mn-lt"/>
              <a:ea typeface="+mn-ea"/>
              <a:cs typeface="+mn-cs"/>
            </a:rPr>
            <a:t>増に伴い、人件費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増額</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ことが挙げられる。</a:t>
          </a:r>
          <a:endParaRPr kumimoji="1" lang="en-US" altLang="ja-JP"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今後とも、行政改革の推進により、</a:t>
          </a:r>
          <a:r>
            <a:rPr kumimoji="1" lang="ja-JP" altLang="ja-JP" sz="1100" baseline="0">
              <a:solidFill>
                <a:sysClr val="windowText" lastClr="000000"/>
              </a:solidFill>
              <a:effectLst/>
              <a:latin typeface="+mn-lt"/>
              <a:ea typeface="+mn-ea"/>
              <a:cs typeface="+mn-cs"/>
            </a:rPr>
            <a:t>適正な給与水準となるよう</a:t>
          </a:r>
          <a:r>
            <a:rPr kumimoji="1" lang="ja-JP" altLang="ja-JP" sz="1100">
              <a:solidFill>
                <a:sysClr val="windowText" lastClr="000000"/>
              </a:solidFill>
              <a:effectLst/>
              <a:latin typeface="+mn-lt"/>
              <a:ea typeface="+mn-ea"/>
              <a:cs typeface="+mn-cs"/>
            </a:rPr>
            <a:t>努めていきたい。</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物件費に係る経常収支比率は前年度より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ポイント悪化したが、類似団体よりも</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ポイント低くなっている。要因は</a:t>
          </a:r>
          <a:r>
            <a:rPr lang="ja-JP" altLang="en-US" sz="1100" b="0" i="0" baseline="0">
              <a:solidFill>
                <a:sysClr val="windowText" lastClr="000000"/>
              </a:solidFill>
              <a:effectLst/>
              <a:latin typeface="+mn-lt"/>
              <a:ea typeface="+mn-ea"/>
              <a:cs typeface="+mn-cs"/>
            </a:rPr>
            <a:t>、システム等管理費の増</a:t>
          </a:r>
          <a:r>
            <a:rPr lang="ja-JP" altLang="ja-JP" sz="1100" b="0" i="0" baseline="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が挙げられる。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物件費は増加傾向にあり、今後も行政改革への取組により、抑制に努める必要がある。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77470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76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8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43197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扶助費に係る経常収支比率は前年度より</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ポイント悪化し、類似団体よりも</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ポイント高くなっている。要因</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人件費増等による私立保育所給付費の増額や、サービス利用の増加による障がい児通所支援事業や介護・訓練等給付費事業の増額などが</a:t>
          </a:r>
          <a:r>
            <a:rPr kumimoji="1" lang="ja-JP" altLang="ja-JP" sz="1100">
              <a:solidFill>
                <a:sysClr val="windowText" lastClr="000000"/>
              </a:solidFill>
              <a:effectLst/>
              <a:latin typeface="+mn-lt"/>
              <a:ea typeface="+mn-ea"/>
              <a:cs typeface="+mn-cs"/>
            </a:rPr>
            <a:t>挙げられる。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保育所等運営事業などの児童福祉費</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介護・訓練等給付費事業などの障害福祉費は、増加傾向にあることから、今後も扶助費は増加傾向にあると見込まれる。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116115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533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80735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80735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ポイント悪化し、類似団体よりも</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ポイント高くなっている。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被保険者数の増による後期高齢者医療特別会計繰出金の増加など</a:t>
          </a:r>
          <a:r>
            <a:rPr kumimoji="1" lang="ja-JP" altLang="ja-JP" sz="1100">
              <a:solidFill>
                <a:sysClr val="windowText" lastClr="000000"/>
              </a:solidFill>
              <a:effectLst/>
              <a:latin typeface="+mn-lt"/>
              <a:ea typeface="+mn-ea"/>
              <a:cs typeface="+mn-cs"/>
            </a:rPr>
            <a:t>、その他の会計への繰出金が増加していることなどから、今後も経営健全化を進めることにより繰出金の抑制に努める。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21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補助費等に係る経常収支比率は前年度より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悪化</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、類似団体よりも</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ポイント低くなっている。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今後も経営健全化を進めることにより下水道事業会計への繰出金の抑制に努めるとともに、各種補助金や負担金の見直しを進める。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55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133858</xdr:rowOff>
    </xdr:from>
    <xdr:to>
      <xdr:col>78</xdr:col>
      <xdr:colOff>69850</xdr:colOff>
      <xdr:row>34</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917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91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公債費に係る経常収支比率は前年度より</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し、類似団体よりも</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ポイント高くなっている。令和</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年度に借入を行った臨時財政対策債の償還が開始した</a:t>
          </a:r>
          <a:r>
            <a:rPr lang="ja-JP" altLang="en-US" sz="1100" b="0" i="0" baseline="0">
              <a:solidFill>
                <a:sysClr val="windowText" lastClr="000000"/>
              </a:solidFill>
              <a:effectLst/>
              <a:latin typeface="+mn-lt"/>
              <a:ea typeface="+mn-ea"/>
              <a:cs typeface="+mn-cs"/>
            </a:rPr>
            <a:t>ものの、償還完了した臨時財政対策債などの減が大きかった</a:t>
          </a:r>
          <a:r>
            <a:rPr lang="ja-JP" altLang="ja-JP" sz="1100" b="0" i="0" baseline="0">
              <a:solidFill>
                <a:sysClr val="windowText" lastClr="000000"/>
              </a:solidFill>
              <a:effectLst/>
              <a:latin typeface="+mn-lt"/>
              <a:ea typeface="+mn-ea"/>
              <a:cs typeface="+mn-cs"/>
            </a:rPr>
            <a:t>ことが要因である。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今後もプライマリーバランスに留意しながら、地方債の新規発行の抑制に努め公債費の削減を図る。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78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9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ポイント悪化し、類似団体よりも</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ポイント高くなっている。要因は、</a:t>
          </a:r>
          <a:r>
            <a:rPr lang="ja-JP" altLang="ja-JP" sz="1100" b="0" i="0" baseline="0">
              <a:solidFill>
                <a:sysClr val="windowText" lastClr="000000"/>
              </a:solidFill>
              <a:effectLst/>
              <a:latin typeface="+mn-lt"/>
              <a:ea typeface="+mn-ea"/>
              <a:cs typeface="+mn-cs"/>
            </a:rPr>
            <a:t>人件費増等による私立保育所給付費</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の増額</a:t>
          </a:r>
          <a:r>
            <a:rPr lang="ja-JP" altLang="en-US" sz="1100" b="0" i="0" baseline="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伴う</a:t>
          </a:r>
          <a:r>
            <a:rPr kumimoji="1" lang="ja-JP" altLang="en-US" sz="1100">
              <a:solidFill>
                <a:sysClr val="windowText" lastClr="000000"/>
              </a:solidFill>
              <a:effectLst/>
              <a:latin typeface="+mn-lt"/>
              <a:ea typeface="+mn-ea"/>
              <a:cs typeface="+mn-cs"/>
            </a:rPr>
            <a:t>扶助費</a:t>
          </a:r>
          <a:r>
            <a:rPr kumimoji="1" lang="ja-JP" altLang="ja-JP" sz="1100">
              <a:solidFill>
                <a:sysClr val="windowText" lastClr="000000"/>
              </a:solidFill>
              <a:effectLst/>
              <a:latin typeface="+mn-lt"/>
              <a:ea typeface="+mn-ea"/>
              <a:cs typeface="+mn-cs"/>
            </a:rPr>
            <a:t>の増加や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被保険者数の増による後期高齢者医療特別会計繰出金などの繰出金が増加したことなどが挙げられる。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191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76</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752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76</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75260"/>
          <a:ext cx="8890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104139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52087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101702</xdr:rowOff>
    </xdr:from>
    <xdr:to>
      <xdr:col>29</xdr:col>
      <xdr:colOff>127000</xdr:colOff>
      <xdr:row>18</xdr:row>
      <xdr:rowOff>6909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3977"/>
          <a:ext cx="6477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6909</xdr:rowOff>
    </xdr:from>
    <xdr:to>
      <xdr:col>26</xdr:col>
      <xdr:colOff>50800</xdr:colOff>
      <xdr:row>18</xdr:row>
      <xdr:rowOff>27292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0634"/>
          <a:ext cx="698500" cy="2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27292</xdr:rowOff>
    </xdr:from>
    <xdr:to>
      <xdr:col>22</xdr:col>
      <xdr:colOff>114300</xdr:colOff>
      <xdr:row>18</xdr:row>
      <xdr:rowOff>50267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1017"/>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50267</xdr:rowOff>
    </xdr:from>
    <xdr:to>
      <xdr:col>18</xdr:col>
      <xdr:colOff>177800</xdr:colOff>
      <xdr:row>18</xdr:row>
      <xdr:rowOff>112979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3992"/>
          <a:ext cx="698500" cy="62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50902</xdr:rowOff>
    </xdr:from>
    <xdr:to>
      <xdr:col>29</xdr:col>
      <xdr:colOff>177800</xdr:colOff>
      <xdr:row>17</xdr:row>
      <xdr:rowOff>152502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22979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127559</xdr:rowOff>
    </xdr:from>
    <xdr:to>
      <xdr:col>26</xdr:col>
      <xdr:colOff>101600</xdr:colOff>
      <xdr:row>18</xdr:row>
      <xdr:rowOff>57709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42486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147942</xdr:rowOff>
    </xdr:from>
    <xdr:to>
      <xdr:col>22</xdr:col>
      <xdr:colOff>165100</xdr:colOff>
      <xdr:row>18</xdr:row>
      <xdr:rowOff>78092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1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62869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170917</xdr:rowOff>
    </xdr:from>
    <xdr:to>
      <xdr:col>19</xdr:col>
      <xdr:colOff>38100</xdr:colOff>
      <xdr:row>18</xdr:row>
      <xdr:rowOff>101067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85844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62179</xdr:rowOff>
    </xdr:from>
    <xdr:to>
      <xdr:col>15</xdr:col>
      <xdr:colOff>101600</xdr:colOff>
      <xdr:row>18</xdr:row>
      <xdr:rowOff>163779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148556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67259</xdr:rowOff>
    </xdr:from>
    <xdr:to>
      <xdr:col>29</xdr:col>
      <xdr:colOff>127000</xdr:colOff>
      <xdr:row>35</xdr:row>
      <xdr:rowOff>140183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77609"/>
          <a:ext cx="647700" cy="7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124960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35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67259</xdr:rowOff>
    </xdr:from>
    <xdr:to>
      <xdr:col>26</xdr:col>
      <xdr:colOff>50800</xdr:colOff>
      <xdr:row>35</xdr:row>
      <xdr:rowOff>178206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77609"/>
          <a:ext cx="698500" cy="11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178206</xdr:rowOff>
    </xdr:from>
    <xdr:to>
      <xdr:col>22</xdr:col>
      <xdr:colOff>114300</xdr:colOff>
      <xdr:row>35</xdr:row>
      <xdr:rowOff>179692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8556"/>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179692</xdr:rowOff>
    </xdr:from>
    <xdr:to>
      <xdr:col>18</xdr:col>
      <xdr:colOff>177800</xdr:colOff>
      <xdr:row>35</xdr:row>
      <xdr:rowOff>222174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90042"/>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89383</xdr:rowOff>
    </xdr:from>
    <xdr:to>
      <xdr:col>29</xdr:col>
      <xdr:colOff>177800</xdr:colOff>
      <xdr:row>35</xdr:row>
      <xdr:rowOff>190983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277360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16459</xdr:rowOff>
    </xdr:from>
    <xdr:to>
      <xdr:col>26</xdr:col>
      <xdr:colOff>101600</xdr:colOff>
      <xdr:row>35</xdr:row>
      <xdr:rowOff>118059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2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128236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95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127406</xdr:rowOff>
    </xdr:from>
    <xdr:to>
      <xdr:col>22</xdr:col>
      <xdr:colOff>165100</xdr:colOff>
      <xdr:row>35</xdr:row>
      <xdr:rowOff>229006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213783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2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128892</xdr:rowOff>
    </xdr:from>
    <xdr:to>
      <xdr:col>19</xdr:col>
      <xdr:colOff>38100</xdr:colOff>
      <xdr:row>35</xdr:row>
      <xdr:rowOff>230492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240669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171374</xdr:rowOff>
    </xdr:from>
    <xdr:to>
      <xdr:col>15</xdr:col>
      <xdr:colOff>101600</xdr:colOff>
      <xdr:row>35</xdr:row>
      <xdr:rowOff>272974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6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474,665
470,506
502.39
224,365,164
218,441,539
5,216,868
105,504,557
165,874,490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51956</xdr:rowOff>
    </xdr:from>
    <xdr:to>
      <xdr:col>24</xdr:col>
      <xdr:colOff>63500</xdr:colOff>
      <xdr:row>36</xdr:row>
      <xdr:rowOff>83693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4156"/>
          <a:ext cx="8382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79883</xdr:rowOff>
    </xdr:from>
    <xdr:to>
      <xdr:col>19</xdr:col>
      <xdr:colOff>177800</xdr:colOff>
      <xdr:row>36</xdr:row>
      <xdr:rowOff>83693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20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79883</xdr:rowOff>
    </xdr:from>
    <xdr:to>
      <xdr:col>15</xdr:col>
      <xdr:colOff>50800</xdr:colOff>
      <xdr:row>37</xdr:row>
      <xdr:rowOff>102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208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xdr:rowOff>
    </xdr:from>
    <xdr:to>
      <xdr:col>10</xdr:col>
      <xdr:colOff>114300</xdr:colOff>
      <xdr:row>37</xdr:row>
      <xdr:rowOff>96266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3752"/>
          <a:ext cx="889000" cy="9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1156</xdr:rowOff>
    </xdr:from>
    <xdr:to>
      <xdr:col>24</xdr:col>
      <xdr:colOff>114300</xdr:colOff>
      <xdr:row>36</xdr:row>
      <xdr:rowOff>102756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24033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32893</xdr:rowOff>
    </xdr:from>
    <xdr:to>
      <xdr:col>20</xdr:col>
      <xdr:colOff>38100</xdr:colOff>
      <xdr:row>36</xdr:row>
      <xdr:rowOff>134493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125620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29083</xdr:rowOff>
    </xdr:from>
    <xdr:to>
      <xdr:col>15</xdr:col>
      <xdr:colOff>101600</xdr:colOff>
      <xdr:row>36</xdr:row>
      <xdr:rowOff>130683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120752</xdr:rowOff>
    </xdr:from>
    <xdr:to>
      <xdr:col>10</xdr:col>
      <xdr:colOff>165100</xdr:colOff>
      <xdr:row>37</xdr:row>
      <xdr:rowOff>50902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42029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45466</xdr:rowOff>
    </xdr:from>
    <xdr:to>
      <xdr:col>6</xdr:col>
      <xdr:colOff>38100</xdr:colOff>
      <xdr:row>37</xdr:row>
      <xdr:rowOff>147066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138193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63282</xdr:rowOff>
    </xdr:from>
    <xdr:to>
      <xdr:col>24</xdr:col>
      <xdr:colOff>63500</xdr:colOff>
      <xdr:row>57</xdr:row>
      <xdr:rowOff>5936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93032"/>
          <a:ext cx="838200" cy="2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63282</xdr:rowOff>
    </xdr:from>
    <xdr:to>
      <xdr:col>19</xdr:col>
      <xdr:colOff>177800</xdr:colOff>
      <xdr:row>56</xdr:row>
      <xdr:rowOff>152338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93032"/>
          <a:ext cx="889000" cy="26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152338</xdr:rowOff>
    </xdr:from>
    <xdr:to>
      <xdr:col>15</xdr:col>
      <xdr:colOff>50800</xdr:colOff>
      <xdr:row>57</xdr:row>
      <xdr:rowOff>155016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3538"/>
          <a:ext cx="889000" cy="17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155016</xdr:rowOff>
    </xdr:from>
    <xdr:to>
      <xdr:col>10</xdr:col>
      <xdr:colOff>114300</xdr:colOff>
      <xdr:row>58</xdr:row>
      <xdr:rowOff>157466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7666"/>
          <a:ext cx="8890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126586</xdr:rowOff>
    </xdr:from>
    <xdr:to>
      <xdr:col>24</xdr:col>
      <xdr:colOff>114300</xdr:colOff>
      <xdr:row>57</xdr:row>
      <xdr:rowOff>56736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105013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12482</xdr:rowOff>
    </xdr:from>
    <xdr:to>
      <xdr:col>20</xdr:col>
      <xdr:colOff>38100</xdr:colOff>
      <xdr:row>55</xdr:row>
      <xdr:rowOff>114082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105209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101538</xdr:rowOff>
    </xdr:from>
    <xdr:to>
      <xdr:col>15</xdr:col>
      <xdr:colOff>101600</xdr:colOff>
      <xdr:row>57</xdr:row>
      <xdr:rowOff>31688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22815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104216</xdr:rowOff>
    </xdr:from>
    <xdr:to>
      <xdr:col>10</xdr:col>
      <xdr:colOff>165100</xdr:colOff>
      <xdr:row>58</xdr:row>
      <xdr:rowOff>34366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25493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106666</xdr:rowOff>
    </xdr:from>
    <xdr:to>
      <xdr:col>6</xdr:col>
      <xdr:colOff>38100</xdr:colOff>
      <xdr:row>59</xdr:row>
      <xdr:rowOff>36816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27943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4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63256</xdr:rowOff>
    </xdr:from>
    <xdr:to>
      <xdr:col>24</xdr:col>
      <xdr:colOff>63500</xdr:colOff>
      <xdr:row>75</xdr:row>
      <xdr:rowOff>83465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22006"/>
          <a:ext cx="8382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63256</xdr:rowOff>
    </xdr:from>
    <xdr:to>
      <xdr:col>19</xdr:col>
      <xdr:colOff>177800</xdr:colOff>
      <xdr:row>75</xdr:row>
      <xdr:rowOff>69748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2200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69748</xdr:rowOff>
    </xdr:from>
    <xdr:to>
      <xdr:col>15</xdr:col>
      <xdr:colOff>50800</xdr:colOff>
      <xdr:row>75</xdr:row>
      <xdr:rowOff>76332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28498"/>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76332</xdr:rowOff>
    </xdr:from>
    <xdr:to>
      <xdr:col>10</xdr:col>
      <xdr:colOff>114300</xdr:colOff>
      <xdr:row>75</xdr:row>
      <xdr:rowOff>162378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35082"/>
          <a:ext cx="889000" cy="8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32665</xdr:rowOff>
    </xdr:from>
    <xdr:to>
      <xdr:col>24</xdr:col>
      <xdr:colOff>114300</xdr:colOff>
      <xdr:row>75</xdr:row>
      <xdr:rowOff>134265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55542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4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12456</xdr:rowOff>
    </xdr:from>
    <xdr:to>
      <xdr:col>20</xdr:col>
      <xdr:colOff>38100</xdr:colOff>
      <xdr:row>75</xdr:row>
      <xdr:rowOff>114056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130583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4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18948</xdr:rowOff>
    </xdr:from>
    <xdr:to>
      <xdr:col>15</xdr:col>
      <xdr:colOff>101600</xdr:colOff>
      <xdr:row>75</xdr:row>
      <xdr:rowOff>120548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137075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25532</xdr:rowOff>
    </xdr:from>
    <xdr:to>
      <xdr:col>10</xdr:col>
      <xdr:colOff>165100</xdr:colOff>
      <xdr:row>75</xdr:row>
      <xdr:rowOff>127132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143659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5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111577</xdr:rowOff>
    </xdr:from>
    <xdr:to>
      <xdr:col>6</xdr:col>
      <xdr:colOff>38100</xdr:colOff>
      <xdr:row>76</xdr:row>
      <xdr:rowOff>41728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70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58254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4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120955</xdr:rowOff>
    </xdr:from>
    <xdr:to>
      <xdr:col>24</xdr:col>
      <xdr:colOff>63500</xdr:colOff>
      <xdr:row>96</xdr:row>
      <xdr:rowOff>92739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08705"/>
          <a:ext cx="8382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102177</xdr:rowOff>
    </xdr:from>
    <xdr:to>
      <xdr:col>19</xdr:col>
      <xdr:colOff>177800</xdr:colOff>
      <xdr:row>96</xdr:row>
      <xdr:rowOff>92739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89927"/>
          <a:ext cx="889000" cy="16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102177</xdr:rowOff>
    </xdr:from>
    <xdr:to>
      <xdr:col>15</xdr:col>
      <xdr:colOff>50800</xdr:colOff>
      <xdr:row>97</xdr:row>
      <xdr:rowOff>73907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89927"/>
          <a:ext cx="889000" cy="3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73907</xdr:rowOff>
    </xdr:from>
    <xdr:to>
      <xdr:col>10</xdr:col>
      <xdr:colOff>114300</xdr:colOff>
      <xdr:row>97</xdr:row>
      <xdr:rowOff>138133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4557"/>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70155</xdr:rowOff>
    </xdr:from>
    <xdr:to>
      <xdr:col>24</xdr:col>
      <xdr:colOff>114300</xdr:colOff>
      <xdr:row>96</xdr:row>
      <xdr:rowOff>305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93032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0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41939</xdr:rowOff>
    </xdr:from>
    <xdr:to>
      <xdr:col>20</xdr:col>
      <xdr:colOff>38100</xdr:colOff>
      <xdr:row>96</xdr:row>
      <xdr:rowOff>143539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160066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7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51377</xdr:rowOff>
    </xdr:from>
    <xdr:to>
      <xdr:col>15</xdr:col>
      <xdr:colOff>101600</xdr:colOff>
      <xdr:row>95</xdr:row>
      <xdr:rowOff>152977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169504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23107</xdr:rowOff>
    </xdr:from>
    <xdr:to>
      <xdr:col>10</xdr:col>
      <xdr:colOff>165100</xdr:colOff>
      <xdr:row>97</xdr:row>
      <xdr:rowOff>124707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141234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42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87333</xdr:rowOff>
    </xdr:from>
    <xdr:to>
      <xdr:col>6</xdr:col>
      <xdr:colOff>38100</xdr:colOff>
      <xdr:row>98</xdr:row>
      <xdr:rowOff>17483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34010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81157</xdr:rowOff>
    </xdr:from>
    <xdr:to>
      <xdr:col>55</xdr:col>
      <xdr:colOff>0</xdr:colOff>
      <xdr:row>37</xdr:row>
      <xdr:rowOff>88276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24807"/>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81157</xdr:rowOff>
    </xdr:from>
    <xdr:to>
      <xdr:col>50</xdr:col>
      <xdr:colOff>114300</xdr:colOff>
      <xdr:row>37</xdr:row>
      <xdr:rowOff>165967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24807"/>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76302</xdr:rowOff>
    </xdr:from>
    <xdr:to>
      <xdr:col>45</xdr:col>
      <xdr:colOff>177800</xdr:colOff>
      <xdr:row>37</xdr:row>
      <xdr:rowOff>165967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91252"/>
          <a:ext cx="889000" cy="11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76302</xdr:rowOff>
    </xdr:from>
    <xdr:to>
      <xdr:col>41</xdr:col>
      <xdr:colOff>50800</xdr:colOff>
      <xdr:row>38</xdr:row>
      <xdr:rowOff>20142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91252"/>
          <a:ext cx="889000" cy="11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37476</xdr:rowOff>
    </xdr:from>
    <xdr:to>
      <xdr:col>55</xdr:col>
      <xdr:colOff>50800</xdr:colOff>
      <xdr:row>37</xdr:row>
      <xdr:rowOff>139076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15903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30357</xdr:rowOff>
    </xdr:from>
    <xdr:to>
      <xdr:col>50</xdr:col>
      <xdr:colOff>165100</xdr:colOff>
      <xdr:row>37</xdr:row>
      <xdr:rowOff>131957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123084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115167</xdr:rowOff>
    </xdr:from>
    <xdr:to>
      <xdr:col>46</xdr:col>
      <xdr:colOff>38100</xdr:colOff>
      <xdr:row>38</xdr:row>
      <xdr:rowOff>45317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36444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25502</xdr:rowOff>
    </xdr:from>
    <xdr:to>
      <xdr:col>41</xdr:col>
      <xdr:colOff>101600</xdr:colOff>
      <xdr:row>31</xdr:row>
      <xdr:rowOff>127102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118229</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3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140792</xdr:rowOff>
    </xdr:from>
    <xdr:to>
      <xdr:col>36</xdr:col>
      <xdr:colOff>165100</xdr:colOff>
      <xdr:row>38</xdr:row>
      <xdr:rowOff>70942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62069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79104</xdr:rowOff>
    </xdr:from>
    <xdr:to>
      <xdr:col>55</xdr:col>
      <xdr:colOff>0</xdr:colOff>
      <xdr:row>56</xdr:row>
      <xdr:rowOff>90470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08854"/>
          <a:ext cx="8382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90470</xdr:rowOff>
    </xdr:from>
    <xdr:to>
      <xdr:col>50</xdr:col>
      <xdr:colOff>114300</xdr:colOff>
      <xdr:row>57</xdr:row>
      <xdr:rowOff>90306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691670"/>
          <a:ext cx="889000" cy="1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168994</xdr:rowOff>
    </xdr:from>
    <xdr:to>
      <xdr:col>45</xdr:col>
      <xdr:colOff>177800</xdr:colOff>
      <xdr:row>57</xdr:row>
      <xdr:rowOff>90306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70194"/>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168994</xdr:rowOff>
    </xdr:from>
    <xdr:to>
      <xdr:col>41</xdr:col>
      <xdr:colOff>50800</xdr:colOff>
      <xdr:row>57</xdr:row>
      <xdr:rowOff>25694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70194"/>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28304</xdr:rowOff>
    </xdr:from>
    <xdr:to>
      <xdr:col>55</xdr:col>
      <xdr:colOff>50800</xdr:colOff>
      <xdr:row>55</xdr:row>
      <xdr:rowOff>129904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4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51181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0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39670</xdr:rowOff>
    </xdr:from>
    <xdr:to>
      <xdr:col>50</xdr:col>
      <xdr:colOff>165100</xdr:colOff>
      <xdr:row>56</xdr:row>
      <xdr:rowOff>141270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157797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1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39506</xdr:rowOff>
    </xdr:from>
    <xdr:to>
      <xdr:col>46</xdr:col>
      <xdr:colOff>38100</xdr:colOff>
      <xdr:row>57</xdr:row>
      <xdr:rowOff>141106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132233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118194</xdr:rowOff>
    </xdr:from>
    <xdr:to>
      <xdr:col>41</xdr:col>
      <xdr:colOff>101600</xdr:colOff>
      <xdr:row>57</xdr:row>
      <xdr:rowOff>48344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39471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146344</xdr:rowOff>
    </xdr:from>
    <xdr:to>
      <xdr:col>36</xdr:col>
      <xdr:colOff>165100</xdr:colOff>
      <xdr:row>57</xdr:row>
      <xdr:rowOff>76494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67621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91580</xdr:rowOff>
    </xdr:from>
    <xdr:to>
      <xdr:col>55</xdr:col>
      <xdr:colOff>0</xdr:colOff>
      <xdr:row>77</xdr:row>
      <xdr:rowOff>18703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778880"/>
          <a:ext cx="838200" cy="4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18703</xdr:rowOff>
    </xdr:from>
    <xdr:to>
      <xdr:col>50</xdr:col>
      <xdr:colOff>114300</xdr:colOff>
      <xdr:row>77</xdr:row>
      <xdr:rowOff>58227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220353"/>
          <a:ext cx="889000" cy="3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58227</xdr:rowOff>
    </xdr:from>
    <xdr:to>
      <xdr:col>45</xdr:col>
      <xdr:colOff>177800</xdr:colOff>
      <xdr:row>77</xdr:row>
      <xdr:rowOff>76470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259877"/>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136979</xdr:rowOff>
    </xdr:from>
    <xdr:to>
      <xdr:col>41</xdr:col>
      <xdr:colOff>50800</xdr:colOff>
      <xdr:row>77</xdr:row>
      <xdr:rowOff>76470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167179"/>
          <a:ext cx="889000" cy="1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40780</xdr:rowOff>
    </xdr:from>
    <xdr:to>
      <xdr:col>55</xdr:col>
      <xdr:colOff>50800</xdr:colOff>
      <xdr:row>74</xdr:row>
      <xdr:rowOff>142380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63657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139353</xdr:rowOff>
    </xdr:from>
    <xdr:to>
      <xdr:col>50</xdr:col>
      <xdr:colOff>165100</xdr:colOff>
      <xdr:row>77</xdr:row>
      <xdr:rowOff>69503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6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86029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7427</xdr:rowOff>
    </xdr:from>
    <xdr:to>
      <xdr:col>46</xdr:col>
      <xdr:colOff>38100</xdr:colOff>
      <xdr:row>77</xdr:row>
      <xdr:rowOff>109027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100154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3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25670</xdr:rowOff>
    </xdr:from>
    <xdr:to>
      <xdr:col>41</xdr:col>
      <xdr:colOff>101600</xdr:colOff>
      <xdr:row>77</xdr:row>
      <xdr:rowOff>127270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118397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86179</xdr:rowOff>
    </xdr:from>
    <xdr:to>
      <xdr:col>36</xdr:col>
      <xdr:colOff>165100</xdr:colOff>
      <xdr:row>77</xdr:row>
      <xdr:rowOff>16329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32857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169342</xdr:rowOff>
    </xdr:from>
    <xdr:to>
      <xdr:col>55</xdr:col>
      <xdr:colOff>0</xdr:colOff>
      <xdr:row>96</xdr:row>
      <xdr:rowOff>140005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57092"/>
          <a:ext cx="8382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169342</xdr:rowOff>
    </xdr:from>
    <xdr:to>
      <xdr:col>50</xdr:col>
      <xdr:colOff>114300</xdr:colOff>
      <xdr:row>96</xdr:row>
      <xdr:rowOff>132917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57092"/>
          <a:ext cx="889000" cy="1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163912</xdr:rowOff>
    </xdr:from>
    <xdr:to>
      <xdr:col>45</xdr:col>
      <xdr:colOff>177800</xdr:colOff>
      <xdr:row>96</xdr:row>
      <xdr:rowOff>132917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51662"/>
          <a:ext cx="889000" cy="1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163912</xdr:rowOff>
    </xdr:from>
    <xdr:to>
      <xdr:col>41</xdr:col>
      <xdr:colOff>50800</xdr:colOff>
      <xdr:row>96</xdr:row>
      <xdr:rowOff>113525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51662"/>
          <a:ext cx="889000" cy="1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89205</xdr:rowOff>
    </xdr:from>
    <xdr:to>
      <xdr:col>55</xdr:col>
      <xdr:colOff>50800</xdr:colOff>
      <xdr:row>97</xdr:row>
      <xdr:rowOff>19355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67632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118542</xdr:rowOff>
    </xdr:from>
    <xdr:to>
      <xdr:col>50</xdr:col>
      <xdr:colOff>165100</xdr:colOff>
      <xdr:row>96</xdr:row>
      <xdr:rowOff>48692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65219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82117</xdr:rowOff>
    </xdr:from>
    <xdr:to>
      <xdr:col>46</xdr:col>
      <xdr:colOff>38100</xdr:colOff>
      <xdr:row>97</xdr:row>
      <xdr:rowOff>12267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3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113112</xdr:rowOff>
    </xdr:from>
    <xdr:to>
      <xdr:col>41</xdr:col>
      <xdr:colOff>101600</xdr:colOff>
      <xdr:row>96</xdr:row>
      <xdr:rowOff>43262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59789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62725</xdr:rowOff>
    </xdr:from>
    <xdr:to>
      <xdr:col>36</xdr:col>
      <xdr:colOff>165100</xdr:colOff>
      <xdr:row>96</xdr:row>
      <xdr:rowOff>164325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155452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152426</xdr:rowOff>
    </xdr:from>
    <xdr:to>
      <xdr:col>85</xdr:col>
      <xdr:colOff>127000</xdr:colOff>
      <xdr:row>39</xdr:row>
      <xdr:rowOff>7417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67526"/>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152426</xdr:rowOff>
    </xdr:from>
    <xdr:to>
      <xdr:col>81</xdr:col>
      <xdr:colOff>50800</xdr:colOff>
      <xdr:row>39</xdr:row>
      <xdr:rowOff>19076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6752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166675</xdr:rowOff>
    </xdr:from>
    <xdr:to>
      <xdr:col>76</xdr:col>
      <xdr:colOff>114300</xdr:colOff>
      <xdr:row>39</xdr:row>
      <xdr:rowOff>19076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81775"/>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166675</xdr:rowOff>
    </xdr:from>
    <xdr:to>
      <xdr:col>71</xdr:col>
      <xdr:colOff>177800</xdr:colOff>
      <xdr:row>39</xdr:row>
      <xdr:rowOff>8712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8177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128067</xdr:rowOff>
    </xdr:from>
    <xdr:to>
      <xdr:col>85</xdr:col>
      <xdr:colOff>177800</xdr:colOff>
      <xdr:row>39</xdr:row>
      <xdr:rowOff>58217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59250</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101626</xdr:rowOff>
    </xdr:from>
    <xdr:to>
      <xdr:col>81</xdr:col>
      <xdr:colOff>101600</xdr:colOff>
      <xdr:row>39</xdr:row>
      <xdr:rowOff>31776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48303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3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139726</xdr:rowOff>
    </xdr:from>
    <xdr:to>
      <xdr:col>76</xdr:col>
      <xdr:colOff>165100</xdr:colOff>
      <xdr:row>39</xdr:row>
      <xdr:rowOff>69876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61003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115875</xdr:rowOff>
    </xdr:from>
    <xdr:to>
      <xdr:col>72</xdr:col>
      <xdr:colOff>38100</xdr:colOff>
      <xdr:row>39</xdr:row>
      <xdr:rowOff>46025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37152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2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129362</xdr:rowOff>
    </xdr:from>
    <xdr:to>
      <xdr:col>67</xdr:col>
      <xdr:colOff>101600</xdr:colOff>
      <xdr:row>39</xdr:row>
      <xdr:rowOff>59512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50639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37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137585</xdr:rowOff>
    </xdr:from>
    <xdr:to>
      <xdr:col>85</xdr:col>
      <xdr:colOff>127000</xdr:colOff>
      <xdr:row>74</xdr:row>
      <xdr:rowOff>168046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824885"/>
          <a:ext cx="8382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137585</xdr:rowOff>
    </xdr:from>
    <xdr:to>
      <xdr:col>81</xdr:col>
      <xdr:colOff>50800</xdr:colOff>
      <xdr:row>74</xdr:row>
      <xdr:rowOff>143329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24885"/>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143329</xdr:rowOff>
    </xdr:from>
    <xdr:to>
      <xdr:col>76</xdr:col>
      <xdr:colOff>114300</xdr:colOff>
      <xdr:row>74</xdr:row>
      <xdr:rowOff>154130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30629"/>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137957</xdr:rowOff>
    </xdr:from>
    <xdr:to>
      <xdr:col>71</xdr:col>
      <xdr:colOff>177800</xdr:colOff>
      <xdr:row>74</xdr:row>
      <xdr:rowOff>154130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825257"/>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117246</xdr:rowOff>
    </xdr:from>
    <xdr:to>
      <xdr:col>85</xdr:col>
      <xdr:colOff>177800</xdr:colOff>
      <xdr:row>75</xdr:row>
      <xdr:rowOff>47396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140123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6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86785</xdr:rowOff>
    </xdr:from>
    <xdr:to>
      <xdr:col>81</xdr:col>
      <xdr:colOff>101600</xdr:colOff>
      <xdr:row>75</xdr:row>
      <xdr:rowOff>16935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33462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92529</xdr:rowOff>
    </xdr:from>
    <xdr:to>
      <xdr:col>76</xdr:col>
      <xdr:colOff>165100</xdr:colOff>
      <xdr:row>75</xdr:row>
      <xdr:rowOff>22679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39206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103330</xdr:rowOff>
    </xdr:from>
    <xdr:to>
      <xdr:col>72</xdr:col>
      <xdr:colOff>38100</xdr:colOff>
      <xdr:row>75</xdr:row>
      <xdr:rowOff>33480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50007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87157</xdr:rowOff>
    </xdr:from>
    <xdr:to>
      <xdr:col>67</xdr:col>
      <xdr:colOff>101600</xdr:colOff>
      <xdr:row>75</xdr:row>
      <xdr:rowOff>17307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33834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165760</xdr:rowOff>
    </xdr:from>
    <xdr:to>
      <xdr:col>85</xdr:col>
      <xdr:colOff>127000</xdr:colOff>
      <xdr:row>99</xdr:row>
      <xdr:rowOff>744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67860"/>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744</xdr:rowOff>
    </xdr:from>
    <xdr:to>
      <xdr:col>81</xdr:col>
      <xdr:colOff>50800</xdr:colOff>
      <xdr:row>99</xdr:row>
      <xdr:rowOff>58776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74294"/>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39280</xdr:rowOff>
    </xdr:from>
    <xdr:to>
      <xdr:col>76</xdr:col>
      <xdr:colOff>114300</xdr:colOff>
      <xdr:row>99</xdr:row>
      <xdr:rowOff>58776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7012830"/>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39280</xdr:rowOff>
    </xdr:from>
    <xdr:to>
      <xdr:col>71</xdr:col>
      <xdr:colOff>177800</xdr:colOff>
      <xdr:row>99</xdr:row>
      <xdr:rowOff>80590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12830"/>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114960</xdr:rowOff>
    </xdr:from>
    <xdr:to>
      <xdr:col>85</xdr:col>
      <xdr:colOff>177800</xdr:colOff>
      <xdr:row>99</xdr:row>
      <xdr:rowOff>45110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29887</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3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121394</xdr:rowOff>
    </xdr:from>
    <xdr:to>
      <xdr:col>81</xdr:col>
      <xdr:colOff>101600</xdr:colOff>
      <xdr:row>99</xdr:row>
      <xdr:rowOff>51544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42671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7976</xdr:rowOff>
    </xdr:from>
    <xdr:to>
      <xdr:col>76</xdr:col>
      <xdr:colOff>165100</xdr:colOff>
      <xdr:row>99</xdr:row>
      <xdr:rowOff>109576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100703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159930</xdr:rowOff>
    </xdr:from>
    <xdr:to>
      <xdr:col>72</xdr:col>
      <xdr:colOff>38100</xdr:colOff>
      <xdr:row>99</xdr:row>
      <xdr:rowOff>90080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81207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5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29790</xdr:rowOff>
    </xdr:from>
    <xdr:to>
      <xdr:col>67</xdr:col>
      <xdr:colOff>101600</xdr:colOff>
      <xdr:row>99</xdr:row>
      <xdr:rowOff>131390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122517</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49022</xdr:rowOff>
    </xdr:from>
    <xdr:to>
      <xdr:col>116</xdr:col>
      <xdr:colOff>63500</xdr:colOff>
      <xdr:row>38</xdr:row>
      <xdr:rowOff>119888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56412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110172</xdr:rowOff>
    </xdr:from>
    <xdr:to>
      <xdr:col>111</xdr:col>
      <xdr:colOff>177800</xdr:colOff>
      <xdr:row>38</xdr:row>
      <xdr:rowOff>119888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2527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110172</xdr:rowOff>
    </xdr:from>
    <xdr:to>
      <xdr:col>107</xdr:col>
      <xdr:colOff>50800</xdr:colOff>
      <xdr:row>38</xdr:row>
      <xdr:rowOff>137605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62527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67882</xdr:rowOff>
    </xdr:from>
    <xdr:to>
      <xdr:col>102</xdr:col>
      <xdr:colOff>114300</xdr:colOff>
      <xdr:row>38</xdr:row>
      <xdr:rowOff>137605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41153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169672</xdr:rowOff>
    </xdr:from>
    <xdr:to>
      <xdr:col>116</xdr:col>
      <xdr:colOff>114300</xdr:colOff>
      <xdr:row>38</xdr:row>
      <xdr:rowOff>99822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148099</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9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69088</xdr:rowOff>
    </xdr:from>
    <xdr:to>
      <xdr:col>112</xdr:col>
      <xdr:colOff>38100</xdr:colOff>
      <xdr:row>38</xdr:row>
      <xdr:rowOff>170688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161815</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59372</xdr:rowOff>
    </xdr:from>
    <xdr:to>
      <xdr:col>107</xdr:col>
      <xdr:colOff>101600</xdr:colOff>
      <xdr:row>38</xdr:row>
      <xdr:rowOff>160972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152099</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6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86805</xdr:rowOff>
    </xdr:from>
    <xdr:to>
      <xdr:col>102</xdr:col>
      <xdr:colOff>165100</xdr:colOff>
      <xdr:row>39</xdr:row>
      <xdr:rowOff>16955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8082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17082</xdr:rowOff>
    </xdr:from>
    <xdr:to>
      <xdr:col>98</xdr:col>
      <xdr:colOff>38100</xdr:colOff>
      <xdr:row>37</xdr:row>
      <xdr:rowOff>118682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109809</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57232</xdr:rowOff>
    </xdr:from>
    <xdr:to>
      <xdr:col>116</xdr:col>
      <xdr:colOff>63500</xdr:colOff>
      <xdr:row>58</xdr:row>
      <xdr:rowOff>60795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01332"/>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57232</xdr:rowOff>
    </xdr:from>
    <xdr:to>
      <xdr:col>111</xdr:col>
      <xdr:colOff>177800</xdr:colOff>
      <xdr:row>58</xdr:row>
      <xdr:rowOff>86189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01332"/>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85865</xdr:rowOff>
    </xdr:from>
    <xdr:to>
      <xdr:col>107</xdr:col>
      <xdr:colOff>50800</xdr:colOff>
      <xdr:row>58</xdr:row>
      <xdr:rowOff>86189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2996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85351</xdr:rowOff>
    </xdr:from>
    <xdr:to>
      <xdr:col>102</xdr:col>
      <xdr:colOff>114300</xdr:colOff>
      <xdr:row>58</xdr:row>
      <xdr:rowOff>85865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2945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9995</xdr:rowOff>
    </xdr:from>
    <xdr:to>
      <xdr:col>116</xdr:col>
      <xdr:colOff>114300</xdr:colOff>
      <xdr:row>58</xdr:row>
      <xdr:rowOff>111595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32872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8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6432</xdr:rowOff>
    </xdr:from>
    <xdr:to>
      <xdr:col>112</xdr:col>
      <xdr:colOff>38100</xdr:colOff>
      <xdr:row>58</xdr:row>
      <xdr:rowOff>108032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124559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7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35389</xdr:rowOff>
    </xdr:from>
    <xdr:to>
      <xdr:col>107</xdr:col>
      <xdr:colOff>101600</xdr:colOff>
      <xdr:row>58</xdr:row>
      <xdr:rowOff>136989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128116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35065</xdr:rowOff>
    </xdr:from>
    <xdr:to>
      <xdr:col>102</xdr:col>
      <xdr:colOff>165100</xdr:colOff>
      <xdr:row>58</xdr:row>
      <xdr:rowOff>136665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127792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34551</xdr:rowOff>
    </xdr:from>
    <xdr:to>
      <xdr:col>98</xdr:col>
      <xdr:colOff>38100</xdr:colOff>
      <xdr:row>58</xdr:row>
      <xdr:rowOff>136151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152678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8598</xdr:rowOff>
    </xdr:from>
    <xdr:to>
      <xdr:col>116</xdr:col>
      <xdr:colOff>63500</xdr:colOff>
      <xdr:row>75</xdr:row>
      <xdr:rowOff>53366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67348"/>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53366</xdr:rowOff>
    </xdr:from>
    <xdr:to>
      <xdr:col>111</xdr:col>
      <xdr:colOff>177800</xdr:colOff>
      <xdr:row>75</xdr:row>
      <xdr:rowOff>93599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91211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93599</xdr:rowOff>
    </xdr:from>
    <xdr:to>
      <xdr:col>107</xdr:col>
      <xdr:colOff>50800</xdr:colOff>
      <xdr:row>75</xdr:row>
      <xdr:rowOff>123317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5234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123317</xdr:rowOff>
    </xdr:from>
    <xdr:to>
      <xdr:col>102</xdr:col>
      <xdr:colOff>114300</xdr:colOff>
      <xdr:row>76</xdr:row>
      <xdr:rowOff>20371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8206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129248</xdr:rowOff>
    </xdr:from>
    <xdr:to>
      <xdr:col>116</xdr:col>
      <xdr:colOff>114300</xdr:colOff>
      <xdr:row>75</xdr:row>
      <xdr:rowOff>59398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107675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7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2566</xdr:rowOff>
    </xdr:from>
    <xdr:to>
      <xdr:col>112</xdr:col>
      <xdr:colOff>38100</xdr:colOff>
      <xdr:row>75</xdr:row>
      <xdr:rowOff>104166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120693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42799</xdr:rowOff>
    </xdr:from>
    <xdr:to>
      <xdr:col>107</xdr:col>
      <xdr:colOff>101600</xdr:colOff>
      <xdr:row>75</xdr:row>
      <xdr:rowOff>144399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160926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72517</xdr:rowOff>
    </xdr:from>
    <xdr:to>
      <xdr:col>102</xdr:col>
      <xdr:colOff>165100</xdr:colOff>
      <xdr:row>76</xdr:row>
      <xdr:rowOff>2667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165244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141021</xdr:rowOff>
    </xdr:from>
    <xdr:to>
      <xdr:col>98</xdr:col>
      <xdr:colOff>38100</xdr:colOff>
      <xdr:row>76</xdr:row>
      <xdr:rowOff>71171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62298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46</a:t>
          </a:r>
          <a:r>
            <a:rPr kumimoji="1" lang="ja-JP" altLang="ja-JP" sz="1100" baseline="0">
              <a:solidFill>
                <a:sysClr val="windowText" lastClr="000000"/>
              </a:solidFill>
              <a:effectLst/>
              <a:latin typeface="+mn-lt"/>
              <a:ea typeface="+mn-ea"/>
              <a:cs typeface="+mn-cs"/>
            </a:rPr>
            <a:t>万円となっている。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5</a:t>
          </a:r>
          <a:r>
            <a:rPr kumimoji="1" lang="ja-JP" altLang="ja-JP" sz="1100" baseline="0">
              <a:solidFill>
                <a:sysClr val="windowText" lastClr="000000"/>
              </a:solidFill>
              <a:effectLst/>
              <a:latin typeface="+mn-lt"/>
              <a:ea typeface="+mn-ea"/>
              <a:cs typeface="+mn-cs"/>
            </a:rPr>
            <a:t>年度は、扶助費が</a:t>
          </a:r>
          <a:r>
            <a:rPr kumimoji="1" lang="ja-JP" altLang="en-US" sz="1100" baseline="0">
              <a:solidFill>
                <a:sysClr val="windowText" lastClr="000000"/>
              </a:solidFill>
              <a:effectLst/>
              <a:latin typeface="+mn-lt"/>
              <a:ea typeface="+mn-ea"/>
              <a:cs typeface="+mn-cs"/>
            </a:rPr>
            <a:t>電力・ガス・食料品等価格高騰重点支援給付金事業</a:t>
          </a:r>
          <a:r>
            <a:rPr kumimoji="1" lang="ja-JP" altLang="ja-JP" sz="1100" baseline="0">
              <a:solidFill>
                <a:sysClr val="windowText" lastClr="000000"/>
              </a:solidFill>
              <a:effectLst/>
              <a:latin typeface="+mn-lt"/>
              <a:ea typeface="+mn-ea"/>
              <a:cs typeface="+mn-cs"/>
            </a:rPr>
            <a:t>などにより</a:t>
          </a:r>
          <a:r>
            <a:rPr kumimoji="1" lang="ja-JP" altLang="en-US" sz="1100" baseline="0">
              <a:solidFill>
                <a:sysClr val="windowText" lastClr="000000"/>
              </a:solidFill>
              <a:effectLst/>
              <a:latin typeface="+mn-lt"/>
              <a:ea typeface="+mn-ea"/>
              <a:cs typeface="+mn-cs"/>
            </a:rPr>
            <a:t>増加するとともに</a:t>
          </a:r>
          <a:r>
            <a:rPr kumimoji="1" lang="ja-JP" altLang="ja-JP" sz="1100" baseline="0">
              <a:solidFill>
                <a:sysClr val="windowText" lastClr="000000"/>
              </a:solidFill>
              <a:effectLst/>
              <a:latin typeface="+mn-lt"/>
              <a:ea typeface="+mn-ea"/>
              <a:cs typeface="+mn-cs"/>
            </a:rPr>
            <a:t>、普通建設事業費が</a:t>
          </a:r>
          <a:r>
            <a:rPr kumimoji="1" lang="ja-JP" altLang="en-US" sz="1100" baseline="0">
              <a:solidFill>
                <a:sysClr val="windowText" lastClr="000000"/>
              </a:solidFill>
              <a:effectLst/>
              <a:latin typeface="+mn-lt"/>
              <a:ea typeface="+mn-ea"/>
              <a:cs typeface="+mn-cs"/>
            </a:rPr>
            <a:t>荷揚町小学校跡地複合公共施設整備事業などにより</a:t>
          </a:r>
          <a:r>
            <a:rPr kumimoji="1" lang="ja-JP" altLang="ja-JP" sz="1100" baseline="0">
              <a:solidFill>
                <a:sysClr val="windowText" lastClr="000000"/>
              </a:solidFill>
              <a:effectLst/>
              <a:latin typeface="+mn-lt"/>
              <a:ea typeface="+mn-ea"/>
              <a:cs typeface="+mn-cs"/>
            </a:rPr>
            <a:t>増加しているため、全体として増加している。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その他として、主な構成費目である人件費については、</a:t>
          </a:r>
          <a:r>
            <a:rPr kumimoji="1" lang="ja-JP" altLang="ja-JP" sz="1100">
              <a:solidFill>
                <a:sysClr val="windowText" lastClr="000000"/>
              </a:solidFill>
              <a:effectLst/>
              <a:latin typeface="+mn-lt"/>
              <a:ea typeface="+mn-ea"/>
              <a:cs typeface="+mn-cs"/>
            </a:rPr>
            <a:t>給与改定による給料の増や期末手当及び勤勉手当の支給月数の増に伴い増加し</a:t>
          </a:r>
          <a:r>
            <a:rPr kumimoji="1" lang="ja-JP" altLang="ja-JP" sz="1100" baseline="0">
              <a:solidFill>
                <a:sysClr val="windowText" lastClr="000000"/>
              </a:solidFill>
              <a:effectLst/>
              <a:latin typeface="+mn-lt"/>
              <a:ea typeface="+mn-ea"/>
              <a:cs typeface="+mn-cs"/>
            </a:rPr>
            <a:t>、住民一人当たり</a:t>
          </a:r>
          <a:r>
            <a:rPr kumimoji="1" lang="en-US" altLang="ja-JP" sz="1100" baseline="0">
              <a:solidFill>
                <a:sysClr val="windowText" lastClr="000000"/>
              </a:solidFill>
              <a:effectLst/>
              <a:latin typeface="+mn-lt"/>
              <a:ea typeface="+mn-ea"/>
              <a:cs typeface="+mn-cs"/>
            </a:rPr>
            <a:t>63,303</a:t>
          </a:r>
          <a:r>
            <a:rPr kumimoji="1" lang="ja-JP" altLang="ja-JP" sz="1100" baseline="0">
              <a:solidFill>
                <a:sysClr val="windowText" lastClr="000000"/>
              </a:solidFill>
              <a:effectLst/>
              <a:latin typeface="+mn-lt"/>
              <a:ea typeface="+mn-ea"/>
              <a:cs typeface="+mn-cs"/>
            </a:rPr>
            <a:t>円と</a:t>
          </a:r>
          <a:r>
            <a:rPr kumimoji="1" lang="ja-JP" altLang="en-US" sz="1100" baseline="0">
              <a:solidFill>
                <a:sysClr val="windowText" lastClr="000000"/>
              </a:solidFill>
              <a:effectLst/>
              <a:latin typeface="+mn-lt"/>
              <a:ea typeface="+mn-ea"/>
              <a:cs typeface="+mn-cs"/>
            </a:rPr>
            <a:t>な</a:t>
          </a:r>
          <a:r>
            <a:rPr kumimoji="1" lang="ja-JP" altLang="ja-JP" sz="1100" baseline="0">
              <a:solidFill>
                <a:sysClr val="windowText" lastClr="000000"/>
              </a:solidFill>
              <a:effectLst/>
              <a:latin typeface="+mn-lt"/>
              <a:ea typeface="+mn-ea"/>
              <a:cs typeface="+mn-cs"/>
            </a:rPr>
            <a:t>り、類似団体の平均を</a:t>
          </a:r>
          <a:r>
            <a:rPr kumimoji="1" lang="ja-JP" altLang="en-US" sz="1100" baseline="0">
              <a:solidFill>
                <a:sysClr val="windowText" lastClr="000000"/>
              </a:solidFill>
              <a:effectLst/>
              <a:latin typeface="+mn-lt"/>
              <a:ea typeface="+mn-ea"/>
              <a:cs typeface="+mn-cs"/>
            </a:rPr>
            <a:t>上回った。</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474,665
470,506
502.39
224,365,164
218,441,539
5,216,868
105,504,557
165,874,490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77978</xdr:rowOff>
    </xdr:from>
    <xdr:to>
      <xdr:col>24</xdr:col>
      <xdr:colOff>63500</xdr:colOff>
      <xdr:row>35</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8728"/>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109220</xdr:rowOff>
    </xdr:from>
    <xdr:to>
      <xdr:col>19</xdr:col>
      <xdr:colOff>177800</xdr:colOff>
      <xdr:row>35</xdr:row>
      <xdr:rowOff>138938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997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111506</xdr:rowOff>
    </xdr:from>
    <xdr:to>
      <xdr:col>15</xdr:col>
      <xdr:colOff>50800</xdr:colOff>
      <xdr:row>35</xdr:row>
      <xdr:rowOff>138938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2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32258</xdr:rowOff>
    </xdr:from>
    <xdr:to>
      <xdr:col>10</xdr:col>
      <xdr:colOff>114300</xdr:colOff>
      <xdr:row>35</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3008"/>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27178</xdr:rowOff>
    </xdr:from>
    <xdr:to>
      <xdr:col>24</xdr:col>
      <xdr:colOff>114300</xdr:colOff>
      <xdr:row>35</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50055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58420</xdr:rowOff>
    </xdr:from>
    <xdr:to>
      <xdr:col>20</xdr:col>
      <xdr:colOff>38100</xdr:colOff>
      <xdr:row>35</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88138</xdr:rowOff>
    </xdr:from>
    <xdr:to>
      <xdr:col>15</xdr:col>
      <xdr:colOff>101600</xdr:colOff>
      <xdr:row>36</xdr:row>
      <xdr:rowOff>18288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60706</xdr:rowOff>
    </xdr:from>
    <xdr:to>
      <xdr:col>10</xdr:col>
      <xdr:colOff>165100</xdr:colOff>
      <xdr:row>35</xdr:row>
      <xdr:rowOff>162306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31179</xdr:rowOff>
    </xdr:from>
    <xdr:to>
      <xdr:col>24</xdr:col>
      <xdr:colOff>63500</xdr:colOff>
      <xdr:row>59</xdr:row>
      <xdr:rowOff>20536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75279"/>
          <a:ext cx="838200" cy="1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20536</xdr:rowOff>
    </xdr:from>
    <xdr:to>
      <xdr:col>19</xdr:col>
      <xdr:colOff>177800</xdr:colOff>
      <xdr:row>59</xdr:row>
      <xdr:rowOff>30912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36086"/>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112192</xdr:rowOff>
    </xdr:from>
    <xdr:to>
      <xdr:col>15</xdr:col>
      <xdr:colOff>50800</xdr:colOff>
      <xdr:row>59</xdr:row>
      <xdr:rowOff>30912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56142"/>
          <a:ext cx="889000" cy="1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112192</xdr:rowOff>
    </xdr:from>
    <xdr:to>
      <xdr:col>10</xdr:col>
      <xdr:colOff>114300</xdr:colOff>
      <xdr:row>59</xdr:row>
      <xdr:rowOff>19126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56142"/>
          <a:ext cx="889000" cy="127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151829</xdr:rowOff>
    </xdr:from>
    <xdr:to>
      <xdr:col>24</xdr:col>
      <xdr:colOff>114300</xdr:colOff>
      <xdr:row>58</xdr:row>
      <xdr:rowOff>81979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3256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141186</xdr:rowOff>
    </xdr:from>
    <xdr:to>
      <xdr:col>20</xdr:col>
      <xdr:colOff>38100</xdr:colOff>
      <xdr:row>59</xdr:row>
      <xdr:rowOff>71336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62463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7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151562</xdr:rowOff>
    </xdr:from>
    <xdr:to>
      <xdr:col>15</xdr:col>
      <xdr:colOff>101600</xdr:colOff>
      <xdr:row>59</xdr:row>
      <xdr:rowOff>81712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72839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61392</xdr:rowOff>
    </xdr:from>
    <xdr:to>
      <xdr:col>10</xdr:col>
      <xdr:colOff>165100</xdr:colOff>
      <xdr:row>51</xdr:row>
      <xdr:rowOff>162992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154119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9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139776</xdr:rowOff>
    </xdr:from>
    <xdr:to>
      <xdr:col>6</xdr:col>
      <xdr:colOff>38100</xdr:colOff>
      <xdr:row>59</xdr:row>
      <xdr:rowOff>69926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61053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47876</xdr:rowOff>
    </xdr:from>
    <xdr:to>
      <xdr:col>24</xdr:col>
      <xdr:colOff>63500</xdr:colOff>
      <xdr:row>76</xdr:row>
      <xdr:rowOff>157832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78076"/>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46586</xdr:rowOff>
    </xdr:from>
    <xdr:to>
      <xdr:col>19</xdr:col>
      <xdr:colOff>177800</xdr:colOff>
      <xdr:row>76</xdr:row>
      <xdr:rowOff>157832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76786"/>
          <a:ext cx="889000" cy="1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46586</xdr:rowOff>
    </xdr:from>
    <xdr:to>
      <xdr:col>15</xdr:col>
      <xdr:colOff>50800</xdr:colOff>
      <xdr:row>77</xdr:row>
      <xdr:rowOff>131488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76786"/>
          <a:ext cx="889000" cy="25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131488</xdr:rowOff>
    </xdr:from>
    <xdr:to>
      <xdr:col>10</xdr:col>
      <xdr:colOff>114300</xdr:colOff>
      <xdr:row>78</xdr:row>
      <xdr:rowOff>28372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33138"/>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168526</xdr:rowOff>
    </xdr:from>
    <xdr:to>
      <xdr:col>24</xdr:col>
      <xdr:colOff>114300</xdr:colOff>
      <xdr:row>76</xdr:row>
      <xdr:rowOff>98676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146953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0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107032</xdr:rowOff>
    </xdr:from>
    <xdr:to>
      <xdr:col>20</xdr:col>
      <xdr:colOff>38100</xdr:colOff>
      <xdr:row>77</xdr:row>
      <xdr:rowOff>37182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28309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167236</xdr:rowOff>
    </xdr:from>
    <xdr:to>
      <xdr:col>15</xdr:col>
      <xdr:colOff>101600</xdr:colOff>
      <xdr:row>76</xdr:row>
      <xdr:rowOff>97386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88513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80688</xdr:rowOff>
    </xdr:from>
    <xdr:to>
      <xdr:col>10</xdr:col>
      <xdr:colOff>165100</xdr:colOff>
      <xdr:row>78</xdr:row>
      <xdr:rowOff>10838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149022</xdr:rowOff>
    </xdr:from>
    <xdr:to>
      <xdr:col>6</xdr:col>
      <xdr:colOff>38100</xdr:colOff>
      <xdr:row>78</xdr:row>
      <xdr:rowOff>79172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70299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101733</xdr:rowOff>
    </xdr:from>
    <xdr:to>
      <xdr:col>24</xdr:col>
      <xdr:colOff>63500</xdr:colOff>
      <xdr:row>97</xdr:row>
      <xdr:rowOff>66644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389483"/>
          <a:ext cx="838200" cy="30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101733</xdr:rowOff>
    </xdr:from>
    <xdr:to>
      <xdr:col>19</xdr:col>
      <xdr:colOff>177800</xdr:colOff>
      <xdr:row>96</xdr:row>
      <xdr:rowOff>109525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89483"/>
          <a:ext cx="889000" cy="1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109525</xdr:rowOff>
    </xdr:from>
    <xdr:to>
      <xdr:col>15</xdr:col>
      <xdr:colOff>50800</xdr:colOff>
      <xdr:row>97</xdr:row>
      <xdr:rowOff>142977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68725"/>
          <a:ext cx="889000" cy="2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142977</xdr:rowOff>
    </xdr:from>
    <xdr:to>
      <xdr:col>10</xdr:col>
      <xdr:colOff>114300</xdr:colOff>
      <xdr:row>98</xdr:row>
      <xdr:rowOff>24695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73627"/>
          <a:ext cx="8890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15844</xdr:rowOff>
    </xdr:from>
    <xdr:to>
      <xdr:col>24</xdr:col>
      <xdr:colOff>114300</xdr:colOff>
      <xdr:row>97</xdr:row>
      <xdr:rowOff>117444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165721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50933</xdr:rowOff>
    </xdr:from>
    <xdr:to>
      <xdr:col>20</xdr:col>
      <xdr:colOff>38100</xdr:colOff>
      <xdr:row>95</xdr:row>
      <xdr:rowOff>152533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169060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58725</xdr:rowOff>
    </xdr:from>
    <xdr:to>
      <xdr:col>15</xdr:col>
      <xdr:colOff>101600</xdr:colOff>
      <xdr:row>96</xdr:row>
      <xdr:rowOff>160325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151452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92177</xdr:rowOff>
    </xdr:from>
    <xdr:to>
      <xdr:col>10</xdr:col>
      <xdr:colOff>165100</xdr:colOff>
      <xdr:row>98</xdr:row>
      <xdr:rowOff>22327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145345</xdr:rowOff>
    </xdr:from>
    <xdr:to>
      <xdr:col>6</xdr:col>
      <xdr:colOff>38100</xdr:colOff>
      <xdr:row>98</xdr:row>
      <xdr:rowOff>75495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66622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61976</xdr:rowOff>
    </xdr:from>
    <xdr:to>
      <xdr:col>55</xdr:col>
      <xdr:colOff>0</xdr:colOff>
      <xdr:row>38</xdr:row>
      <xdr:rowOff>63119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770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63119</xdr:rowOff>
    </xdr:from>
    <xdr:to>
      <xdr:col>50</xdr:col>
      <xdr:colOff>114300</xdr:colOff>
      <xdr:row>38</xdr:row>
      <xdr:rowOff>65024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782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65024</xdr:rowOff>
    </xdr:from>
    <xdr:to>
      <xdr:col>45</xdr:col>
      <xdr:colOff>177800</xdr:colOff>
      <xdr:row>38</xdr:row>
      <xdr:rowOff>65024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80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58166</xdr:rowOff>
    </xdr:from>
    <xdr:to>
      <xdr:col>41</xdr:col>
      <xdr:colOff>50800</xdr:colOff>
      <xdr:row>38</xdr:row>
      <xdr:rowOff>65024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732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161053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12319</xdr:rowOff>
    </xdr:from>
    <xdr:to>
      <xdr:col>50</xdr:col>
      <xdr:colOff>165100</xdr:colOff>
      <xdr:row>38</xdr:row>
      <xdr:rowOff>113919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105046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14224</xdr:rowOff>
    </xdr:from>
    <xdr:to>
      <xdr:col>46</xdr:col>
      <xdr:colOff>38100</xdr:colOff>
      <xdr:row>38</xdr:row>
      <xdr:rowOff>115824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106951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2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14224</xdr:rowOff>
    </xdr:from>
    <xdr:to>
      <xdr:col>41</xdr:col>
      <xdr:colOff>101600</xdr:colOff>
      <xdr:row>38</xdr:row>
      <xdr:rowOff>115824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106951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2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7366</xdr:rowOff>
    </xdr:from>
    <xdr:to>
      <xdr:col>36</xdr:col>
      <xdr:colOff>165100</xdr:colOff>
      <xdr:row>38</xdr:row>
      <xdr:rowOff>108966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100093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150216</xdr:rowOff>
    </xdr:from>
    <xdr:to>
      <xdr:col>55</xdr:col>
      <xdr:colOff>0</xdr:colOff>
      <xdr:row>56</xdr:row>
      <xdr:rowOff>156464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51416"/>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113716</xdr:rowOff>
    </xdr:from>
    <xdr:to>
      <xdr:col>50</xdr:col>
      <xdr:colOff>114300</xdr:colOff>
      <xdr:row>56</xdr:row>
      <xdr:rowOff>150216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14916"/>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113716</xdr:rowOff>
    </xdr:from>
    <xdr:to>
      <xdr:col>45</xdr:col>
      <xdr:colOff>177800</xdr:colOff>
      <xdr:row>56</xdr:row>
      <xdr:rowOff>144882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14916"/>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44983</xdr:rowOff>
    </xdr:from>
    <xdr:to>
      <xdr:col>41</xdr:col>
      <xdr:colOff>50800</xdr:colOff>
      <xdr:row>56</xdr:row>
      <xdr:rowOff>144882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46183"/>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105664</xdr:rowOff>
    </xdr:from>
    <xdr:to>
      <xdr:col>55</xdr:col>
      <xdr:colOff>50800</xdr:colOff>
      <xdr:row>57</xdr:row>
      <xdr:rowOff>35814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84091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8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99416</xdr:rowOff>
    </xdr:from>
    <xdr:to>
      <xdr:col>50</xdr:col>
      <xdr:colOff>165100</xdr:colOff>
      <xdr:row>57</xdr:row>
      <xdr:rowOff>29566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46093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4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62916</xdr:rowOff>
    </xdr:from>
    <xdr:to>
      <xdr:col>46</xdr:col>
      <xdr:colOff>38100</xdr:colOff>
      <xdr:row>56</xdr:row>
      <xdr:rowOff>164516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9593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4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94082</xdr:rowOff>
    </xdr:from>
    <xdr:to>
      <xdr:col>41</xdr:col>
      <xdr:colOff>101600</xdr:colOff>
      <xdr:row>57</xdr:row>
      <xdr:rowOff>24232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15359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78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165633</xdr:rowOff>
    </xdr:from>
    <xdr:to>
      <xdr:col>36</xdr:col>
      <xdr:colOff>165100</xdr:colOff>
      <xdr:row>56</xdr:row>
      <xdr:rowOff>95783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112310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7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107500</xdr:rowOff>
    </xdr:from>
    <xdr:to>
      <xdr:col>55</xdr:col>
      <xdr:colOff>0</xdr:colOff>
      <xdr:row>77</xdr:row>
      <xdr:rowOff>117019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09150"/>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117019</xdr:rowOff>
    </xdr:from>
    <xdr:to>
      <xdr:col>50</xdr:col>
      <xdr:colOff>114300</xdr:colOff>
      <xdr:row>78</xdr:row>
      <xdr:rowOff>30201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18669"/>
          <a:ext cx="8890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19228</xdr:rowOff>
    </xdr:from>
    <xdr:to>
      <xdr:col>45</xdr:col>
      <xdr:colOff>177800</xdr:colOff>
      <xdr:row>78</xdr:row>
      <xdr:rowOff>30201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923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19228</xdr:rowOff>
    </xdr:from>
    <xdr:to>
      <xdr:col>41</xdr:col>
      <xdr:colOff>50800</xdr:colOff>
      <xdr:row>78</xdr:row>
      <xdr:rowOff>74696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92328"/>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56700</xdr:rowOff>
    </xdr:from>
    <xdr:to>
      <xdr:col>55</xdr:col>
      <xdr:colOff>50800</xdr:colOff>
      <xdr:row>77</xdr:row>
      <xdr:rowOff>158300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79577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66219</xdr:rowOff>
    </xdr:from>
    <xdr:to>
      <xdr:col>50</xdr:col>
      <xdr:colOff>165100</xdr:colOff>
      <xdr:row>77</xdr:row>
      <xdr:rowOff>167819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150851</xdr:rowOff>
    </xdr:from>
    <xdr:to>
      <xdr:col>46</xdr:col>
      <xdr:colOff>38100</xdr:colOff>
      <xdr:row>78</xdr:row>
      <xdr:rowOff>81001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72128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139878</xdr:rowOff>
    </xdr:from>
    <xdr:to>
      <xdr:col>41</xdr:col>
      <xdr:colOff>101600</xdr:colOff>
      <xdr:row>78</xdr:row>
      <xdr:rowOff>70028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61155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23896</xdr:rowOff>
    </xdr:from>
    <xdr:to>
      <xdr:col>36</xdr:col>
      <xdr:colOff>165100</xdr:colOff>
      <xdr:row>78</xdr:row>
      <xdr:rowOff>125496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142023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111102</xdr:rowOff>
    </xdr:from>
    <xdr:to>
      <xdr:col>55</xdr:col>
      <xdr:colOff>0</xdr:colOff>
      <xdr:row>95</xdr:row>
      <xdr:rowOff>164069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398852"/>
          <a:ext cx="8382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152958</xdr:rowOff>
    </xdr:from>
    <xdr:to>
      <xdr:col>50</xdr:col>
      <xdr:colOff>114300</xdr:colOff>
      <xdr:row>95</xdr:row>
      <xdr:rowOff>164069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40708"/>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120407</xdr:rowOff>
    </xdr:from>
    <xdr:to>
      <xdr:col>45</xdr:col>
      <xdr:colOff>177800</xdr:colOff>
      <xdr:row>95</xdr:row>
      <xdr:rowOff>152958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08157"/>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120407</xdr:rowOff>
    </xdr:from>
    <xdr:to>
      <xdr:col>41</xdr:col>
      <xdr:colOff>50800</xdr:colOff>
      <xdr:row>96</xdr:row>
      <xdr:rowOff>64057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08157"/>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60302</xdr:rowOff>
    </xdr:from>
    <xdr:to>
      <xdr:col>55</xdr:col>
      <xdr:colOff>50800</xdr:colOff>
      <xdr:row>95</xdr:row>
      <xdr:rowOff>161902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83179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113269</xdr:rowOff>
    </xdr:from>
    <xdr:to>
      <xdr:col>50</xdr:col>
      <xdr:colOff>165100</xdr:colOff>
      <xdr:row>96</xdr:row>
      <xdr:rowOff>43419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34546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102158</xdr:rowOff>
    </xdr:from>
    <xdr:to>
      <xdr:col>46</xdr:col>
      <xdr:colOff>38100</xdr:colOff>
      <xdr:row>96</xdr:row>
      <xdr:rowOff>32308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23435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69607</xdr:rowOff>
    </xdr:from>
    <xdr:to>
      <xdr:col>41</xdr:col>
      <xdr:colOff>101600</xdr:colOff>
      <xdr:row>95</xdr:row>
      <xdr:rowOff>171207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162334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13257</xdr:rowOff>
    </xdr:from>
    <xdr:to>
      <xdr:col>36</xdr:col>
      <xdr:colOff>165100</xdr:colOff>
      <xdr:row>96</xdr:row>
      <xdr:rowOff>114857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6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84945</xdr:rowOff>
    </xdr:from>
    <xdr:to>
      <xdr:col>85</xdr:col>
      <xdr:colOff>127000</xdr:colOff>
      <xdr:row>38</xdr:row>
      <xdr:rowOff>99640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28595"/>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99640</xdr:rowOff>
    </xdr:from>
    <xdr:to>
      <xdr:col>81</xdr:col>
      <xdr:colOff>50800</xdr:colOff>
      <xdr:row>38</xdr:row>
      <xdr:rowOff>171377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14740"/>
          <a:ext cx="889000" cy="7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128597</xdr:rowOff>
    </xdr:from>
    <xdr:to>
      <xdr:col>76</xdr:col>
      <xdr:colOff>114300</xdr:colOff>
      <xdr:row>38</xdr:row>
      <xdr:rowOff>171377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43697"/>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128597</xdr:rowOff>
    </xdr:from>
    <xdr:to>
      <xdr:col>71</xdr:col>
      <xdr:colOff>177800</xdr:colOff>
      <xdr:row>38</xdr:row>
      <xdr:rowOff>131753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43697"/>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34145</xdr:rowOff>
    </xdr:from>
    <xdr:to>
      <xdr:col>85</xdr:col>
      <xdr:colOff>177800</xdr:colOff>
      <xdr:row>37</xdr:row>
      <xdr:rowOff>135745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12572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5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48840</xdr:rowOff>
    </xdr:from>
    <xdr:to>
      <xdr:col>81</xdr:col>
      <xdr:colOff>101600</xdr:colOff>
      <xdr:row>38</xdr:row>
      <xdr:rowOff>150440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141567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120577</xdr:rowOff>
    </xdr:from>
    <xdr:to>
      <xdr:col>76</xdr:col>
      <xdr:colOff>165100</xdr:colOff>
      <xdr:row>39</xdr:row>
      <xdr:rowOff>50727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41854</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77797</xdr:rowOff>
    </xdr:from>
    <xdr:to>
      <xdr:col>72</xdr:col>
      <xdr:colOff>38100</xdr:colOff>
      <xdr:row>39</xdr:row>
      <xdr:rowOff>7947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170524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80953</xdr:rowOff>
    </xdr:from>
    <xdr:to>
      <xdr:col>67</xdr:col>
      <xdr:colOff>101600</xdr:colOff>
      <xdr:row>39</xdr:row>
      <xdr:rowOff>11103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2230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134145</xdr:rowOff>
    </xdr:from>
    <xdr:to>
      <xdr:col>85</xdr:col>
      <xdr:colOff>127000</xdr:colOff>
      <xdr:row>54</xdr:row>
      <xdr:rowOff>54707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20995"/>
          <a:ext cx="8382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54707</xdr:rowOff>
    </xdr:from>
    <xdr:to>
      <xdr:col>81</xdr:col>
      <xdr:colOff>50800</xdr:colOff>
      <xdr:row>56</xdr:row>
      <xdr:rowOff>1329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313007"/>
          <a:ext cx="889000" cy="2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24897</xdr:rowOff>
    </xdr:from>
    <xdr:to>
      <xdr:col>76</xdr:col>
      <xdr:colOff>114300</xdr:colOff>
      <xdr:row>56</xdr:row>
      <xdr:rowOff>1329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54647"/>
          <a:ext cx="889000" cy="14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24897</xdr:rowOff>
    </xdr:from>
    <xdr:to>
      <xdr:col>71</xdr:col>
      <xdr:colOff>177800</xdr:colOff>
      <xdr:row>55</xdr:row>
      <xdr:rowOff>146283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54647"/>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83345</xdr:rowOff>
    </xdr:from>
    <xdr:to>
      <xdr:col>85</xdr:col>
      <xdr:colOff>177800</xdr:colOff>
      <xdr:row>54</xdr:row>
      <xdr:rowOff>13495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106222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3907</xdr:rowOff>
    </xdr:from>
    <xdr:to>
      <xdr:col>81</xdr:col>
      <xdr:colOff>101600</xdr:colOff>
      <xdr:row>54</xdr:row>
      <xdr:rowOff>105507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122034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03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121979</xdr:rowOff>
    </xdr:from>
    <xdr:to>
      <xdr:col>76</xdr:col>
      <xdr:colOff>165100</xdr:colOff>
      <xdr:row>56</xdr:row>
      <xdr:rowOff>52129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43256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64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145547</xdr:rowOff>
    </xdr:from>
    <xdr:to>
      <xdr:col>72</xdr:col>
      <xdr:colOff>38100</xdr:colOff>
      <xdr:row>55</xdr:row>
      <xdr:rowOff>75697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66824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95483</xdr:rowOff>
    </xdr:from>
    <xdr:to>
      <xdr:col>67</xdr:col>
      <xdr:colOff>101600</xdr:colOff>
      <xdr:row>56</xdr:row>
      <xdr:rowOff>25633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152425</xdr:rowOff>
    </xdr:from>
    <xdr:to>
      <xdr:col>85</xdr:col>
      <xdr:colOff>127000</xdr:colOff>
      <xdr:row>79</xdr:row>
      <xdr:rowOff>7417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25525"/>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152425</xdr:rowOff>
    </xdr:from>
    <xdr:to>
      <xdr:col>81</xdr:col>
      <xdr:colOff>50800</xdr:colOff>
      <xdr:row>79</xdr:row>
      <xdr:rowOff>19075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25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166675</xdr:rowOff>
    </xdr:from>
    <xdr:to>
      <xdr:col>76</xdr:col>
      <xdr:colOff>114300</xdr:colOff>
      <xdr:row>79</xdr:row>
      <xdr:rowOff>19075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39775"/>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166675</xdr:rowOff>
    </xdr:from>
    <xdr:to>
      <xdr:col>71</xdr:col>
      <xdr:colOff>177800</xdr:colOff>
      <xdr:row>79</xdr:row>
      <xdr:rowOff>8713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3977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128067</xdr:rowOff>
    </xdr:from>
    <xdr:to>
      <xdr:col>85</xdr:col>
      <xdr:colOff>177800</xdr:colOff>
      <xdr:row>79</xdr:row>
      <xdr:rowOff>58217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101625</xdr:rowOff>
    </xdr:from>
    <xdr:to>
      <xdr:col>81</xdr:col>
      <xdr:colOff>101600</xdr:colOff>
      <xdr:row>79</xdr:row>
      <xdr:rowOff>31775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48302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249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139725</xdr:rowOff>
    </xdr:from>
    <xdr:to>
      <xdr:col>76</xdr:col>
      <xdr:colOff>165100</xdr:colOff>
      <xdr:row>79</xdr:row>
      <xdr:rowOff>69875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61002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0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115875</xdr:rowOff>
    </xdr:from>
    <xdr:to>
      <xdr:col>72</xdr:col>
      <xdr:colOff>38100</xdr:colOff>
      <xdr:row>79</xdr:row>
      <xdr:rowOff>46025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37152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81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129363</xdr:rowOff>
    </xdr:from>
    <xdr:to>
      <xdr:col>67</xdr:col>
      <xdr:colOff>101600</xdr:colOff>
      <xdr:row>79</xdr:row>
      <xdr:rowOff>59513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50640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137585</xdr:rowOff>
    </xdr:from>
    <xdr:to>
      <xdr:col>85</xdr:col>
      <xdr:colOff>127000</xdr:colOff>
      <xdr:row>94</xdr:row>
      <xdr:rowOff>168047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253885"/>
          <a:ext cx="838200" cy="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137585</xdr:rowOff>
    </xdr:from>
    <xdr:to>
      <xdr:col>81</xdr:col>
      <xdr:colOff>50800</xdr:colOff>
      <xdr:row>94</xdr:row>
      <xdr:rowOff>143329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253885"/>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143329</xdr:rowOff>
    </xdr:from>
    <xdr:to>
      <xdr:col>76</xdr:col>
      <xdr:colOff>114300</xdr:colOff>
      <xdr:row>94</xdr:row>
      <xdr:rowOff>154130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259629"/>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137957</xdr:rowOff>
    </xdr:from>
    <xdr:to>
      <xdr:col>71</xdr:col>
      <xdr:colOff>177800</xdr:colOff>
      <xdr:row>94</xdr:row>
      <xdr:rowOff>154130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254257"/>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117247</xdr:rowOff>
    </xdr:from>
    <xdr:to>
      <xdr:col>85</xdr:col>
      <xdr:colOff>177800</xdr:colOff>
      <xdr:row>95</xdr:row>
      <xdr:rowOff>47397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140124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0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86785</xdr:rowOff>
    </xdr:from>
    <xdr:to>
      <xdr:col>81</xdr:col>
      <xdr:colOff>101600</xdr:colOff>
      <xdr:row>95</xdr:row>
      <xdr:rowOff>16935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33462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7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92529</xdr:rowOff>
    </xdr:from>
    <xdr:to>
      <xdr:col>76</xdr:col>
      <xdr:colOff>165100</xdr:colOff>
      <xdr:row>95</xdr:row>
      <xdr:rowOff>22679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39206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103330</xdr:rowOff>
    </xdr:from>
    <xdr:to>
      <xdr:col>72</xdr:col>
      <xdr:colOff>38100</xdr:colOff>
      <xdr:row>95</xdr:row>
      <xdr:rowOff>33480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50007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87157</xdr:rowOff>
    </xdr:from>
    <xdr:to>
      <xdr:col>67</xdr:col>
      <xdr:colOff>101600</xdr:colOff>
      <xdr:row>95</xdr:row>
      <xdr:rowOff>17307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33834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46</a:t>
          </a:r>
          <a:r>
            <a:rPr kumimoji="1" lang="ja-JP" altLang="ja-JP" sz="1100" baseline="0">
              <a:solidFill>
                <a:sysClr val="windowText" lastClr="000000"/>
              </a:solidFill>
              <a:effectLst/>
              <a:latin typeface="+mn-lt"/>
              <a:ea typeface="+mn-ea"/>
              <a:cs typeface="+mn-cs"/>
            </a:rPr>
            <a:t>万円となっている。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5</a:t>
          </a:r>
          <a:r>
            <a:rPr kumimoji="1" lang="ja-JP" altLang="ja-JP" sz="1100" baseline="0">
              <a:solidFill>
                <a:sysClr val="windowText" lastClr="000000"/>
              </a:solidFill>
              <a:effectLst/>
              <a:latin typeface="+mn-lt"/>
              <a:ea typeface="+mn-ea"/>
              <a:cs typeface="+mn-cs"/>
            </a:rPr>
            <a:t>年度は、</a:t>
          </a:r>
          <a:r>
            <a:rPr kumimoji="1" lang="ja-JP" altLang="en-US" sz="1100" baseline="0">
              <a:solidFill>
                <a:sysClr val="windowText" lastClr="000000"/>
              </a:solidFill>
              <a:effectLst/>
              <a:latin typeface="+mn-lt"/>
              <a:ea typeface="+mn-ea"/>
              <a:cs typeface="+mn-cs"/>
            </a:rPr>
            <a:t>衛生</a:t>
          </a:r>
          <a:r>
            <a:rPr kumimoji="1" lang="ja-JP" altLang="ja-JP" sz="1100" baseline="0">
              <a:solidFill>
                <a:sysClr val="windowText" lastClr="000000"/>
              </a:solidFill>
              <a:effectLst/>
              <a:latin typeface="+mn-lt"/>
              <a:ea typeface="+mn-ea"/>
              <a:cs typeface="+mn-cs"/>
            </a:rPr>
            <a:t>費が</a:t>
          </a:r>
          <a:r>
            <a:rPr kumimoji="1" lang="ja-JP" altLang="ja-JP" sz="1100">
              <a:solidFill>
                <a:sysClr val="windowText" lastClr="000000"/>
              </a:solidFill>
              <a:effectLst/>
              <a:latin typeface="+mn-lt"/>
              <a:ea typeface="+mn-ea"/>
              <a:cs typeface="+mn-cs"/>
            </a:rPr>
            <a:t>新型コロナウイルスの感染症対策やワクチン接種</a:t>
          </a:r>
          <a:r>
            <a:rPr kumimoji="1" lang="ja-JP" altLang="en-US" sz="1100" baseline="0">
              <a:solidFill>
                <a:sysClr val="windowText" lastClr="000000"/>
              </a:solidFill>
              <a:effectLst/>
              <a:latin typeface="+mn-lt"/>
              <a:ea typeface="+mn-ea"/>
              <a:cs typeface="+mn-cs"/>
            </a:rPr>
            <a:t>事業</a:t>
          </a:r>
          <a:r>
            <a:rPr kumimoji="1" lang="ja-JP" altLang="ja-JP" sz="1100" baseline="0">
              <a:solidFill>
                <a:sysClr val="windowText" lastClr="000000"/>
              </a:solidFill>
              <a:effectLst/>
              <a:latin typeface="+mn-lt"/>
              <a:ea typeface="+mn-ea"/>
              <a:cs typeface="+mn-cs"/>
            </a:rPr>
            <a:t>などの事業費の減により減少</a:t>
          </a:r>
          <a:r>
            <a:rPr kumimoji="1" lang="ja-JP" altLang="en-US" sz="1100" baseline="0">
              <a:solidFill>
                <a:sysClr val="windowText" lastClr="000000"/>
              </a:solidFill>
              <a:effectLst/>
              <a:latin typeface="+mn-lt"/>
              <a:ea typeface="+mn-ea"/>
              <a:cs typeface="+mn-cs"/>
            </a:rPr>
            <a:t>しているものの</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総務</a:t>
          </a:r>
          <a:r>
            <a:rPr kumimoji="1" lang="ja-JP" altLang="ja-JP" sz="1100" baseline="0">
              <a:solidFill>
                <a:sysClr val="windowText" lastClr="000000"/>
              </a:solidFill>
              <a:effectLst/>
              <a:latin typeface="+mn-lt"/>
              <a:ea typeface="+mn-ea"/>
              <a:cs typeface="+mn-cs"/>
            </a:rPr>
            <a:t>費が</a:t>
          </a:r>
          <a:r>
            <a:rPr lang="ja-JP" altLang="en-US" sz="1100" b="0" i="0" baseline="0">
              <a:solidFill>
                <a:sysClr val="windowText" lastClr="000000"/>
              </a:solidFill>
              <a:effectLst/>
              <a:latin typeface="+mn-lt"/>
              <a:ea typeface="+mn-ea"/>
              <a:cs typeface="+mn-cs"/>
            </a:rPr>
            <a:t>荷揚町小学校跡地複合公共施設整備事業</a:t>
          </a:r>
          <a:r>
            <a:rPr lang="ja-JP" altLang="ja-JP" sz="1100" b="0" i="0" baseline="0">
              <a:solidFill>
                <a:sysClr val="windowText" lastClr="000000"/>
              </a:solidFill>
              <a:effectLst/>
              <a:latin typeface="+mn-lt"/>
              <a:ea typeface="+mn-ea"/>
              <a:cs typeface="+mn-cs"/>
            </a:rPr>
            <a:t>など、</a:t>
          </a:r>
          <a:r>
            <a:rPr lang="ja-JP" altLang="en-US" sz="1100" b="0" i="0" baseline="0">
              <a:solidFill>
                <a:sysClr val="windowText" lastClr="000000"/>
              </a:solidFill>
              <a:effectLst/>
              <a:latin typeface="+mn-lt"/>
              <a:ea typeface="+mn-ea"/>
              <a:cs typeface="+mn-cs"/>
            </a:rPr>
            <a:t>民生</a:t>
          </a:r>
          <a:r>
            <a:rPr lang="ja-JP" altLang="ja-JP" sz="1100" b="0" i="0" baseline="0">
              <a:solidFill>
                <a:sysClr val="windowText" lastClr="000000"/>
              </a:solidFill>
              <a:effectLst/>
              <a:latin typeface="+mn-lt"/>
              <a:ea typeface="+mn-ea"/>
              <a:cs typeface="+mn-cs"/>
            </a:rPr>
            <a:t>費が</a:t>
          </a:r>
          <a:r>
            <a:rPr lang="ja-JP" altLang="en-US" sz="1100" b="0" i="0" baseline="0">
              <a:solidFill>
                <a:sysClr val="windowText" lastClr="000000"/>
              </a:solidFill>
              <a:effectLst/>
              <a:latin typeface="+mn-lt"/>
              <a:ea typeface="+mn-ea"/>
              <a:cs typeface="+mn-cs"/>
            </a:rPr>
            <a:t>電力・ガス・食料品等価格高騰重点支援給付金事業</a:t>
          </a:r>
          <a:r>
            <a:rPr lang="ja-JP" altLang="ja-JP" sz="1100" b="0" i="0" baseline="0">
              <a:solidFill>
                <a:sysClr val="windowText" lastClr="000000"/>
              </a:solidFill>
              <a:effectLst/>
              <a:latin typeface="+mn-lt"/>
              <a:ea typeface="+mn-ea"/>
              <a:cs typeface="+mn-cs"/>
            </a:rPr>
            <a:t>などの事業費の増により増加</a:t>
          </a:r>
          <a:r>
            <a:rPr lang="ja-JP" altLang="en-US" sz="1100" b="0" i="0" baseline="0">
              <a:solidFill>
                <a:sysClr val="windowText" lastClr="000000"/>
              </a:solidFill>
              <a:effectLst/>
              <a:latin typeface="+mn-lt"/>
              <a:ea typeface="+mn-ea"/>
              <a:cs typeface="+mn-cs"/>
            </a:rPr>
            <a:t>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kumimoji="1" lang="ja-JP" altLang="ja-JP" sz="1100">
              <a:solidFill>
                <a:sysClr val="windowText" lastClr="000000"/>
              </a:solidFill>
              <a:effectLst/>
              <a:latin typeface="+mn-lt"/>
              <a:ea typeface="+mn-ea"/>
              <a:cs typeface="+mn-cs"/>
            </a:rPr>
            <a:t>その他として、</a:t>
          </a:r>
          <a:r>
            <a:rPr lang="ja-JP" altLang="ja-JP" sz="1100" b="0" i="0" baseline="0">
              <a:solidFill>
                <a:sysClr val="windowText" lastClr="000000"/>
              </a:solidFill>
              <a:effectLst/>
              <a:latin typeface="+mn-lt"/>
              <a:ea typeface="+mn-ea"/>
              <a:cs typeface="+mn-cs"/>
            </a:rPr>
            <a:t>公債費については、</a:t>
          </a:r>
          <a:r>
            <a:rPr kumimoji="1" lang="ja-JP" altLang="ja-JP" sz="1100" b="0" i="0" baseline="0">
              <a:solidFill>
                <a:sysClr val="windowText" lastClr="000000"/>
              </a:solidFill>
              <a:effectLst/>
              <a:latin typeface="+mn-lt"/>
              <a:ea typeface="+mn-ea"/>
              <a:cs typeface="+mn-cs"/>
            </a:rPr>
            <a:t>類似団体内平均値を上回る水準で推移しており、</a:t>
          </a:r>
          <a:r>
            <a:rPr lang="ja-JP" altLang="ja-JP" sz="1100" b="0" i="0" baseline="0">
              <a:solidFill>
                <a:sysClr val="windowText" lastClr="000000"/>
              </a:solidFill>
              <a:effectLst/>
              <a:latin typeface="+mn-lt"/>
              <a:ea typeface="+mn-ea"/>
              <a:cs typeface="+mn-cs"/>
            </a:rPr>
            <a:t>引き続きプライマリーバランスに留意しながら、地方債の新規発行の抑制に努め公債費の削減を図っていく。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mn-lt"/>
              <a:ea typeface="+mn-ea"/>
              <a:cs typeface="+mn-cs"/>
            </a:rPr>
            <a:t>財政調整基金残高</a:t>
          </a:r>
          <a:r>
            <a:rPr lang="ja-JP" altLang="en-US" sz="1100" b="0" i="0" baseline="0">
              <a:solidFill>
                <a:sysClr val="windowText" lastClr="000000"/>
              </a:solidFill>
              <a:effectLst/>
              <a:latin typeface="+mn-lt"/>
              <a:ea typeface="+mn-ea"/>
              <a:cs typeface="+mn-cs"/>
            </a:rPr>
            <a:t>及び実質収支額</a:t>
          </a:r>
          <a:r>
            <a:rPr lang="ja-JP" altLang="ja-JP" sz="1100" b="0" i="0" baseline="0">
              <a:solidFill>
                <a:sysClr val="windowText" lastClr="000000"/>
              </a:solidFill>
              <a:effectLst/>
              <a:latin typeface="+mn-lt"/>
              <a:ea typeface="+mn-ea"/>
              <a:cs typeface="+mn-cs"/>
            </a:rPr>
            <a:t>の標準財政規模比率は、</a:t>
          </a:r>
          <a:r>
            <a:rPr lang="ja-JP" altLang="en-US" sz="1100" b="0" i="0" baseline="0">
              <a:solidFill>
                <a:sysClr val="windowText" lastClr="000000"/>
              </a:solidFill>
              <a:effectLst/>
              <a:latin typeface="+mn-lt"/>
              <a:ea typeface="+mn-ea"/>
              <a:cs typeface="+mn-cs"/>
            </a:rPr>
            <a:t>前年と比較して大きな増減はなかった</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実質単年度収支の比率</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0.54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原油価格・物価高騰の影響などにより、今後も楽観視できない財政状況が続くことが予想されることから、引き続き行政改革の取組等を通じて安定的な財政運営に努める。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連結実質赤字比率は黒字であることから計上はなし。</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水道事業会計においては、収益的収支で、税引き後、約</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千万円の当年度純利益を計上したものの、資本的収支で、約</a:t>
          </a:r>
          <a:r>
            <a:rPr lang="en-US" altLang="ja-JP" sz="1100" b="0" i="0" baseline="0">
              <a:solidFill>
                <a:sysClr val="windowText" lastClr="000000"/>
              </a:solidFill>
              <a:effectLst/>
              <a:latin typeface="+mn-lt"/>
              <a:ea typeface="+mn-ea"/>
              <a:cs typeface="+mn-cs"/>
            </a:rPr>
            <a:t>56</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千万円確保したところである。今後も必要な施設整備を計画的に行い、将来にわたり持続可能な経営基盤の強化に努めていく。</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一般会計においては、</a:t>
          </a:r>
          <a:r>
            <a:rPr lang="ja-JP" altLang="en-US" sz="1100" b="0" i="0" baseline="0">
              <a:solidFill>
                <a:sysClr val="windowText" lastClr="000000"/>
              </a:solidFill>
              <a:effectLst/>
              <a:latin typeface="+mn-lt"/>
              <a:ea typeface="+mn-ea"/>
              <a:cs typeface="+mn-cs"/>
            </a:rPr>
            <a:t>「大分市行政改革推進プラン」の着実な実行等により</a:t>
          </a:r>
          <a:r>
            <a:rPr lang="ja-JP" altLang="ja-JP" sz="1100" b="0" i="0" baseline="0">
              <a:solidFill>
                <a:sysClr val="windowText" lastClr="000000"/>
              </a:solidFill>
              <a:effectLst/>
              <a:latin typeface="+mn-lt"/>
              <a:ea typeface="+mn-ea"/>
              <a:cs typeface="+mn-cs"/>
            </a:rPr>
            <a:t>財源を捻出する中で、新規事業をはじめ、各種施策の推進に取り組むとともに財政の健全化に努めたところである。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国民健康保険特別会計においては、形式収支及び実質収支約</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千万円の黒字を計上しており、歳入の根幹をなす国保税については、「第</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実質公債費比率の分子については、</a:t>
          </a:r>
          <a:r>
            <a:rPr lang="ja-JP" altLang="en-US"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年度に借入を行った臨時財政対策債の償還が開始したものの、償還完了した臨時財政対策債などの減が大きかったことから、</a:t>
          </a:r>
          <a:r>
            <a:rPr lang="ja-JP" altLang="ja-JP" sz="1100" b="0" i="0" baseline="0">
              <a:solidFill>
                <a:sysClr val="windowText" lastClr="000000"/>
              </a:solidFill>
              <a:effectLst/>
              <a:latin typeface="+mn-lt"/>
              <a:ea typeface="+mn-ea"/>
              <a:cs typeface="+mn-cs"/>
            </a:rPr>
            <a:t>元利償還金</a:t>
          </a:r>
          <a:r>
            <a:rPr lang="ja-JP" altLang="en-US" sz="1100" b="0" i="0" baseline="0">
              <a:solidFill>
                <a:sysClr val="windowText" lastClr="000000"/>
              </a:solidFill>
              <a:effectLst/>
              <a:latin typeface="+mn-lt"/>
              <a:ea typeface="+mn-ea"/>
              <a:cs typeface="+mn-cs"/>
            </a:rPr>
            <a:t>が減少し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対前年度比で</a:t>
          </a:r>
          <a:r>
            <a:rPr lang="ja-JP" altLang="ja-JP" sz="1100" b="0" i="0" baseline="0">
              <a:solidFill>
                <a:sysClr val="windowText" lastClr="000000"/>
              </a:solidFill>
              <a:effectLst/>
              <a:latin typeface="+mn-lt"/>
              <a:ea typeface="+mn-ea"/>
              <a:cs typeface="+mn-cs"/>
            </a:rPr>
            <a:t>数値は</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地方債発行額については、</a:t>
          </a:r>
          <a:r>
            <a:rPr lang="ja-JP" altLang="en-US"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荷揚町小学校跡地複合公共施設整備事業</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に伴う起債により</a:t>
          </a:r>
          <a:r>
            <a:rPr lang="ja-JP" altLang="en-US" sz="1100" b="0" i="0" baseline="0">
              <a:solidFill>
                <a:sysClr val="windowText" lastClr="000000"/>
              </a:solidFill>
              <a:effectLst/>
              <a:latin typeface="+mn-lt"/>
              <a:ea typeface="+mn-ea"/>
              <a:cs typeface="+mn-cs"/>
            </a:rPr>
            <a:t>前年度より増加しており、</a:t>
          </a:r>
          <a:r>
            <a:rPr lang="ja-JP" altLang="ja-JP" sz="1100" b="0" i="0" baseline="0">
              <a:solidFill>
                <a:sysClr val="windowText" lastClr="000000"/>
              </a:solidFill>
              <a:effectLst/>
              <a:latin typeface="+mn-lt"/>
              <a:ea typeface="+mn-ea"/>
              <a:cs typeface="+mn-cs"/>
            </a:rPr>
            <a:t>地方債残高</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増加し</a:t>
          </a:r>
          <a:r>
            <a:rPr lang="ja-JP" altLang="en-US" sz="1100" b="0" i="0" baseline="0">
              <a:solidFill>
                <a:sysClr val="windowText" lastClr="000000"/>
              </a:solidFill>
              <a:effectLst/>
              <a:latin typeface="+mn-lt"/>
              <a:ea typeface="+mn-ea"/>
              <a:cs typeface="+mn-cs"/>
            </a:rPr>
            <a:t>ていることから</a:t>
          </a:r>
          <a:r>
            <a:rPr lang="ja-JP" altLang="ja-JP" sz="1100" b="0" i="0" baseline="0">
              <a:solidFill>
                <a:sysClr val="windowText" lastClr="000000"/>
              </a:solidFill>
              <a:effectLst/>
              <a:latin typeface="+mn-lt"/>
              <a:ea typeface="+mn-ea"/>
              <a:cs typeface="+mn-cs"/>
            </a:rPr>
            <a:t>、今後も引き続き、地方債発行額の抑制に努め公債費の削減を図る。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将来負担比率</a:t>
          </a:r>
          <a:r>
            <a:rPr lang="ja-JP" altLang="en-US" sz="1100" b="0" i="0" baseline="0">
              <a:solidFill>
                <a:sysClr val="windowText" lastClr="000000"/>
              </a:solidFill>
              <a:effectLst/>
              <a:latin typeface="+mn-lt"/>
              <a:ea typeface="+mn-ea"/>
              <a:cs typeface="+mn-cs"/>
            </a:rPr>
            <a:t>の分子</a:t>
          </a:r>
          <a:r>
            <a:rPr lang="ja-JP" altLang="ja-JP" sz="1100" b="0" i="0" baseline="0">
              <a:solidFill>
                <a:sysClr val="windowText" lastClr="000000"/>
              </a:solidFill>
              <a:effectLst/>
              <a:latin typeface="+mn-lt"/>
              <a:ea typeface="+mn-ea"/>
              <a:cs typeface="+mn-cs"/>
            </a:rPr>
            <a:t>については、</a:t>
          </a:r>
          <a:r>
            <a:rPr lang="ja-JP" altLang="ja-JP" sz="1100">
              <a:solidFill>
                <a:sysClr val="windowText" lastClr="000000"/>
              </a:solidFill>
              <a:effectLst/>
              <a:latin typeface="+mn-lt"/>
              <a:ea typeface="+mn-ea"/>
              <a:cs typeface="+mn-cs"/>
            </a:rPr>
            <a:t>債務負担行為に基づく支出予定額の増加や、充当可能財源のうち基準財政需要額への参入見込額の減少などより</a:t>
          </a:r>
          <a:r>
            <a:rPr lang="ja-JP" altLang="ja-JP" sz="1100" b="0" i="0" baseline="0">
              <a:solidFill>
                <a:sysClr val="windowText" lastClr="000000"/>
              </a:solidFill>
              <a:effectLst/>
              <a:latin typeface="+mn-lt"/>
              <a:ea typeface="+mn-ea"/>
              <a:cs typeface="+mn-cs"/>
            </a:rPr>
            <a:t>、対前年度比で</a:t>
          </a:r>
          <a:r>
            <a:rPr lang="ja-JP" altLang="en-US" sz="1100" b="0" i="0" baseline="0">
              <a:solidFill>
                <a:sysClr val="windowText" lastClr="000000"/>
              </a:solidFill>
              <a:effectLst/>
              <a:latin typeface="+mn-lt"/>
              <a:ea typeface="+mn-ea"/>
              <a:cs typeface="+mn-cs"/>
            </a:rPr>
            <a:t>数値は増加している。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今後も、「大分市行政改革推進プラン」に基づき、職員数の計画的な定員管理、地方債の発行抑制、公営企業会計の健全化を進めていく。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主要</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基金（財政調整基金、減債基金、市有財産整備基金）については、</a:t>
          </a:r>
          <a:r>
            <a:rPr kumimoji="1" lang="ja-JP" altLang="en-US" sz="1100">
              <a:solidFill>
                <a:sysClr val="windowText" lastClr="000000"/>
              </a:solidFill>
              <a:effectLst/>
              <a:latin typeface="+mn-lt"/>
              <a:ea typeface="+mn-ea"/>
              <a:cs typeface="+mn-cs"/>
            </a:rPr>
            <a:t>大在東小学校や荷揚複合公共施設などの大型建設事業の完成時期が重なったことから、市有財産整備基金を</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取り崩</a:t>
          </a:r>
          <a:r>
            <a:rPr lang="ja-JP" altLang="en-US" sz="1100" b="0" i="0" baseline="0">
              <a:solidFill>
                <a:sysClr val="windowText" lastClr="000000"/>
              </a:solidFill>
              <a:effectLst/>
              <a:latin typeface="+mn-lt"/>
              <a:ea typeface="+mn-ea"/>
              <a:cs typeface="+mn-cs"/>
            </a:rPr>
            <a:t>しており、</a:t>
          </a:r>
          <a:r>
            <a:rPr lang="ja-JP" altLang="ja-JP" sz="1100" b="0" i="0" baseline="0">
              <a:solidFill>
                <a:sysClr val="windowText" lastClr="000000"/>
              </a:solidFill>
              <a:effectLst/>
              <a:latin typeface="+mn-lt"/>
              <a:ea typeface="+mn-ea"/>
              <a:cs typeface="+mn-cs"/>
            </a:rPr>
            <a:t>基金残高は</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a:t>
          </a:r>
          <a:r>
            <a:rPr kumimoji="1" lang="ja-JP" altLang="en-US" sz="1100">
              <a:solidFill>
                <a:sysClr val="windowText" lastClr="000000"/>
              </a:solidFill>
              <a:effectLst/>
              <a:latin typeface="+mn-lt"/>
              <a:ea typeface="+mn-ea"/>
              <a:cs typeface="+mn-cs"/>
            </a:rPr>
            <a:t>地域づくり推進基金</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ふるさと大分市応援寄附金（ふるさと納税） 寄附額の約半分の</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億円を</a:t>
          </a:r>
          <a:r>
            <a:rPr kumimoji="1" lang="ja-JP" altLang="ja-JP" sz="1100">
              <a:solidFill>
                <a:sysClr val="windowText" lastClr="000000"/>
              </a:solidFill>
              <a:effectLst/>
              <a:latin typeface="+mn-lt"/>
              <a:ea typeface="+mn-ea"/>
              <a:cs typeface="+mn-cs"/>
            </a:rPr>
            <a:t>積み立て</a:t>
          </a:r>
          <a:r>
            <a:rPr kumimoji="1" lang="ja-JP" altLang="en-US" sz="1100">
              <a:solidFill>
                <a:sysClr val="windowText" lastClr="000000"/>
              </a:solidFill>
              <a:effectLst/>
              <a:latin typeface="+mn-lt"/>
              <a:ea typeface="+mn-ea"/>
              <a:cs typeface="+mn-cs"/>
            </a:rPr>
            <a:t>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基金全体としては、約</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今後も市全体の財政の見通しを注視する中で、基金の適正な管理に努めていく。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○市有財産整備基金：市有財産を整備するために必要があると認められるときの財源</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○福祉振興基金：高齢化社会に対応し、福祉活動の促進及び福祉施設の整備その他の市民福祉の増進を目的とする事業を推進するための財源</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○廃棄物処理施設整備基金：一般廃棄物処理施設を整備するための財源</a:t>
          </a:r>
          <a:endParaRPr lang="ja-JP" altLang="ja-JP" sz="1400">
            <a:solidFill>
              <a:sysClr val="windowText" lastClr="000000"/>
            </a:solidFill>
            <a:effectLst/>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○市有財産整備基金：大在東小学校や荷揚複合公共施設などの大型建設事業の完成時期が重なったことから、</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取り崩し</a:t>
          </a:r>
          <a:r>
            <a:rPr lang="ja-JP" altLang="en-US" sz="1100" b="0" i="0" baseline="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ことによる</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地域づくり推進基金</a:t>
          </a:r>
          <a:r>
            <a:rPr kumimoji="1" lang="ja-JP" altLang="ja-JP" sz="1100">
              <a:solidFill>
                <a:sysClr val="windowText" lastClr="000000"/>
              </a:solidFill>
              <a:effectLst/>
              <a:latin typeface="+mn-lt"/>
              <a:ea typeface="+mn-ea"/>
              <a:cs typeface="+mn-cs"/>
            </a:rPr>
            <a:t>：ふるさと大分市応援寄附金（ふるさと納税） 寄附額の約半分の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億円を積み立てたことによる増。</a:t>
          </a:r>
          <a:endParaRPr lang="ja-JP" altLang="ja-JP" sz="1400">
            <a:solidFill>
              <a:sysClr val="windowText" lastClr="000000"/>
            </a:solidFill>
            <a:effectLst/>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市有財産整備基金については、公共施設総合管理計画に基づく市有財産の今後の整備予定と今後の財政見通しを的確に見極めながら適正管理に努めていく。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lang="ja-JP" altLang="en-US" sz="1100" b="0" i="0" baseline="0">
              <a:solidFill>
                <a:sysClr val="windowText" lastClr="000000"/>
              </a:solidFill>
              <a:effectLst/>
              <a:latin typeface="+mn-lt"/>
              <a:ea typeface="+mn-ea"/>
              <a:cs typeface="+mn-cs"/>
            </a:rPr>
            <a:t>基金利子を</a:t>
          </a:r>
          <a:r>
            <a:rPr lang="en-US" altLang="ja-JP" sz="1100" b="0" i="0" baseline="0">
              <a:solidFill>
                <a:sysClr val="windowText" lastClr="000000"/>
              </a:solidFill>
              <a:effectLst/>
              <a:latin typeface="+mn-lt"/>
              <a:ea typeface="+mn-ea"/>
              <a:cs typeface="+mn-cs"/>
            </a:rPr>
            <a:t>685</a:t>
          </a:r>
          <a:r>
            <a:rPr lang="ja-JP" altLang="en-US" sz="1100" b="0" i="0" baseline="0">
              <a:solidFill>
                <a:sysClr val="windowText" lastClr="000000"/>
              </a:solidFill>
              <a:effectLst/>
              <a:latin typeface="+mn-lt"/>
              <a:ea typeface="+mn-ea"/>
              <a:cs typeface="+mn-cs"/>
            </a:rPr>
            <a:t>万</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千円積み立てたことから</a:t>
          </a:r>
          <a:r>
            <a:rPr kumimoji="1" lang="ja-JP" altLang="ja-JP"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増額となった。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今後も市全体の財政の見通しを注視するとともに、特定目的基金とのバランスも考慮しながら適正な管理に努めていく。</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基金利子を</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千円積み立てたことから、増額となった。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今後も市全体の財政の見通しを注視するとともに、特定目的基金とのバランスも考慮しながら適正な管理に努めていく。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224365164</v>
      </c>
      <c r="BO4" s="436"/>
      <c r="BP4" s="436"/>
      <c r="BQ4" s="436"/>
      <c r="BR4" s="436"/>
      <c r="BS4" s="436"/>
      <c r="BT4" s="436"/>
      <c r="BU4" s="437"/>
      <c r="BV4" s="435">
        <v>217804907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4.9000000000000004</v>
      </c>
      <c r="CU4" s="576"/>
      <c r="CV4" s="576"/>
      <c r="CW4" s="576"/>
      <c r="CX4" s="576"/>
      <c r="CY4" s="576"/>
      <c r="CZ4" s="576"/>
      <c r="DA4" s="577"/>
      <c r="DB4" s="575">
        <v>4.9000000000000004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218441539</v>
      </c>
      <c r="BO5" s="407"/>
      <c r="BP5" s="407"/>
      <c r="BQ5" s="407"/>
      <c r="BR5" s="407"/>
      <c r="BS5" s="407"/>
      <c r="BT5" s="407"/>
      <c r="BU5" s="408"/>
      <c r="BV5" s="406">
        <v>211823325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97.3</v>
      </c>
      <c r="CU5" s="404"/>
      <c r="CV5" s="404"/>
      <c r="CW5" s="404"/>
      <c r="CX5" s="404"/>
      <c r="CY5" s="404"/>
      <c r="CZ5" s="404"/>
      <c r="DA5" s="405"/>
      <c r="DB5" s="403">
        <v>95.1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5923625</v>
      </c>
      <c r="BO6" s="407"/>
      <c r="BP6" s="407"/>
      <c r="BQ6" s="407"/>
      <c r="BR6" s="407"/>
      <c r="BS6" s="407"/>
      <c r="BT6" s="407"/>
      <c r="BU6" s="408"/>
      <c r="BV6" s="406">
        <v>5981582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98.9</v>
      </c>
      <c r="CU6" s="550"/>
      <c r="CV6" s="550"/>
      <c r="CW6" s="550"/>
      <c r="CX6" s="550"/>
      <c r="CY6" s="550"/>
      <c r="CZ6" s="550"/>
      <c r="DA6" s="551"/>
      <c r="DB6" s="549">
        <v>98.4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706757</v>
      </c>
      <c r="BO7" s="407"/>
      <c r="BP7" s="407"/>
      <c r="BQ7" s="407"/>
      <c r="BR7" s="407"/>
      <c r="BS7" s="407"/>
      <c r="BT7" s="407"/>
      <c r="BU7" s="408"/>
      <c r="BV7" s="406">
        <v>853613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105504557</v>
      </c>
      <c r="CU7" s="407"/>
      <c r="CV7" s="407"/>
      <c r="CW7" s="407"/>
      <c r="CX7" s="407"/>
      <c r="CY7" s="407"/>
      <c r="CZ7" s="407"/>
      <c r="DA7" s="408"/>
      <c r="DB7" s="406">
        <v>103925632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5216868</v>
      </c>
      <c r="BO8" s="407"/>
      <c r="BP8" s="407"/>
      <c r="BQ8" s="407"/>
      <c r="BR8" s="407"/>
      <c r="BS8" s="407"/>
      <c r="BT8" s="407"/>
      <c r="BU8" s="408"/>
      <c r="BV8" s="406">
        <v>5127969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0.86</v>
      </c>
      <c r="CU8" s="510"/>
      <c r="CV8" s="510"/>
      <c r="CW8" s="510"/>
      <c r="CX8" s="510"/>
      <c r="CY8" s="510"/>
      <c r="CZ8" s="510"/>
      <c r="DA8" s="511"/>
      <c r="DB8" s="509">
        <v>0.88</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475614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88899</v>
      </c>
      <c r="BO9" s="407"/>
      <c r="BP9" s="407"/>
      <c r="BQ9" s="407"/>
      <c r="BR9" s="407"/>
      <c r="BS9" s="407"/>
      <c r="BT9" s="407"/>
      <c r="BU9" s="408"/>
      <c r="BV9" s="406">
        <v>-1474927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13.6</v>
      </c>
      <c r="CU9" s="404"/>
      <c r="CV9" s="404"/>
      <c r="CW9" s="404"/>
      <c r="CX9" s="404"/>
      <c r="CY9" s="404"/>
      <c r="CZ9" s="404"/>
      <c r="DA9" s="405"/>
      <c r="DB9" s="403">
        <v>14.5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478146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6854</v>
      </c>
      <c r="BO10" s="407"/>
      <c r="BP10" s="407"/>
      <c r="BQ10" s="407"/>
      <c r="BR10" s="407"/>
      <c r="BS10" s="407"/>
      <c r="BT10" s="407"/>
      <c r="BU10" s="408"/>
      <c r="BV10" s="406">
        <v>1004831</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474665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470506</v>
      </c>
      <c r="S13" s="494"/>
      <c r="T13" s="494"/>
      <c r="U13" s="494"/>
      <c r="V13" s="495"/>
      <c r="W13" s="496" t="s">
        <v>131</v>
      </c>
      <c r="X13" s="392"/>
      <c r="Y13" s="392"/>
      <c r="Z13" s="392"/>
      <c r="AA13" s="392"/>
      <c r="AB13" s="393"/>
      <c r="AC13" s="359">
        <v>3817</v>
      </c>
      <c r="AD13" s="360"/>
      <c r="AE13" s="360"/>
      <c r="AF13" s="360"/>
      <c r="AG13" s="361"/>
      <c r="AH13" s="359">
        <v>4007</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95753</v>
      </c>
      <c r="BO13" s="407"/>
      <c r="BP13" s="407"/>
      <c r="BQ13" s="407"/>
      <c r="BR13" s="407"/>
      <c r="BS13" s="407"/>
      <c r="BT13" s="407"/>
      <c r="BU13" s="408"/>
      <c r="BV13" s="406">
        <v>-470096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5.9</v>
      </c>
      <c r="CU13" s="404"/>
      <c r="CV13" s="404"/>
      <c r="CW13" s="404"/>
      <c r="CX13" s="404"/>
      <c r="CY13" s="404"/>
      <c r="CZ13" s="404"/>
      <c r="DA13" s="405"/>
      <c r="DB13" s="403">
        <v>5.8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476556</v>
      </c>
      <c r="S14" s="494"/>
      <c r="T14" s="494"/>
      <c r="U14" s="494"/>
      <c r="V14" s="495"/>
      <c r="W14" s="497"/>
      <c r="X14" s="395"/>
      <c r="Y14" s="395"/>
      <c r="Z14" s="395"/>
      <c r="AA14" s="395"/>
      <c r="AB14" s="396"/>
      <c r="AC14" s="486">
        <v>1.8</v>
      </c>
      <c r="AD14" s="487"/>
      <c r="AE14" s="487"/>
      <c r="AF14" s="487"/>
      <c r="AG14" s="488"/>
      <c r="AH14" s="486">
        <v>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41.1</v>
      </c>
      <c r="CU14" s="504"/>
      <c r="CV14" s="504"/>
      <c r="CW14" s="504"/>
      <c r="CX14" s="504"/>
      <c r="CY14" s="504"/>
      <c r="CZ14" s="504"/>
      <c r="DA14" s="505"/>
      <c r="DB14" s="503">
        <v>32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472752</v>
      </c>
      <c r="S15" s="494"/>
      <c r="T15" s="494"/>
      <c r="U15" s="494"/>
      <c r="V15" s="495"/>
      <c r="W15" s="496" t="s">
        <v>137</v>
      </c>
      <c r="X15" s="392"/>
      <c r="Y15" s="392"/>
      <c r="Z15" s="392"/>
      <c r="AA15" s="392"/>
      <c r="AB15" s="393"/>
      <c r="AC15" s="359">
        <v>47670</v>
      </c>
      <c r="AD15" s="360"/>
      <c r="AE15" s="360"/>
      <c r="AF15" s="360"/>
      <c r="AG15" s="361"/>
      <c r="AH15" s="359">
        <v>47987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71869939</v>
      </c>
      <c r="BO15" s="436"/>
      <c r="BP15" s="436"/>
      <c r="BQ15" s="436"/>
      <c r="BR15" s="436"/>
      <c r="BS15" s="436"/>
      <c r="BT15" s="436"/>
      <c r="BU15" s="437"/>
      <c r="BV15" s="435">
        <v>70349165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v>
      </c>
      <c r="AD16" s="487"/>
      <c r="AE16" s="487"/>
      <c r="AF16" s="487"/>
      <c r="AG16" s="488"/>
      <c r="AH16" s="486">
        <v>22.7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83619914</v>
      </c>
      <c r="BO16" s="407"/>
      <c r="BP16" s="407"/>
      <c r="BQ16" s="407"/>
      <c r="BR16" s="407"/>
      <c r="BS16" s="407"/>
      <c r="BT16" s="407"/>
      <c r="BU16" s="408"/>
      <c r="BV16" s="406">
        <v>80688192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117</v>
      </c>
      <c r="S17" s="484"/>
      <c r="T17" s="484"/>
      <c r="U17" s="484"/>
      <c r="V17" s="485"/>
      <c r="W17" s="496" t="s">
        <v>144</v>
      </c>
      <c r="X17" s="392"/>
      <c r="Y17" s="392"/>
      <c r="Z17" s="392"/>
      <c r="AA17" s="392"/>
      <c r="AB17" s="393"/>
      <c r="AC17" s="359">
        <v>164915</v>
      </c>
      <c r="AD17" s="360"/>
      <c r="AE17" s="360"/>
      <c r="AF17" s="360"/>
      <c r="AG17" s="361"/>
      <c r="AH17" s="359">
        <v>159286</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91570391</v>
      </c>
      <c r="BO17" s="407"/>
      <c r="BP17" s="407"/>
      <c r="BQ17" s="407"/>
      <c r="BR17" s="407"/>
      <c r="BS17" s="407"/>
      <c r="BT17" s="407"/>
      <c r="BU17" s="408"/>
      <c r="BV17" s="406">
        <v>89791358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146</v>
      </c>
      <c r="C18" s="457"/>
      <c r="D18" s="457"/>
      <c r="E18" s="458"/>
      <c r="F18" s="458"/>
      <c r="G18" s="458"/>
      <c r="H18" s="458"/>
      <c r="I18" s="458"/>
      <c r="J18" s="458"/>
      <c r="K18" s="458"/>
      <c r="L18" s="459">
        <v>502.39</v>
      </c>
      <c r="M18" s="459"/>
      <c r="N18" s="459"/>
      <c r="O18" s="459"/>
      <c r="P18" s="459"/>
      <c r="Q18" s="459"/>
      <c r="R18" s="460"/>
      <c r="S18" s="460"/>
      <c r="T18" s="460"/>
      <c r="U18" s="460"/>
      <c r="V18" s="461"/>
      <c r="W18" s="477"/>
      <c r="X18" s="478"/>
      <c r="Y18" s="478"/>
      <c r="Z18" s="478"/>
      <c r="AA18" s="478"/>
      <c r="AB18" s="502"/>
      <c r="AC18" s="376">
        <v>76.2</v>
      </c>
      <c r="AD18" s="377"/>
      <c r="AE18" s="377"/>
      <c r="AF18" s="377"/>
      <c r="AG18" s="462"/>
      <c r="AH18" s="376">
        <v>75.400000000000006</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104733009</v>
      </c>
      <c r="BO18" s="407"/>
      <c r="BP18" s="407"/>
      <c r="BQ18" s="407"/>
      <c r="BR18" s="407"/>
      <c r="BS18" s="407"/>
      <c r="BT18" s="407"/>
      <c r="BU18" s="408"/>
      <c r="BV18" s="406">
        <v>101653781</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148</v>
      </c>
      <c r="C19" s="457"/>
      <c r="D19" s="457"/>
      <c r="E19" s="458"/>
      <c r="F19" s="458"/>
      <c r="G19" s="458"/>
      <c r="H19" s="458"/>
      <c r="I19" s="458"/>
      <c r="J19" s="458"/>
      <c r="K19" s="458"/>
      <c r="L19" s="466">
        <v>947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130168085</v>
      </c>
      <c r="BO19" s="407"/>
      <c r="BP19" s="407"/>
      <c r="BQ19" s="407"/>
      <c r="BR19" s="407"/>
      <c r="BS19" s="407"/>
      <c r="BT19" s="407"/>
      <c r="BU19" s="408"/>
      <c r="BV19" s="406">
        <v>126088991</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150</v>
      </c>
      <c r="C20" s="457"/>
      <c r="D20" s="457"/>
      <c r="E20" s="458"/>
      <c r="F20" s="458"/>
      <c r="G20" s="458"/>
      <c r="H20" s="458"/>
      <c r="I20" s="458"/>
      <c r="J20" s="458"/>
      <c r="K20" s="458"/>
      <c r="L20" s="466">
        <v>209539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165874490</v>
      </c>
      <c r="BO22" s="436"/>
      <c r="BP22" s="436"/>
      <c r="BQ22" s="436"/>
      <c r="BR22" s="436"/>
      <c r="BS22" s="436"/>
      <c r="BT22" s="436"/>
      <c r="BU22" s="437"/>
      <c r="BV22" s="435">
        <v>163028639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139000890</v>
      </c>
      <c r="BO23" s="407"/>
      <c r="BP23" s="407"/>
      <c r="BQ23" s="407"/>
      <c r="BR23" s="407"/>
      <c r="BS23" s="407"/>
      <c r="BT23" s="407"/>
      <c r="BU23" s="408"/>
      <c r="BV23" s="406">
        <v>139846969</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160</v>
      </c>
      <c r="F24" s="363"/>
      <c r="G24" s="363"/>
      <c r="H24" s="363"/>
      <c r="I24" s="363"/>
      <c r="J24" s="363"/>
      <c r="K24" s="364"/>
      <c r="L24" s="359">
        <v>1</v>
      </c>
      <c r="M24" s="360"/>
      <c r="N24" s="360"/>
      <c r="O24" s="360"/>
      <c r="P24" s="361"/>
      <c r="Q24" s="359">
        <v>11340</v>
      </c>
      <c r="R24" s="360"/>
      <c r="S24" s="360"/>
      <c r="T24" s="360"/>
      <c r="U24" s="360"/>
      <c r="V24" s="361"/>
      <c r="W24" s="449"/>
      <c r="X24" s="386"/>
      <c r="Y24" s="387"/>
      <c r="Z24" s="362" t="s">
        <v>161</v>
      </c>
      <c r="AA24" s="363"/>
      <c r="AB24" s="363"/>
      <c r="AC24" s="363"/>
      <c r="AD24" s="363"/>
      <c r="AE24" s="363"/>
      <c r="AF24" s="363"/>
      <c r="AG24" s="364"/>
      <c r="AH24" s="359">
        <v>2971</v>
      </c>
      <c r="AI24" s="360"/>
      <c r="AJ24" s="360"/>
      <c r="AK24" s="360"/>
      <c r="AL24" s="361"/>
      <c r="AM24" s="359">
        <v>9305172</v>
      </c>
      <c r="AN24" s="360"/>
      <c r="AO24" s="360"/>
      <c r="AP24" s="360"/>
      <c r="AQ24" s="360"/>
      <c r="AR24" s="361"/>
      <c r="AS24" s="359">
        <v>3132</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105607127</v>
      </c>
      <c r="BO24" s="407"/>
      <c r="BP24" s="407"/>
      <c r="BQ24" s="407"/>
      <c r="BR24" s="407"/>
      <c r="BS24" s="407"/>
      <c r="BT24" s="407"/>
      <c r="BU24" s="408"/>
      <c r="BV24" s="406">
        <v>98586005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163</v>
      </c>
      <c r="F25" s="363"/>
      <c r="G25" s="363"/>
      <c r="H25" s="363"/>
      <c r="I25" s="363"/>
      <c r="J25" s="363"/>
      <c r="K25" s="364"/>
      <c r="L25" s="359">
        <v>3</v>
      </c>
      <c r="M25" s="360"/>
      <c r="N25" s="360"/>
      <c r="O25" s="360"/>
      <c r="P25" s="361"/>
      <c r="Q25" s="359">
        <v>9050</v>
      </c>
      <c r="R25" s="360"/>
      <c r="S25" s="360"/>
      <c r="T25" s="360"/>
      <c r="U25" s="360"/>
      <c r="V25" s="361"/>
      <c r="W25" s="449"/>
      <c r="X25" s="386"/>
      <c r="Y25" s="387"/>
      <c r="Z25" s="362" t="s">
        <v>164</v>
      </c>
      <c r="AA25" s="363"/>
      <c r="AB25" s="363"/>
      <c r="AC25" s="363"/>
      <c r="AD25" s="363"/>
      <c r="AE25" s="363"/>
      <c r="AF25" s="363"/>
      <c r="AG25" s="364"/>
      <c r="AH25" s="359">
        <v>483</v>
      </c>
      <c r="AI25" s="360"/>
      <c r="AJ25" s="360"/>
      <c r="AK25" s="360"/>
      <c r="AL25" s="361"/>
      <c r="AM25" s="359">
        <v>1471701</v>
      </c>
      <c r="AN25" s="360"/>
      <c r="AO25" s="360"/>
      <c r="AP25" s="360"/>
      <c r="AQ25" s="360"/>
      <c r="AR25" s="361"/>
      <c r="AS25" s="359">
        <v>3047</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132204629</v>
      </c>
      <c r="BO25" s="436"/>
      <c r="BP25" s="436"/>
      <c r="BQ25" s="436"/>
      <c r="BR25" s="436"/>
      <c r="BS25" s="436"/>
      <c r="BT25" s="436"/>
      <c r="BU25" s="437"/>
      <c r="BV25" s="435">
        <v>163445539</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166</v>
      </c>
      <c r="F26" s="363"/>
      <c r="G26" s="363"/>
      <c r="H26" s="363"/>
      <c r="I26" s="363"/>
      <c r="J26" s="363"/>
      <c r="K26" s="364"/>
      <c r="L26" s="359">
        <v>1</v>
      </c>
      <c r="M26" s="360"/>
      <c r="N26" s="360"/>
      <c r="O26" s="360"/>
      <c r="P26" s="361"/>
      <c r="Q26" s="359">
        <v>7930</v>
      </c>
      <c r="R26" s="360"/>
      <c r="S26" s="360"/>
      <c r="T26" s="360"/>
      <c r="U26" s="360"/>
      <c r="V26" s="361"/>
      <c r="W26" s="449"/>
      <c r="X26" s="386"/>
      <c r="Y26" s="387"/>
      <c r="Z26" s="362" t="s">
        <v>167</v>
      </c>
      <c r="AA26" s="417"/>
      <c r="AB26" s="417"/>
      <c r="AC26" s="417"/>
      <c r="AD26" s="417"/>
      <c r="AE26" s="417"/>
      <c r="AF26" s="417"/>
      <c r="AG26" s="418"/>
      <c r="AH26" s="359">
        <v>264</v>
      </c>
      <c r="AI26" s="360"/>
      <c r="AJ26" s="360"/>
      <c r="AK26" s="360"/>
      <c r="AL26" s="361"/>
      <c r="AM26" s="359">
        <v>872256</v>
      </c>
      <c r="AN26" s="360"/>
      <c r="AO26" s="360"/>
      <c r="AP26" s="360"/>
      <c r="AQ26" s="360"/>
      <c r="AR26" s="361"/>
      <c r="AS26" s="359">
        <v>3304</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169</v>
      </c>
      <c r="F27" s="363"/>
      <c r="G27" s="363"/>
      <c r="H27" s="363"/>
      <c r="I27" s="363"/>
      <c r="J27" s="363"/>
      <c r="K27" s="364"/>
      <c r="L27" s="359">
        <v>1</v>
      </c>
      <c r="M27" s="360"/>
      <c r="N27" s="360"/>
      <c r="O27" s="360"/>
      <c r="P27" s="361"/>
      <c r="Q27" s="359">
        <v>7660</v>
      </c>
      <c r="R27" s="360"/>
      <c r="S27" s="360"/>
      <c r="T27" s="360"/>
      <c r="U27" s="360"/>
      <c r="V27" s="361"/>
      <c r="W27" s="449"/>
      <c r="X27" s="386"/>
      <c r="Y27" s="387"/>
      <c r="Z27" s="362" t="s">
        <v>170</v>
      </c>
      <c r="AA27" s="363"/>
      <c r="AB27" s="363"/>
      <c r="AC27" s="363"/>
      <c r="AD27" s="363"/>
      <c r="AE27" s="363"/>
      <c r="AF27" s="363"/>
      <c r="AG27" s="364"/>
      <c r="AH27" s="359">
        <v>100</v>
      </c>
      <c r="AI27" s="360"/>
      <c r="AJ27" s="360"/>
      <c r="AK27" s="360"/>
      <c r="AL27" s="361"/>
      <c r="AM27" s="359">
        <v>337742</v>
      </c>
      <c r="AN27" s="360"/>
      <c r="AO27" s="360"/>
      <c r="AP27" s="360"/>
      <c r="AQ27" s="360"/>
      <c r="AR27" s="361"/>
      <c r="AS27" s="359">
        <v>3377</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470184</v>
      </c>
      <c r="BO27" s="441"/>
      <c r="BP27" s="441"/>
      <c r="BQ27" s="441"/>
      <c r="BR27" s="441"/>
      <c r="BS27" s="441"/>
      <c r="BT27" s="441"/>
      <c r="BU27" s="442"/>
      <c r="BV27" s="440">
        <v>470183</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172</v>
      </c>
      <c r="F28" s="363"/>
      <c r="G28" s="363"/>
      <c r="H28" s="363"/>
      <c r="I28" s="363"/>
      <c r="J28" s="363"/>
      <c r="K28" s="364"/>
      <c r="L28" s="359">
        <v>1</v>
      </c>
      <c r="M28" s="360"/>
      <c r="N28" s="360"/>
      <c r="O28" s="360"/>
      <c r="P28" s="361"/>
      <c r="Q28" s="359">
        <v>6950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5921605</v>
      </c>
      <c r="BO28" s="436"/>
      <c r="BP28" s="436"/>
      <c r="BQ28" s="436"/>
      <c r="BR28" s="436"/>
      <c r="BS28" s="436"/>
      <c r="BT28" s="436"/>
      <c r="BU28" s="437"/>
      <c r="BV28" s="435">
        <v>5914751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175</v>
      </c>
      <c r="F29" s="363"/>
      <c r="G29" s="363"/>
      <c r="H29" s="363"/>
      <c r="I29" s="363"/>
      <c r="J29" s="363"/>
      <c r="K29" s="364"/>
      <c r="L29" s="359">
        <v>42</v>
      </c>
      <c r="M29" s="360"/>
      <c r="N29" s="360"/>
      <c r="O29" s="360"/>
      <c r="P29" s="361"/>
      <c r="Q29" s="359">
        <v>6410</v>
      </c>
      <c r="R29" s="360"/>
      <c r="S29" s="360"/>
      <c r="T29" s="360"/>
      <c r="U29" s="360"/>
      <c r="V29" s="361"/>
      <c r="W29" s="450"/>
      <c r="X29" s="451"/>
      <c r="Y29" s="452"/>
      <c r="Z29" s="362" t="s">
        <v>176</v>
      </c>
      <c r="AA29" s="363"/>
      <c r="AB29" s="363"/>
      <c r="AC29" s="363"/>
      <c r="AD29" s="363"/>
      <c r="AE29" s="363"/>
      <c r="AF29" s="363"/>
      <c r="AG29" s="364"/>
      <c r="AH29" s="359">
        <v>3071</v>
      </c>
      <c r="AI29" s="360"/>
      <c r="AJ29" s="360"/>
      <c r="AK29" s="360"/>
      <c r="AL29" s="361"/>
      <c r="AM29" s="359">
        <v>9642914</v>
      </c>
      <c r="AN29" s="360"/>
      <c r="AO29" s="360"/>
      <c r="AP29" s="360"/>
      <c r="AQ29" s="360"/>
      <c r="AR29" s="361"/>
      <c r="AS29" s="359">
        <v>3140</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3508091</v>
      </c>
      <c r="BO29" s="407"/>
      <c r="BP29" s="407"/>
      <c r="BQ29" s="407"/>
      <c r="BR29" s="407"/>
      <c r="BS29" s="407"/>
      <c r="BT29" s="407"/>
      <c r="BU29" s="408"/>
      <c r="BV29" s="406">
        <v>3507325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100.8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13798012</v>
      </c>
      <c r="BO30" s="441"/>
      <c r="BP30" s="441"/>
      <c r="BQ30" s="441"/>
      <c r="BR30" s="441"/>
      <c r="BS30" s="441"/>
      <c r="BT30" s="441"/>
      <c r="BU30" s="442"/>
      <c r="BV30" s="440">
        <v>15652565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IF('各会計、関係団体の財政状況及び健全化判断比率'!B33="","",'各会計、関係団体の財政状況及び健全化判断比率'!B33)</f>
        <v>公設地方卸売市場事業特別会計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大分県後期高齢者医療広域連合（後期高齢者医療事業会計）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おおいた勤労者サービスセンター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IF('各会計、関係団体の財政状況及び健全化判断比率'!B32="","",'各会計、関係団体の財政状況及び健全化判断比率'!B32)</f>
        <v>公共下水道事業会計</v>
      </c>
      <c r="AP35" s="355"/>
      <c r="AQ35" s="355"/>
      <c r="AR35" s="355"/>
      <c r="AS35" s="355"/>
      <c r="AT35" s="355"/>
      <c r="AU35" s="355"/>
      <c r="AV35" s="355"/>
      <c r="AW35" s="355"/>
      <c r="AX35" s="355"/>
      <c r="AY35" s="355"/>
      <c r="AZ35" s="355"/>
      <c r="BA35" s="355"/>
      <c r="BB35" s="355"/>
      <c r="BC35" s="355"/>
      <c r="BD35" s="175"/>
      <c r="BE35" s="354">
        <f t="shared" ref="BE35:BE43" si="1">IF(BG35="","",BE34+1)</f>
        <v>11</v>
      </c>
      <c r="BF35" s="354"/>
      <c r="BG35" s="355" t="str">
        <f>IF('各会計、関係団体の財政状況及び健全化判断比率'!B34="","",'各会計、関係団体の財政状況及び健全化判断比率'!B34)</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大分県後期高齢者医療広域連合（普通会計）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大分精算</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母子父子寡婦福祉資金貸付事業特別会計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大分県市町村会館管理組合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大分水産物精算</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f>IF(E37="","",C36+1)</f>
        <v>4</v>
      </c>
      <c r="D37" s="354"/>
      <c r="E37" s="355" t="str">
        <f>IF('各会計、関係団体の財政状況及び健全化判断比率'!B10="","",'各会計、関係団体の財政状況及び健全化判断比率'!B10)</f>
        <v>横尾土地区画整理清算事業特別会計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f t="shared" si="3"/>
        <v>18</v>
      </c>
      <c r="CP37" s="354"/>
      <c r="CQ37" s="355" t="str">
        <f>IF('各会計、関係団体の財政状況及び健全化判断比率'!BS10="","",'各会計、関係団体の財政状況及び健全化判断比率'!BS10)</f>
        <v>大分県地域成人病検診協会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19</v>
      </c>
      <c r="CP38" s="354"/>
      <c r="CQ38" s="355" t="str">
        <f>IF('各会計、関係団体の財政状況及び健全化判断比率'!BS11="","",'各会計、関係団体の財政状況及び健全化判断比率'!BS11)</f>
        <v>大分まちなか倶楽部</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vEb5tr670ZKTwbRh9vMNzPWRSwF/+QhdyiQNXBsWJY7GJDxw5xZJ+E+FqtuKQPNScPgAgMZUFiTk33dPR85IJg==" saltValue="ExTHlpZxjTgq5GwFVegK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7" sqref="R7:Y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214</v>
      </c>
      <c r="C5" s="667"/>
      <c r="D5" s="667"/>
      <c r="E5" s="667"/>
      <c r="F5" s="667"/>
      <c r="G5" s="667"/>
      <c r="H5" s="667"/>
      <c r="I5" s="667"/>
      <c r="J5" s="667"/>
      <c r="K5" s="667"/>
      <c r="L5" s="667"/>
      <c r="M5" s="667"/>
      <c r="N5" s="667"/>
      <c r="O5" s="667"/>
      <c r="P5" s="667"/>
      <c r="Q5" s="668"/>
      <c r="R5" s="663">
        <v>82090362</v>
      </c>
      <c r="S5" s="664"/>
      <c r="T5" s="664"/>
      <c r="U5" s="664"/>
      <c r="V5" s="664"/>
      <c r="W5" s="664"/>
      <c r="X5" s="664"/>
      <c r="Y5" s="689"/>
      <c r="Z5" s="702">
        <v>36.6</v>
      </c>
      <c r="AA5" s="702"/>
      <c r="AB5" s="702"/>
      <c r="AC5" s="702"/>
      <c r="AD5" s="703">
        <v>77127577</v>
      </c>
      <c r="AE5" s="703"/>
      <c r="AF5" s="703"/>
      <c r="AG5" s="703"/>
      <c r="AH5" s="703"/>
      <c r="AI5" s="703"/>
      <c r="AJ5" s="703"/>
      <c r="AK5" s="703"/>
      <c r="AL5" s="690">
        <v>72.8</v>
      </c>
      <c r="AM5" s="672"/>
      <c r="AN5" s="672"/>
      <c r="AO5" s="691"/>
      <c r="AP5" s="666" t="s">
        <v>215</v>
      </c>
      <c r="AQ5" s="667"/>
      <c r="AR5" s="667"/>
      <c r="AS5" s="667"/>
      <c r="AT5" s="667"/>
      <c r="AU5" s="667"/>
      <c r="AV5" s="667"/>
      <c r="AW5" s="667"/>
      <c r="AX5" s="667"/>
      <c r="AY5" s="667"/>
      <c r="AZ5" s="667"/>
      <c r="BA5" s="667"/>
      <c r="BB5" s="667"/>
      <c r="BC5" s="667"/>
      <c r="BD5" s="667"/>
      <c r="BE5" s="667"/>
      <c r="BF5" s="668"/>
      <c r="BG5" s="608">
        <v>73937301</v>
      </c>
      <c r="BH5" s="609"/>
      <c r="BI5" s="609"/>
      <c r="BJ5" s="609"/>
      <c r="BK5" s="609"/>
      <c r="BL5" s="609"/>
      <c r="BM5" s="609"/>
      <c r="BN5" s="610"/>
      <c r="BO5" s="646">
        <v>90.1</v>
      </c>
      <c r="BP5" s="646"/>
      <c r="BQ5" s="646"/>
      <c r="BR5" s="646"/>
      <c r="BS5" s="647">
        <v>1240420</v>
      </c>
      <c r="BT5" s="647"/>
      <c r="BU5" s="647"/>
      <c r="BV5" s="647"/>
      <c r="BW5" s="647"/>
      <c r="BX5" s="647"/>
      <c r="BY5" s="647"/>
      <c r="BZ5" s="647"/>
      <c r="CA5" s="647"/>
      <c r="CB5" s="682"/>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15">
      <c r="B6" s="605" t="s">
        <v>219</v>
      </c>
      <c r="C6" s="606"/>
      <c r="D6" s="606"/>
      <c r="E6" s="606"/>
      <c r="F6" s="606"/>
      <c r="G6" s="606"/>
      <c r="H6" s="606"/>
      <c r="I6" s="606"/>
      <c r="J6" s="606"/>
      <c r="K6" s="606"/>
      <c r="L6" s="606"/>
      <c r="M6" s="606"/>
      <c r="N6" s="606"/>
      <c r="O6" s="606"/>
      <c r="P6" s="606"/>
      <c r="Q6" s="607"/>
      <c r="R6" s="608">
        <v>1821077</v>
      </c>
      <c r="S6" s="609"/>
      <c r="T6" s="609"/>
      <c r="U6" s="609"/>
      <c r="V6" s="609"/>
      <c r="W6" s="609"/>
      <c r="X6" s="609"/>
      <c r="Y6" s="610"/>
      <c r="Z6" s="646">
        <v>0.8</v>
      </c>
      <c r="AA6" s="646"/>
      <c r="AB6" s="646"/>
      <c r="AC6" s="646"/>
      <c r="AD6" s="647">
        <v>1821077</v>
      </c>
      <c r="AE6" s="647"/>
      <c r="AF6" s="647"/>
      <c r="AG6" s="647"/>
      <c r="AH6" s="647"/>
      <c r="AI6" s="647"/>
      <c r="AJ6" s="647"/>
      <c r="AK6" s="647"/>
      <c r="AL6" s="611">
        <v>1.7</v>
      </c>
      <c r="AM6" s="612"/>
      <c r="AN6" s="612"/>
      <c r="AO6" s="648"/>
      <c r="AP6" s="605" t="s">
        <v>220</v>
      </c>
      <c r="AQ6" s="606"/>
      <c r="AR6" s="606"/>
      <c r="AS6" s="606"/>
      <c r="AT6" s="606"/>
      <c r="AU6" s="606"/>
      <c r="AV6" s="606"/>
      <c r="AW6" s="606"/>
      <c r="AX6" s="606"/>
      <c r="AY6" s="606"/>
      <c r="AZ6" s="606"/>
      <c r="BA6" s="606"/>
      <c r="BB6" s="606"/>
      <c r="BC6" s="606"/>
      <c r="BD6" s="606"/>
      <c r="BE6" s="606"/>
      <c r="BF6" s="607"/>
      <c r="BG6" s="608">
        <v>73937301</v>
      </c>
      <c r="BH6" s="609"/>
      <c r="BI6" s="609"/>
      <c r="BJ6" s="609"/>
      <c r="BK6" s="609"/>
      <c r="BL6" s="609"/>
      <c r="BM6" s="609"/>
      <c r="BN6" s="610"/>
      <c r="BO6" s="646">
        <v>90.1</v>
      </c>
      <c r="BP6" s="646"/>
      <c r="BQ6" s="646"/>
      <c r="BR6" s="646"/>
      <c r="BS6" s="647">
        <v>1240420</v>
      </c>
      <c r="BT6" s="647"/>
      <c r="BU6" s="647"/>
      <c r="BV6" s="647"/>
      <c r="BW6" s="647"/>
      <c r="BX6" s="647"/>
      <c r="BY6" s="647"/>
      <c r="BZ6" s="647"/>
      <c r="CA6" s="647"/>
      <c r="CB6" s="682"/>
      <c r="CD6" s="666" t="s">
        <v>221</v>
      </c>
      <c r="CE6" s="667"/>
      <c r="CF6" s="667"/>
      <c r="CG6" s="667"/>
      <c r="CH6" s="667"/>
      <c r="CI6" s="667"/>
      <c r="CJ6" s="667"/>
      <c r="CK6" s="667"/>
      <c r="CL6" s="667"/>
      <c r="CM6" s="667"/>
      <c r="CN6" s="667"/>
      <c r="CO6" s="667"/>
      <c r="CP6" s="667"/>
      <c r="CQ6" s="668"/>
      <c r="CR6" s="608">
        <v>880964</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880533</v>
      </c>
      <c r="DR6" s="609"/>
      <c r="DS6" s="609"/>
      <c r="DT6" s="609"/>
      <c r="DU6" s="609"/>
      <c r="DV6" s="609"/>
      <c r="DW6" s="609"/>
      <c r="DX6" s="609"/>
      <c r="DY6" s="609"/>
      <c r="DZ6" s="609"/>
      <c r="EA6" s="609"/>
      <c r="EB6" s="609"/>
      <c r="EC6" s="645"/>
    </row>
    <row r="7" spans="2:143" ht="11.25" customHeight="1" x14ac:dyDescent="0.15">
      <c r="B7" s="605" t="s">
        <v>222</v>
      </c>
      <c r="C7" s="606"/>
      <c r="D7" s="606"/>
      <c r="E7" s="606"/>
      <c r="F7" s="606"/>
      <c r="G7" s="606"/>
      <c r="H7" s="606"/>
      <c r="I7" s="606"/>
      <c r="J7" s="606"/>
      <c r="K7" s="606"/>
      <c r="L7" s="606"/>
      <c r="M7" s="606"/>
      <c r="N7" s="606"/>
      <c r="O7" s="606"/>
      <c r="P7" s="606"/>
      <c r="Q7" s="607"/>
      <c r="R7" s="608">
        <v>20538</v>
      </c>
      <c r="S7" s="609"/>
      <c r="T7" s="609"/>
      <c r="U7" s="609"/>
      <c r="V7" s="609"/>
      <c r="W7" s="609"/>
      <c r="X7" s="609"/>
      <c r="Y7" s="610"/>
      <c r="Z7" s="646">
        <v>0</v>
      </c>
      <c r="AA7" s="646"/>
      <c r="AB7" s="646"/>
      <c r="AC7" s="646"/>
      <c r="AD7" s="647">
        <v>20538</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31601263</v>
      </c>
      <c r="BH7" s="609"/>
      <c r="BI7" s="609"/>
      <c r="BJ7" s="609"/>
      <c r="BK7" s="609"/>
      <c r="BL7" s="609"/>
      <c r="BM7" s="609"/>
      <c r="BN7" s="610"/>
      <c r="BO7" s="646">
        <v>38.5</v>
      </c>
      <c r="BP7" s="646"/>
      <c r="BQ7" s="646"/>
      <c r="BR7" s="646"/>
      <c r="BS7" s="647">
        <v>1240420</v>
      </c>
      <c r="BT7" s="647"/>
      <c r="BU7" s="647"/>
      <c r="BV7" s="647"/>
      <c r="BW7" s="647"/>
      <c r="BX7" s="647"/>
      <c r="BY7" s="647"/>
      <c r="BZ7" s="647"/>
      <c r="CA7" s="647"/>
      <c r="CB7" s="682"/>
      <c r="CD7" s="605" t="s">
        <v>224</v>
      </c>
      <c r="CE7" s="606"/>
      <c r="CF7" s="606"/>
      <c r="CG7" s="606"/>
      <c r="CH7" s="606"/>
      <c r="CI7" s="606"/>
      <c r="CJ7" s="606"/>
      <c r="CK7" s="606"/>
      <c r="CL7" s="606"/>
      <c r="CM7" s="606"/>
      <c r="CN7" s="606"/>
      <c r="CO7" s="606"/>
      <c r="CP7" s="606"/>
      <c r="CQ7" s="607"/>
      <c r="CR7" s="608">
        <v>21144108</v>
      </c>
      <c r="CS7" s="609"/>
      <c r="CT7" s="609"/>
      <c r="CU7" s="609"/>
      <c r="CV7" s="609"/>
      <c r="CW7" s="609"/>
      <c r="CX7" s="609"/>
      <c r="CY7" s="610"/>
      <c r="CZ7" s="646">
        <v>9.6999999999999993</v>
      </c>
      <c r="DA7" s="646"/>
      <c r="DB7" s="646"/>
      <c r="DC7" s="646"/>
      <c r="DD7" s="614">
        <v>6152990</v>
      </c>
      <c r="DE7" s="609"/>
      <c r="DF7" s="609"/>
      <c r="DG7" s="609"/>
      <c r="DH7" s="609"/>
      <c r="DI7" s="609"/>
      <c r="DJ7" s="609"/>
      <c r="DK7" s="609"/>
      <c r="DL7" s="609"/>
      <c r="DM7" s="609"/>
      <c r="DN7" s="609"/>
      <c r="DO7" s="609"/>
      <c r="DP7" s="610"/>
      <c r="DQ7" s="614">
        <v>13218520</v>
      </c>
      <c r="DR7" s="609"/>
      <c r="DS7" s="609"/>
      <c r="DT7" s="609"/>
      <c r="DU7" s="609"/>
      <c r="DV7" s="609"/>
      <c r="DW7" s="609"/>
      <c r="DX7" s="609"/>
      <c r="DY7" s="609"/>
      <c r="DZ7" s="609"/>
      <c r="EA7" s="609"/>
      <c r="EB7" s="609"/>
      <c r="EC7" s="645"/>
    </row>
    <row r="8" spans="2:143" ht="11.25" customHeight="1" x14ac:dyDescent="0.15">
      <c r="B8" s="605" t="s">
        <v>225</v>
      </c>
      <c r="C8" s="606"/>
      <c r="D8" s="606"/>
      <c r="E8" s="606"/>
      <c r="F8" s="606"/>
      <c r="G8" s="606"/>
      <c r="H8" s="606"/>
      <c r="I8" s="606"/>
      <c r="J8" s="606"/>
      <c r="K8" s="606"/>
      <c r="L8" s="606"/>
      <c r="M8" s="606"/>
      <c r="N8" s="606"/>
      <c r="O8" s="606"/>
      <c r="P8" s="606"/>
      <c r="Q8" s="607"/>
      <c r="R8" s="608">
        <v>277131</v>
      </c>
      <c r="S8" s="609"/>
      <c r="T8" s="609"/>
      <c r="U8" s="609"/>
      <c r="V8" s="609"/>
      <c r="W8" s="609"/>
      <c r="X8" s="609"/>
      <c r="Y8" s="610"/>
      <c r="Z8" s="646">
        <v>0.1</v>
      </c>
      <c r="AA8" s="646"/>
      <c r="AB8" s="646"/>
      <c r="AC8" s="646"/>
      <c r="AD8" s="647">
        <v>277131</v>
      </c>
      <c r="AE8" s="647"/>
      <c r="AF8" s="647"/>
      <c r="AG8" s="647"/>
      <c r="AH8" s="647"/>
      <c r="AI8" s="647"/>
      <c r="AJ8" s="647"/>
      <c r="AK8" s="647"/>
      <c r="AL8" s="611">
        <v>0.3</v>
      </c>
      <c r="AM8" s="612"/>
      <c r="AN8" s="612"/>
      <c r="AO8" s="648"/>
      <c r="AP8" s="605" t="s">
        <v>226</v>
      </c>
      <c r="AQ8" s="606"/>
      <c r="AR8" s="606"/>
      <c r="AS8" s="606"/>
      <c r="AT8" s="606"/>
      <c r="AU8" s="606"/>
      <c r="AV8" s="606"/>
      <c r="AW8" s="606"/>
      <c r="AX8" s="606"/>
      <c r="AY8" s="606"/>
      <c r="AZ8" s="606"/>
      <c r="BA8" s="606"/>
      <c r="BB8" s="606"/>
      <c r="BC8" s="606"/>
      <c r="BD8" s="606"/>
      <c r="BE8" s="606"/>
      <c r="BF8" s="607"/>
      <c r="BG8" s="608">
        <v>833006</v>
      </c>
      <c r="BH8" s="609"/>
      <c r="BI8" s="609"/>
      <c r="BJ8" s="609"/>
      <c r="BK8" s="609"/>
      <c r="BL8" s="609"/>
      <c r="BM8" s="609"/>
      <c r="BN8" s="610"/>
      <c r="BO8" s="646">
        <v>1</v>
      </c>
      <c r="BP8" s="646"/>
      <c r="BQ8" s="646"/>
      <c r="BR8" s="646"/>
      <c r="BS8" s="647" t="s">
        <v>122</v>
      </c>
      <c r="BT8" s="647"/>
      <c r="BU8" s="647"/>
      <c r="BV8" s="647"/>
      <c r="BW8" s="647"/>
      <c r="BX8" s="647"/>
      <c r="BY8" s="647"/>
      <c r="BZ8" s="647"/>
      <c r="CA8" s="647"/>
      <c r="CB8" s="682"/>
      <c r="CD8" s="605" t="s">
        <v>227</v>
      </c>
      <c r="CE8" s="606"/>
      <c r="CF8" s="606"/>
      <c r="CG8" s="606"/>
      <c r="CH8" s="606"/>
      <c r="CI8" s="606"/>
      <c r="CJ8" s="606"/>
      <c r="CK8" s="606"/>
      <c r="CL8" s="606"/>
      <c r="CM8" s="606"/>
      <c r="CN8" s="606"/>
      <c r="CO8" s="606"/>
      <c r="CP8" s="606"/>
      <c r="CQ8" s="607"/>
      <c r="CR8" s="608">
        <v>93766174</v>
      </c>
      <c r="CS8" s="609"/>
      <c r="CT8" s="609"/>
      <c r="CU8" s="609"/>
      <c r="CV8" s="609"/>
      <c r="CW8" s="609"/>
      <c r="CX8" s="609"/>
      <c r="CY8" s="610"/>
      <c r="CZ8" s="646">
        <v>42.9</v>
      </c>
      <c r="DA8" s="646"/>
      <c r="DB8" s="646"/>
      <c r="DC8" s="646"/>
      <c r="DD8" s="614">
        <v>730197</v>
      </c>
      <c r="DE8" s="609"/>
      <c r="DF8" s="609"/>
      <c r="DG8" s="609"/>
      <c r="DH8" s="609"/>
      <c r="DI8" s="609"/>
      <c r="DJ8" s="609"/>
      <c r="DK8" s="609"/>
      <c r="DL8" s="609"/>
      <c r="DM8" s="609"/>
      <c r="DN8" s="609"/>
      <c r="DO8" s="609"/>
      <c r="DP8" s="610"/>
      <c r="DQ8" s="614">
        <v>45132689</v>
      </c>
      <c r="DR8" s="609"/>
      <c r="DS8" s="609"/>
      <c r="DT8" s="609"/>
      <c r="DU8" s="609"/>
      <c r="DV8" s="609"/>
      <c r="DW8" s="609"/>
      <c r="DX8" s="609"/>
      <c r="DY8" s="609"/>
      <c r="DZ8" s="609"/>
      <c r="EA8" s="609"/>
      <c r="EB8" s="609"/>
      <c r="EC8" s="645"/>
    </row>
    <row r="9" spans="2:143" ht="11.25" customHeight="1" x14ac:dyDescent="0.15">
      <c r="B9" s="605" t="s">
        <v>228</v>
      </c>
      <c r="C9" s="606"/>
      <c r="D9" s="606"/>
      <c r="E9" s="606"/>
      <c r="F9" s="606"/>
      <c r="G9" s="606"/>
      <c r="H9" s="606"/>
      <c r="I9" s="606"/>
      <c r="J9" s="606"/>
      <c r="K9" s="606"/>
      <c r="L9" s="606"/>
      <c r="M9" s="606"/>
      <c r="N9" s="606"/>
      <c r="O9" s="606"/>
      <c r="P9" s="606"/>
      <c r="Q9" s="607"/>
      <c r="R9" s="608">
        <v>299167</v>
      </c>
      <c r="S9" s="609"/>
      <c r="T9" s="609"/>
      <c r="U9" s="609"/>
      <c r="V9" s="609"/>
      <c r="W9" s="609"/>
      <c r="X9" s="609"/>
      <c r="Y9" s="610"/>
      <c r="Z9" s="646">
        <v>0.1</v>
      </c>
      <c r="AA9" s="646"/>
      <c r="AB9" s="646"/>
      <c r="AC9" s="646"/>
      <c r="AD9" s="647">
        <v>299167</v>
      </c>
      <c r="AE9" s="647"/>
      <c r="AF9" s="647"/>
      <c r="AG9" s="647"/>
      <c r="AH9" s="647"/>
      <c r="AI9" s="647"/>
      <c r="AJ9" s="647"/>
      <c r="AK9" s="647"/>
      <c r="AL9" s="611">
        <v>0.3</v>
      </c>
      <c r="AM9" s="612"/>
      <c r="AN9" s="612"/>
      <c r="AO9" s="648"/>
      <c r="AP9" s="605" t="s">
        <v>229</v>
      </c>
      <c r="AQ9" s="606"/>
      <c r="AR9" s="606"/>
      <c r="AS9" s="606"/>
      <c r="AT9" s="606"/>
      <c r="AU9" s="606"/>
      <c r="AV9" s="606"/>
      <c r="AW9" s="606"/>
      <c r="AX9" s="606"/>
      <c r="AY9" s="606"/>
      <c r="AZ9" s="606"/>
      <c r="BA9" s="606"/>
      <c r="BB9" s="606"/>
      <c r="BC9" s="606"/>
      <c r="BD9" s="606"/>
      <c r="BE9" s="606"/>
      <c r="BF9" s="607"/>
      <c r="BG9" s="608">
        <v>25295326</v>
      </c>
      <c r="BH9" s="609"/>
      <c r="BI9" s="609"/>
      <c r="BJ9" s="609"/>
      <c r="BK9" s="609"/>
      <c r="BL9" s="609"/>
      <c r="BM9" s="609"/>
      <c r="BN9" s="610"/>
      <c r="BO9" s="646">
        <v>30.8</v>
      </c>
      <c r="BP9" s="646"/>
      <c r="BQ9" s="646"/>
      <c r="BR9" s="646"/>
      <c r="BS9" s="647" t="s">
        <v>122</v>
      </c>
      <c r="BT9" s="647"/>
      <c r="BU9" s="647"/>
      <c r="BV9" s="647"/>
      <c r="BW9" s="647"/>
      <c r="BX9" s="647"/>
      <c r="BY9" s="647"/>
      <c r="BZ9" s="647"/>
      <c r="CA9" s="647"/>
      <c r="CB9" s="682"/>
      <c r="CD9" s="605" t="s">
        <v>230</v>
      </c>
      <c r="CE9" s="606"/>
      <c r="CF9" s="606"/>
      <c r="CG9" s="606"/>
      <c r="CH9" s="606"/>
      <c r="CI9" s="606"/>
      <c r="CJ9" s="606"/>
      <c r="CK9" s="606"/>
      <c r="CL9" s="606"/>
      <c r="CM9" s="606"/>
      <c r="CN9" s="606"/>
      <c r="CO9" s="606"/>
      <c r="CP9" s="606"/>
      <c r="CQ9" s="607"/>
      <c r="CR9" s="608">
        <v>17484345</v>
      </c>
      <c r="CS9" s="609"/>
      <c r="CT9" s="609"/>
      <c r="CU9" s="609"/>
      <c r="CV9" s="609"/>
      <c r="CW9" s="609"/>
      <c r="CX9" s="609"/>
      <c r="CY9" s="610"/>
      <c r="CZ9" s="646">
        <v>8</v>
      </c>
      <c r="DA9" s="646"/>
      <c r="DB9" s="646"/>
      <c r="DC9" s="646"/>
      <c r="DD9" s="614">
        <v>1607564</v>
      </c>
      <c r="DE9" s="609"/>
      <c r="DF9" s="609"/>
      <c r="DG9" s="609"/>
      <c r="DH9" s="609"/>
      <c r="DI9" s="609"/>
      <c r="DJ9" s="609"/>
      <c r="DK9" s="609"/>
      <c r="DL9" s="609"/>
      <c r="DM9" s="609"/>
      <c r="DN9" s="609"/>
      <c r="DO9" s="609"/>
      <c r="DP9" s="610"/>
      <c r="DQ9" s="614">
        <v>11651061</v>
      </c>
      <c r="DR9" s="609"/>
      <c r="DS9" s="609"/>
      <c r="DT9" s="609"/>
      <c r="DU9" s="609"/>
      <c r="DV9" s="609"/>
      <c r="DW9" s="609"/>
      <c r="DX9" s="609"/>
      <c r="DY9" s="609"/>
      <c r="DZ9" s="609"/>
      <c r="EA9" s="609"/>
      <c r="EB9" s="609"/>
      <c r="EC9" s="645"/>
    </row>
    <row r="10" spans="2:143" ht="11.25" customHeight="1" x14ac:dyDescent="0.15">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1526295</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2"/>
      <c r="CD10" s="605" t="s">
        <v>233</v>
      </c>
      <c r="CE10" s="606"/>
      <c r="CF10" s="606"/>
      <c r="CG10" s="606"/>
      <c r="CH10" s="606"/>
      <c r="CI10" s="606"/>
      <c r="CJ10" s="606"/>
      <c r="CK10" s="606"/>
      <c r="CL10" s="606"/>
      <c r="CM10" s="606"/>
      <c r="CN10" s="606"/>
      <c r="CO10" s="606"/>
      <c r="CP10" s="606"/>
      <c r="CQ10" s="607"/>
      <c r="CR10" s="608">
        <v>191953</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57183</v>
      </c>
      <c r="DR10" s="609"/>
      <c r="DS10" s="609"/>
      <c r="DT10" s="609"/>
      <c r="DU10" s="609"/>
      <c r="DV10" s="609"/>
      <c r="DW10" s="609"/>
      <c r="DX10" s="609"/>
      <c r="DY10" s="609"/>
      <c r="DZ10" s="609"/>
      <c r="EA10" s="609"/>
      <c r="EB10" s="609"/>
      <c r="EC10" s="645"/>
    </row>
    <row r="11" spans="2:143" ht="11.25" customHeight="1" x14ac:dyDescent="0.15">
      <c r="B11" s="605" t="s">
        <v>234</v>
      </c>
      <c r="C11" s="606"/>
      <c r="D11" s="606"/>
      <c r="E11" s="606"/>
      <c r="F11" s="606"/>
      <c r="G11" s="606"/>
      <c r="H11" s="606"/>
      <c r="I11" s="606"/>
      <c r="J11" s="606"/>
      <c r="K11" s="606"/>
      <c r="L11" s="606"/>
      <c r="M11" s="606"/>
      <c r="N11" s="606"/>
      <c r="O11" s="606"/>
      <c r="P11" s="606"/>
      <c r="Q11" s="607"/>
      <c r="R11" s="608">
        <v>11965773</v>
      </c>
      <c r="S11" s="609"/>
      <c r="T11" s="609"/>
      <c r="U11" s="609"/>
      <c r="V11" s="609"/>
      <c r="W11" s="609"/>
      <c r="X11" s="609"/>
      <c r="Y11" s="610"/>
      <c r="Z11" s="611">
        <v>5.3</v>
      </c>
      <c r="AA11" s="612"/>
      <c r="AB11" s="612"/>
      <c r="AC11" s="613"/>
      <c r="AD11" s="614">
        <v>11965773</v>
      </c>
      <c r="AE11" s="609"/>
      <c r="AF11" s="609"/>
      <c r="AG11" s="609"/>
      <c r="AH11" s="609"/>
      <c r="AI11" s="609"/>
      <c r="AJ11" s="609"/>
      <c r="AK11" s="610"/>
      <c r="AL11" s="611">
        <v>11.3</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3946636</v>
      </c>
      <c r="BH11" s="609"/>
      <c r="BI11" s="609"/>
      <c r="BJ11" s="609"/>
      <c r="BK11" s="609"/>
      <c r="BL11" s="609"/>
      <c r="BM11" s="609"/>
      <c r="BN11" s="610"/>
      <c r="BO11" s="646">
        <v>4.8</v>
      </c>
      <c r="BP11" s="646"/>
      <c r="BQ11" s="646"/>
      <c r="BR11" s="646"/>
      <c r="BS11" s="647">
        <v>1240420</v>
      </c>
      <c r="BT11" s="647"/>
      <c r="BU11" s="647"/>
      <c r="BV11" s="647"/>
      <c r="BW11" s="647"/>
      <c r="BX11" s="647"/>
      <c r="BY11" s="647"/>
      <c r="BZ11" s="647"/>
      <c r="CA11" s="647"/>
      <c r="CB11" s="682"/>
      <c r="CD11" s="605" t="s">
        <v>236</v>
      </c>
      <c r="CE11" s="606"/>
      <c r="CF11" s="606"/>
      <c r="CG11" s="606"/>
      <c r="CH11" s="606"/>
      <c r="CI11" s="606"/>
      <c r="CJ11" s="606"/>
      <c r="CK11" s="606"/>
      <c r="CL11" s="606"/>
      <c r="CM11" s="606"/>
      <c r="CN11" s="606"/>
      <c r="CO11" s="606"/>
      <c r="CP11" s="606"/>
      <c r="CQ11" s="607"/>
      <c r="CR11" s="608">
        <v>2506079</v>
      </c>
      <c r="CS11" s="609"/>
      <c r="CT11" s="609"/>
      <c r="CU11" s="609"/>
      <c r="CV11" s="609"/>
      <c r="CW11" s="609"/>
      <c r="CX11" s="609"/>
      <c r="CY11" s="610"/>
      <c r="CZ11" s="646">
        <v>1.1000000000000001</v>
      </c>
      <c r="DA11" s="646"/>
      <c r="DB11" s="646"/>
      <c r="DC11" s="646"/>
      <c r="DD11" s="614">
        <v>888905</v>
      </c>
      <c r="DE11" s="609"/>
      <c r="DF11" s="609"/>
      <c r="DG11" s="609"/>
      <c r="DH11" s="609"/>
      <c r="DI11" s="609"/>
      <c r="DJ11" s="609"/>
      <c r="DK11" s="609"/>
      <c r="DL11" s="609"/>
      <c r="DM11" s="609"/>
      <c r="DN11" s="609"/>
      <c r="DO11" s="609"/>
      <c r="DP11" s="610"/>
      <c r="DQ11" s="614">
        <v>1396736</v>
      </c>
      <c r="DR11" s="609"/>
      <c r="DS11" s="609"/>
      <c r="DT11" s="609"/>
      <c r="DU11" s="609"/>
      <c r="DV11" s="609"/>
      <c r="DW11" s="609"/>
      <c r="DX11" s="609"/>
      <c r="DY11" s="609"/>
      <c r="DZ11" s="609"/>
      <c r="EA11" s="609"/>
      <c r="EB11" s="609"/>
      <c r="EC11" s="645"/>
    </row>
    <row r="12" spans="2:143" ht="11.25" customHeight="1" x14ac:dyDescent="0.15">
      <c r="B12" s="605" t="s">
        <v>237</v>
      </c>
      <c r="C12" s="606"/>
      <c r="D12" s="606"/>
      <c r="E12" s="606"/>
      <c r="F12" s="606"/>
      <c r="G12" s="606"/>
      <c r="H12" s="606"/>
      <c r="I12" s="606"/>
      <c r="J12" s="606"/>
      <c r="K12" s="606"/>
      <c r="L12" s="606"/>
      <c r="M12" s="606"/>
      <c r="N12" s="606"/>
      <c r="O12" s="606"/>
      <c r="P12" s="606"/>
      <c r="Q12" s="607"/>
      <c r="R12" s="608">
        <v>78935</v>
      </c>
      <c r="S12" s="609"/>
      <c r="T12" s="609"/>
      <c r="U12" s="609"/>
      <c r="V12" s="609"/>
      <c r="W12" s="609"/>
      <c r="X12" s="609"/>
      <c r="Y12" s="610"/>
      <c r="Z12" s="646">
        <v>0</v>
      </c>
      <c r="AA12" s="646"/>
      <c r="AB12" s="646"/>
      <c r="AC12" s="646"/>
      <c r="AD12" s="647">
        <v>78935</v>
      </c>
      <c r="AE12" s="647"/>
      <c r="AF12" s="647"/>
      <c r="AG12" s="647"/>
      <c r="AH12" s="647"/>
      <c r="AI12" s="647"/>
      <c r="AJ12" s="647"/>
      <c r="AK12" s="647"/>
      <c r="AL12" s="611">
        <v>0.1</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37163260</v>
      </c>
      <c r="BH12" s="609"/>
      <c r="BI12" s="609"/>
      <c r="BJ12" s="609"/>
      <c r="BK12" s="609"/>
      <c r="BL12" s="609"/>
      <c r="BM12" s="609"/>
      <c r="BN12" s="610"/>
      <c r="BO12" s="646">
        <v>45.3</v>
      </c>
      <c r="BP12" s="646"/>
      <c r="BQ12" s="646"/>
      <c r="BR12" s="646"/>
      <c r="BS12" s="647" t="s">
        <v>122</v>
      </c>
      <c r="BT12" s="647"/>
      <c r="BU12" s="647"/>
      <c r="BV12" s="647"/>
      <c r="BW12" s="647"/>
      <c r="BX12" s="647"/>
      <c r="BY12" s="647"/>
      <c r="BZ12" s="647"/>
      <c r="CA12" s="647"/>
      <c r="CB12" s="682"/>
      <c r="CD12" s="605" t="s">
        <v>239</v>
      </c>
      <c r="CE12" s="606"/>
      <c r="CF12" s="606"/>
      <c r="CG12" s="606"/>
      <c r="CH12" s="606"/>
      <c r="CI12" s="606"/>
      <c r="CJ12" s="606"/>
      <c r="CK12" s="606"/>
      <c r="CL12" s="606"/>
      <c r="CM12" s="606"/>
      <c r="CN12" s="606"/>
      <c r="CO12" s="606"/>
      <c r="CP12" s="606"/>
      <c r="CQ12" s="607"/>
      <c r="CR12" s="608">
        <v>9717398</v>
      </c>
      <c r="CS12" s="609"/>
      <c r="CT12" s="609"/>
      <c r="CU12" s="609"/>
      <c r="CV12" s="609"/>
      <c r="CW12" s="609"/>
      <c r="CX12" s="609"/>
      <c r="CY12" s="610"/>
      <c r="CZ12" s="646">
        <v>4.4000000000000004</v>
      </c>
      <c r="DA12" s="646"/>
      <c r="DB12" s="646"/>
      <c r="DC12" s="646"/>
      <c r="DD12" s="614">
        <v>589415</v>
      </c>
      <c r="DE12" s="609"/>
      <c r="DF12" s="609"/>
      <c r="DG12" s="609"/>
      <c r="DH12" s="609"/>
      <c r="DI12" s="609"/>
      <c r="DJ12" s="609"/>
      <c r="DK12" s="609"/>
      <c r="DL12" s="609"/>
      <c r="DM12" s="609"/>
      <c r="DN12" s="609"/>
      <c r="DO12" s="609"/>
      <c r="DP12" s="610"/>
      <c r="DQ12" s="614">
        <v>4251608</v>
      </c>
      <c r="DR12" s="609"/>
      <c r="DS12" s="609"/>
      <c r="DT12" s="609"/>
      <c r="DU12" s="609"/>
      <c r="DV12" s="609"/>
      <c r="DW12" s="609"/>
      <c r="DX12" s="609"/>
      <c r="DY12" s="609"/>
      <c r="DZ12" s="609"/>
      <c r="EA12" s="609"/>
      <c r="EB12" s="609"/>
      <c r="EC12" s="645"/>
    </row>
    <row r="13" spans="2:143" ht="11.25" customHeight="1" x14ac:dyDescent="0.15">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37029263</v>
      </c>
      <c r="BH13" s="609"/>
      <c r="BI13" s="609"/>
      <c r="BJ13" s="609"/>
      <c r="BK13" s="609"/>
      <c r="BL13" s="609"/>
      <c r="BM13" s="609"/>
      <c r="BN13" s="610"/>
      <c r="BO13" s="646">
        <v>45.1</v>
      </c>
      <c r="BP13" s="646"/>
      <c r="BQ13" s="646"/>
      <c r="BR13" s="646"/>
      <c r="BS13" s="647" t="s">
        <v>122</v>
      </c>
      <c r="BT13" s="647"/>
      <c r="BU13" s="647"/>
      <c r="BV13" s="647"/>
      <c r="BW13" s="647"/>
      <c r="BX13" s="647"/>
      <c r="BY13" s="647"/>
      <c r="BZ13" s="647"/>
      <c r="CA13" s="647"/>
      <c r="CB13" s="682"/>
      <c r="CD13" s="605" t="s">
        <v>242</v>
      </c>
      <c r="CE13" s="606"/>
      <c r="CF13" s="606"/>
      <c r="CG13" s="606"/>
      <c r="CH13" s="606"/>
      <c r="CI13" s="606"/>
      <c r="CJ13" s="606"/>
      <c r="CK13" s="606"/>
      <c r="CL13" s="606"/>
      <c r="CM13" s="606"/>
      <c r="CN13" s="606"/>
      <c r="CO13" s="606"/>
      <c r="CP13" s="606"/>
      <c r="CQ13" s="607"/>
      <c r="CR13" s="608">
        <v>20767103</v>
      </c>
      <c r="CS13" s="609"/>
      <c r="CT13" s="609"/>
      <c r="CU13" s="609"/>
      <c r="CV13" s="609"/>
      <c r="CW13" s="609"/>
      <c r="CX13" s="609"/>
      <c r="CY13" s="610"/>
      <c r="CZ13" s="646">
        <v>9.5</v>
      </c>
      <c r="DA13" s="646"/>
      <c r="DB13" s="646"/>
      <c r="DC13" s="646"/>
      <c r="DD13" s="614">
        <v>9880383</v>
      </c>
      <c r="DE13" s="609"/>
      <c r="DF13" s="609"/>
      <c r="DG13" s="609"/>
      <c r="DH13" s="609"/>
      <c r="DI13" s="609"/>
      <c r="DJ13" s="609"/>
      <c r="DK13" s="609"/>
      <c r="DL13" s="609"/>
      <c r="DM13" s="609"/>
      <c r="DN13" s="609"/>
      <c r="DO13" s="609"/>
      <c r="DP13" s="610"/>
      <c r="DQ13" s="614">
        <v>10412450</v>
      </c>
      <c r="DR13" s="609"/>
      <c r="DS13" s="609"/>
      <c r="DT13" s="609"/>
      <c r="DU13" s="609"/>
      <c r="DV13" s="609"/>
      <c r="DW13" s="609"/>
      <c r="DX13" s="609"/>
      <c r="DY13" s="609"/>
      <c r="DZ13" s="609"/>
      <c r="EA13" s="609"/>
      <c r="EB13" s="609"/>
      <c r="EC13" s="645"/>
    </row>
    <row r="14" spans="2:143" ht="11.25" customHeight="1" x14ac:dyDescent="0.15">
      <c r="B14" s="605" t="s">
        <v>243</v>
      </c>
      <c r="C14" s="606"/>
      <c r="D14" s="606"/>
      <c r="E14" s="606"/>
      <c r="F14" s="606"/>
      <c r="G14" s="606"/>
      <c r="H14" s="606"/>
      <c r="I14" s="606"/>
      <c r="J14" s="606"/>
      <c r="K14" s="606"/>
      <c r="L14" s="606"/>
      <c r="M14" s="606"/>
      <c r="N14" s="606"/>
      <c r="O14" s="606"/>
      <c r="P14" s="606"/>
      <c r="Q14" s="607"/>
      <c r="R14" s="608">
        <v>6327</v>
      </c>
      <c r="S14" s="609"/>
      <c r="T14" s="609"/>
      <c r="U14" s="609"/>
      <c r="V14" s="609"/>
      <c r="W14" s="609"/>
      <c r="X14" s="609"/>
      <c r="Y14" s="610"/>
      <c r="Z14" s="646">
        <v>0</v>
      </c>
      <c r="AA14" s="646"/>
      <c r="AB14" s="646"/>
      <c r="AC14" s="646"/>
      <c r="AD14" s="647">
        <v>6327</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1572402</v>
      </c>
      <c r="BH14" s="609"/>
      <c r="BI14" s="609"/>
      <c r="BJ14" s="609"/>
      <c r="BK14" s="609"/>
      <c r="BL14" s="609"/>
      <c r="BM14" s="609"/>
      <c r="BN14" s="610"/>
      <c r="BO14" s="646">
        <v>1.9</v>
      </c>
      <c r="BP14" s="646"/>
      <c r="BQ14" s="646"/>
      <c r="BR14" s="646"/>
      <c r="BS14" s="647" t="s">
        <v>122</v>
      </c>
      <c r="BT14" s="647"/>
      <c r="BU14" s="647"/>
      <c r="BV14" s="647"/>
      <c r="BW14" s="647"/>
      <c r="BX14" s="647"/>
      <c r="BY14" s="647"/>
      <c r="BZ14" s="647"/>
      <c r="CA14" s="647"/>
      <c r="CB14" s="682"/>
      <c r="CD14" s="605" t="s">
        <v>245</v>
      </c>
      <c r="CE14" s="606"/>
      <c r="CF14" s="606"/>
      <c r="CG14" s="606"/>
      <c r="CH14" s="606"/>
      <c r="CI14" s="606"/>
      <c r="CJ14" s="606"/>
      <c r="CK14" s="606"/>
      <c r="CL14" s="606"/>
      <c r="CM14" s="606"/>
      <c r="CN14" s="606"/>
      <c r="CO14" s="606"/>
      <c r="CP14" s="606"/>
      <c r="CQ14" s="607"/>
      <c r="CR14" s="608">
        <v>5827902</v>
      </c>
      <c r="CS14" s="609"/>
      <c r="CT14" s="609"/>
      <c r="CU14" s="609"/>
      <c r="CV14" s="609"/>
      <c r="CW14" s="609"/>
      <c r="CX14" s="609"/>
      <c r="CY14" s="610"/>
      <c r="CZ14" s="646">
        <v>2.7</v>
      </c>
      <c r="DA14" s="646"/>
      <c r="DB14" s="646"/>
      <c r="DC14" s="646"/>
      <c r="DD14" s="614">
        <v>1045942</v>
      </c>
      <c r="DE14" s="609"/>
      <c r="DF14" s="609"/>
      <c r="DG14" s="609"/>
      <c r="DH14" s="609"/>
      <c r="DI14" s="609"/>
      <c r="DJ14" s="609"/>
      <c r="DK14" s="609"/>
      <c r="DL14" s="609"/>
      <c r="DM14" s="609"/>
      <c r="DN14" s="609"/>
      <c r="DO14" s="609"/>
      <c r="DP14" s="610"/>
      <c r="DQ14" s="614">
        <v>4755313</v>
      </c>
      <c r="DR14" s="609"/>
      <c r="DS14" s="609"/>
      <c r="DT14" s="609"/>
      <c r="DU14" s="609"/>
      <c r="DV14" s="609"/>
      <c r="DW14" s="609"/>
      <c r="DX14" s="609"/>
      <c r="DY14" s="609"/>
      <c r="DZ14" s="609"/>
      <c r="EA14" s="609"/>
      <c r="EB14" s="609"/>
      <c r="EC14" s="645"/>
    </row>
    <row r="15" spans="2:143" ht="11.25" customHeight="1" x14ac:dyDescent="0.15">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3600376</v>
      </c>
      <c r="BH15" s="609"/>
      <c r="BI15" s="609"/>
      <c r="BJ15" s="609"/>
      <c r="BK15" s="609"/>
      <c r="BL15" s="609"/>
      <c r="BM15" s="609"/>
      <c r="BN15" s="610"/>
      <c r="BO15" s="646">
        <v>4.4000000000000004</v>
      </c>
      <c r="BP15" s="646"/>
      <c r="BQ15" s="646"/>
      <c r="BR15" s="646"/>
      <c r="BS15" s="647" t="s">
        <v>122</v>
      </c>
      <c r="BT15" s="647"/>
      <c r="BU15" s="647"/>
      <c r="BV15" s="647"/>
      <c r="BW15" s="647"/>
      <c r="BX15" s="647"/>
      <c r="BY15" s="647"/>
      <c r="BZ15" s="647"/>
      <c r="CA15" s="647"/>
      <c r="CB15" s="682"/>
      <c r="CD15" s="605" t="s">
        <v>248</v>
      </c>
      <c r="CE15" s="606"/>
      <c r="CF15" s="606"/>
      <c r="CG15" s="606"/>
      <c r="CH15" s="606"/>
      <c r="CI15" s="606"/>
      <c r="CJ15" s="606"/>
      <c r="CK15" s="606"/>
      <c r="CL15" s="606"/>
      <c r="CM15" s="606"/>
      <c r="CN15" s="606"/>
      <c r="CO15" s="606"/>
      <c r="CP15" s="606"/>
      <c r="CQ15" s="607"/>
      <c r="CR15" s="608">
        <v>27408786</v>
      </c>
      <c r="CS15" s="609"/>
      <c r="CT15" s="609"/>
      <c r="CU15" s="609"/>
      <c r="CV15" s="609"/>
      <c r="CW15" s="609"/>
      <c r="CX15" s="609"/>
      <c r="CY15" s="610"/>
      <c r="CZ15" s="646">
        <v>12.5</v>
      </c>
      <c r="DA15" s="646"/>
      <c r="DB15" s="646"/>
      <c r="DC15" s="646"/>
      <c r="DD15" s="614">
        <v>9108779</v>
      </c>
      <c r="DE15" s="609"/>
      <c r="DF15" s="609"/>
      <c r="DG15" s="609"/>
      <c r="DH15" s="609"/>
      <c r="DI15" s="609"/>
      <c r="DJ15" s="609"/>
      <c r="DK15" s="609"/>
      <c r="DL15" s="609"/>
      <c r="DM15" s="609"/>
      <c r="DN15" s="609"/>
      <c r="DO15" s="609"/>
      <c r="DP15" s="610"/>
      <c r="DQ15" s="614">
        <v>14768595</v>
      </c>
      <c r="DR15" s="609"/>
      <c r="DS15" s="609"/>
      <c r="DT15" s="609"/>
      <c r="DU15" s="609"/>
      <c r="DV15" s="609"/>
      <c r="DW15" s="609"/>
      <c r="DX15" s="609"/>
      <c r="DY15" s="609"/>
      <c r="DZ15" s="609"/>
      <c r="EA15" s="609"/>
      <c r="EB15" s="609"/>
      <c r="EC15" s="645"/>
    </row>
    <row r="16" spans="2:143" ht="11.25" customHeight="1" x14ac:dyDescent="0.15">
      <c r="B16" s="605" t="s">
        <v>249</v>
      </c>
      <c r="C16" s="606"/>
      <c r="D16" s="606"/>
      <c r="E16" s="606"/>
      <c r="F16" s="606"/>
      <c r="G16" s="606"/>
      <c r="H16" s="606"/>
      <c r="I16" s="606"/>
      <c r="J16" s="606"/>
      <c r="K16" s="606"/>
      <c r="L16" s="606"/>
      <c r="M16" s="606"/>
      <c r="N16" s="606"/>
      <c r="O16" s="606"/>
      <c r="P16" s="606"/>
      <c r="Q16" s="607"/>
      <c r="R16" s="608">
        <v>128260</v>
      </c>
      <c r="S16" s="609"/>
      <c r="T16" s="609"/>
      <c r="U16" s="609"/>
      <c r="V16" s="609"/>
      <c r="W16" s="609"/>
      <c r="X16" s="609"/>
      <c r="Y16" s="610"/>
      <c r="Z16" s="646">
        <v>0.1</v>
      </c>
      <c r="AA16" s="646"/>
      <c r="AB16" s="646"/>
      <c r="AC16" s="646"/>
      <c r="AD16" s="647">
        <v>128260</v>
      </c>
      <c r="AE16" s="647"/>
      <c r="AF16" s="647"/>
      <c r="AG16" s="647"/>
      <c r="AH16" s="647"/>
      <c r="AI16" s="647"/>
      <c r="AJ16" s="647"/>
      <c r="AK16" s="647"/>
      <c r="AL16" s="611">
        <v>0.1</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251</v>
      </c>
      <c r="CE16" s="606"/>
      <c r="CF16" s="606"/>
      <c r="CG16" s="606"/>
      <c r="CH16" s="606"/>
      <c r="CI16" s="606"/>
      <c r="CJ16" s="606"/>
      <c r="CK16" s="606"/>
      <c r="CL16" s="606"/>
      <c r="CM16" s="606"/>
      <c r="CN16" s="606"/>
      <c r="CO16" s="606"/>
      <c r="CP16" s="606"/>
      <c r="CQ16" s="607"/>
      <c r="CR16" s="608">
        <v>230826</v>
      </c>
      <c r="CS16" s="609"/>
      <c r="CT16" s="609"/>
      <c r="CU16" s="609"/>
      <c r="CV16" s="609"/>
      <c r="CW16" s="609"/>
      <c r="CX16" s="609"/>
      <c r="CY16" s="610"/>
      <c r="CZ16" s="646">
        <v>0.1</v>
      </c>
      <c r="DA16" s="646"/>
      <c r="DB16" s="646"/>
      <c r="DC16" s="646"/>
      <c r="DD16" s="614" t="s">
        <v>122</v>
      </c>
      <c r="DE16" s="609"/>
      <c r="DF16" s="609"/>
      <c r="DG16" s="609"/>
      <c r="DH16" s="609"/>
      <c r="DI16" s="609"/>
      <c r="DJ16" s="609"/>
      <c r="DK16" s="609"/>
      <c r="DL16" s="609"/>
      <c r="DM16" s="609"/>
      <c r="DN16" s="609"/>
      <c r="DO16" s="609"/>
      <c r="DP16" s="610"/>
      <c r="DQ16" s="614">
        <v>23902</v>
      </c>
      <c r="DR16" s="609"/>
      <c r="DS16" s="609"/>
      <c r="DT16" s="609"/>
      <c r="DU16" s="609"/>
      <c r="DV16" s="609"/>
      <c r="DW16" s="609"/>
      <c r="DX16" s="609"/>
      <c r="DY16" s="609"/>
      <c r="DZ16" s="609"/>
      <c r="EA16" s="609"/>
      <c r="EB16" s="609"/>
      <c r="EC16" s="645"/>
    </row>
    <row r="17" spans="2:133" ht="11.25" customHeight="1" x14ac:dyDescent="0.15">
      <c r="B17" s="605" t="s">
        <v>252</v>
      </c>
      <c r="C17" s="606"/>
      <c r="D17" s="606"/>
      <c r="E17" s="606"/>
      <c r="F17" s="606"/>
      <c r="G17" s="606"/>
      <c r="H17" s="606"/>
      <c r="I17" s="606"/>
      <c r="J17" s="606"/>
      <c r="K17" s="606"/>
      <c r="L17" s="606"/>
      <c r="M17" s="606"/>
      <c r="N17" s="606"/>
      <c r="O17" s="606"/>
      <c r="P17" s="606"/>
      <c r="Q17" s="607"/>
      <c r="R17" s="608">
        <v>997578</v>
      </c>
      <c r="S17" s="609"/>
      <c r="T17" s="609"/>
      <c r="U17" s="609"/>
      <c r="V17" s="609"/>
      <c r="W17" s="609"/>
      <c r="X17" s="609"/>
      <c r="Y17" s="610"/>
      <c r="Z17" s="646">
        <v>0.4</v>
      </c>
      <c r="AA17" s="646"/>
      <c r="AB17" s="646"/>
      <c r="AC17" s="646"/>
      <c r="AD17" s="647">
        <v>997578</v>
      </c>
      <c r="AE17" s="647"/>
      <c r="AF17" s="647"/>
      <c r="AG17" s="647"/>
      <c r="AH17" s="647"/>
      <c r="AI17" s="647"/>
      <c r="AJ17" s="647"/>
      <c r="AK17" s="647"/>
      <c r="AL17" s="611">
        <v>0.9</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254</v>
      </c>
      <c r="CE17" s="606"/>
      <c r="CF17" s="606"/>
      <c r="CG17" s="606"/>
      <c r="CH17" s="606"/>
      <c r="CI17" s="606"/>
      <c r="CJ17" s="606"/>
      <c r="CK17" s="606"/>
      <c r="CL17" s="606"/>
      <c r="CM17" s="606"/>
      <c r="CN17" s="606"/>
      <c r="CO17" s="606"/>
      <c r="CP17" s="606"/>
      <c r="CQ17" s="607"/>
      <c r="CR17" s="608">
        <v>18515901</v>
      </c>
      <c r="CS17" s="609"/>
      <c r="CT17" s="609"/>
      <c r="CU17" s="609"/>
      <c r="CV17" s="609"/>
      <c r="CW17" s="609"/>
      <c r="CX17" s="609"/>
      <c r="CY17" s="610"/>
      <c r="CZ17" s="646">
        <v>8.5</v>
      </c>
      <c r="DA17" s="646"/>
      <c r="DB17" s="646"/>
      <c r="DC17" s="646"/>
      <c r="DD17" s="614" t="s">
        <v>122</v>
      </c>
      <c r="DE17" s="609"/>
      <c r="DF17" s="609"/>
      <c r="DG17" s="609"/>
      <c r="DH17" s="609"/>
      <c r="DI17" s="609"/>
      <c r="DJ17" s="609"/>
      <c r="DK17" s="609"/>
      <c r="DL17" s="609"/>
      <c r="DM17" s="609"/>
      <c r="DN17" s="609"/>
      <c r="DO17" s="609"/>
      <c r="DP17" s="610"/>
      <c r="DQ17" s="614">
        <v>17695870</v>
      </c>
      <c r="DR17" s="609"/>
      <c r="DS17" s="609"/>
      <c r="DT17" s="609"/>
      <c r="DU17" s="609"/>
      <c r="DV17" s="609"/>
      <c r="DW17" s="609"/>
      <c r="DX17" s="609"/>
      <c r="DY17" s="609"/>
      <c r="DZ17" s="609"/>
      <c r="EA17" s="609"/>
      <c r="EB17" s="609"/>
      <c r="EC17" s="645"/>
    </row>
    <row r="18" spans="2:133" ht="11.25" customHeight="1" x14ac:dyDescent="0.15">
      <c r="B18" s="605" t="s">
        <v>255</v>
      </c>
      <c r="C18" s="606"/>
      <c r="D18" s="606"/>
      <c r="E18" s="606"/>
      <c r="F18" s="606"/>
      <c r="G18" s="606"/>
      <c r="H18" s="606"/>
      <c r="I18" s="606"/>
      <c r="J18" s="606"/>
      <c r="K18" s="606"/>
      <c r="L18" s="606"/>
      <c r="M18" s="606"/>
      <c r="N18" s="606"/>
      <c r="O18" s="606"/>
      <c r="P18" s="606"/>
      <c r="Q18" s="607"/>
      <c r="R18" s="608">
        <v>624180</v>
      </c>
      <c r="S18" s="609"/>
      <c r="T18" s="609"/>
      <c r="U18" s="609"/>
      <c r="V18" s="609"/>
      <c r="W18" s="609"/>
      <c r="X18" s="609"/>
      <c r="Y18" s="610"/>
      <c r="Z18" s="646">
        <v>0.3</v>
      </c>
      <c r="AA18" s="646"/>
      <c r="AB18" s="646"/>
      <c r="AC18" s="646"/>
      <c r="AD18" s="647">
        <v>624180</v>
      </c>
      <c r="AE18" s="647"/>
      <c r="AF18" s="647"/>
      <c r="AG18" s="647"/>
      <c r="AH18" s="647"/>
      <c r="AI18" s="647"/>
      <c r="AJ18" s="647"/>
      <c r="AK18" s="647"/>
      <c r="AL18" s="611">
        <v>0.6</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258</v>
      </c>
      <c r="C19" s="606"/>
      <c r="D19" s="606"/>
      <c r="E19" s="606"/>
      <c r="F19" s="606"/>
      <c r="G19" s="606"/>
      <c r="H19" s="606"/>
      <c r="I19" s="606"/>
      <c r="J19" s="606"/>
      <c r="K19" s="606"/>
      <c r="L19" s="606"/>
      <c r="M19" s="606"/>
      <c r="N19" s="606"/>
      <c r="O19" s="606"/>
      <c r="P19" s="606"/>
      <c r="Q19" s="607"/>
      <c r="R19" s="608">
        <v>601536</v>
      </c>
      <c r="S19" s="609"/>
      <c r="T19" s="609"/>
      <c r="U19" s="609"/>
      <c r="V19" s="609"/>
      <c r="W19" s="609"/>
      <c r="X19" s="609"/>
      <c r="Y19" s="610"/>
      <c r="Z19" s="646">
        <v>0.3</v>
      </c>
      <c r="AA19" s="646"/>
      <c r="AB19" s="646"/>
      <c r="AC19" s="646"/>
      <c r="AD19" s="647">
        <v>601536</v>
      </c>
      <c r="AE19" s="647"/>
      <c r="AF19" s="647"/>
      <c r="AG19" s="647"/>
      <c r="AH19" s="647"/>
      <c r="AI19" s="647"/>
      <c r="AJ19" s="647"/>
      <c r="AK19" s="647"/>
      <c r="AL19" s="611">
        <v>0.6</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8153061</v>
      </c>
      <c r="BH19" s="609"/>
      <c r="BI19" s="609"/>
      <c r="BJ19" s="609"/>
      <c r="BK19" s="609"/>
      <c r="BL19" s="609"/>
      <c r="BM19" s="609"/>
      <c r="BN19" s="610"/>
      <c r="BO19" s="646">
        <v>9.9</v>
      </c>
      <c r="BP19" s="646"/>
      <c r="BQ19" s="646"/>
      <c r="BR19" s="646"/>
      <c r="BS19" s="647" t="s">
        <v>122</v>
      </c>
      <c r="BT19" s="647"/>
      <c r="BU19" s="647"/>
      <c r="BV19" s="647"/>
      <c r="BW19" s="647"/>
      <c r="BX19" s="647"/>
      <c r="BY19" s="647"/>
      <c r="BZ19" s="647"/>
      <c r="CA19" s="647"/>
      <c r="CB19" s="682"/>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261</v>
      </c>
      <c r="C20" s="684"/>
      <c r="D20" s="684"/>
      <c r="E20" s="684"/>
      <c r="F20" s="684"/>
      <c r="G20" s="684"/>
      <c r="H20" s="684"/>
      <c r="I20" s="684"/>
      <c r="J20" s="684"/>
      <c r="K20" s="684"/>
      <c r="L20" s="684"/>
      <c r="M20" s="684"/>
      <c r="N20" s="684"/>
      <c r="O20" s="684"/>
      <c r="P20" s="684"/>
      <c r="Q20" s="685"/>
      <c r="R20" s="608">
        <v>22644</v>
      </c>
      <c r="S20" s="609"/>
      <c r="T20" s="609"/>
      <c r="U20" s="609"/>
      <c r="V20" s="609"/>
      <c r="W20" s="609"/>
      <c r="X20" s="609"/>
      <c r="Y20" s="610"/>
      <c r="Z20" s="646">
        <v>0</v>
      </c>
      <c r="AA20" s="646"/>
      <c r="AB20" s="646"/>
      <c r="AC20" s="646"/>
      <c r="AD20" s="647">
        <v>22644</v>
      </c>
      <c r="AE20" s="647"/>
      <c r="AF20" s="647"/>
      <c r="AG20" s="647"/>
      <c r="AH20" s="647"/>
      <c r="AI20" s="647"/>
      <c r="AJ20" s="647"/>
      <c r="AK20" s="647"/>
      <c r="AL20" s="611">
        <v>0</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8153061</v>
      </c>
      <c r="BH20" s="609"/>
      <c r="BI20" s="609"/>
      <c r="BJ20" s="609"/>
      <c r="BK20" s="609"/>
      <c r="BL20" s="609"/>
      <c r="BM20" s="609"/>
      <c r="BN20" s="610"/>
      <c r="BO20" s="646">
        <v>9.9</v>
      </c>
      <c r="BP20" s="646"/>
      <c r="BQ20" s="646"/>
      <c r="BR20" s="646"/>
      <c r="BS20" s="647" t="s">
        <v>122</v>
      </c>
      <c r="BT20" s="647"/>
      <c r="BU20" s="647"/>
      <c r="BV20" s="647"/>
      <c r="BW20" s="647"/>
      <c r="BX20" s="647"/>
      <c r="BY20" s="647"/>
      <c r="BZ20" s="647"/>
      <c r="CA20" s="647"/>
      <c r="CB20" s="682"/>
      <c r="CD20" s="605" t="s">
        <v>263</v>
      </c>
      <c r="CE20" s="606"/>
      <c r="CF20" s="606"/>
      <c r="CG20" s="606"/>
      <c r="CH20" s="606"/>
      <c r="CI20" s="606"/>
      <c r="CJ20" s="606"/>
      <c r="CK20" s="606"/>
      <c r="CL20" s="606"/>
      <c r="CM20" s="606"/>
      <c r="CN20" s="606"/>
      <c r="CO20" s="606"/>
      <c r="CP20" s="606"/>
      <c r="CQ20" s="607"/>
      <c r="CR20" s="608">
        <v>218441539</v>
      </c>
      <c r="CS20" s="609"/>
      <c r="CT20" s="609"/>
      <c r="CU20" s="609"/>
      <c r="CV20" s="609"/>
      <c r="CW20" s="609"/>
      <c r="CX20" s="609"/>
      <c r="CY20" s="610"/>
      <c r="CZ20" s="646">
        <v>100</v>
      </c>
      <c r="DA20" s="646"/>
      <c r="DB20" s="646"/>
      <c r="DC20" s="646"/>
      <c r="DD20" s="614">
        <v>30004175</v>
      </c>
      <c r="DE20" s="609"/>
      <c r="DF20" s="609"/>
      <c r="DG20" s="609"/>
      <c r="DH20" s="609"/>
      <c r="DI20" s="609"/>
      <c r="DJ20" s="609"/>
      <c r="DK20" s="609"/>
      <c r="DL20" s="609"/>
      <c r="DM20" s="609"/>
      <c r="DN20" s="609"/>
      <c r="DO20" s="609"/>
      <c r="DP20" s="610"/>
      <c r="DQ20" s="614">
        <v>124244460</v>
      </c>
      <c r="DR20" s="609"/>
      <c r="DS20" s="609"/>
      <c r="DT20" s="609"/>
      <c r="DU20" s="609"/>
      <c r="DV20" s="609"/>
      <c r="DW20" s="609"/>
      <c r="DX20" s="609"/>
      <c r="DY20" s="609"/>
      <c r="DZ20" s="609"/>
      <c r="EA20" s="609"/>
      <c r="EB20" s="609"/>
      <c r="EC20" s="645"/>
    </row>
    <row r="21" spans="2:133" ht="11.25" customHeight="1" x14ac:dyDescent="0.15">
      <c r="B21" s="605" t="s">
        <v>264</v>
      </c>
      <c r="C21" s="606"/>
      <c r="D21" s="606"/>
      <c r="E21" s="606"/>
      <c r="F21" s="606"/>
      <c r="G21" s="606"/>
      <c r="H21" s="606"/>
      <c r="I21" s="606"/>
      <c r="J21" s="606"/>
      <c r="K21" s="606"/>
      <c r="L21" s="606"/>
      <c r="M21" s="606"/>
      <c r="N21" s="606"/>
      <c r="O21" s="606"/>
      <c r="P21" s="606"/>
      <c r="Q21" s="607"/>
      <c r="R21" s="608">
        <v>12811153</v>
      </c>
      <c r="S21" s="609"/>
      <c r="T21" s="609"/>
      <c r="U21" s="609"/>
      <c r="V21" s="609"/>
      <c r="W21" s="609"/>
      <c r="X21" s="609"/>
      <c r="Y21" s="610"/>
      <c r="Z21" s="646">
        <v>5.7</v>
      </c>
      <c r="AA21" s="646"/>
      <c r="AB21" s="646"/>
      <c r="AC21" s="646"/>
      <c r="AD21" s="647">
        <v>11749975</v>
      </c>
      <c r="AE21" s="647"/>
      <c r="AF21" s="647"/>
      <c r="AG21" s="647"/>
      <c r="AH21" s="647"/>
      <c r="AI21" s="647"/>
      <c r="AJ21" s="647"/>
      <c r="AK21" s="647"/>
      <c r="AL21" s="611">
        <v>11.1</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v>38676</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266</v>
      </c>
      <c r="C22" s="606"/>
      <c r="D22" s="606"/>
      <c r="E22" s="606"/>
      <c r="F22" s="606"/>
      <c r="G22" s="606"/>
      <c r="H22" s="606"/>
      <c r="I22" s="606"/>
      <c r="J22" s="606"/>
      <c r="K22" s="606"/>
      <c r="L22" s="606"/>
      <c r="M22" s="606"/>
      <c r="N22" s="606"/>
      <c r="O22" s="606"/>
      <c r="P22" s="606"/>
      <c r="Q22" s="607"/>
      <c r="R22" s="608">
        <v>11749975</v>
      </c>
      <c r="S22" s="609"/>
      <c r="T22" s="609"/>
      <c r="U22" s="609"/>
      <c r="V22" s="609"/>
      <c r="W22" s="609"/>
      <c r="X22" s="609"/>
      <c r="Y22" s="610"/>
      <c r="Z22" s="646">
        <v>5.2</v>
      </c>
      <c r="AA22" s="646"/>
      <c r="AB22" s="646"/>
      <c r="AC22" s="646"/>
      <c r="AD22" s="647">
        <v>11749975</v>
      </c>
      <c r="AE22" s="647"/>
      <c r="AF22" s="647"/>
      <c r="AG22" s="647"/>
      <c r="AH22" s="647"/>
      <c r="AI22" s="647"/>
      <c r="AJ22" s="647"/>
      <c r="AK22" s="647"/>
      <c r="AL22" s="611">
        <v>11.1</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v>3151600</v>
      </c>
      <c r="BH22" s="609"/>
      <c r="BI22" s="609"/>
      <c r="BJ22" s="609"/>
      <c r="BK22" s="609"/>
      <c r="BL22" s="609"/>
      <c r="BM22" s="609"/>
      <c r="BN22" s="610"/>
      <c r="BO22" s="646">
        <v>3.8</v>
      </c>
      <c r="BP22" s="646"/>
      <c r="BQ22" s="646"/>
      <c r="BR22" s="646"/>
      <c r="BS22" s="647" t="s">
        <v>122</v>
      </c>
      <c r="BT22" s="647"/>
      <c r="BU22" s="647"/>
      <c r="BV22" s="647"/>
      <c r="BW22" s="647"/>
      <c r="BX22" s="647"/>
      <c r="BY22" s="647"/>
      <c r="BZ22" s="647"/>
      <c r="CA22" s="647"/>
      <c r="CB22" s="682"/>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269</v>
      </c>
      <c r="C23" s="606"/>
      <c r="D23" s="606"/>
      <c r="E23" s="606"/>
      <c r="F23" s="606"/>
      <c r="G23" s="606"/>
      <c r="H23" s="606"/>
      <c r="I23" s="606"/>
      <c r="J23" s="606"/>
      <c r="K23" s="606"/>
      <c r="L23" s="606"/>
      <c r="M23" s="606"/>
      <c r="N23" s="606"/>
      <c r="O23" s="606"/>
      <c r="P23" s="606"/>
      <c r="Q23" s="607"/>
      <c r="R23" s="608">
        <v>1061178</v>
      </c>
      <c r="S23" s="609"/>
      <c r="T23" s="609"/>
      <c r="U23" s="609"/>
      <c r="V23" s="609"/>
      <c r="W23" s="609"/>
      <c r="X23" s="609"/>
      <c r="Y23" s="610"/>
      <c r="Z23" s="646">
        <v>0.5</v>
      </c>
      <c r="AA23" s="646"/>
      <c r="AB23" s="646"/>
      <c r="AC23" s="646"/>
      <c r="AD23" s="647" t="s">
        <v>122</v>
      </c>
      <c r="AE23" s="647"/>
      <c r="AF23" s="647"/>
      <c r="AG23" s="647"/>
      <c r="AH23" s="647"/>
      <c r="AI23" s="647"/>
      <c r="AJ23" s="647"/>
      <c r="AK23" s="647"/>
      <c r="AL23" s="611" t="s">
        <v>122</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v>4962785</v>
      </c>
      <c r="BH23" s="609"/>
      <c r="BI23" s="609"/>
      <c r="BJ23" s="609"/>
      <c r="BK23" s="609"/>
      <c r="BL23" s="609"/>
      <c r="BM23" s="609"/>
      <c r="BN23" s="610"/>
      <c r="BO23" s="646">
        <v>6</v>
      </c>
      <c r="BP23" s="646"/>
      <c r="BQ23" s="646"/>
      <c r="BR23" s="646"/>
      <c r="BS23" s="647" t="s">
        <v>122</v>
      </c>
      <c r="BT23" s="647"/>
      <c r="BU23" s="647"/>
      <c r="BV23" s="647"/>
      <c r="BW23" s="647"/>
      <c r="BX23" s="647"/>
      <c r="BY23" s="647"/>
      <c r="BZ23" s="647"/>
      <c r="CA23" s="647"/>
      <c r="CB23" s="682"/>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15">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278</v>
      </c>
      <c r="CE24" s="667"/>
      <c r="CF24" s="667"/>
      <c r="CG24" s="667"/>
      <c r="CH24" s="667"/>
      <c r="CI24" s="667"/>
      <c r="CJ24" s="667"/>
      <c r="CK24" s="667"/>
      <c r="CL24" s="667"/>
      <c r="CM24" s="667"/>
      <c r="CN24" s="667"/>
      <c r="CO24" s="667"/>
      <c r="CP24" s="667"/>
      <c r="CQ24" s="668"/>
      <c r="CR24" s="663">
        <v>120224753</v>
      </c>
      <c r="CS24" s="664"/>
      <c r="CT24" s="664"/>
      <c r="CU24" s="664"/>
      <c r="CV24" s="664"/>
      <c r="CW24" s="664"/>
      <c r="CX24" s="664"/>
      <c r="CY24" s="689"/>
      <c r="CZ24" s="690">
        <v>55</v>
      </c>
      <c r="DA24" s="672"/>
      <c r="DB24" s="672"/>
      <c r="DC24" s="692"/>
      <c r="DD24" s="688">
        <v>72283295</v>
      </c>
      <c r="DE24" s="664"/>
      <c r="DF24" s="664"/>
      <c r="DG24" s="664"/>
      <c r="DH24" s="664"/>
      <c r="DI24" s="664"/>
      <c r="DJ24" s="664"/>
      <c r="DK24" s="689"/>
      <c r="DL24" s="688">
        <v>65581121</v>
      </c>
      <c r="DM24" s="664"/>
      <c r="DN24" s="664"/>
      <c r="DO24" s="664"/>
      <c r="DP24" s="664"/>
      <c r="DQ24" s="664"/>
      <c r="DR24" s="664"/>
      <c r="DS24" s="664"/>
      <c r="DT24" s="664"/>
      <c r="DU24" s="664"/>
      <c r="DV24" s="689"/>
      <c r="DW24" s="690">
        <v>60.9</v>
      </c>
      <c r="DX24" s="672"/>
      <c r="DY24" s="672"/>
      <c r="DZ24" s="672"/>
      <c r="EA24" s="672"/>
      <c r="EB24" s="672"/>
      <c r="EC24" s="691"/>
    </row>
    <row r="25" spans="2:133" ht="11.25" customHeight="1" x14ac:dyDescent="0.15">
      <c r="B25" s="605" t="s">
        <v>279</v>
      </c>
      <c r="C25" s="606"/>
      <c r="D25" s="606"/>
      <c r="E25" s="606"/>
      <c r="F25" s="606"/>
      <c r="G25" s="606"/>
      <c r="H25" s="606"/>
      <c r="I25" s="606"/>
      <c r="J25" s="606"/>
      <c r="K25" s="606"/>
      <c r="L25" s="606"/>
      <c r="M25" s="606"/>
      <c r="N25" s="606"/>
      <c r="O25" s="606"/>
      <c r="P25" s="606"/>
      <c r="Q25" s="607"/>
      <c r="R25" s="608">
        <v>111120481</v>
      </c>
      <c r="S25" s="609"/>
      <c r="T25" s="609"/>
      <c r="U25" s="609"/>
      <c r="V25" s="609"/>
      <c r="W25" s="609"/>
      <c r="X25" s="609"/>
      <c r="Y25" s="610"/>
      <c r="Z25" s="646">
        <v>49.5</v>
      </c>
      <c r="AA25" s="646"/>
      <c r="AB25" s="646"/>
      <c r="AC25" s="646"/>
      <c r="AD25" s="647">
        <v>105096518</v>
      </c>
      <c r="AE25" s="647"/>
      <c r="AF25" s="647"/>
      <c r="AG25" s="647"/>
      <c r="AH25" s="647"/>
      <c r="AI25" s="647"/>
      <c r="AJ25" s="647"/>
      <c r="AK25" s="647"/>
      <c r="AL25" s="611">
        <v>99.2</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281</v>
      </c>
      <c r="CE25" s="606"/>
      <c r="CF25" s="606"/>
      <c r="CG25" s="606"/>
      <c r="CH25" s="606"/>
      <c r="CI25" s="606"/>
      <c r="CJ25" s="606"/>
      <c r="CK25" s="606"/>
      <c r="CL25" s="606"/>
      <c r="CM25" s="606"/>
      <c r="CN25" s="606"/>
      <c r="CO25" s="606"/>
      <c r="CP25" s="606"/>
      <c r="CQ25" s="607"/>
      <c r="CR25" s="608">
        <v>30047863</v>
      </c>
      <c r="CS25" s="621"/>
      <c r="CT25" s="621"/>
      <c r="CU25" s="621"/>
      <c r="CV25" s="621"/>
      <c r="CW25" s="621"/>
      <c r="CX25" s="621"/>
      <c r="CY25" s="622"/>
      <c r="CZ25" s="611">
        <v>13.8</v>
      </c>
      <c r="DA25" s="623"/>
      <c r="DB25" s="623"/>
      <c r="DC25" s="624"/>
      <c r="DD25" s="614">
        <v>28512886</v>
      </c>
      <c r="DE25" s="621"/>
      <c r="DF25" s="621"/>
      <c r="DG25" s="621"/>
      <c r="DH25" s="621"/>
      <c r="DI25" s="621"/>
      <c r="DJ25" s="621"/>
      <c r="DK25" s="622"/>
      <c r="DL25" s="614">
        <v>28017258</v>
      </c>
      <c r="DM25" s="621"/>
      <c r="DN25" s="621"/>
      <c r="DO25" s="621"/>
      <c r="DP25" s="621"/>
      <c r="DQ25" s="621"/>
      <c r="DR25" s="621"/>
      <c r="DS25" s="621"/>
      <c r="DT25" s="621"/>
      <c r="DU25" s="621"/>
      <c r="DV25" s="622"/>
      <c r="DW25" s="611">
        <v>26</v>
      </c>
      <c r="DX25" s="623"/>
      <c r="DY25" s="623"/>
      <c r="DZ25" s="623"/>
      <c r="EA25" s="623"/>
      <c r="EB25" s="623"/>
      <c r="EC25" s="635"/>
    </row>
    <row r="26" spans="2:133" ht="11.25" customHeight="1" x14ac:dyDescent="0.15">
      <c r="B26" s="605" t="s">
        <v>282</v>
      </c>
      <c r="C26" s="606"/>
      <c r="D26" s="606"/>
      <c r="E26" s="606"/>
      <c r="F26" s="606"/>
      <c r="G26" s="606"/>
      <c r="H26" s="606"/>
      <c r="I26" s="606"/>
      <c r="J26" s="606"/>
      <c r="K26" s="606"/>
      <c r="L26" s="606"/>
      <c r="M26" s="606"/>
      <c r="N26" s="606"/>
      <c r="O26" s="606"/>
      <c r="P26" s="606"/>
      <c r="Q26" s="607"/>
      <c r="R26" s="608">
        <v>61080</v>
      </c>
      <c r="S26" s="609"/>
      <c r="T26" s="609"/>
      <c r="U26" s="609"/>
      <c r="V26" s="609"/>
      <c r="W26" s="609"/>
      <c r="X26" s="609"/>
      <c r="Y26" s="610"/>
      <c r="Z26" s="646">
        <v>0</v>
      </c>
      <c r="AA26" s="646"/>
      <c r="AB26" s="646"/>
      <c r="AC26" s="646"/>
      <c r="AD26" s="647">
        <v>61080</v>
      </c>
      <c r="AE26" s="647"/>
      <c r="AF26" s="647"/>
      <c r="AG26" s="647"/>
      <c r="AH26" s="647"/>
      <c r="AI26" s="647"/>
      <c r="AJ26" s="647"/>
      <c r="AK26" s="647"/>
      <c r="AL26" s="611">
        <v>0.1</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284</v>
      </c>
      <c r="CE26" s="606"/>
      <c r="CF26" s="606"/>
      <c r="CG26" s="606"/>
      <c r="CH26" s="606"/>
      <c r="CI26" s="606"/>
      <c r="CJ26" s="606"/>
      <c r="CK26" s="606"/>
      <c r="CL26" s="606"/>
      <c r="CM26" s="606"/>
      <c r="CN26" s="606"/>
      <c r="CO26" s="606"/>
      <c r="CP26" s="606"/>
      <c r="CQ26" s="607"/>
      <c r="CR26" s="608">
        <v>19227242</v>
      </c>
      <c r="CS26" s="609"/>
      <c r="CT26" s="609"/>
      <c r="CU26" s="609"/>
      <c r="CV26" s="609"/>
      <c r="CW26" s="609"/>
      <c r="CX26" s="609"/>
      <c r="CY26" s="610"/>
      <c r="CZ26" s="611">
        <v>8.8000000000000007</v>
      </c>
      <c r="DA26" s="623"/>
      <c r="DB26" s="623"/>
      <c r="DC26" s="624"/>
      <c r="DD26" s="614">
        <v>18255543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285</v>
      </c>
      <c r="C27" s="606"/>
      <c r="D27" s="606"/>
      <c r="E27" s="606"/>
      <c r="F27" s="606"/>
      <c r="G27" s="606"/>
      <c r="H27" s="606"/>
      <c r="I27" s="606"/>
      <c r="J27" s="606"/>
      <c r="K27" s="606"/>
      <c r="L27" s="606"/>
      <c r="M27" s="606"/>
      <c r="N27" s="606"/>
      <c r="O27" s="606"/>
      <c r="P27" s="606"/>
      <c r="Q27" s="607"/>
      <c r="R27" s="608">
        <v>423887</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82090362</v>
      </c>
      <c r="BH27" s="609"/>
      <c r="BI27" s="609"/>
      <c r="BJ27" s="609"/>
      <c r="BK27" s="609"/>
      <c r="BL27" s="609"/>
      <c r="BM27" s="609"/>
      <c r="BN27" s="610"/>
      <c r="BO27" s="646">
        <v>100</v>
      </c>
      <c r="BP27" s="646"/>
      <c r="BQ27" s="646"/>
      <c r="BR27" s="646"/>
      <c r="BS27" s="647">
        <v>1240420</v>
      </c>
      <c r="BT27" s="647"/>
      <c r="BU27" s="647"/>
      <c r="BV27" s="647"/>
      <c r="BW27" s="647"/>
      <c r="BX27" s="647"/>
      <c r="BY27" s="647"/>
      <c r="BZ27" s="647"/>
      <c r="CA27" s="647"/>
      <c r="CB27" s="682"/>
      <c r="CD27" s="605" t="s">
        <v>287</v>
      </c>
      <c r="CE27" s="606"/>
      <c r="CF27" s="606"/>
      <c r="CG27" s="606"/>
      <c r="CH27" s="606"/>
      <c r="CI27" s="606"/>
      <c r="CJ27" s="606"/>
      <c r="CK27" s="606"/>
      <c r="CL27" s="606"/>
      <c r="CM27" s="606"/>
      <c r="CN27" s="606"/>
      <c r="CO27" s="606"/>
      <c r="CP27" s="606"/>
      <c r="CQ27" s="607"/>
      <c r="CR27" s="608">
        <v>71660989</v>
      </c>
      <c r="CS27" s="621"/>
      <c r="CT27" s="621"/>
      <c r="CU27" s="621"/>
      <c r="CV27" s="621"/>
      <c r="CW27" s="621"/>
      <c r="CX27" s="621"/>
      <c r="CY27" s="622"/>
      <c r="CZ27" s="611">
        <v>32.799999999999997</v>
      </c>
      <c r="DA27" s="623"/>
      <c r="DB27" s="623"/>
      <c r="DC27" s="624"/>
      <c r="DD27" s="614">
        <v>26074539</v>
      </c>
      <c r="DE27" s="621"/>
      <c r="DF27" s="621"/>
      <c r="DG27" s="621"/>
      <c r="DH27" s="621"/>
      <c r="DI27" s="621"/>
      <c r="DJ27" s="621"/>
      <c r="DK27" s="622"/>
      <c r="DL27" s="614">
        <v>19867993</v>
      </c>
      <c r="DM27" s="621"/>
      <c r="DN27" s="621"/>
      <c r="DO27" s="621"/>
      <c r="DP27" s="621"/>
      <c r="DQ27" s="621"/>
      <c r="DR27" s="621"/>
      <c r="DS27" s="621"/>
      <c r="DT27" s="621"/>
      <c r="DU27" s="621"/>
      <c r="DV27" s="622"/>
      <c r="DW27" s="611">
        <v>18.5</v>
      </c>
      <c r="DX27" s="623"/>
      <c r="DY27" s="623"/>
      <c r="DZ27" s="623"/>
      <c r="EA27" s="623"/>
      <c r="EB27" s="623"/>
      <c r="EC27" s="635"/>
    </row>
    <row r="28" spans="2:133" ht="11.25" customHeight="1" x14ac:dyDescent="0.15">
      <c r="B28" s="605" t="s">
        <v>288</v>
      </c>
      <c r="C28" s="606"/>
      <c r="D28" s="606"/>
      <c r="E28" s="606"/>
      <c r="F28" s="606"/>
      <c r="G28" s="606"/>
      <c r="H28" s="606"/>
      <c r="I28" s="606"/>
      <c r="J28" s="606"/>
      <c r="K28" s="606"/>
      <c r="L28" s="606"/>
      <c r="M28" s="606"/>
      <c r="N28" s="606"/>
      <c r="O28" s="606"/>
      <c r="P28" s="606"/>
      <c r="Q28" s="607"/>
      <c r="R28" s="608">
        <v>2302633</v>
      </c>
      <c r="S28" s="609"/>
      <c r="T28" s="609"/>
      <c r="U28" s="609"/>
      <c r="V28" s="609"/>
      <c r="W28" s="609"/>
      <c r="X28" s="609"/>
      <c r="Y28" s="610"/>
      <c r="Z28" s="646">
        <v>1</v>
      </c>
      <c r="AA28" s="646"/>
      <c r="AB28" s="646"/>
      <c r="AC28" s="646"/>
      <c r="AD28" s="647">
        <v>187720</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18515901</v>
      </c>
      <c r="CS28" s="609"/>
      <c r="CT28" s="609"/>
      <c r="CU28" s="609"/>
      <c r="CV28" s="609"/>
      <c r="CW28" s="609"/>
      <c r="CX28" s="609"/>
      <c r="CY28" s="610"/>
      <c r="CZ28" s="611">
        <v>8.5</v>
      </c>
      <c r="DA28" s="623"/>
      <c r="DB28" s="623"/>
      <c r="DC28" s="624"/>
      <c r="DD28" s="614">
        <v>17695870</v>
      </c>
      <c r="DE28" s="609"/>
      <c r="DF28" s="609"/>
      <c r="DG28" s="609"/>
      <c r="DH28" s="609"/>
      <c r="DI28" s="609"/>
      <c r="DJ28" s="609"/>
      <c r="DK28" s="610"/>
      <c r="DL28" s="614">
        <v>17695870</v>
      </c>
      <c r="DM28" s="609"/>
      <c r="DN28" s="609"/>
      <c r="DO28" s="609"/>
      <c r="DP28" s="609"/>
      <c r="DQ28" s="609"/>
      <c r="DR28" s="609"/>
      <c r="DS28" s="609"/>
      <c r="DT28" s="609"/>
      <c r="DU28" s="609"/>
      <c r="DV28" s="610"/>
      <c r="DW28" s="611">
        <v>16.399999999999999</v>
      </c>
      <c r="DX28" s="623"/>
      <c r="DY28" s="623"/>
      <c r="DZ28" s="623"/>
      <c r="EA28" s="623"/>
      <c r="EB28" s="623"/>
      <c r="EC28" s="635"/>
    </row>
    <row r="29" spans="2:133" ht="11.25" customHeight="1" x14ac:dyDescent="0.15">
      <c r="B29" s="605" t="s">
        <v>290</v>
      </c>
      <c r="C29" s="606"/>
      <c r="D29" s="606"/>
      <c r="E29" s="606"/>
      <c r="F29" s="606"/>
      <c r="G29" s="606"/>
      <c r="H29" s="606"/>
      <c r="I29" s="606"/>
      <c r="J29" s="606"/>
      <c r="K29" s="606"/>
      <c r="L29" s="606"/>
      <c r="M29" s="606"/>
      <c r="N29" s="606"/>
      <c r="O29" s="606"/>
      <c r="P29" s="606"/>
      <c r="Q29" s="607"/>
      <c r="R29" s="608">
        <v>774195</v>
      </c>
      <c r="S29" s="609"/>
      <c r="T29" s="609"/>
      <c r="U29" s="609"/>
      <c r="V29" s="609"/>
      <c r="W29" s="609"/>
      <c r="X29" s="609"/>
      <c r="Y29" s="610"/>
      <c r="Z29" s="646">
        <v>0.3</v>
      </c>
      <c r="AA29" s="646"/>
      <c r="AB29" s="646"/>
      <c r="AC29" s="646"/>
      <c r="AD29" s="647">
        <v>102050</v>
      </c>
      <c r="AE29" s="647"/>
      <c r="AF29" s="647"/>
      <c r="AG29" s="647"/>
      <c r="AH29" s="647"/>
      <c r="AI29" s="647"/>
      <c r="AJ29" s="647"/>
      <c r="AK29" s="647"/>
      <c r="AL29" s="611">
        <v>0.1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291</v>
      </c>
      <c r="CE29" s="628"/>
      <c r="CF29" s="605" t="s">
        <v>66</v>
      </c>
      <c r="CG29" s="606"/>
      <c r="CH29" s="606"/>
      <c r="CI29" s="606"/>
      <c r="CJ29" s="606"/>
      <c r="CK29" s="606"/>
      <c r="CL29" s="606"/>
      <c r="CM29" s="606"/>
      <c r="CN29" s="606"/>
      <c r="CO29" s="606"/>
      <c r="CP29" s="606"/>
      <c r="CQ29" s="607"/>
      <c r="CR29" s="608">
        <v>18515838</v>
      </c>
      <c r="CS29" s="621"/>
      <c r="CT29" s="621"/>
      <c r="CU29" s="621"/>
      <c r="CV29" s="621"/>
      <c r="CW29" s="621"/>
      <c r="CX29" s="621"/>
      <c r="CY29" s="622"/>
      <c r="CZ29" s="611">
        <v>8.5</v>
      </c>
      <c r="DA29" s="623"/>
      <c r="DB29" s="623"/>
      <c r="DC29" s="624"/>
      <c r="DD29" s="614">
        <v>17695807</v>
      </c>
      <c r="DE29" s="621"/>
      <c r="DF29" s="621"/>
      <c r="DG29" s="621"/>
      <c r="DH29" s="621"/>
      <c r="DI29" s="621"/>
      <c r="DJ29" s="621"/>
      <c r="DK29" s="622"/>
      <c r="DL29" s="614">
        <v>17695807</v>
      </c>
      <c r="DM29" s="621"/>
      <c r="DN29" s="621"/>
      <c r="DO29" s="621"/>
      <c r="DP29" s="621"/>
      <c r="DQ29" s="621"/>
      <c r="DR29" s="621"/>
      <c r="DS29" s="621"/>
      <c r="DT29" s="621"/>
      <c r="DU29" s="621"/>
      <c r="DV29" s="622"/>
      <c r="DW29" s="611">
        <v>16.399999999999999</v>
      </c>
      <c r="DX29" s="623"/>
      <c r="DY29" s="623"/>
      <c r="DZ29" s="623"/>
      <c r="EA29" s="623"/>
      <c r="EB29" s="623"/>
      <c r="EC29" s="635"/>
    </row>
    <row r="30" spans="2:133" ht="11.25" customHeight="1" x14ac:dyDescent="0.15">
      <c r="B30" s="605" t="s">
        <v>292</v>
      </c>
      <c r="C30" s="606"/>
      <c r="D30" s="606"/>
      <c r="E30" s="606"/>
      <c r="F30" s="606"/>
      <c r="G30" s="606"/>
      <c r="H30" s="606"/>
      <c r="I30" s="606"/>
      <c r="J30" s="606"/>
      <c r="K30" s="606"/>
      <c r="L30" s="606"/>
      <c r="M30" s="606"/>
      <c r="N30" s="606"/>
      <c r="O30" s="606"/>
      <c r="P30" s="606"/>
      <c r="Q30" s="607"/>
      <c r="R30" s="608">
        <v>52444718</v>
      </c>
      <c r="S30" s="609"/>
      <c r="T30" s="609"/>
      <c r="U30" s="609"/>
      <c r="V30" s="609"/>
      <c r="W30" s="609"/>
      <c r="X30" s="609"/>
      <c r="Y30" s="610"/>
      <c r="Z30" s="646">
        <v>23.4</v>
      </c>
      <c r="AA30" s="646"/>
      <c r="AB30" s="646"/>
      <c r="AC30" s="646"/>
      <c r="AD30" s="647" t="s">
        <v>122</v>
      </c>
      <c r="AE30" s="647"/>
      <c r="AF30" s="647"/>
      <c r="AG30" s="647"/>
      <c r="AH30" s="647"/>
      <c r="AI30" s="647"/>
      <c r="AJ30" s="647"/>
      <c r="AK30" s="647"/>
      <c r="AL30" s="611" t="s">
        <v>122</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80"/>
      <c r="BI30" s="680"/>
      <c r="BJ30" s="680"/>
      <c r="BK30" s="680"/>
      <c r="BL30" s="680"/>
      <c r="BM30" s="680"/>
      <c r="BN30" s="680"/>
      <c r="BO30" s="680"/>
      <c r="BP30" s="680"/>
      <c r="BQ30" s="681"/>
      <c r="BR30" s="660" t="s">
        <v>294</v>
      </c>
      <c r="BS30" s="680"/>
      <c r="BT30" s="680"/>
      <c r="BU30" s="680"/>
      <c r="BV30" s="680"/>
      <c r="BW30" s="680"/>
      <c r="BX30" s="680"/>
      <c r="BY30" s="680"/>
      <c r="BZ30" s="680"/>
      <c r="CA30" s="680"/>
      <c r="CB30" s="681"/>
      <c r="CD30" s="629"/>
      <c r="CE30" s="630"/>
      <c r="CF30" s="605" t="s">
        <v>295</v>
      </c>
      <c r="CG30" s="606"/>
      <c r="CH30" s="606"/>
      <c r="CI30" s="606"/>
      <c r="CJ30" s="606"/>
      <c r="CK30" s="606"/>
      <c r="CL30" s="606"/>
      <c r="CM30" s="606"/>
      <c r="CN30" s="606"/>
      <c r="CO30" s="606"/>
      <c r="CP30" s="606"/>
      <c r="CQ30" s="607"/>
      <c r="CR30" s="608">
        <v>17889049</v>
      </c>
      <c r="CS30" s="609"/>
      <c r="CT30" s="609"/>
      <c r="CU30" s="609"/>
      <c r="CV30" s="609"/>
      <c r="CW30" s="609"/>
      <c r="CX30" s="609"/>
      <c r="CY30" s="610"/>
      <c r="CZ30" s="611">
        <v>8.1999999999999993</v>
      </c>
      <c r="DA30" s="623"/>
      <c r="DB30" s="623"/>
      <c r="DC30" s="624"/>
      <c r="DD30" s="614">
        <v>17074908</v>
      </c>
      <c r="DE30" s="609"/>
      <c r="DF30" s="609"/>
      <c r="DG30" s="609"/>
      <c r="DH30" s="609"/>
      <c r="DI30" s="609"/>
      <c r="DJ30" s="609"/>
      <c r="DK30" s="610"/>
      <c r="DL30" s="614">
        <v>17074908</v>
      </c>
      <c r="DM30" s="609"/>
      <c r="DN30" s="609"/>
      <c r="DO30" s="609"/>
      <c r="DP30" s="609"/>
      <c r="DQ30" s="609"/>
      <c r="DR30" s="609"/>
      <c r="DS30" s="609"/>
      <c r="DT30" s="609"/>
      <c r="DU30" s="609"/>
      <c r="DV30" s="610"/>
      <c r="DW30" s="611">
        <v>15.9</v>
      </c>
      <c r="DX30" s="623"/>
      <c r="DY30" s="623"/>
      <c r="DZ30" s="623"/>
      <c r="EA30" s="623"/>
      <c r="EB30" s="623"/>
      <c r="EC30" s="635"/>
    </row>
    <row r="31" spans="2:133" ht="11.25" customHeight="1" x14ac:dyDescent="0.15">
      <c r="B31" s="683" t="s">
        <v>296</v>
      </c>
      <c r="C31" s="684"/>
      <c r="D31" s="684"/>
      <c r="E31" s="684"/>
      <c r="F31" s="684"/>
      <c r="G31" s="684"/>
      <c r="H31" s="684"/>
      <c r="I31" s="684"/>
      <c r="J31" s="684"/>
      <c r="K31" s="684"/>
      <c r="L31" s="684"/>
      <c r="M31" s="684"/>
      <c r="N31" s="684"/>
      <c r="O31" s="684"/>
      <c r="P31" s="684"/>
      <c r="Q31" s="685"/>
      <c r="R31" s="608">
        <v>17524</v>
      </c>
      <c r="S31" s="609"/>
      <c r="T31" s="609"/>
      <c r="U31" s="609"/>
      <c r="V31" s="609"/>
      <c r="W31" s="609"/>
      <c r="X31" s="609"/>
      <c r="Y31" s="610"/>
      <c r="Z31" s="646">
        <v>0</v>
      </c>
      <c r="AA31" s="646"/>
      <c r="AB31" s="646"/>
      <c r="AC31" s="646"/>
      <c r="AD31" s="647">
        <v>17524</v>
      </c>
      <c r="AE31" s="647"/>
      <c r="AF31" s="647"/>
      <c r="AG31" s="647"/>
      <c r="AH31" s="647"/>
      <c r="AI31" s="647"/>
      <c r="AJ31" s="647"/>
      <c r="AK31" s="647"/>
      <c r="AL31" s="611">
        <v>0</v>
      </c>
      <c r="AM31" s="612"/>
      <c r="AN31" s="612"/>
      <c r="AO31" s="648"/>
      <c r="AP31" s="674" t="s">
        <v>297</v>
      </c>
      <c r="AQ31" s="675"/>
      <c r="AR31" s="675"/>
      <c r="AS31" s="675"/>
      <c r="AT31" s="676" t="s">
        <v>298</v>
      </c>
      <c r="AU31" s="212"/>
      <c r="AV31" s="212"/>
      <c r="AW31" s="212"/>
      <c r="AX31" s="666" t="s">
        <v>176</v>
      </c>
      <c r="AY31" s="667"/>
      <c r="AZ31" s="667"/>
      <c r="BA31" s="667"/>
      <c r="BB31" s="667"/>
      <c r="BC31" s="667"/>
      <c r="BD31" s="667"/>
      <c r="BE31" s="667"/>
      <c r="BF31" s="668"/>
      <c r="BG31" s="670">
        <v>99.9</v>
      </c>
      <c r="BH31" s="671"/>
      <c r="BI31" s="671"/>
      <c r="BJ31" s="671"/>
      <c r="BK31" s="671"/>
      <c r="BL31" s="671"/>
      <c r="BM31" s="672">
        <v>99.6</v>
      </c>
      <c r="BN31" s="671"/>
      <c r="BO31" s="671"/>
      <c r="BP31" s="671"/>
      <c r="BQ31" s="673"/>
      <c r="BR31" s="670">
        <v>99.9</v>
      </c>
      <c r="BS31" s="671"/>
      <c r="BT31" s="671"/>
      <c r="BU31" s="671"/>
      <c r="BV31" s="671"/>
      <c r="BW31" s="671"/>
      <c r="BX31" s="672">
        <v>99.5</v>
      </c>
      <c r="BY31" s="671"/>
      <c r="BZ31" s="671"/>
      <c r="CA31" s="671"/>
      <c r="CB31" s="673"/>
      <c r="CD31" s="629"/>
      <c r="CE31" s="630"/>
      <c r="CF31" s="605" t="s">
        <v>299</v>
      </c>
      <c r="CG31" s="606"/>
      <c r="CH31" s="606"/>
      <c r="CI31" s="606"/>
      <c r="CJ31" s="606"/>
      <c r="CK31" s="606"/>
      <c r="CL31" s="606"/>
      <c r="CM31" s="606"/>
      <c r="CN31" s="606"/>
      <c r="CO31" s="606"/>
      <c r="CP31" s="606"/>
      <c r="CQ31" s="607"/>
      <c r="CR31" s="608">
        <v>626789</v>
      </c>
      <c r="CS31" s="621"/>
      <c r="CT31" s="621"/>
      <c r="CU31" s="621"/>
      <c r="CV31" s="621"/>
      <c r="CW31" s="621"/>
      <c r="CX31" s="621"/>
      <c r="CY31" s="622"/>
      <c r="CZ31" s="611">
        <v>0.3</v>
      </c>
      <c r="DA31" s="623"/>
      <c r="DB31" s="623"/>
      <c r="DC31" s="624"/>
      <c r="DD31" s="614">
        <v>620899</v>
      </c>
      <c r="DE31" s="621"/>
      <c r="DF31" s="621"/>
      <c r="DG31" s="621"/>
      <c r="DH31" s="621"/>
      <c r="DI31" s="621"/>
      <c r="DJ31" s="621"/>
      <c r="DK31" s="622"/>
      <c r="DL31" s="614">
        <v>620899</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300</v>
      </c>
      <c r="C32" s="606"/>
      <c r="D32" s="606"/>
      <c r="E32" s="606"/>
      <c r="F32" s="606"/>
      <c r="G32" s="606"/>
      <c r="H32" s="606"/>
      <c r="I32" s="606"/>
      <c r="J32" s="606"/>
      <c r="K32" s="606"/>
      <c r="L32" s="606"/>
      <c r="M32" s="606"/>
      <c r="N32" s="606"/>
      <c r="O32" s="606"/>
      <c r="P32" s="606"/>
      <c r="Q32" s="607"/>
      <c r="R32" s="608">
        <v>16702866</v>
      </c>
      <c r="S32" s="609"/>
      <c r="T32" s="609"/>
      <c r="U32" s="609"/>
      <c r="V32" s="609"/>
      <c r="W32" s="609"/>
      <c r="X32" s="609"/>
      <c r="Y32" s="610"/>
      <c r="Z32" s="646">
        <v>7.4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301</v>
      </c>
      <c r="AX32" s="605" t="s">
        <v>302</v>
      </c>
      <c r="AY32" s="606"/>
      <c r="AZ32" s="606"/>
      <c r="BA32" s="606"/>
      <c r="BB32" s="606"/>
      <c r="BC32" s="606"/>
      <c r="BD32" s="606"/>
      <c r="BE32" s="606"/>
      <c r="BF32" s="607"/>
      <c r="BG32" s="679">
        <v>99.7</v>
      </c>
      <c r="BH32" s="621"/>
      <c r="BI32" s="621"/>
      <c r="BJ32" s="621"/>
      <c r="BK32" s="621"/>
      <c r="BL32" s="621"/>
      <c r="BM32" s="612">
        <v>99.3</v>
      </c>
      <c r="BN32" s="621"/>
      <c r="BO32" s="621"/>
      <c r="BP32" s="621"/>
      <c r="BQ32" s="644"/>
      <c r="BR32" s="679">
        <v>99.8</v>
      </c>
      <c r="BS32" s="621"/>
      <c r="BT32" s="621"/>
      <c r="BU32" s="621"/>
      <c r="BV32" s="621"/>
      <c r="BW32" s="621"/>
      <c r="BX32" s="612">
        <v>99.3</v>
      </c>
      <c r="BY32" s="621"/>
      <c r="BZ32" s="621"/>
      <c r="CA32" s="621"/>
      <c r="CB32" s="644"/>
      <c r="CD32" s="631"/>
      <c r="CE32" s="632"/>
      <c r="CF32" s="605" t="s">
        <v>303</v>
      </c>
      <c r="CG32" s="606"/>
      <c r="CH32" s="606"/>
      <c r="CI32" s="606"/>
      <c r="CJ32" s="606"/>
      <c r="CK32" s="606"/>
      <c r="CL32" s="606"/>
      <c r="CM32" s="606"/>
      <c r="CN32" s="606"/>
      <c r="CO32" s="606"/>
      <c r="CP32" s="606"/>
      <c r="CQ32" s="607"/>
      <c r="CR32" s="608">
        <v>63</v>
      </c>
      <c r="CS32" s="609"/>
      <c r="CT32" s="609"/>
      <c r="CU32" s="609"/>
      <c r="CV32" s="609"/>
      <c r="CW32" s="609"/>
      <c r="CX32" s="609"/>
      <c r="CY32" s="610"/>
      <c r="CZ32" s="611">
        <v>0</v>
      </c>
      <c r="DA32" s="623"/>
      <c r="DB32" s="623"/>
      <c r="DC32" s="624"/>
      <c r="DD32" s="614">
        <v>63</v>
      </c>
      <c r="DE32" s="609"/>
      <c r="DF32" s="609"/>
      <c r="DG32" s="609"/>
      <c r="DH32" s="609"/>
      <c r="DI32" s="609"/>
      <c r="DJ32" s="609"/>
      <c r="DK32" s="610"/>
      <c r="DL32" s="614">
        <v>63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304</v>
      </c>
      <c r="C33" s="606"/>
      <c r="D33" s="606"/>
      <c r="E33" s="606"/>
      <c r="F33" s="606"/>
      <c r="G33" s="606"/>
      <c r="H33" s="606"/>
      <c r="I33" s="606"/>
      <c r="J33" s="606"/>
      <c r="K33" s="606"/>
      <c r="L33" s="606"/>
      <c r="M33" s="606"/>
      <c r="N33" s="606"/>
      <c r="O33" s="606"/>
      <c r="P33" s="606"/>
      <c r="Q33" s="607"/>
      <c r="R33" s="608">
        <v>1015551</v>
      </c>
      <c r="S33" s="609"/>
      <c r="T33" s="609"/>
      <c r="U33" s="609"/>
      <c r="V33" s="609"/>
      <c r="W33" s="609"/>
      <c r="X33" s="609"/>
      <c r="Y33" s="610"/>
      <c r="Z33" s="646">
        <v>0.5</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305</v>
      </c>
      <c r="AY33" s="590"/>
      <c r="AZ33" s="590"/>
      <c r="BA33" s="590"/>
      <c r="BB33" s="590"/>
      <c r="BC33" s="590"/>
      <c r="BD33" s="590"/>
      <c r="BE33" s="590"/>
      <c r="BF33" s="591"/>
      <c r="BG33" s="669">
        <v>99.9</v>
      </c>
      <c r="BH33" s="593"/>
      <c r="BI33" s="593"/>
      <c r="BJ33" s="593"/>
      <c r="BK33" s="593"/>
      <c r="BL33" s="593"/>
      <c r="BM33" s="639">
        <v>99.7</v>
      </c>
      <c r="BN33" s="593"/>
      <c r="BO33" s="593"/>
      <c r="BP33" s="593"/>
      <c r="BQ33" s="656"/>
      <c r="BR33" s="669">
        <v>99.9</v>
      </c>
      <c r="BS33" s="593"/>
      <c r="BT33" s="593"/>
      <c r="BU33" s="593"/>
      <c r="BV33" s="593"/>
      <c r="BW33" s="593"/>
      <c r="BX33" s="639">
        <v>99.6</v>
      </c>
      <c r="BY33" s="593"/>
      <c r="BZ33" s="593"/>
      <c r="CA33" s="593"/>
      <c r="CB33" s="656"/>
      <c r="CD33" s="605" t="s">
        <v>306</v>
      </c>
      <c r="CE33" s="606"/>
      <c r="CF33" s="606"/>
      <c r="CG33" s="606"/>
      <c r="CH33" s="606"/>
      <c r="CI33" s="606"/>
      <c r="CJ33" s="606"/>
      <c r="CK33" s="606"/>
      <c r="CL33" s="606"/>
      <c r="CM33" s="606"/>
      <c r="CN33" s="606"/>
      <c r="CO33" s="606"/>
      <c r="CP33" s="606"/>
      <c r="CQ33" s="607"/>
      <c r="CR33" s="608">
        <v>67981785</v>
      </c>
      <c r="CS33" s="621"/>
      <c r="CT33" s="621"/>
      <c r="CU33" s="621"/>
      <c r="CV33" s="621"/>
      <c r="CW33" s="621"/>
      <c r="CX33" s="621"/>
      <c r="CY33" s="622"/>
      <c r="CZ33" s="611">
        <v>31.1</v>
      </c>
      <c r="DA33" s="623"/>
      <c r="DB33" s="623"/>
      <c r="DC33" s="624"/>
      <c r="DD33" s="614">
        <v>49444343</v>
      </c>
      <c r="DE33" s="621"/>
      <c r="DF33" s="621"/>
      <c r="DG33" s="621"/>
      <c r="DH33" s="621"/>
      <c r="DI33" s="621"/>
      <c r="DJ33" s="621"/>
      <c r="DK33" s="622"/>
      <c r="DL33" s="614">
        <v>39151888</v>
      </c>
      <c r="DM33" s="621"/>
      <c r="DN33" s="621"/>
      <c r="DO33" s="621"/>
      <c r="DP33" s="621"/>
      <c r="DQ33" s="621"/>
      <c r="DR33" s="621"/>
      <c r="DS33" s="621"/>
      <c r="DT33" s="621"/>
      <c r="DU33" s="621"/>
      <c r="DV33" s="622"/>
      <c r="DW33" s="611">
        <v>36.4</v>
      </c>
      <c r="DX33" s="623"/>
      <c r="DY33" s="623"/>
      <c r="DZ33" s="623"/>
      <c r="EA33" s="623"/>
      <c r="EB33" s="623"/>
      <c r="EC33" s="635"/>
    </row>
    <row r="34" spans="2:133" ht="11.25" customHeight="1" x14ac:dyDescent="0.15">
      <c r="B34" s="605" t="s">
        <v>307</v>
      </c>
      <c r="C34" s="606"/>
      <c r="D34" s="606"/>
      <c r="E34" s="606"/>
      <c r="F34" s="606"/>
      <c r="G34" s="606"/>
      <c r="H34" s="606"/>
      <c r="I34" s="606"/>
      <c r="J34" s="606"/>
      <c r="K34" s="606"/>
      <c r="L34" s="606"/>
      <c r="M34" s="606"/>
      <c r="N34" s="606"/>
      <c r="O34" s="606"/>
      <c r="P34" s="606"/>
      <c r="Q34" s="607"/>
      <c r="R34" s="608">
        <v>1087786</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308</v>
      </c>
      <c r="CE34" s="606"/>
      <c r="CF34" s="606"/>
      <c r="CG34" s="606"/>
      <c r="CH34" s="606"/>
      <c r="CI34" s="606"/>
      <c r="CJ34" s="606"/>
      <c r="CK34" s="606"/>
      <c r="CL34" s="606"/>
      <c r="CM34" s="606"/>
      <c r="CN34" s="606"/>
      <c r="CO34" s="606"/>
      <c r="CP34" s="606"/>
      <c r="CQ34" s="607"/>
      <c r="CR34" s="608">
        <v>25321441</v>
      </c>
      <c r="CS34" s="609"/>
      <c r="CT34" s="609"/>
      <c r="CU34" s="609"/>
      <c r="CV34" s="609"/>
      <c r="CW34" s="609"/>
      <c r="CX34" s="609"/>
      <c r="CY34" s="610"/>
      <c r="CZ34" s="611">
        <v>11.6</v>
      </c>
      <c r="DA34" s="623"/>
      <c r="DB34" s="623"/>
      <c r="DC34" s="624"/>
      <c r="DD34" s="614">
        <v>18737203</v>
      </c>
      <c r="DE34" s="609"/>
      <c r="DF34" s="609"/>
      <c r="DG34" s="609"/>
      <c r="DH34" s="609"/>
      <c r="DI34" s="609"/>
      <c r="DJ34" s="609"/>
      <c r="DK34" s="610"/>
      <c r="DL34" s="614">
        <v>16281075</v>
      </c>
      <c r="DM34" s="609"/>
      <c r="DN34" s="609"/>
      <c r="DO34" s="609"/>
      <c r="DP34" s="609"/>
      <c r="DQ34" s="609"/>
      <c r="DR34" s="609"/>
      <c r="DS34" s="609"/>
      <c r="DT34" s="609"/>
      <c r="DU34" s="609"/>
      <c r="DV34" s="610"/>
      <c r="DW34" s="611">
        <v>15.1</v>
      </c>
      <c r="DX34" s="623"/>
      <c r="DY34" s="623"/>
      <c r="DZ34" s="623"/>
      <c r="EA34" s="623"/>
      <c r="EB34" s="623"/>
      <c r="EC34" s="635"/>
    </row>
    <row r="35" spans="2:133" ht="11.25" customHeight="1" x14ac:dyDescent="0.15">
      <c r="B35" s="605" t="s">
        <v>309</v>
      </c>
      <c r="C35" s="606"/>
      <c r="D35" s="606"/>
      <c r="E35" s="606"/>
      <c r="F35" s="606"/>
      <c r="G35" s="606"/>
      <c r="H35" s="606"/>
      <c r="I35" s="606"/>
      <c r="J35" s="606"/>
      <c r="K35" s="606"/>
      <c r="L35" s="606"/>
      <c r="M35" s="606"/>
      <c r="N35" s="606"/>
      <c r="O35" s="606"/>
      <c r="P35" s="606"/>
      <c r="Q35" s="607"/>
      <c r="R35" s="608">
        <v>3836858</v>
      </c>
      <c r="S35" s="609"/>
      <c r="T35" s="609"/>
      <c r="U35" s="609"/>
      <c r="V35" s="609"/>
      <c r="W35" s="609"/>
      <c r="X35" s="609"/>
      <c r="Y35" s="610"/>
      <c r="Z35" s="646">
        <v>1.7</v>
      </c>
      <c r="AA35" s="646"/>
      <c r="AB35" s="646"/>
      <c r="AC35" s="646"/>
      <c r="AD35" s="647" t="s">
        <v>122</v>
      </c>
      <c r="AE35" s="647"/>
      <c r="AF35" s="647"/>
      <c r="AG35" s="647"/>
      <c r="AH35" s="647"/>
      <c r="AI35" s="647"/>
      <c r="AJ35" s="647"/>
      <c r="AK35" s="647"/>
      <c r="AL35" s="611" t="s">
        <v>122</v>
      </c>
      <c r="AM35" s="612"/>
      <c r="AN35" s="612"/>
      <c r="AO35" s="648"/>
      <c r="AP35" s="216"/>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2961733</v>
      </c>
      <c r="CS35" s="621"/>
      <c r="CT35" s="621"/>
      <c r="CU35" s="621"/>
      <c r="CV35" s="621"/>
      <c r="CW35" s="621"/>
      <c r="CX35" s="621"/>
      <c r="CY35" s="622"/>
      <c r="CZ35" s="611">
        <v>1.4</v>
      </c>
      <c r="DA35" s="623"/>
      <c r="DB35" s="623"/>
      <c r="DC35" s="624"/>
      <c r="DD35" s="614">
        <v>2192961</v>
      </c>
      <c r="DE35" s="621"/>
      <c r="DF35" s="621"/>
      <c r="DG35" s="621"/>
      <c r="DH35" s="621"/>
      <c r="DI35" s="621"/>
      <c r="DJ35" s="621"/>
      <c r="DK35" s="622"/>
      <c r="DL35" s="614">
        <v>2192961</v>
      </c>
      <c r="DM35" s="621"/>
      <c r="DN35" s="621"/>
      <c r="DO35" s="621"/>
      <c r="DP35" s="621"/>
      <c r="DQ35" s="621"/>
      <c r="DR35" s="621"/>
      <c r="DS35" s="621"/>
      <c r="DT35" s="621"/>
      <c r="DU35" s="621"/>
      <c r="DV35" s="622"/>
      <c r="DW35" s="611">
        <v>2</v>
      </c>
      <c r="DX35" s="623"/>
      <c r="DY35" s="623"/>
      <c r="DZ35" s="623"/>
      <c r="EA35" s="623"/>
      <c r="EB35" s="623"/>
      <c r="EC35" s="635"/>
    </row>
    <row r="36" spans="2:133" ht="11.25" customHeight="1" x14ac:dyDescent="0.15">
      <c r="B36" s="605" t="s">
        <v>313</v>
      </c>
      <c r="C36" s="606"/>
      <c r="D36" s="606"/>
      <c r="E36" s="606"/>
      <c r="F36" s="606"/>
      <c r="G36" s="606"/>
      <c r="H36" s="606"/>
      <c r="I36" s="606"/>
      <c r="J36" s="606"/>
      <c r="K36" s="606"/>
      <c r="L36" s="606"/>
      <c r="M36" s="606"/>
      <c r="N36" s="606"/>
      <c r="O36" s="606"/>
      <c r="P36" s="606"/>
      <c r="Q36" s="607"/>
      <c r="R36" s="608">
        <v>5981582</v>
      </c>
      <c r="S36" s="609"/>
      <c r="T36" s="609"/>
      <c r="U36" s="609"/>
      <c r="V36" s="609"/>
      <c r="W36" s="609"/>
      <c r="X36" s="609"/>
      <c r="Y36" s="610"/>
      <c r="Z36" s="646">
        <v>2.7</v>
      </c>
      <c r="AA36" s="646"/>
      <c r="AB36" s="646"/>
      <c r="AC36" s="646"/>
      <c r="AD36" s="647" t="s">
        <v>122</v>
      </c>
      <c r="AE36" s="647"/>
      <c r="AF36" s="647"/>
      <c r="AG36" s="647"/>
      <c r="AH36" s="647"/>
      <c r="AI36" s="647"/>
      <c r="AJ36" s="647"/>
      <c r="AK36" s="647"/>
      <c r="AL36" s="611" t="s">
        <v>122</v>
      </c>
      <c r="AM36" s="612"/>
      <c r="AN36" s="612"/>
      <c r="AO36" s="648"/>
      <c r="AP36" s="216"/>
      <c r="AQ36" s="657" t="s">
        <v>314</v>
      </c>
      <c r="AR36" s="658"/>
      <c r="AS36" s="658"/>
      <c r="AT36" s="658"/>
      <c r="AU36" s="658"/>
      <c r="AV36" s="658"/>
      <c r="AW36" s="658"/>
      <c r="AX36" s="658"/>
      <c r="AY36" s="659"/>
      <c r="AZ36" s="663">
        <v>22992794</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2283401</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15414399</v>
      </c>
      <c r="CS36" s="609"/>
      <c r="CT36" s="609"/>
      <c r="CU36" s="609"/>
      <c r="CV36" s="609"/>
      <c r="CW36" s="609"/>
      <c r="CX36" s="609"/>
      <c r="CY36" s="610"/>
      <c r="CZ36" s="611">
        <v>7.1</v>
      </c>
      <c r="DA36" s="623"/>
      <c r="DB36" s="623"/>
      <c r="DC36" s="624"/>
      <c r="DD36" s="614">
        <v>12547887</v>
      </c>
      <c r="DE36" s="609"/>
      <c r="DF36" s="609"/>
      <c r="DG36" s="609"/>
      <c r="DH36" s="609"/>
      <c r="DI36" s="609"/>
      <c r="DJ36" s="609"/>
      <c r="DK36" s="610"/>
      <c r="DL36" s="614">
        <v>7138493</v>
      </c>
      <c r="DM36" s="609"/>
      <c r="DN36" s="609"/>
      <c r="DO36" s="609"/>
      <c r="DP36" s="609"/>
      <c r="DQ36" s="609"/>
      <c r="DR36" s="609"/>
      <c r="DS36" s="609"/>
      <c r="DT36" s="609"/>
      <c r="DU36" s="609"/>
      <c r="DV36" s="610"/>
      <c r="DW36" s="611">
        <v>6.6</v>
      </c>
      <c r="DX36" s="623"/>
      <c r="DY36" s="623"/>
      <c r="DZ36" s="623"/>
      <c r="EA36" s="623"/>
      <c r="EB36" s="623"/>
      <c r="EC36" s="635"/>
    </row>
    <row r="37" spans="2:133" ht="11.25" customHeight="1" x14ac:dyDescent="0.15">
      <c r="B37" s="605" t="s">
        <v>317</v>
      </c>
      <c r="C37" s="606"/>
      <c r="D37" s="606"/>
      <c r="E37" s="606"/>
      <c r="F37" s="606"/>
      <c r="G37" s="606"/>
      <c r="H37" s="606"/>
      <c r="I37" s="606"/>
      <c r="J37" s="606"/>
      <c r="K37" s="606"/>
      <c r="L37" s="606"/>
      <c r="M37" s="606"/>
      <c r="N37" s="606"/>
      <c r="O37" s="606"/>
      <c r="P37" s="606"/>
      <c r="Q37" s="607"/>
      <c r="R37" s="608">
        <v>7861103</v>
      </c>
      <c r="S37" s="609"/>
      <c r="T37" s="609"/>
      <c r="U37" s="609"/>
      <c r="V37" s="609"/>
      <c r="W37" s="609"/>
      <c r="X37" s="609"/>
      <c r="Y37" s="610"/>
      <c r="Z37" s="646">
        <v>3.5</v>
      </c>
      <c r="AA37" s="646"/>
      <c r="AB37" s="646"/>
      <c r="AC37" s="646"/>
      <c r="AD37" s="647">
        <v>442651</v>
      </c>
      <c r="AE37" s="647"/>
      <c r="AF37" s="647"/>
      <c r="AG37" s="647"/>
      <c r="AH37" s="647"/>
      <c r="AI37" s="647"/>
      <c r="AJ37" s="647"/>
      <c r="AK37" s="647"/>
      <c r="AL37" s="611">
        <v>0.4</v>
      </c>
      <c r="AM37" s="612"/>
      <c r="AN37" s="612"/>
      <c r="AO37" s="648"/>
      <c r="AQ37" s="641" t="s">
        <v>318</v>
      </c>
      <c r="AR37" s="642"/>
      <c r="AS37" s="642"/>
      <c r="AT37" s="642"/>
      <c r="AU37" s="642"/>
      <c r="AV37" s="642"/>
      <c r="AW37" s="642"/>
      <c r="AX37" s="642"/>
      <c r="AY37" s="643"/>
      <c r="AZ37" s="608">
        <v>4150874</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1548482</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29277</v>
      </c>
      <c r="CS37" s="621"/>
      <c r="CT37" s="621"/>
      <c r="CU37" s="621"/>
      <c r="CV37" s="621"/>
      <c r="CW37" s="621"/>
      <c r="CX37" s="621"/>
      <c r="CY37" s="622"/>
      <c r="CZ37" s="611">
        <v>0</v>
      </c>
      <c r="DA37" s="623"/>
      <c r="DB37" s="623"/>
      <c r="DC37" s="624"/>
      <c r="DD37" s="614">
        <v>29277</v>
      </c>
      <c r="DE37" s="621"/>
      <c r="DF37" s="621"/>
      <c r="DG37" s="621"/>
      <c r="DH37" s="621"/>
      <c r="DI37" s="621"/>
      <c r="DJ37" s="621"/>
      <c r="DK37" s="622"/>
      <c r="DL37" s="614">
        <v>13768</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321</v>
      </c>
      <c r="C38" s="606"/>
      <c r="D38" s="606"/>
      <c r="E38" s="606"/>
      <c r="F38" s="606"/>
      <c r="G38" s="606"/>
      <c r="H38" s="606"/>
      <c r="I38" s="606"/>
      <c r="J38" s="606"/>
      <c r="K38" s="606"/>
      <c r="L38" s="606"/>
      <c r="M38" s="606"/>
      <c r="N38" s="606"/>
      <c r="O38" s="606"/>
      <c r="P38" s="606"/>
      <c r="Q38" s="607"/>
      <c r="R38" s="608">
        <v>20734900</v>
      </c>
      <c r="S38" s="609"/>
      <c r="T38" s="609"/>
      <c r="U38" s="609"/>
      <c r="V38" s="609"/>
      <c r="W38" s="609"/>
      <c r="X38" s="609"/>
      <c r="Y38" s="610"/>
      <c r="Z38" s="646">
        <v>9.1999999999999993</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491440</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53459</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18483813</v>
      </c>
      <c r="CS38" s="609"/>
      <c r="CT38" s="609"/>
      <c r="CU38" s="609"/>
      <c r="CV38" s="609"/>
      <c r="CW38" s="609"/>
      <c r="CX38" s="609"/>
      <c r="CY38" s="610"/>
      <c r="CZ38" s="611">
        <v>8.5</v>
      </c>
      <c r="DA38" s="623"/>
      <c r="DB38" s="623"/>
      <c r="DC38" s="624"/>
      <c r="DD38" s="614">
        <v>14923948</v>
      </c>
      <c r="DE38" s="609"/>
      <c r="DF38" s="609"/>
      <c r="DG38" s="609"/>
      <c r="DH38" s="609"/>
      <c r="DI38" s="609"/>
      <c r="DJ38" s="609"/>
      <c r="DK38" s="610"/>
      <c r="DL38" s="614">
        <v>13539359</v>
      </c>
      <c r="DM38" s="609"/>
      <c r="DN38" s="609"/>
      <c r="DO38" s="609"/>
      <c r="DP38" s="609"/>
      <c r="DQ38" s="609"/>
      <c r="DR38" s="609"/>
      <c r="DS38" s="609"/>
      <c r="DT38" s="609"/>
      <c r="DU38" s="609"/>
      <c r="DV38" s="610"/>
      <c r="DW38" s="611">
        <v>12.6</v>
      </c>
      <c r="DX38" s="623"/>
      <c r="DY38" s="623"/>
      <c r="DZ38" s="623"/>
      <c r="EA38" s="623"/>
      <c r="EB38" s="623"/>
      <c r="EC38" s="635"/>
    </row>
    <row r="39" spans="2:133" ht="11.25" customHeight="1" x14ac:dyDescent="0.15">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t="s">
        <v>122</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77435</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1519742</v>
      </c>
      <c r="CS39" s="621"/>
      <c r="CT39" s="621"/>
      <c r="CU39" s="621"/>
      <c r="CV39" s="621"/>
      <c r="CW39" s="621"/>
      <c r="CX39" s="621"/>
      <c r="CY39" s="622"/>
      <c r="CZ39" s="611">
        <v>0.7</v>
      </c>
      <c r="DA39" s="623"/>
      <c r="DB39" s="623"/>
      <c r="DC39" s="624"/>
      <c r="DD39" s="614">
        <v>946819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329</v>
      </c>
      <c r="C40" s="606"/>
      <c r="D40" s="606"/>
      <c r="E40" s="606"/>
      <c r="F40" s="606"/>
      <c r="G40" s="606"/>
      <c r="H40" s="606"/>
      <c r="I40" s="606"/>
      <c r="J40" s="606"/>
      <c r="K40" s="606"/>
      <c r="L40" s="606"/>
      <c r="M40" s="606"/>
      <c r="N40" s="606"/>
      <c r="O40" s="606"/>
      <c r="P40" s="606"/>
      <c r="Q40" s="607"/>
      <c r="R40" s="608">
        <v>1694800</v>
      </c>
      <c r="S40" s="609"/>
      <c r="T40" s="609"/>
      <c r="U40" s="609"/>
      <c r="V40" s="609"/>
      <c r="W40" s="609"/>
      <c r="X40" s="609"/>
      <c r="Y40" s="610"/>
      <c r="Z40" s="646">
        <v>0.8</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t="s">
        <v>122</v>
      </c>
      <c r="BA40" s="609"/>
      <c r="BB40" s="609"/>
      <c r="BC40" s="609"/>
      <c r="BD40" s="621"/>
      <c r="BE40" s="621"/>
      <c r="BF40" s="644"/>
      <c r="BG40" s="649" t="s">
        <v>331</v>
      </c>
      <c r="BH40" s="650"/>
      <c r="BI40" s="650"/>
      <c r="BJ40" s="650"/>
      <c r="BK40" s="650"/>
      <c r="BL40" s="217"/>
      <c r="BM40" s="606" t="s">
        <v>332</v>
      </c>
      <c r="BN40" s="606"/>
      <c r="BO40" s="606"/>
      <c r="BP40" s="606"/>
      <c r="BQ40" s="606"/>
      <c r="BR40" s="606"/>
      <c r="BS40" s="606"/>
      <c r="BT40" s="606"/>
      <c r="BU40" s="607"/>
      <c r="BV40" s="608">
        <v>93</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4280657</v>
      </c>
      <c r="CS40" s="609"/>
      <c r="CT40" s="609"/>
      <c r="CU40" s="609"/>
      <c r="CV40" s="609"/>
      <c r="CW40" s="609"/>
      <c r="CX40" s="609"/>
      <c r="CY40" s="610"/>
      <c r="CZ40" s="611">
        <v>2</v>
      </c>
      <c r="DA40" s="623"/>
      <c r="DB40" s="623"/>
      <c r="DC40" s="624"/>
      <c r="DD40" s="614">
        <v>95525</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334</v>
      </c>
      <c r="C41" s="590"/>
      <c r="D41" s="590"/>
      <c r="E41" s="590"/>
      <c r="F41" s="590"/>
      <c r="G41" s="590"/>
      <c r="H41" s="590"/>
      <c r="I41" s="590"/>
      <c r="J41" s="590"/>
      <c r="K41" s="590"/>
      <c r="L41" s="590"/>
      <c r="M41" s="590"/>
      <c r="N41" s="590"/>
      <c r="O41" s="590"/>
      <c r="P41" s="590"/>
      <c r="Q41" s="591"/>
      <c r="R41" s="592">
        <v>224365164</v>
      </c>
      <c r="S41" s="633"/>
      <c r="T41" s="633"/>
      <c r="U41" s="633"/>
      <c r="V41" s="633"/>
      <c r="W41" s="633"/>
      <c r="X41" s="633"/>
      <c r="Y41" s="636"/>
      <c r="Z41" s="637">
        <v>100</v>
      </c>
      <c r="AA41" s="637"/>
      <c r="AB41" s="637"/>
      <c r="AC41" s="637"/>
      <c r="AD41" s="638">
        <v>105907543</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4111478</v>
      </c>
      <c r="BA41" s="609"/>
      <c r="BB41" s="609"/>
      <c r="BC41" s="609"/>
      <c r="BD41" s="621"/>
      <c r="BE41" s="621"/>
      <c r="BF41" s="644"/>
      <c r="BG41" s="649"/>
      <c r="BH41" s="650"/>
      <c r="BI41" s="650"/>
      <c r="BJ41" s="650"/>
      <c r="BK41" s="650"/>
      <c r="BL41" s="217"/>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338</v>
      </c>
      <c r="AR42" s="654"/>
      <c r="AS42" s="654"/>
      <c r="AT42" s="654"/>
      <c r="AU42" s="654"/>
      <c r="AV42" s="654"/>
      <c r="AW42" s="654"/>
      <c r="AX42" s="654"/>
      <c r="AY42" s="655"/>
      <c r="AZ42" s="592">
        <v>14239002</v>
      </c>
      <c r="BA42" s="633"/>
      <c r="BB42" s="633"/>
      <c r="BC42" s="633"/>
      <c r="BD42" s="593"/>
      <c r="BE42" s="593"/>
      <c r="BF42" s="656"/>
      <c r="BG42" s="651"/>
      <c r="BH42" s="652"/>
      <c r="BI42" s="652"/>
      <c r="BJ42" s="652"/>
      <c r="BK42" s="652"/>
      <c r="BL42" s="218"/>
      <c r="BM42" s="590" t="s">
        <v>339</v>
      </c>
      <c r="BN42" s="590"/>
      <c r="BO42" s="590"/>
      <c r="BP42" s="590"/>
      <c r="BQ42" s="590"/>
      <c r="BR42" s="590"/>
      <c r="BS42" s="590"/>
      <c r="BT42" s="590"/>
      <c r="BU42" s="591"/>
      <c r="BV42" s="592">
        <v>444</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30235001</v>
      </c>
      <c r="CS42" s="621"/>
      <c r="CT42" s="621"/>
      <c r="CU42" s="621"/>
      <c r="CV42" s="621"/>
      <c r="CW42" s="621"/>
      <c r="CX42" s="621"/>
      <c r="CY42" s="622"/>
      <c r="CZ42" s="611">
        <v>13.8</v>
      </c>
      <c r="DA42" s="623"/>
      <c r="DB42" s="623"/>
      <c r="DC42" s="624"/>
      <c r="DD42" s="614">
        <v>2516822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341</v>
      </c>
      <c r="CD43" s="605" t="s">
        <v>342</v>
      </c>
      <c r="CE43" s="606"/>
      <c r="CF43" s="606"/>
      <c r="CG43" s="606"/>
      <c r="CH43" s="606"/>
      <c r="CI43" s="606"/>
      <c r="CJ43" s="606"/>
      <c r="CK43" s="606"/>
      <c r="CL43" s="606"/>
      <c r="CM43" s="606"/>
      <c r="CN43" s="606"/>
      <c r="CO43" s="606"/>
      <c r="CP43" s="606"/>
      <c r="CQ43" s="607"/>
      <c r="CR43" s="608">
        <v>296684</v>
      </c>
      <c r="CS43" s="621"/>
      <c r="CT43" s="621"/>
      <c r="CU43" s="621"/>
      <c r="CV43" s="621"/>
      <c r="CW43" s="621"/>
      <c r="CX43" s="621"/>
      <c r="CY43" s="622"/>
      <c r="CZ43" s="611">
        <v>0.1</v>
      </c>
      <c r="DA43" s="623"/>
      <c r="DB43" s="623"/>
      <c r="DC43" s="624"/>
      <c r="DD43" s="614">
        <v>296684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30004175</v>
      </c>
      <c r="CS44" s="609"/>
      <c r="CT44" s="609"/>
      <c r="CU44" s="609"/>
      <c r="CV44" s="609"/>
      <c r="CW44" s="609"/>
      <c r="CX44" s="609"/>
      <c r="CY44" s="610"/>
      <c r="CZ44" s="611">
        <v>13.7</v>
      </c>
      <c r="DA44" s="612"/>
      <c r="DB44" s="612"/>
      <c r="DC44" s="613"/>
      <c r="DD44" s="614">
        <v>2492920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17834564</v>
      </c>
      <c r="CS45" s="621"/>
      <c r="CT45" s="621"/>
      <c r="CU45" s="621"/>
      <c r="CV45" s="621"/>
      <c r="CW45" s="621"/>
      <c r="CX45" s="621"/>
      <c r="CY45" s="622"/>
      <c r="CZ45" s="611">
        <v>8.1999999999999993</v>
      </c>
      <c r="DA45" s="623"/>
      <c r="DB45" s="623"/>
      <c r="DC45" s="624"/>
      <c r="DD45" s="614">
        <v>496991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347</v>
      </c>
      <c r="CG46" s="606"/>
      <c r="CH46" s="606"/>
      <c r="CI46" s="606"/>
      <c r="CJ46" s="606"/>
      <c r="CK46" s="606"/>
      <c r="CL46" s="606"/>
      <c r="CM46" s="606"/>
      <c r="CN46" s="606"/>
      <c r="CO46" s="606"/>
      <c r="CP46" s="606"/>
      <c r="CQ46" s="607"/>
      <c r="CR46" s="608">
        <v>10772427</v>
      </c>
      <c r="CS46" s="609"/>
      <c r="CT46" s="609"/>
      <c r="CU46" s="609"/>
      <c r="CV46" s="609"/>
      <c r="CW46" s="609"/>
      <c r="CX46" s="609"/>
      <c r="CY46" s="610"/>
      <c r="CZ46" s="611">
        <v>4.9000000000000004</v>
      </c>
      <c r="DA46" s="612"/>
      <c r="DB46" s="612"/>
      <c r="DC46" s="613"/>
      <c r="DD46" s="614">
        <v>1954013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348</v>
      </c>
      <c r="CG47" s="606"/>
      <c r="CH47" s="606"/>
      <c r="CI47" s="606"/>
      <c r="CJ47" s="606"/>
      <c r="CK47" s="606"/>
      <c r="CL47" s="606"/>
      <c r="CM47" s="606"/>
      <c r="CN47" s="606"/>
      <c r="CO47" s="606"/>
      <c r="CP47" s="606"/>
      <c r="CQ47" s="607"/>
      <c r="CR47" s="608">
        <v>230826</v>
      </c>
      <c r="CS47" s="621"/>
      <c r="CT47" s="621"/>
      <c r="CU47" s="621"/>
      <c r="CV47" s="621"/>
      <c r="CW47" s="621"/>
      <c r="CX47" s="621"/>
      <c r="CY47" s="622"/>
      <c r="CZ47" s="611">
        <v>0.1</v>
      </c>
      <c r="DA47" s="623"/>
      <c r="DB47" s="623"/>
      <c r="DC47" s="624"/>
      <c r="DD47" s="614">
        <v>23902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350</v>
      </c>
      <c r="CE49" s="590"/>
      <c r="CF49" s="590"/>
      <c r="CG49" s="590"/>
      <c r="CH49" s="590"/>
      <c r="CI49" s="590"/>
      <c r="CJ49" s="590"/>
      <c r="CK49" s="590"/>
      <c r="CL49" s="590"/>
      <c r="CM49" s="590"/>
      <c r="CN49" s="590"/>
      <c r="CO49" s="590"/>
      <c r="CP49" s="590"/>
      <c r="CQ49" s="591"/>
      <c r="CR49" s="592">
        <v>218441539</v>
      </c>
      <c r="CS49" s="593"/>
      <c r="CT49" s="593"/>
      <c r="CU49" s="593"/>
      <c r="CV49" s="593"/>
      <c r="CW49" s="593"/>
      <c r="CX49" s="593"/>
      <c r="CY49" s="594"/>
      <c r="CZ49" s="595">
        <v>100</v>
      </c>
      <c r="DA49" s="596"/>
      <c r="DB49" s="596"/>
      <c r="DC49" s="597"/>
      <c r="DD49" s="598">
        <v>124244460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zgArny7zVl7Q2lFkF2/v4WOu6P6FjNP5HeXry59srLINn4PBMNDc/f4INWN5bJqAgUsnjDYKaWS2YGiTuuDRew==" saltValue="YVm03HzyGFQli8FLFmTk1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P32" sqref="AP32:AT3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352</v>
      </c>
      <c r="DK2" s="1079"/>
      <c r="DL2" s="1079"/>
      <c r="DM2" s="1079"/>
      <c r="DN2" s="1079"/>
      <c r="DO2" s="1080"/>
      <c r="DP2" s="222"/>
      <c r="DQ2" s="1078" t="s">
        <v>353</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356</v>
      </c>
      <c r="B5" s="983"/>
      <c r="C5" s="983"/>
      <c r="D5" s="983"/>
      <c r="E5" s="983"/>
      <c r="F5" s="983"/>
      <c r="G5" s="983"/>
      <c r="H5" s="983"/>
      <c r="I5" s="983"/>
      <c r="J5" s="983"/>
      <c r="K5" s="983"/>
      <c r="L5" s="983"/>
      <c r="M5" s="983"/>
      <c r="N5" s="983"/>
      <c r="O5" s="983"/>
      <c r="P5" s="984"/>
      <c r="Q5" s="988" t="s">
        <v>357</v>
      </c>
      <c r="R5" s="989"/>
      <c r="S5" s="989"/>
      <c r="T5" s="989"/>
      <c r="U5" s="990"/>
      <c r="V5" s="988" t="s">
        <v>358</v>
      </c>
      <c r="W5" s="989"/>
      <c r="X5" s="989"/>
      <c r="Y5" s="989"/>
      <c r="Z5" s="990"/>
      <c r="AA5" s="988" t="s">
        <v>359</v>
      </c>
      <c r="AB5" s="989"/>
      <c r="AC5" s="989"/>
      <c r="AD5" s="989"/>
      <c r="AE5" s="989"/>
      <c r="AF5" s="1081" t="s">
        <v>360</v>
      </c>
      <c r="AG5" s="989"/>
      <c r="AH5" s="989"/>
      <c r="AI5" s="989"/>
      <c r="AJ5" s="1002"/>
      <c r="AK5" s="989" t="s">
        <v>361</v>
      </c>
      <c r="AL5" s="989"/>
      <c r="AM5" s="989"/>
      <c r="AN5" s="989"/>
      <c r="AO5" s="990"/>
      <c r="AP5" s="988" t="s">
        <v>362</v>
      </c>
      <c r="AQ5" s="989"/>
      <c r="AR5" s="989"/>
      <c r="AS5" s="989"/>
      <c r="AT5" s="990"/>
      <c r="AU5" s="988" t="s">
        <v>363</v>
      </c>
      <c r="AV5" s="989"/>
      <c r="AW5" s="989"/>
      <c r="AX5" s="989"/>
      <c r="AY5" s="1002"/>
      <c r="AZ5" s="226"/>
      <c r="BA5" s="226"/>
      <c r="BB5" s="226"/>
      <c r="BC5" s="226"/>
      <c r="BD5" s="226"/>
      <c r="BE5" s="227"/>
      <c r="BF5" s="227"/>
      <c r="BG5" s="227"/>
      <c r="BH5" s="227"/>
      <c r="BI5" s="227"/>
      <c r="BJ5" s="227"/>
      <c r="BK5" s="227"/>
      <c r="BL5" s="227"/>
      <c r="BM5" s="227"/>
      <c r="BN5" s="227"/>
      <c r="BO5" s="227"/>
      <c r="BP5" s="227"/>
      <c r="BQ5" s="982" t="s">
        <v>364</v>
      </c>
      <c r="BR5" s="983"/>
      <c r="BS5" s="983"/>
      <c r="BT5" s="983"/>
      <c r="BU5" s="983"/>
      <c r="BV5" s="983"/>
      <c r="BW5" s="983"/>
      <c r="BX5" s="983"/>
      <c r="BY5" s="983"/>
      <c r="BZ5" s="983"/>
      <c r="CA5" s="983"/>
      <c r="CB5" s="983"/>
      <c r="CC5" s="983"/>
      <c r="CD5" s="983"/>
      <c r="CE5" s="983"/>
      <c r="CF5" s="983"/>
      <c r="CG5" s="984"/>
      <c r="CH5" s="988" t="s">
        <v>365</v>
      </c>
      <c r="CI5" s="989"/>
      <c r="CJ5" s="989"/>
      <c r="CK5" s="989"/>
      <c r="CL5" s="990"/>
      <c r="CM5" s="988" t="s">
        <v>366</v>
      </c>
      <c r="CN5" s="989"/>
      <c r="CO5" s="989"/>
      <c r="CP5" s="989"/>
      <c r="CQ5" s="990"/>
      <c r="CR5" s="988" t="s">
        <v>367</v>
      </c>
      <c r="CS5" s="989"/>
      <c r="CT5" s="989"/>
      <c r="CU5" s="989"/>
      <c r="CV5" s="990"/>
      <c r="CW5" s="988" t="s">
        <v>368</v>
      </c>
      <c r="CX5" s="989"/>
      <c r="CY5" s="989"/>
      <c r="CZ5" s="989"/>
      <c r="DA5" s="990"/>
      <c r="DB5" s="988" t="s">
        <v>369</v>
      </c>
      <c r="DC5" s="989"/>
      <c r="DD5" s="989"/>
      <c r="DE5" s="989"/>
      <c r="DF5" s="990"/>
      <c r="DG5" s="1071" t="s">
        <v>370</v>
      </c>
      <c r="DH5" s="1072"/>
      <c r="DI5" s="1072"/>
      <c r="DJ5" s="1072"/>
      <c r="DK5" s="1073"/>
      <c r="DL5" s="1071" t="s">
        <v>371</v>
      </c>
      <c r="DM5" s="1072"/>
      <c r="DN5" s="1072"/>
      <c r="DO5" s="1072"/>
      <c r="DP5" s="1073"/>
      <c r="DQ5" s="988" t="s">
        <v>372</v>
      </c>
      <c r="DR5" s="989"/>
      <c r="DS5" s="989"/>
      <c r="DT5" s="989"/>
      <c r="DU5" s="990"/>
      <c r="DV5" s="988" t="s">
        <v>363</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373</v>
      </c>
      <c r="C7" s="1035"/>
      <c r="D7" s="1035"/>
      <c r="E7" s="1035"/>
      <c r="F7" s="1035"/>
      <c r="G7" s="1035"/>
      <c r="H7" s="1035"/>
      <c r="I7" s="1035"/>
      <c r="J7" s="1035"/>
      <c r="K7" s="1035"/>
      <c r="L7" s="1035"/>
      <c r="M7" s="1035"/>
      <c r="N7" s="1035"/>
      <c r="O7" s="1035"/>
      <c r="P7" s="1036"/>
      <c r="Q7" s="1089">
        <v>223774</v>
      </c>
      <c r="R7" s="1090"/>
      <c r="S7" s="1090"/>
      <c r="T7" s="1090"/>
      <c r="U7" s="1090"/>
      <c r="V7" s="1090">
        <v>217944</v>
      </c>
      <c r="W7" s="1090"/>
      <c r="X7" s="1090"/>
      <c r="Y7" s="1090"/>
      <c r="Z7" s="1090"/>
      <c r="AA7" s="1090">
        <v>5830</v>
      </c>
      <c r="AB7" s="1090"/>
      <c r="AC7" s="1090"/>
      <c r="AD7" s="1090"/>
      <c r="AE7" s="1091"/>
      <c r="AF7" s="1092">
        <v>5217</v>
      </c>
      <c r="AG7" s="1093"/>
      <c r="AH7" s="1093"/>
      <c r="AI7" s="1093"/>
      <c r="AJ7" s="1094"/>
      <c r="AK7" s="1095">
        <v>3387</v>
      </c>
      <c r="AL7" s="1096"/>
      <c r="AM7" s="1096"/>
      <c r="AN7" s="1096"/>
      <c r="AO7" s="1096"/>
      <c r="AP7" s="1096">
        <v>165874</v>
      </c>
      <c r="AQ7" s="1096"/>
      <c r="AR7" s="1096"/>
      <c r="AS7" s="1096"/>
      <c r="AT7" s="1096"/>
      <c r="AU7" s="1097" t="s">
        <v>567</v>
      </c>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552</v>
      </c>
      <c r="BT7" s="1087"/>
      <c r="BU7" s="1087"/>
      <c r="BV7" s="1087"/>
      <c r="BW7" s="1087"/>
      <c r="BX7" s="1087"/>
      <c r="BY7" s="1087"/>
      <c r="BZ7" s="1087"/>
      <c r="CA7" s="1087"/>
      <c r="CB7" s="1087"/>
      <c r="CC7" s="1087"/>
      <c r="CD7" s="1087"/>
      <c r="CE7" s="1087"/>
      <c r="CF7" s="1087"/>
      <c r="CG7" s="1099"/>
      <c r="CH7" s="1083">
        <v>-4</v>
      </c>
      <c r="CI7" s="1084"/>
      <c r="CJ7" s="1084"/>
      <c r="CK7" s="1084"/>
      <c r="CL7" s="1085"/>
      <c r="CM7" s="1083">
        <v>173</v>
      </c>
      <c r="CN7" s="1084"/>
      <c r="CO7" s="1084"/>
      <c r="CP7" s="1084"/>
      <c r="CQ7" s="1085"/>
      <c r="CR7" s="1083">
        <v>28</v>
      </c>
      <c r="CS7" s="1084"/>
      <c r="CT7" s="1084"/>
      <c r="CU7" s="1084"/>
      <c r="CV7" s="1085"/>
      <c r="CW7" s="1083">
        <v>8</v>
      </c>
      <c r="CX7" s="1084"/>
      <c r="CY7" s="1084"/>
      <c r="CZ7" s="1084"/>
      <c r="DA7" s="1085"/>
      <c r="DB7" s="1083" t="s">
        <v>576</v>
      </c>
      <c r="DC7" s="1084"/>
      <c r="DD7" s="1084"/>
      <c r="DE7" s="1084"/>
      <c r="DF7" s="1085"/>
      <c r="DG7" s="1083" t="s">
        <v>576</v>
      </c>
      <c r="DH7" s="1084"/>
      <c r="DI7" s="1084"/>
      <c r="DJ7" s="1084"/>
      <c r="DK7" s="1085"/>
      <c r="DL7" s="1083" t="s">
        <v>576</v>
      </c>
      <c r="DM7" s="1084"/>
      <c r="DN7" s="1084"/>
      <c r="DO7" s="1084"/>
      <c r="DP7" s="1085"/>
      <c r="DQ7" s="1083" t="s">
        <v>576</v>
      </c>
      <c r="DR7" s="1084"/>
      <c r="DS7" s="1084"/>
      <c r="DT7" s="1084"/>
      <c r="DU7" s="1085"/>
      <c r="DV7" s="1086"/>
      <c r="DW7" s="1087"/>
      <c r="DX7" s="1087"/>
      <c r="DY7" s="1087"/>
      <c r="DZ7" s="1088"/>
      <c r="EA7" s="228"/>
    </row>
    <row r="8" spans="1:131" s="229" customFormat="1" ht="26.25" customHeight="1" x14ac:dyDescent="0.15">
      <c r="A8" s="232">
        <v>2</v>
      </c>
      <c r="B8" s="1017" t="s">
        <v>374</v>
      </c>
      <c r="C8" s="1018"/>
      <c r="D8" s="1018"/>
      <c r="E8" s="1018"/>
      <c r="F8" s="1018"/>
      <c r="G8" s="1018"/>
      <c r="H8" s="1018"/>
      <c r="I8" s="1018"/>
      <c r="J8" s="1018"/>
      <c r="K8" s="1018"/>
      <c r="L8" s="1018"/>
      <c r="M8" s="1018"/>
      <c r="N8" s="1018"/>
      <c r="O8" s="1018"/>
      <c r="P8" s="1019"/>
      <c r="Q8" s="1025">
        <v>470</v>
      </c>
      <c r="R8" s="1026"/>
      <c r="S8" s="1026"/>
      <c r="T8" s="1026"/>
      <c r="U8" s="1026"/>
      <c r="V8" s="1026">
        <v>470</v>
      </c>
      <c r="W8" s="1026"/>
      <c r="X8" s="1026"/>
      <c r="Y8" s="1026"/>
      <c r="Z8" s="1026"/>
      <c r="AA8" s="1026" t="s">
        <v>564</v>
      </c>
      <c r="AB8" s="1026"/>
      <c r="AC8" s="1026"/>
      <c r="AD8" s="1026"/>
      <c r="AE8" s="1027"/>
      <c r="AF8" s="1022" t="s">
        <v>122</v>
      </c>
      <c r="AG8" s="1023"/>
      <c r="AH8" s="1023"/>
      <c r="AI8" s="1023"/>
      <c r="AJ8" s="1024"/>
      <c r="AK8" s="1067">
        <v>470</v>
      </c>
      <c r="AL8" s="1068"/>
      <c r="AM8" s="1068"/>
      <c r="AN8" s="1068"/>
      <c r="AO8" s="1068"/>
      <c r="AP8" s="1068" t="s">
        <v>565</v>
      </c>
      <c r="AQ8" s="1068"/>
      <c r="AR8" s="1068"/>
      <c r="AS8" s="1068"/>
      <c r="AT8" s="1068"/>
      <c r="AU8" s="1069" t="s">
        <v>568</v>
      </c>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553</v>
      </c>
      <c r="BT8" s="980"/>
      <c r="BU8" s="980"/>
      <c r="BV8" s="980"/>
      <c r="BW8" s="980"/>
      <c r="BX8" s="980"/>
      <c r="BY8" s="980"/>
      <c r="BZ8" s="980"/>
      <c r="CA8" s="980"/>
      <c r="CB8" s="980"/>
      <c r="CC8" s="980"/>
      <c r="CD8" s="980"/>
      <c r="CE8" s="980"/>
      <c r="CF8" s="980"/>
      <c r="CG8" s="1001"/>
      <c r="CH8" s="976">
        <v>1</v>
      </c>
      <c r="CI8" s="977"/>
      <c r="CJ8" s="977"/>
      <c r="CK8" s="977"/>
      <c r="CL8" s="978"/>
      <c r="CM8" s="976">
        <v>87</v>
      </c>
      <c r="CN8" s="977"/>
      <c r="CO8" s="977"/>
      <c r="CP8" s="977"/>
      <c r="CQ8" s="978"/>
      <c r="CR8" s="976">
        <v>7</v>
      </c>
      <c r="CS8" s="977"/>
      <c r="CT8" s="977"/>
      <c r="CU8" s="977"/>
      <c r="CV8" s="978"/>
      <c r="CW8" s="976" t="s">
        <v>580</v>
      </c>
      <c r="CX8" s="977"/>
      <c r="CY8" s="977"/>
      <c r="CZ8" s="977"/>
      <c r="DA8" s="978"/>
      <c r="DB8" s="976" t="s">
        <v>580</v>
      </c>
      <c r="DC8" s="977"/>
      <c r="DD8" s="977"/>
      <c r="DE8" s="977"/>
      <c r="DF8" s="978"/>
      <c r="DG8" s="976" t="s">
        <v>580</v>
      </c>
      <c r="DH8" s="977"/>
      <c r="DI8" s="977"/>
      <c r="DJ8" s="977"/>
      <c r="DK8" s="978"/>
      <c r="DL8" s="976" t="s">
        <v>581</v>
      </c>
      <c r="DM8" s="977"/>
      <c r="DN8" s="977"/>
      <c r="DO8" s="977"/>
      <c r="DP8" s="978"/>
      <c r="DQ8" s="976" t="s">
        <v>582</v>
      </c>
      <c r="DR8" s="977"/>
      <c r="DS8" s="977"/>
      <c r="DT8" s="977"/>
      <c r="DU8" s="978"/>
      <c r="DV8" s="979"/>
      <c r="DW8" s="980"/>
      <c r="DX8" s="980"/>
      <c r="DY8" s="980"/>
      <c r="DZ8" s="981"/>
      <c r="EA8" s="228"/>
    </row>
    <row r="9" spans="1:131" s="229" customFormat="1" ht="26.25" customHeight="1" x14ac:dyDescent="0.15">
      <c r="A9" s="232">
        <v>3</v>
      </c>
      <c r="B9" s="1017" t="s">
        <v>375</v>
      </c>
      <c r="C9" s="1018"/>
      <c r="D9" s="1018"/>
      <c r="E9" s="1018"/>
      <c r="F9" s="1018"/>
      <c r="G9" s="1018"/>
      <c r="H9" s="1018"/>
      <c r="I9" s="1018"/>
      <c r="J9" s="1018"/>
      <c r="K9" s="1018"/>
      <c r="L9" s="1018"/>
      <c r="M9" s="1018"/>
      <c r="N9" s="1018"/>
      <c r="O9" s="1018"/>
      <c r="P9" s="1019"/>
      <c r="Q9" s="1025">
        <v>165</v>
      </c>
      <c r="R9" s="1026"/>
      <c r="S9" s="1026"/>
      <c r="T9" s="1026"/>
      <c r="U9" s="1026"/>
      <c r="V9" s="1026">
        <v>71</v>
      </c>
      <c r="W9" s="1026"/>
      <c r="X9" s="1026"/>
      <c r="Y9" s="1026"/>
      <c r="Z9" s="1026"/>
      <c r="AA9" s="1026">
        <v>94</v>
      </c>
      <c r="AB9" s="1026"/>
      <c r="AC9" s="1026"/>
      <c r="AD9" s="1026"/>
      <c r="AE9" s="1027"/>
      <c r="AF9" s="1022" t="s">
        <v>122</v>
      </c>
      <c r="AG9" s="1023"/>
      <c r="AH9" s="1023"/>
      <c r="AI9" s="1023"/>
      <c r="AJ9" s="1024"/>
      <c r="AK9" s="1067">
        <v>7</v>
      </c>
      <c r="AL9" s="1068"/>
      <c r="AM9" s="1068"/>
      <c r="AN9" s="1068"/>
      <c r="AO9" s="1068"/>
      <c r="AP9" s="1068" t="s">
        <v>557</v>
      </c>
      <c r="AQ9" s="1068"/>
      <c r="AR9" s="1068"/>
      <c r="AS9" s="1068"/>
      <c r="AT9" s="1068"/>
      <c r="AU9" s="959" t="s">
        <v>563</v>
      </c>
      <c r="AV9" s="959"/>
      <c r="AW9" s="959"/>
      <c r="AX9" s="959"/>
      <c r="AY9" s="960"/>
      <c r="AZ9" s="226"/>
      <c r="BA9" s="226"/>
      <c r="BB9" s="226"/>
      <c r="BC9" s="226"/>
      <c r="BD9" s="226"/>
      <c r="BE9" s="227"/>
      <c r="BF9" s="227"/>
      <c r="BG9" s="227"/>
      <c r="BH9" s="227"/>
      <c r="BI9" s="227"/>
      <c r="BJ9" s="227"/>
      <c r="BK9" s="227"/>
      <c r="BL9" s="227"/>
      <c r="BM9" s="227"/>
      <c r="BN9" s="227"/>
      <c r="BO9" s="227"/>
      <c r="BP9" s="227"/>
      <c r="BQ9" s="232">
        <v>3</v>
      </c>
      <c r="BR9" s="233"/>
      <c r="BS9" s="979" t="s">
        <v>554</v>
      </c>
      <c r="BT9" s="980"/>
      <c r="BU9" s="980"/>
      <c r="BV9" s="980"/>
      <c r="BW9" s="980"/>
      <c r="BX9" s="980"/>
      <c r="BY9" s="980"/>
      <c r="BZ9" s="980"/>
      <c r="CA9" s="980"/>
      <c r="CB9" s="980"/>
      <c r="CC9" s="980"/>
      <c r="CD9" s="980"/>
      <c r="CE9" s="980"/>
      <c r="CF9" s="980"/>
      <c r="CG9" s="1001"/>
      <c r="CH9" s="976">
        <v>1</v>
      </c>
      <c r="CI9" s="977"/>
      <c r="CJ9" s="977"/>
      <c r="CK9" s="977"/>
      <c r="CL9" s="978"/>
      <c r="CM9" s="976">
        <v>63</v>
      </c>
      <c r="CN9" s="977"/>
      <c r="CO9" s="977"/>
      <c r="CP9" s="977"/>
      <c r="CQ9" s="978"/>
      <c r="CR9" s="976" t="s">
        <v>582</v>
      </c>
      <c r="CS9" s="977"/>
      <c r="CT9" s="977"/>
      <c r="CU9" s="977"/>
      <c r="CV9" s="978"/>
      <c r="CW9" s="976" t="s">
        <v>582</v>
      </c>
      <c r="CX9" s="977"/>
      <c r="CY9" s="977"/>
      <c r="CZ9" s="977"/>
      <c r="DA9" s="978"/>
      <c r="DB9" s="976" t="s">
        <v>582</v>
      </c>
      <c r="DC9" s="977"/>
      <c r="DD9" s="977"/>
      <c r="DE9" s="977"/>
      <c r="DF9" s="978"/>
      <c r="DG9" s="976" t="s">
        <v>582</v>
      </c>
      <c r="DH9" s="977"/>
      <c r="DI9" s="977"/>
      <c r="DJ9" s="977"/>
      <c r="DK9" s="978"/>
      <c r="DL9" s="976" t="s">
        <v>582</v>
      </c>
      <c r="DM9" s="977"/>
      <c r="DN9" s="977"/>
      <c r="DO9" s="977"/>
      <c r="DP9" s="978"/>
      <c r="DQ9" s="976" t="s">
        <v>582</v>
      </c>
      <c r="DR9" s="977"/>
      <c r="DS9" s="977"/>
      <c r="DT9" s="977"/>
      <c r="DU9" s="978"/>
      <c r="DV9" s="979"/>
      <c r="DW9" s="980"/>
      <c r="DX9" s="980"/>
      <c r="DY9" s="980"/>
      <c r="DZ9" s="981"/>
      <c r="EA9" s="228"/>
    </row>
    <row r="10" spans="1:131" s="229" customFormat="1" ht="26.25" customHeight="1" x14ac:dyDescent="0.15">
      <c r="A10" s="232">
        <v>4</v>
      </c>
      <c r="B10" s="1017" t="s">
        <v>376</v>
      </c>
      <c r="C10" s="1018"/>
      <c r="D10" s="1018"/>
      <c r="E10" s="1018"/>
      <c r="F10" s="1018"/>
      <c r="G10" s="1018"/>
      <c r="H10" s="1018"/>
      <c r="I10" s="1018"/>
      <c r="J10" s="1018"/>
      <c r="K10" s="1018"/>
      <c r="L10" s="1018"/>
      <c r="M10" s="1018"/>
      <c r="N10" s="1018"/>
      <c r="O10" s="1018"/>
      <c r="P10" s="1019"/>
      <c r="Q10" s="1025">
        <v>1</v>
      </c>
      <c r="R10" s="1026"/>
      <c r="S10" s="1026"/>
      <c r="T10" s="1026"/>
      <c r="U10" s="1026"/>
      <c r="V10" s="1026">
        <v>1</v>
      </c>
      <c r="W10" s="1026"/>
      <c r="X10" s="1026"/>
      <c r="Y10" s="1026"/>
      <c r="Z10" s="1026"/>
      <c r="AA10" s="1026" t="s">
        <v>564</v>
      </c>
      <c r="AB10" s="1026"/>
      <c r="AC10" s="1026"/>
      <c r="AD10" s="1026"/>
      <c r="AE10" s="1027"/>
      <c r="AF10" s="1022" t="s">
        <v>122</v>
      </c>
      <c r="AG10" s="1023"/>
      <c r="AH10" s="1023"/>
      <c r="AI10" s="1023"/>
      <c r="AJ10" s="1024"/>
      <c r="AK10" s="1067" t="s">
        <v>566</v>
      </c>
      <c r="AL10" s="1068"/>
      <c r="AM10" s="1068"/>
      <c r="AN10" s="1068"/>
      <c r="AO10" s="1068"/>
      <c r="AP10" s="1068" t="s">
        <v>557</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555</v>
      </c>
      <c r="BT10" s="980"/>
      <c r="BU10" s="980"/>
      <c r="BV10" s="980"/>
      <c r="BW10" s="980"/>
      <c r="BX10" s="980"/>
      <c r="BY10" s="980"/>
      <c r="BZ10" s="980"/>
      <c r="CA10" s="980"/>
      <c r="CB10" s="980"/>
      <c r="CC10" s="980"/>
      <c r="CD10" s="980"/>
      <c r="CE10" s="980"/>
      <c r="CF10" s="980"/>
      <c r="CG10" s="1001"/>
      <c r="CH10" s="976">
        <v>132</v>
      </c>
      <c r="CI10" s="977"/>
      <c r="CJ10" s="977"/>
      <c r="CK10" s="977"/>
      <c r="CL10" s="978"/>
      <c r="CM10" s="976">
        <v>2207</v>
      </c>
      <c r="CN10" s="977"/>
      <c r="CO10" s="977"/>
      <c r="CP10" s="977"/>
      <c r="CQ10" s="978"/>
      <c r="CR10" s="976">
        <v>500</v>
      </c>
      <c r="CS10" s="977"/>
      <c r="CT10" s="977"/>
      <c r="CU10" s="977"/>
      <c r="CV10" s="978"/>
      <c r="CW10" s="976">
        <v>19</v>
      </c>
      <c r="CX10" s="977"/>
      <c r="CY10" s="977"/>
      <c r="CZ10" s="977"/>
      <c r="DA10" s="978"/>
      <c r="DB10" s="976" t="s">
        <v>575</v>
      </c>
      <c r="DC10" s="977"/>
      <c r="DD10" s="977"/>
      <c r="DE10" s="977"/>
      <c r="DF10" s="978"/>
      <c r="DG10" s="976" t="s">
        <v>575</v>
      </c>
      <c r="DH10" s="977"/>
      <c r="DI10" s="977"/>
      <c r="DJ10" s="977"/>
      <c r="DK10" s="978"/>
      <c r="DL10" s="976" t="s">
        <v>575</v>
      </c>
      <c r="DM10" s="977"/>
      <c r="DN10" s="977"/>
      <c r="DO10" s="977"/>
      <c r="DP10" s="978"/>
      <c r="DQ10" s="976" t="s">
        <v>575</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556</v>
      </c>
      <c r="BT11" s="980"/>
      <c r="BU11" s="980"/>
      <c r="BV11" s="980"/>
      <c r="BW11" s="980"/>
      <c r="BX11" s="980"/>
      <c r="BY11" s="980"/>
      <c r="BZ11" s="980"/>
      <c r="CA11" s="980"/>
      <c r="CB11" s="980"/>
      <c r="CC11" s="980"/>
      <c r="CD11" s="980"/>
      <c r="CE11" s="980"/>
      <c r="CF11" s="980"/>
      <c r="CG11" s="1001"/>
      <c r="CH11" s="976">
        <v>3</v>
      </c>
      <c r="CI11" s="977"/>
      <c r="CJ11" s="977"/>
      <c r="CK11" s="977"/>
      <c r="CL11" s="978"/>
      <c r="CM11" s="976">
        <v>34</v>
      </c>
      <c r="CN11" s="977"/>
      <c r="CO11" s="977"/>
      <c r="CP11" s="977"/>
      <c r="CQ11" s="978"/>
      <c r="CR11" s="976">
        <v>2</v>
      </c>
      <c r="CS11" s="977"/>
      <c r="CT11" s="977"/>
      <c r="CU11" s="977"/>
      <c r="CV11" s="978"/>
      <c r="CW11" s="976">
        <v>5</v>
      </c>
      <c r="CX11" s="977"/>
      <c r="CY11" s="977"/>
      <c r="CZ11" s="977"/>
      <c r="DA11" s="978"/>
      <c r="DB11" s="976" t="s">
        <v>576</v>
      </c>
      <c r="DC11" s="977"/>
      <c r="DD11" s="977"/>
      <c r="DE11" s="977"/>
      <c r="DF11" s="978"/>
      <c r="DG11" s="976" t="s">
        <v>576</v>
      </c>
      <c r="DH11" s="977"/>
      <c r="DI11" s="977"/>
      <c r="DJ11" s="977"/>
      <c r="DK11" s="978"/>
      <c r="DL11" s="976" t="s">
        <v>577</v>
      </c>
      <c r="DM11" s="977"/>
      <c r="DN11" s="977"/>
      <c r="DO11" s="977"/>
      <c r="DP11" s="978"/>
      <c r="DQ11" s="976" t="s">
        <v>576</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378</v>
      </c>
      <c r="B23" s="924" t="s">
        <v>379</v>
      </c>
      <c r="C23" s="925"/>
      <c r="D23" s="925"/>
      <c r="E23" s="925"/>
      <c r="F23" s="925"/>
      <c r="G23" s="925"/>
      <c r="H23" s="925"/>
      <c r="I23" s="925"/>
      <c r="J23" s="925"/>
      <c r="K23" s="925"/>
      <c r="L23" s="925"/>
      <c r="M23" s="925"/>
      <c r="N23" s="925"/>
      <c r="O23" s="925"/>
      <c r="P23" s="935"/>
      <c r="Q23" s="1054">
        <v>224365</v>
      </c>
      <c r="R23" s="1048"/>
      <c r="S23" s="1048"/>
      <c r="T23" s="1048"/>
      <c r="U23" s="1048"/>
      <c r="V23" s="1048">
        <v>218442</v>
      </c>
      <c r="W23" s="1048"/>
      <c r="X23" s="1048"/>
      <c r="Y23" s="1048"/>
      <c r="Z23" s="1048"/>
      <c r="AA23" s="1048">
        <v>5923</v>
      </c>
      <c r="AB23" s="1048"/>
      <c r="AC23" s="1048"/>
      <c r="AD23" s="1048"/>
      <c r="AE23" s="1055"/>
      <c r="AF23" s="1056">
        <v>5217</v>
      </c>
      <c r="AG23" s="1048"/>
      <c r="AH23" s="1048"/>
      <c r="AI23" s="1048"/>
      <c r="AJ23" s="1057"/>
      <c r="AK23" s="1058"/>
      <c r="AL23" s="1059"/>
      <c r="AM23" s="1059"/>
      <c r="AN23" s="1059"/>
      <c r="AO23" s="1059"/>
      <c r="AP23" s="1048">
        <v>165874</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356</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390</v>
      </c>
      <c r="C28" s="1035"/>
      <c r="D28" s="1035"/>
      <c r="E28" s="1035"/>
      <c r="F28" s="1035"/>
      <c r="G28" s="1035"/>
      <c r="H28" s="1035"/>
      <c r="I28" s="1035"/>
      <c r="J28" s="1035"/>
      <c r="K28" s="1035"/>
      <c r="L28" s="1035"/>
      <c r="M28" s="1035"/>
      <c r="N28" s="1035"/>
      <c r="O28" s="1035"/>
      <c r="P28" s="1036"/>
      <c r="Q28" s="1037">
        <v>50183</v>
      </c>
      <c r="R28" s="1038"/>
      <c r="S28" s="1038"/>
      <c r="T28" s="1038"/>
      <c r="U28" s="1038"/>
      <c r="V28" s="1038">
        <v>47900</v>
      </c>
      <c r="W28" s="1038"/>
      <c r="X28" s="1038"/>
      <c r="Y28" s="1038"/>
      <c r="Z28" s="1038"/>
      <c r="AA28" s="1038">
        <v>2283</v>
      </c>
      <c r="AB28" s="1038"/>
      <c r="AC28" s="1038"/>
      <c r="AD28" s="1038"/>
      <c r="AE28" s="1039"/>
      <c r="AF28" s="1040">
        <v>2283</v>
      </c>
      <c r="AG28" s="1038"/>
      <c r="AH28" s="1038"/>
      <c r="AI28" s="1038"/>
      <c r="AJ28" s="1041"/>
      <c r="AK28" s="1029">
        <v>4111</v>
      </c>
      <c r="AL28" s="1030"/>
      <c r="AM28" s="1030"/>
      <c r="AN28" s="1030"/>
      <c r="AO28" s="1030"/>
      <c r="AP28" s="1030" t="s">
        <v>491</v>
      </c>
      <c r="AQ28" s="1030"/>
      <c r="AR28" s="1030"/>
      <c r="AS28" s="1030"/>
      <c r="AT28" s="1030"/>
      <c r="AU28" s="1030" t="s">
        <v>491</v>
      </c>
      <c r="AV28" s="1030"/>
      <c r="AW28" s="1030"/>
      <c r="AX28" s="1030"/>
      <c r="AY28" s="1030"/>
      <c r="AZ28" s="1031" t="s">
        <v>491</v>
      </c>
      <c r="BA28" s="1031"/>
      <c r="BB28" s="1031"/>
      <c r="BC28" s="1031"/>
      <c r="BD28" s="1031"/>
      <c r="BE28" s="1032" t="s">
        <v>563</v>
      </c>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391</v>
      </c>
      <c r="C29" s="1018"/>
      <c r="D29" s="1018"/>
      <c r="E29" s="1018"/>
      <c r="F29" s="1018"/>
      <c r="G29" s="1018"/>
      <c r="H29" s="1018"/>
      <c r="I29" s="1018"/>
      <c r="J29" s="1018"/>
      <c r="K29" s="1018"/>
      <c r="L29" s="1018"/>
      <c r="M29" s="1018"/>
      <c r="N29" s="1018"/>
      <c r="O29" s="1018"/>
      <c r="P29" s="1019"/>
      <c r="Q29" s="1025">
        <v>42912</v>
      </c>
      <c r="R29" s="1026"/>
      <c r="S29" s="1026"/>
      <c r="T29" s="1026"/>
      <c r="U29" s="1026"/>
      <c r="V29" s="1026">
        <v>42884</v>
      </c>
      <c r="W29" s="1026"/>
      <c r="X29" s="1026"/>
      <c r="Y29" s="1026"/>
      <c r="Z29" s="1026"/>
      <c r="AA29" s="1026">
        <v>28</v>
      </c>
      <c r="AB29" s="1026"/>
      <c r="AC29" s="1026"/>
      <c r="AD29" s="1026"/>
      <c r="AE29" s="1027"/>
      <c r="AF29" s="1022">
        <v>28</v>
      </c>
      <c r="AG29" s="1023"/>
      <c r="AH29" s="1023"/>
      <c r="AI29" s="1023"/>
      <c r="AJ29" s="1024"/>
      <c r="AK29" s="967">
        <v>6776</v>
      </c>
      <c r="AL29" s="958"/>
      <c r="AM29" s="958"/>
      <c r="AN29" s="958"/>
      <c r="AO29" s="958"/>
      <c r="AP29" s="958" t="s">
        <v>491</v>
      </c>
      <c r="AQ29" s="958"/>
      <c r="AR29" s="958"/>
      <c r="AS29" s="958"/>
      <c r="AT29" s="958"/>
      <c r="AU29" s="958" t="s">
        <v>491</v>
      </c>
      <c r="AV29" s="958"/>
      <c r="AW29" s="958"/>
      <c r="AX29" s="958"/>
      <c r="AY29" s="958"/>
      <c r="AZ29" s="1028" t="s">
        <v>491</v>
      </c>
      <c r="BA29" s="1028"/>
      <c r="BB29" s="1028"/>
      <c r="BC29" s="1028"/>
      <c r="BD29" s="1028"/>
      <c r="BE29" s="959" t="s">
        <v>569</v>
      </c>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392</v>
      </c>
      <c r="C30" s="1018"/>
      <c r="D30" s="1018"/>
      <c r="E30" s="1018"/>
      <c r="F30" s="1018"/>
      <c r="G30" s="1018"/>
      <c r="H30" s="1018"/>
      <c r="I30" s="1018"/>
      <c r="J30" s="1018"/>
      <c r="K30" s="1018"/>
      <c r="L30" s="1018"/>
      <c r="M30" s="1018"/>
      <c r="N30" s="1018"/>
      <c r="O30" s="1018"/>
      <c r="P30" s="1019"/>
      <c r="Q30" s="1025">
        <v>7190</v>
      </c>
      <c r="R30" s="1026"/>
      <c r="S30" s="1026"/>
      <c r="T30" s="1026"/>
      <c r="U30" s="1026"/>
      <c r="V30" s="1026">
        <v>7159</v>
      </c>
      <c r="W30" s="1026"/>
      <c r="X30" s="1026"/>
      <c r="Y30" s="1026"/>
      <c r="Z30" s="1026"/>
      <c r="AA30" s="1026">
        <v>31</v>
      </c>
      <c r="AB30" s="1026"/>
      <c r="AC30" s="1026"/>
      <c r="AD30" s="1026"/>
      <c r="AE30" s="1027"/>
      <c r="AF30" s="1022">
        <v>31</v>
      </c>
      <c r="AG30" s="1023"/>
      <c r="AH30" s="1023"/>
      <c r="AI30" s="1023"/>
      <c r="AJ30" s="1024"/>
      <c r="AK30" s="967">
        <v>1482</v>
      </c>
      <c r="AL30" s="958"/>
      <c r="AM30" s="958"/>
      <c r="AN30" s="958"/>
      <c r="AO30" s="958"/>
      <c r="AP30" s="958" t="s">
        <v>491</v>
      </c>
      <c r="AQ30" s="958"/>
      <c r="AR30" s="958"/>
      <c r="AS30" s="958"/>
      <c r="AT30" s="958"/>
      <c r="AU30" s="958" t="s">
        <v>491</v>
      </c>
      <c r="AV30" s="958"/>
      <c r="AW30" s="958"/>
      <c r="AX30" s="958"/>
      <c r="AY30" s="958"/>
      <c r="AZ30" s="1028" t="s">
        <v>491</v>
      </c>
      <c r="BA30" s="1028"/>
      <c r="BB30" s="1028"/>
      <c r="BC30" s="1028"/>
      <c r="BD30" s="1028"/>
      <c r="BE30" s="959" t="s">
        <v>563</v>
      </c>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393</v>
      </c>
      <c r="C31" s="1018"/>
      <c r="D31" s="1018"/>
      <c r="E31" s="1018"/>
      <c r="F31" s="1018"/>
      <c r="G31" s="1018"/>
      <c r="H31" s="1018"/>
      <c r="I31" s="1018"/>
      <c r="J31" s="1018"/>
      <c r="K31" s="1018"/>
      <c r="L31" s="1018"/>
      <c r="M31" s="1018"/>
      <c r="N31" s="1018"/>
      <c r="O31" s="1018"/>
      <c r="P31" s="1019"/>
      <c r="Q31" s="1025">
        <v>9465</v>
      </c>
      <c r="R31" s="1026"/>
      <c r="S31" s="1026"/>
      <c r="T31" s="1026"/>
      <c r="U31" s="1026"/>
      <c r="V31" s="1026">
        <v>8424</v>
      </c>
      <c r="W31" s="1026"/>
      <c r="X31" s="1026"/>
      <c r="Y31" s="1026"/>
      <c r="Z31" s="1026"/>
      <c r="AA31" s="1026">
        <v>1041</v>
      </c>
      <c r="AB31" s="1026"/>
      <c r="AC31" s="1026"/>
      <c r="AD31" s="1026"/>
      <c r="AE31" s="1027"/>
      <c r="AF31" s="1022">
        <v>11778</v>
      </c>
      <c r="AG31" s="1023"/>
      <c r="AH31" s="1023"/>
      <c r="AI31" s="1023"/>
      <c r="AJ31" s="1024"/>
      <c r="AK31" s="967">
        <v>455</v>
      </c>
      <c r="AL31" s="958"/>
      <c r="AM31" s="958"/>
      <c r="AN31" s="958"/>
      <c r="AO31" s="958"/>
      <c r="AP31" s="958">
        <v>19919</v>
      </c>
      <c r="AQ31" s="958"/>
      <c r="AR31" s="958"/>
      <c r="AS31" s="958"/>
      <c r="AT31" s="958"/>
      <c r="AU31" s="958">
        <v>657</v>
      </c>
      <c r="AV31" s="958"/>
      <c r="AW31" s="958"/>
      <c r="AX31" s="958"/>
      <c r="AY31" s="958"/>
      <c r="AZ31" s="1028" t="s">
        <v>579</v>
      </c>
      <c r="BA31" s="1028"/>
      <c r="BB31" s="1028"/>
      <c r="BC31" s="1028"/>
      <c r="BD31" s="1028"/>
      <c r="BE31" s="959" t="s">
        <v>394</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395</v>
      </c>
      <c r="C32" s="1018"/>
      <c r="D32" s="1018"/>
      <c r="E32" s="1018"/>
      <c r="F32" s="1018"/>
      <c r="G32" s="1018"/>
      <c r="H32" s="1018"/>
      <c r="I32" s="1018"/>
      <c r="J32" s="1018"/>
      <c r="K32" s="1018"/>
      <c r="L32" s="1018"/>
      <c r="M32" s="1018"/>
      <c r="N32" s="1018"/>
      <c r="O32" s="1018"/>
      <c r="P32" s="1019"/>
      <c r="Q32" s="1025">
        <v>12421</v>
      </c>
      <c r="R32" s="1026"/>
      <c r="S32" s="1026"/>
      <c r="T32" s="1026"/>
      <c r="U32" s="1026"/>
      <c r="V32" s="1026">
        <v>12421</v>
      </c>
      <c r="W32" s="1026"/>
      <c r="X32" s="1026"/>
      <c r="Y32" s="1026"/>
      <c r="Z32" s="1026"/>
      <c r="AA32" s="1026" t="s">
        <v>578</v>
      </c>
      <c r="AB32" s="1026"/>
      <c r="AC32" s="1026"/>
      <c r="AD32" s="1026"/>
      <c r="AE32" s="1027"/>
      <c r="AF32" s="1022">
        <v>670</v>
      </c>
      <c r="AG32" s="1023"/>
      <c r="AH32" s="1023"/>
      <c r="AI32" s="1023"/>
      <c r="AJ32" s="1024"/>
      <c r="AK32" s="967">
        <v>4018</v>
      </c>
      <c r="AL32" s="958"/>
      <c r="AM32" s="958"/>
      <c r="AN32" s="958"/>
      <c r="AO32" s="958"/>
      <c r="AP32" s="958">
        <v>79264</v>
      </c>
      <c r="AQ32" s="958"/>
      <c r="AR32" s="958"/>
      <c r="AS32" s="958"/>
      <c r="AT32" s="958"/>
      <c r="AU32" s="958">
        <v>37730</v>
      </c>
      <c r="AV32" s="958"/>
      <c r="AW32" s="958"/>
      <c r="AX32" s="958"/>
      <c r="AY32" s="958"/>
      <c r="AZ32" s="1028" t="s">
        <v>578</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396</v>
      </c>
      <c r="C33" s="1018"/>
      <c r="D33" s="1018"/>
      <c r="E33" s="1018"/>
      <c r="F33" s="1018"/>
      <c r="G33" s="1018"/>
      <c r="H33" s="1018"/>
      <c r="I33" s="1018"/>
      <c r="J33" s="1018"/>
      <c r="K33" s="1018"/>
      <c r="L33" s="1018"/>
      <c r="M33" s="1018"/>
      <c r="N33" s="1018"/>
      <c r="O33" s="1018"/>
      <c r="P33" s="1019"/>
      <c r="Q33" s="1025">
        <v>603</v>
      </c>
      <c r="R33" s="1026"/>
      <c r="S33" s="1026"/>
      <c r="T33" s="1026"/>
      <c r="U33" s="1026"/>
      <c r="V33" s="1026">
        <v>284</v>
      </c>
      <c r="W33" s="1026"/>
      <c r="X33" s="1026"/>
      <c r="Y33" s="1026"/>
      <c r="Z33" s="1026"/>
      <c r="AA33" s="1026">
        <v>319</v>
      </c>
      <c r="AB33" s="1026"/>
      <c r="AC33" s="1026"/>
      <c r="AD33" s="1026"/>
      <c r="AE33" s="1027"/>
      <c r="AF33" s="1022">
        <v>319</v>
      </c>
      <c r="AG33" s="1023"/>
      <c r="AH33" s="1023"/>
      <c r="AI33" s="1023"/>
      <c r="AJ33" s="1024"/>
      <c r="AK33" s="967" t="s">
        <v>564</v>
      </c>
      <c r="AL33" s="958"/>
      <c r="AM33" s="958"/>
      <c r="AN33" s="958"/>
      <c r="AO33" s="958"/>
      <c r="AP33" s="958">
        <v>305</v>
      </c>
      <c r="AQ33" s="958"/>
      <c r="AR33" s="958"/>
      <c r="AS33" s="958"/>
      <c r="AT33" s="958"/>
      <c r="AU33" s="958" t="s">
        <v>491</v>
      </c>
      <c r="AV33" s="958"/>
      <c r="AW33" s="958"/>
      <c r="AX33" s="958"/>
      <c r="AY33" s="958"/>
      <c r="AZ33" s="1028" t="s">
        <v>491</v>
      </c>
      <c r="BA33" s="1028"/>
      <c r="BB33" s="1028"/>
      <c r="BC33" s="1028"/>
      <c r="BD33" s="1028"/>
      <c r="BE33" s="959" t="s">
        <v>397</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398</v>
      </c>
      <c r="C34" s="1018"/>
      <c r="D34" s="1018"/>
      <c r="E34" s="1018"/>
      <c r="F34" s="1018"/>
      <c r="G34" s="1018"/>
      <c r="H34" s="1018"/>
      <c r="I34" s="1018"/>
      <c r="J34" s="1018"/>
      <c r="K34" s="1018"/>
      <c r="L34" s="1018"/>
      <c r="M34" s="1018"/>
      <c r="N34" s="1018"/>
      <c r="O34" s="1018"/>
      <c r="P34" s="1019"/>
      <c r="Q34" s="1025">
        <v>163</v>
      </c>
      <c r="R34" s="1026"/>
      <c r="S34" s="1026"/>
      <c r="T34" s="1026"/>
      <c r="U34" s="1026"/>
      <c r="V34" s="1026">
        <v>163</v>
      </c>
      <c r="W34" s="1026"/>
      <c r="X34" s="1026"/>
      <c r="Y34" s="1026"/>
      <c r="Z34" s="1026"/>
      <c r="AA34" s="1026" t="s">
        <v>557</v>
      </c>
      <c r="AB34" s="1026"/>
      <c r="AC34" s="1026"/>
      <c r="AD34" s="1026"/>
      <c r="AE34" s="1027"/>
      <c r="AF34" s="1022" t="s">
        <v>122</v>
      </c>
      <c r="AG34" s="1023"/>
      <c r="AH34" s="1023"/>
      <c r="AI34" s="1023"/>
      <c r="AJ34" s="1024"/>
      <c r="AK34" s="967">
        <v>133</v>
      </c>
      <c r="AL34" s="958"/>
      <c r="AM34" s="958"/>
      <c r="AN34" s="958"/>
      <c r="AO34" s="958"/>
      <c r="AP34" s="958">
        <v>491</v>
      </c>
      <c r="AQ34" s="958"/>
      <c r="AR34" s="958"/>
      <c r="AS34" s="958"/>
      <c r="AT34" s="958"/>
      <c r="AU34" s="958">
        <v>491</v>
      </c>
      <c r="AV34" s="958"/>
      <c r="AW34" s="958"/>
      <c r="AX34" s="958"/>
      <c r="AY34" s="958"/>
      <c r="AZ34" s="1028" t="s">
        <v>491</v>
      </c>
      <c r="BA34" s="1028"/>
      <c r="BB34" s="1028"/>
      <c r="BC34" s="1028"/>
      <c r="BD34" s="1028"/>
      <c r="BE34" s="959" t="s">
        <v>397</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378</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15109</v>
      </c>
      <c r="AG63" s="946"/>
      <c r="AH63" s="946"/>
      <c r="AI63" s="946"/>
      <c r="AJ63" s="1009"/>
      <c r="AK63" s="1010"/>
      <c r="AL63" s="950"/>
      <c r="AM63" s="950"/>
      <c r="AN63" s="950"/>
      <c r="AO63" s="950"/>
      <c r="AP63" s="946">
        <v>99979</v>
      </c>
      <c r="AQ63" s="946"/>
      <c r="AR63" s="946"/>
      <c r="AS63" s="946"/>
      <c r="AT63" s="946"/>
      <c r="AU63" s="946">
        <v>38878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403</v>
      </c>
      <c r="AV66" s="989"/>
      <c r="AW66" s="989"/>
      <c r="AX66" s="989"/>
      <c r="AY66" s="990"/>
      <c r="AZ66" s="988" t="s">
        <v>363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570</v>
      </c>
      <c r="C68" s="973"/>
      <c r="D68" s="973"/>
      <c r="E68" s="973"/>
      <c r="F68" s="973"/>
      <c r="G68" s="973"/>
      <c r="H68" s="973"/>
      <c r="I68" s="973"/>
      <c r="J68" s="973"/>
      <c r="K68" s="973"/>
      <c r="L68" s="973"/>
      <c r="M68" s="973"/>
      <c r="N68" s="973"/>
      <c r="O68" s="973"/>
      <c r="P68" s="974"/>
      <c r="Q68" s="975">
        <v>211512</v>
      </c>
      <c r="R68" s="969"/>
      <c r="S68" s="969"/>
      <c r="T68" s="969"/>
      <c r="U68" s="969"/>
      <c r="V68" s="969">
        <v>207502</v>
      </c>
      <c r="W68" s="969"/>
      <c r="X68" s="969"/>
      <c r="Y68" s="969"/>
      <c r="Z68" s="969"/>
      <c r="AA68" s="969">
        <v>4010</v>
      </c>
      <c r="AB68" s="969"/>
      <c r="AC68" s="969"/>
      <c r="AD68" s="969"/>
      <c r="AE68" s="969"/>
      <c r="AF68" s="969">
        <v>4010</v>
      </c>
      <c r="AG68" s="969"/>
      <c r="AH68" s="969"/>
      <c r="AI68" s="969"/>
      <c r="AJ68" s="969"/>
      <c r="AK68" s="969" t="s">
        <v>564</v>
      </c>
      <c r="AL68" s="969"/>
      <c r="AM68" s="969"/>
      <c r="AN68" s="969"/>
      <c r="AO68" s="969"/>
      <c r="AP68" s="969" t="s">
        <v>564</v>
      </c>
      <c r="AQ68" s="969"/>
      <c r="AR68" s="969"/>
      <c r="AS68" s="969"/>
      <c r="AT68" s="969"/>
      <c r="AU68" s="969" t="s">
        <v>557</v>
      </c>
      <c r="AV68" s="969"/>
      <c r="AW68" s="969"/>
      <c r="AX68" s="969"/>
      <c r="AY68" s="969"/>
      <c r="AZ68" s="970" t="s">
        <v>573</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571</v>
      </c>
      <c r="C69" s="962"/>
      <c r="D69" s="962"/>
      <c r="E69" s="962"/>
      <c r="F69" s="962"/>
      <c r="G69" s="962"/>
      <c r="H69" s="962"/>
      <c r="I69" s="962"/>
      <c r="J69" s="962"/>
      <c r="K69" s="962"/>
      <c r="L69" s="962"/>
      <c r="M69" s="962"/>
      <c r="N69" s="962"/>
      <c r="O69" s="962"/>
      <c r="P69" s="963"/>
      <c r="Q69" s="964">
        <v>332</v>
      </c>
      <c r="R69" s="958"/>
      <c r="S69" s="958"/>
      <c r="T69" s="958"/>
      <c r="U69" s="958"/>
      <c r="V69" s="958">
        <v>216</v>
      </c>
      <c r="W69" s="958"/>
      <c r="X69" s="958"/>
      <c r="Y69" s="958"/>
      <c r="Z69" s="958"/>
      <c r="AA69" s="958">
        <v>117</v>
      </c>
      <c r="AB69" s="958"/>
      <c r="AC69" s="958"/>
      <c r="AD69" s="958"/>
      <c r="AE69" s="958"/>
      <c r="AF69" s="958">
        <v>117</v>
      </c>
      <c r="AG69" s="958"/>
      <c r="AH69" s="958"/>
      <c r="AI69" s="958"/>
      <c r="AJ69" s="958"/>
      <c r="AK69" s="958">
        <v>133</v>
      </c>
      <c r="AL69" s="958"/>
      <c r="AM69" s="958"/>
      <c r="AN69" s="958"/>
      <c r="AO69" s="958"/>
      <c r="AP69" s="958" t="s">
        <v>557</v>
      </c>
      <c r="AQ69" s="958"/>
      <c r="AR69" s="958"/>
      <c r="AS69" s="958"/>
      <c r="AT69" s="958"/>
      <c r="AU69" s="958" t="s">
        <v>557</v>
      </c>
      <c r="AV69" s="958"/>
      <c r="AW69" s="958"/>
      <c r="AX69" s="958"/>
      <c r="AY69" s="958"/>
      <c r="AZ69" s="959" t="s">
        <v>574</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572</v>
      </c>
      <c r="C70" s="962"/>
      <c r="D70" s="962"/>
      <c r="E70" s="962"/>
      <c r="F70" s="962"/>
      <c r="G70" s="962"/>
      <c r="H70" s="962"/>
      <c r="I70" s="962"/>
      <c r="J70" s="962"/>
      <c r="K70" s="962"/>
      <c r="L70" s="962"/>
      <c r="M70" s="962"/>
      <c r="N70" s="962"/>
      <c r="O70" s="962"/>
      <c r="P70" s="963"/>
      <c r="Q70" s="964">
        <v>63</v>
      </c>
      <c r="R70" s="958"/>
      <c r="S70" s="958"/>
      <c r="T70" s="958"/>
      <c r="U70" s="958"/>
      <c r="V70" s="958">
        <v>51</v>
      </c>
      <c r="W70" s="958"/>
      <c r="X70" s="958"/>
      <c r="Y70" s="958"/>
      <c r="Z70" s="958"/>
      <c r="AA70" s="958">
        <v>13</v>
      </c>
      <c r="AB70" s="958"/>
      <c r="AC70" s="958"/>
      <c r="AD70" s="958"/>
      <c r="AE70" s="958"/>
      <c r="AF70" s="958">
        <v>13</v>
      </c>
      <c r="AG70" s="958"/>
      <c r="AH70" s="958"/>
      <c r="AI70" s="958"/>
      <c r="AJ70" s="958"/>
      <c r="AK70" s="958" t="s">
        <v>557</v>
      </c>
      <c r="AL70" s="958"/>
      <c r="AM70" s="958"/>
      <c r="AN70" s="958"/>
      <c r="AO70" s="958"/>
      <c r="AP70" s="958" t="s">
        <v>557</v>
      </c>
      <c r="AQ70" s="958"/>
      <c r="AR70" s="958"/>
      <c r="AS70" s="958"/>
      <c r="AT70" s="958"/>
      <c r="AU70" s="958" t="s">
        <v>557</v>
      </c>
      <c r="AV70" s="958"/>
      <c r="AW70" s="958"/>
      <c r="AX70" s="958"/>
      <c r="AY70" s="958"/>
      <c r="AZ70" s="959" t="s">
        <v>573</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378</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4140</v>
      </c>
      <c r="AG88" s="946"/>
      <c r="AH88" s="946"/>
      <c r="AI88" s="946"/>
      <c r="AJ88" s="946"/>
      <c r="AK88" s="950"/>
      <c r="AL88" s="950"/>
      <c r="AM88" s="950"/>
      <c r="AN88" s="950"/>
      <c r="AO88" s="950"/>
      <c r="AP88" s="946" t="s">
        <v>557</v>
      </c>
      <c r="AQ88" s="946"/>
      <c r="AR88" s="946"/>
      <c r="AS88" s="946"/>
      <c r="AT88" s="946"/>
      <c r="AU88" s="946" t="s">
        <v>557</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537</v>
      </c>
      <c r="CS102" s="940"/>
      <c r="CT102" s="940"/>
      <c r="CU102" s="940"/>
      <c r="CV102" s="941"/>
      <c r="CW102" s="939">
        <v>32</v>
      </c>
      <c r="CX102" s="940"/>
      <c r="CY102" s="940"/>
      <c r="CZ102" s="940"/>
      <c r="DA102" s="941"/>
      <c r="DB102" s="939" t="s">
        <v>582</v>
      </c>
      <c r="DC102" s="940"/>
      <c r="DD102" s="940"/>
      <c r="DE102" s="940"/>
      <c r="DF102" s="941"/>
      <c r="DG102" s="939" t="s">
        <v>582</v>
      </c>
      <c r="DH102" s="940"/>
      <c r="DI102" s="940"/>
      <c r="DJ102" s="940"/>
      <c r="DK102" s="941"/>
      <c r="DL102" s="939" t="s">
        <v>582</v>
      </c>
      <c r="DM102" s="940"/>
      <c r="DN102" s="940"/>
      <c r="DO102" s="940"/>
      <c r="DP102" s="941"/>
      <c r="DQ102" s="939" t="s">
        <v>583</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293</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293</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293</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19041533</v>
      </c>
      <c r="AB110" s="876"/>
      <c r="AC110" s="876"/>
      <c r="AD110" s="876"/>
      <c r="AE110" s="877"/>
      <c r="AF110" s="878">
        <v>19096583</v>
      </c>
      <c r="AG110" s="876"/>
      <c r="AH110" s="876"/>
      <c r="AI110" s="876"/>
      <c r="AJ110" s="877"/>
      <c r="AK110" s="878">
        <v>18514978</v>
      </c>
      <c r="AL110" s="876"/>
      <c r="AM110" s="876"/>
      <c r="AN110" s="876"/>
      <c r="AO110" s="877"/>
      <c r="AP110" s="879">
        <v>19.899999999999999</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164277027</v>
      </c>
      <c r="BR110" s="829"/>
      <c r="BS110" s="829"/>
      <c r="BT110" s="829"/>
      <c r="BU110" s="829"/>
      <c r="BV110" s="829">
        <v>163028639</v>
      </c>
      <c r="BW110" s="829"/>
      <c r="BX110" s="829"/>
      <c r="BY110" s="829"/>
      <c r="BZ110" s="829"/>
      <c r="CA110" s="829">
        <v>165874490</v>
      </c>
      <c r="CB110" s="829"/>
      <c r="CC110" s="829"/>
      <c r="CD110" s="829"/>
      <c r="CE110" s="829"/>
      <c r="CF110" s="853">
        <v>178.1</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879939</v>
      </c>
      <c r="DH110" s="829"/>
      <c r="DI110" s="829"/>
      <c r="DJ110" s="829"/>
      <c r="DK110" s="829"/>
      <c r="DL110" s="829">
        <v>2142870</v>
      </c>
      <c r="DM110" s="829"/>
      <c r="DN110" s="829"/>
      <c r="DO110" s="829"/>
      <c r="DP110" s="829"/>
      <c r="DQ110" s="829">
        <v>3135027</v>
      </c>
      <c r="DR110" s="829"/>
      <c r="DS110" s="829"/>
      <c r="DT110" s="829"/>
      <c r="DU110" s="829"/>
      <c r="DV110" s="830">
        <v>3.4</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879939</v>
      </c>
      <c r="BR111" s="804"/>
      <c r="BS111" s="804"/>
      <c r="BT111" s="804"/>
      <c r="BU111" s="804"/>
      <c r="BV111" s="804">
        <v>2142870</v>
      </c>
      <c r="BW111" s="804"/>
      <c r="BX111" s="804"/>
      <c r="BY111" s="804"/>
      <c r="BZ111" s="804"/>
      <c r="CA111" s="804">
        <v>3135027</v>
      </c>
      <c r="CB111" s="804"/>
      <c r="CC111" s="804"/>
      <c r="CD111" s="804"/>
      <c r="CE111" s="804"/>
      <c r="CF111" s="862">
        <v>3.4</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38796004</v>
      </c>
      <c r="BR112" s="804"/>
      <c r="BS112" s="804"/>
      <c r="BT112" s="804"/>
      <c r="BU112" s="804"/>
      <c r="BV112" s="804">
        <v>38434351</v>
      </c>
      <c r="BW112" s="804"/>
      <c r="BX112" s="804"/>
      <c r="BY112" s="804"/>
      <c r="BZ112" s="804"/>
      <c r="CA112" s="804">
        <v>38878222</v>
      </c>
      <c r="CB112" s="804"/>
      <c r="CC112" s="804"/>
      <c r="CD112" s="804"/>
      <c r="CE112" s="804"/>
      <c r="CF112" s="862">
        <v>41.7</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2850072</v>
      </c>
      <c r="AB113" s="906"/>
      <c r="AC113" s="906"/>
      <c r="AD113" s="906"/>
      <c r="AE113" s="907"/>
      <c r="AF113" s="908">
        <v>3069905</v>
      </c>
      <c r="AG113" s="906"/>
      <c r="AH113" s="906"/>
      <c r="AI113" s="906"/>
      <c r="AJ113" s="907"/>
      <c r="AK113" s="908">
        <v>3161000</v>
      </c>
      <c r="AL113" s="906"/>
      <c r="AM113" s="906"/>
      <c r="AN113" s="906"/>
      <c r="AO113" s="907"/>
      <c r="AP113" s="909">
        <v>3.4</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23222269</v>
      </c>
      <c r="BR114" s="804"/>
      <c r="BS114" s="804"/>
      <c r="BT114" s="804"/>
      <c r="BU114" s="804"/>
      <c r="BV114" s="804">
        <v>23289007</v>
      </c>
      <c r="BW114" s="804"/>
      <c r="BX114" s="804"/>
      <c r="BY114" s="804"/>
      <c r="BZ114" s="804"/>
      <c r="CA114" s="804">
        <v>23848328</v>
      </c>
      <c r="CB114" s="804"/>
      <c r="CC114" s="804"/>
      <c r="CD114" s="804"/>
      <c r="CE114" s="804"/>
      <c r="CF114" s="862">
        <v>25.6</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266889</v>
      </c>
      <c r="AB115" s="906"/>
      <c r="AC115" s="906"/>
      <c r="AD115" s="906"/>
      <c r="AE115" s="907"/>
      <c r="AF115" s="908">
        <v>1180312</v>
      </c>
      <c r="AG115" s="906"/>
      <c r="AH115" s="906"/>
      <c r="AI115" s="906"/>
      <c r="AJ115" s="907"/>
      <c r="AK115" s="908">
        <v>401247</v>
      </c>
      <c r="AL115" s="906"/>
      <c r="AM115" s="906"/>
      <c r="AN115" s="906"/>
      <c r="AO115" s="907"/>
      <c r="AP115" s="909">
        <v>0.4</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22158494</v>
      </c>
      <c r="AB117" s="890"/>
      <c r="AC117" s="890"/>
      <c r="AD117" s="890"/>
      <c r="AE117" s="891"/>
      <c r="AF117" s="892">
        <v>23346800</v>
      </c>
      <c r="AG117" s="890"/>
      <c r="AH117" s="890"/>
      <c r="AI117" s="890"/>
      <c r="AJ117" s="891"/>
      <c r="AK117" s="892">
        <v>22077225</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293</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266889</v>
      </c>
      <c r="AB119" s="876"/>
      <c r="AC119" s="876"/>
      <c r="AD119" s="876"/>
      <c r="AE119" s="877"/>
      <c r="AF119" s="878">
        <v>1073731</v>
      </c>
      <c r="AG119" s="876"/>
      <c r="AH119" s="876"/>
      <c r="AI119" s="876"/>
      <c r="AJ119" s="877"/>
      <c r="AK119" s="878">
        <v>401247</v>
      </c>
      <c r="AL119" s="876"/>
      <c r="AM119" s="876"/>
      <c r="AN119" s="876"/>
      <c r="AO119" s="877"/>
      <c r="AP119" s="879">
        <v>0.4</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445</v>
      </c>
      <c r="BP119" s="865"/>
      <c r="BQ119" s="866">
        <v>227175239</v>
      </c>
      <c r="BR119" s="832"/>
      <c r="BS119" s="832"/>
      <c r="BT119" s="832"/>
      <c r="BU119" s="832"/>
      <c r="BV119" s="832">
        <v>226894867</v>
      </c>
      <c r="BW119" s="832"/>
      <c r="BX119" s="832"/>
      <c r="BY119" s="832"/>
      <c r="BZ119" s="832"/>
      <c r="CA119" s="832">
        <v>231736067</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20690186</v>
      </c>
      <c r="BR120" s="829"/>
      <c r="BS120" s="829"/>
      <c r="BT120" s="829"/>
      <c r="BU120" s="829"/>
      <c r="BV120" s="829">
        <v>21977979</v>
      </c>
      <c r="BW120" s="829"/>
      <c r="BX120" s="829"/>
      <c r="BY120" s="829"/>
      <c r="BZ120" s="829"/>
      <c r="CA120" s="829">
        <v>19848011</v>
      </c>
      <c r="CB120" s="829"/>
      <c r="CC120" s="829"/>
      <c r="CD120" s="829"/>
      <c r="CE120" s="829"/>
      <c r="CF120" s="853">
        <v>21.3</v>
      </c>
      <c r="CG120" s="854"/>
      <c r="CH120" s="854"/>
      <c r="CI120" s="854"/>
      <c r="CJ120" s="854"/>
      <c r="CK120" s="855" t="s">
        <v>449</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37403547</v>
      </c>
      <c r="DH120" s="829"/>
      <c r="DI120" s="829"/>
      <c r="DJ120" s="829"/>
      <c r="DK120" s="829"/>
      <c r="DL120" s="829">
        <v>37160422</v>
      </c>
      <c r="DM120" s="829"/>
      <c r="DN120" s="829"/>
      <c r="DO120" s="829"/>
      <c r="DP120" s="829"/>
      <c r="DQ120" s="829">
        <v>37729642</v>
      </c>
      <c r="DR120" s="829"/>
      <c r="DS120" s="829"/>
      <c r="DT120" s="829"/>
      <c r="DU120" s="829"/>
      <c r="DV120" s="830">
        <v>40.5</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36856556</v>
      </c>
      <c r="BR121" s="804"/>
      <c r="BS121" s="804"/>
      <c r="BT121" s="804"/>
      <c r="BU121" s="804"/>
      <c r="BV121" s="804">
        <v>36296935</v>
      </c>
      <c r="BW121" s="804"/>
      <c r="BX121" s="804"/>
      <c r="BY121" s="804"/>
      <c r="BZ121" s="804"/>
      <c r="CA121" s="804">
        <v>37847729</v>
      </c>
      <c r="CB121" s="804"/>
      <c r="CC121" s="804"/>
      <c r="CD121" s="804"/>
      <c r="CE121" s="804"/>
      <c r="CF121" s="862">
        <v>40.6</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741518</v>
      </c>
      <c r="DH121" s="804"/>
      <c r="DI121" s="804"/>
      <c r="DJ121" s="804"/>
      <c r="DK121" s="804"/>
      <c r="DL121" s="804">
        <v>702905</v>
      </c>
      <c r="DM121" s="804"/>
      <c r="DN121" s="804"/>
      <c r="DO121" s="804"/>
      <c r="DP121" s="804"/>
      <c r="DQ121" s="804">
        <v>657320</v>
      </c>
      <c r="DR121" s="804"/>
      <c r="DS121" s="804"/>
      <c r="DT121" s="804"/>
      <c r="DU121" s="804"/>
      <c r="DV121" s="781">
        <v>0.7</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143854591</v>
      </c>
      <c r="BR122" s="832"/>
      <c r="BS122" s="832"/>
      <c r="BT122" s="832"/>
      <c r="BU122" s="832"/>
      <c r="BV122" s="832">
        <v>139431417</v>
      </c>
      <c r="BW122" s="832"/>
      <c r="BX122" s="832"/>
      <c r="BY122" s="832"/>
      <c r="BZ122" s="832"/>
      <c r="CA122" s="832">
        <v>135700208</v>
      </c>
      <c r="CB122" s="832"/>
      <c r="CC122" s="832"/>
      <c r="CD122" s="832"/>
      <c r="CE122" s="832"/>
      <c r="CF122" s="833">
        <v>145.69999999999999</v>
      </c>
      <c r="CG122" s="834"/>
      <c r="CH122" s="834"/>
      <c r="CI122" s="834"/>
      <c r="CJ122" s="834"/>
      <c r="CK122" s="856"/>
      <c r="CL122" s="842"/>
      <c r="CM122" s="842"/>
      <c r="CN122" s="842"/>
      <c r="CO122" s="843"/>
      <c r="CP122" s="822" t="s">
        <v>398</v>
      </c>
      <c r="CQ122" s="823"/>
      <c r="CR122" s="823"/>
      <c r="CS122" s="823"/>
      <c r="CT122" s="823"/>
      <c r="CU122" s="823"/>
      <c r="CV122" s="823"/>
      <c r="CW122" s="823"/>
      <c r="CX122" s="823"/>
      <c r="CY122" s="823"/>
      <c r="CZ122" s="823"/>
      <c r="DA122" s="823"/>
      <c r="DB122" s="823"/>
      <c r="DC122" s="823"/>
      <c r="DD122" s="823"/>
      <c r="DE122" s="823"/>
      <c r="DF122" s="824"/>
      <c r="DG122" s="803">
        <v>650939</v>
      </c>
      <c r="DH122" s="804"/>
      <c r="DI122" s="804"/>
      <c r="DJ122" s="804"/>
      <c r="DK122" s="804"/>
      <c r="DL122" s="804">
        <v>571024</v>
      </c>
      <c r="DM122" s="804"/>
      <c r="DN122" s="804"/>
      <c r="DO122" s="804"/>
      <c r="DP122" s="804"/>
      <c r="DQ122" s="804">
        <v>491260</v>
      </c>
      <c r="DR122" s="804"/>
      <c r="DS122" s="804"/>
      <c r="DT122" s="804"/>
      <c r="DU122" s="804"/>
      <c r="DV122" s="781">
        <v>0.5</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453</v>
      </c>
      <c r="BP123" s="865"/>
      <c r="BQ123" s="819">
        <v>201401333</v>
      </c>
      <c r="BR123" s="820"/>
      <c r="BS123" s="820"/>
      <c r="BT123" s="820"/>
      <c r="BU123" s="820"/>
      <c r="BV123" s="820">
        <v>197706331</v>
      </c>
      <c r="BW123" s="820"/>
      <c r="BX123" s="820"/>
      <c r="BY123" s="820"/>
      <c r="BZ123" s="820"/>
      <c r="CA123" s="820">
        <v>193395948</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27.8</v>
      </c>
      <c r="BR124" s="818"/>
      <c r="BS124" s="818"/>
      <c r="BT124" s="818"/>
      <c r="BU124" s="818"/>
      <c r="BV124" s="818">
        <v>32</v>
      </c>
      <c r="BW124" s="818"/>
      <c r="BX124" s="818"/>
      <c r="BY124" s="818"/>
      <c r="BZ124" s="818"/>
      <c r="CA124" s="818">
        <v>41.1</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v>106581</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4328368</v>
      </c>
      <c r="AB128" s="788"/>
      <c r="AC128" s="788"/>
      <c r="AD128" s="788"/>
      <c r="AE128" s="789"/>
      <c r="AF128" s="790">
        <v>4363078</v>
      </c>
      <c r="AG128" s="788"/>
      <c r="AH128" s="788"/>
      <c r="AI128" s="788"/>
      <c r="AJ128" s="789"/>
      <c r="AK128" s="790">
        <v>4429740</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105623602</v>
      </c>
      <c r="AB129" s="767"/>
      <c r="AC129" s="767"/>
      <c r="AD129" s="767"/>
      <c r="AE129" s="768"/>
      <c r="AF129" s="769">
        <v>103925632</v>
      </c>
      <c r="AG129" s="767"/>
      <c r="AH129" s="767"/>
      <c r="AI129" s="767"/>
      <c r="AJ129" s="768"/>
      <c r="AK129" s="769">
        <v>105504557</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12979943</v>
      </c>
      <c r="AB130" s="767"/>
      <c r="AC130" s="767"/>
      <c r="AD130" s="767"/>
      <c r="AE130" s="768"/>
      <c r="AF130" s="769">
        <v>12756180</v>
      </c>
      <c r="AG130" s="767"/>
      <c r="AH130" s="767"/>
      <c r="AI130" s="767"/>
      <c r="AJ130" s="768"/>
      <c r="AK130" s="769">
        <v>12352977</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5.9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92643659</v>
      </c>
      <c r="AB131" s="751"/>
      <c r="AC131" s="751"/>
      <c r="AD131" s="751"/>
      <c r="AE131" s="752"/>
      <c r="AF131" s="753">
        <v>91169452</v>
      </c>
      <c r="AG131" s="751"/>
      <c r="AH131" s="751"/>
      <c r="AI131" s="751"/>
      <c r="AJ131" s="752"/>
      <c r="AK131" s="753">
        <v>93151580</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41.1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5.2353105429999998</v>
      </c>
      <c r="AB132" s="732"/>
      <c r="AC132" s="732"/>
      <c r="AD132" s="732"/>
      <c r="AE132" s="733"/>
      <c r="AF132" s="734">
        <v>6.8307331710000003</v>
      </c>
      <c r="AG132" s="732"/>
      <c r="AH132" s="732"/>
      <c r="AI132" s="732"/>
      <c r="AJ132" s="733"/>
      <c r="AK132" s="734">
        <v>5.6837554450000001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5.2</v>
      </c>
      <c r="AB133" s="711"/>
      <c r="AC133" s="711"/>
      <c r="AD133" s="711"/>
      <c r="AE133" s="712"/>
      <c r="AF133" s="710">
        <v>5.8</v>
      </c>
      <c r="AG133" s="711"/>
      <c r="AH133" s="711"/>
      <c r="AI133" s="711"/>
      <c r="AJ133" s="712"/>
      <c r="AK133" s="710">
        <v>5.9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LOHniEqUKIkg3jFnHkxW4Sx3Xja2zKiC1wp+60o3J7OgEwEL1jnaOtbDcrBZ8fzpRRvBSTFSrTyPDfAEEIYUQ==" saltValue="zJwtBIZqvEHN1ukb76RK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election activeCell="BC51" sqref="BC5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zQRT8+WxFNb9zUsMEbIHpWIg7cdQ2DxDoe0zLjFBb2egfA25EWSoWNa1tvIp4/uANQlXvWa/LhaY4xRdqdyLA==" saltValue="GxaJZzcfGP1ajiZmcMa0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BG89" sqref="BG89"/>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jwSsxK1N4FJsOaC39ItnStNxImySi/wVzVQwF/eBOD0JyczMqOlXbcVUzfkf+zDUUzQWIgFVlMFc9EIsqa+g==" saltValue="HySTXP6s3OjBiW/dbxId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M62" sqref="AM62"/>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5" t="s">
        <v>482</v>
      </c>
      <c r="AP7" s="265"/>
      <c r="AQ7" s="266" t="s">
        <v>483</v>
      </c>
      <c r="AR7" s="267"/>
    </row>
    <row r="8" spans="1:46" x14ac:dyDescent="0.15">
      <c r="A8" s="259"/>
      <c r="AK8" s="268"/>
      <c r="AL8" s="269"/>
      <c r="AM8" s="269"/>
      <c r="AN8" s="270"/>
      <c r="AO8" s="1106"/>
      <c r="AP8" s="271" t="s">
        <v>484</v>
      </c>
      <c r="AQ8" s="272" t="s">
        <v>485</v>
      </c>
      <c r="AR8" s="273" t="s">
        <v>486</v>
      </c>
    </row>
    <row r="9" spans="1:46" x14ac:dyDescent="0.15">
      <c r="A9" s="259"/>
      <c r="AK9" s="1117" t="s">
        <v>487</v>
      </c>
      <c r="AL9" s="1118"/>
      <c r="AM9" s="1118"/>
      <c r="AN9" s="1119"/>
      <c r="AO9" s="274">
        <v>30047863</v>
      </c>
      <c r="AP9" s="274">
        <v>63303</v>
      </c>
      <c r="AQ9" s="275">
        <v>62936</v>
      </c>
      <c r="AR9" s="276">
        <v>0.6</v>
      </c>
    </row>
    <row r="10" spans="1:46" ht="13.5" customHeight="1" x14ac:dyDescent="0.15">
      <c r="A10" s="259"/>
      <c r="AK10" s="1117" t="s">
        <v>488</v>
      </c>
      <c r="AL10" s="1118"/>
      <c r="AM10" s="1118"/>
      <c r="AN10" s="1119"/>
      <c r="AO10" s="277">
        <v>165</v>
      </c>
      <c r="AP10" s="277">
        <v>0</v>
      </c>
      <c r="AQ10" s="278">
        <v>1734</v>
      </c>
      <c r="AR10" s="279">
        <v>-100</v>
      </c>
    </row>
    <row r="11" spans="1:46" ht="13.5" customHeight="1" x14ac:dyDescent="0.15">
      <c r="A11" s="259"/>
      <c r="AK11" s="1117" t="s">
        <v>489</v>
      </c>
      <c r="AL11" s="1118"/>
      <c r="AM11" s="1118"/>
      <c r="AN11" s="1119"/>
      <c r="AO11" s="277">
        <v>154529</v>
      </c>
      <c r="AP11" s="277">
        <v>326</v>
      </c>
      <c r="AQ11" s="278">
        <v>694</v>
      </c>
      <c r="AR11" s="279">
        <v>-53</v>
      </c>
    </row>
    <row r="12" spans="1:46" ht="13.5" customHeight="1" x14ac:dyDescent="0.15">
      <c r="A12" s="259"/>
      <c r="AK12" s="1117" t="s">
        <v>490</v>
      </c>
      <c r="AL12" s="1118"/>
      <c r="AM12" s="1118"/>
      <c r="AN12" s="1119"/>
      <c r="AO12" s="277" t="s">
        <v>491</v>
      </c>
      <c r="AP12" s="277" t="s">
        <v>491</v>
      </c>
      <c r="AQ12" s="278">
        <v>24</v>
      </c>
      <c r="AR12" s="279" t="s">
        <v>491</v>
      </c>
    </row>
    <row r="13" spans="1:46" ht="13.5" customHeight="1" x14ac:dyDescent="0.15">
      <c r="A13" s="259"/>
      <c r="AK13" s="1117" t="s">
        <v>492</v>
      </c>
      <c r="AL13" s="1118"/>
      <c r="AM13" s="1118"/>
      <c r="AN13" s="1119"/>
      <c r="AO13" s="277">
        <v>711817</v>
      </c>
      <c r="AP13" s="277">
        <v>1500</v>
      </c>
      <c r="AQ13" s="278">
        <v>1996</v>
      </c>
      <c r="AR13" s="279">
        <v>-24.8</v>
      </c>
    </row>
    <row r="14" spans="1:46" ht="13.5" customHeight="1" x14ac:dyDescent="0.15">
      <c r="A14" s="259"/>
      <c r="AK14" s="1117" t="s">
        <v>493</v>
      </c>
      <c r="AL14" s="1118"/>
      <c r="AM14" s="1118"/>
      <c r="AN14" s="1119"/>
      <c r="AO14" s="277">
        <v>296684</v>
      </c>
      <c r="AP14" s="277">
        <v>625</v>
      </c>
      <c r="AQ14" s="278">
        <v>1351</v>
      </c>
      <c r="AR14" s="279">
        <v>-53.7</v>
      </c>
    </row>
    <row r="15" spans="1:46" ht="13.5" customHeight="1" x14ac:dyDescent="0.15">
      <c r="A15" s="259"/>
      <c r="AK15" s="1120" t="s">
        <v>494</v>
      </c>
      <c r="AL15" s="1121"/>
      <c r="AM15" s="1121"/>
      <c r="AN15" s="1122"/>
      <c r="AO15" s="277">
        <v>-1347818</v>
      </c>
      <c r="AP15" s="277">
        <v>-2840</v>
      </c>
      <c r="AQ15" s="278">
        <v>-1933</v>
      </c>
      <c r="AR15" s="279">
        <v>46.9</v>
      </c>
    </row>
    <row r="16" spans="1:46" x14ac:dyDescent="0.15">
      <c r="A16" s="259"/>
      <c r="AK16" s="1120" t="s">
        <v>176</v>
      </c>
      <c r="AL16" s="1121"/>
      <c r="AM16" s="1121"/>
      <c r="AN16" s="1122"/>
      <c r="AO16" s="277">
        <v>29863240</v>
      </c>
      <c r="AP16" s="277">
        <v>62914</v>
      </c>
      <c r="AQ16" s="278">
        <v>66802</v>
      </c>
      <c r="AR16" s="279">
        <v>-5.8</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3" t="s">
        <v>499</v>
      </c>
      <c r="AL21" s="1124"/>
      <c r="AM21" s="1124"/>
      <c r="AN21" s="1125"/>
      <c r="AO21" s="289">
        <v>6.47</v>
      </c>
      <c r="AP21" s="290">
        <v>6.52</v>
      </c>
      <c r="AQ21" s="291">
        <v>-0.05</v>
      </c>
      <c r="AS21" s="292"/>
      <c r="AT21" s="288"/>
    </row>
    <row r="22" spans="1:46" s="260" customFormat="1" x14ac:dyDescent="0.15">
      <c r="A22" s="288"/>
      <c r="AK22" s="1123" t="s">
        <v>500</v>
      </c>
      <c r="AL22" s="1124"/>
      <c r="AM22" s="1124"/>
      <c r="AN22" s="1125"/>
      <c r="AO22" s="293">
        <v>100.8</v>
      </c>
      <c r="AP22" s="294">
        <v>99.2</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5" t="s">
        <v>482</v>
      </c>
      <c r="AP30" s="265"/>
      <c r="AQ30" s="266" t="s">
        <v>483</v>
      </c>
      <c r="AR30" s="267"/>
    </row>
    <row r="31" spans="1:46" x14ac:dyDescent="0.15">
      <c r="A31" s="259"/>
      <c r="AK31" s="268"/>
      <c r="AL31" s="269"/>
      <c r="AM31" s="269"/>
      <c r="AN31" s="270"/>
      <c r="AO31" s="1106"/>
      <c r="AP31" s="271" t="s">
        <v>484</v>
      </c>
      <c r="AQ31" s="272" t="s">
        <v>485</v>
      </c>
      <c r="AR31" s="273" t="s">
        <v>486</v>
      </c>
    </row>
    <row r="32" spans="1:46" ht="27" customHeight="1" x14ac:dyDescent="0.15">
      <c r="A32" s="259"/>
      <c r="AK32" s="1107" t="s">
        <v>504</v>
      </c>
      <c r="AL32" s="1108"/>
      <c r="AM32" s="1108"/>
      <c r="AN32" s="1109"/>
      <c r="AO32" s="303">
        <v>18514978</v>
      </c>
      <c r="AP32" s="303">
        <v>39006</v>
      </c>
      <c r="AQ32" s="304">
        <v>37417</v>
      </c>
      <c r="AR32" s="305">
        <v>4.2</v>
      </c>
    </row>
    <row r="33" spans="1:46" ht="13.5" customHeight="1" x14ac:dyDescent="0.15">
      <c r="A33" s="259"/>
      <c r="AK33" s="1107" t="s">
        <v>505</v>
      </c>
      <c r="AL33" s="1108"/>
      <c r="AM33" s="1108"/>
      <c r="AN33" s="1109"/>
      <c r="AO33" s="303" t="s">
        <v>491</v>
      </c>
      <c r="AP33" s="303" t="s">
        <v>491</v>
      </c>
      <c r="AQ33" s="304" t="s">
        <v>491</v>
      </c>
      <c r="AR33" s="305" t="s">
        <v>491</v>
      </c>
    </row>
    <row r="34" spans="1:46" ht="27" customHeight="1" x14ac:dyDescent="0.15">
      <c r="A34" s="259"/>
      <c r="AK34" s="1107" t="s">
        <v>506</v>
      </c>
      <c r="AL34" s="1108"/>
      <c r="AM34" s="1108"/>
      <c r="AN34" s="1109"/>
      <c r="AO34" s="303" t="s">
        <v>491</v>
      </c>
      <c r="AP34" s="303" t="s">
        <v>491</v>
      </c>
      <c r="AQ34" s="304">
        <v>46</v>
      </c>
      <c r="AR34" s="305" t="s">
        <v>491</v>
      </c>
    </row>
    <row r="35" spans="1:46" ht="27" customHeight="1" x14ac:dyDescent="0.15">
      <c r="A35" s="259"/>
      <c r="AK35" s="1107" t="s">
        <v>507</v>
      </c>
      <c r="AL35" s="1108"/>
      <c r="AM35" s="1108"/>
      <c r="AN35" s="1109"/>
      <c r="AO35" s="303">
        <v>3161000</v>
      </c>
      <c r="AP35" s="303">
        <v>6659</v>
      </c>
      <c r="AQ35" s="304">
        <v>8245</v>
      </c>
      <c r="AR35" s="305">
        <v>-19.2</v>
      </c>
    </row>
    <row r="36" spans="1:46" ht="27" customHeight="1" x14ac:dyDescent="0.15">
      <c r="A36" s="259"/>
      <c r="AK36" s="1107" t="s">
        <v>508</v>
      </c>
      <c r="AL36" s="1108"/>
      <c r="AM36" s="1108"/>
      <c r="AN36" s="1109"/>
      <c r="AO36" s="303" t="s">
        <v>491</v>
      </c>
      <c r="AP36" s="303" t="s">
        <v>491</v>
      </c>
      <c r="AQ36" s="304">
        <v>440</v>
      </c>
      <c r="AR36" s="305" t="s">
        <v>491</v>
      </c>
    </row>
    <row r="37" spans="1:46" ht="13.5" customHeight="1" x14ac:dyDescent="0.15">
      <c r="A37" s="259"/>
      <c r="AK37" s="1107" t="s">
        <v>509</v>
      </c>
      <c r="AL37" s="1108"/>
      <c r="AM37" s="1108"/>
      <c r="AN37" s="1109"/>
      <c r="AO37" s="303">
        <v>401247</v>
      </c>
      <c r="AP37" s="303">
        <v>845</v>
      </c>
      <c r="AQ37" s="304">
        <v>558</v>
      </c>
      <c r="AR37" s="305">
        <v>51.4</v>
      </c>
    </row>
    <row r="38" spans="1:46" ht="27" customHeight="1" x14ac:dyDescent="0.15">
      <c r="A38" s="259"/>
      <c r="AK38" s="1110" t="s">
        <v>510</v>
      </c>
      <c r="AL38" s="1111"/>
      <c r="AM38" s="1111"/>
      <c r="AN38" s="1112"/>
      <c r="AO38" s="306" t="s">
        <v>491</v>
      </c>
      <c r="AP38" s="306" t="s">
        <v>491</v>
      </c>
      <c r="AQ38" s="307">
        <v>1</v>
      </c>
      <c r="AR38" s="295" t="s">
        <v>491</v>
      </c>
      <c r="AS38" s="302"/>
    </row>
    <row r="39" spans="1:46" x14ac:dyDescent="0.15">
      <c r="A39" s="259"/>
      <c r="AK39" s="1110" t="s">
        <v>511</v>
      </c>
      <c r="AL39" s="1111"/>
      <c r="AM39" s="1111"/>
      <c r="AN39" s="1112"/>
      <c r="AO39" s="303">
        <v>-4429740</v>
      </c>
      <c r="AP39" s="303">
        <v>-9332</v>
      </c>
      <c r="AQ39" s="304">
        <v>-7933</v>
      </c>
      <c r="AR39" s="305">
        <v>17.600000000000001</v>
      </c>
      <c r="AS39" s="302"/>
    </row>
    <row r="40" spans="1:46" ht="27" customHeight="1" x14ac:dyDescent="0.15">
      <c r="A40" s="259"/>
      <c r="AK40" s="1107" t="s">
        <v>512</v>
      </c>
      <c r="AL40" s="1108"/>
      <c r="AM40" s="1108"/>
      <c r="AN40" s="1109"/>
      <c r="AO40" s="303">
        <v>-12352977</v>
      </c>
      <c r="AP40" s="303">
        <v>-26025</v>
      </c>
      <c r="AQ40" s="304">
        <v>-28055</v>
      </c>
      <c r="AR40" s="305">
        <v>-7.2</v>
      </c>
      <c r="AS40" s="302"/>
    </row>
    <row r="41" spans="1:46" x14ac:dyDescent="0.15">
      <c r="A41" s="259"/>
      <c r="AK41" s="1113" t="s">
        <v>286</v>
      </c>
      <c r="AL41" s="1114"/>
      <c r="AM41" s="1114"/>
      <c r="AN41" s="1115"/>
      <c r="AO41" s="303">
        <v>5294508</v>
      </c>
      <c r="AP41" s="303">
        <v>11154</v>
      </c>
      <c r="AQ41" s="304">
        <v>10719</v>
      </c>
      <c r="AR41" s="305">
        <v>4.0999999999999996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0" t="s">
        <v>482</v>
      </c>
      <c r="AN49" s="1102" t="s">
        <v>515</v>
      </c>
      <c r="AO49" s="1103"/>
      <c r="AP49" s="1103"/>
      <c r="AQ49" s="1103"/>
      <c r="AR49" s="1104"/>
    </row>
    <row r="50" spans="1:44" x14ac:dyDescent="0.15">
      <c r="A50" s="259"/>
      <c r="AK50" s="317"/>
      <c r="AL50" s="318"/>
      <c r="AM50" s="1101"/>
      <c r="AN50" s="319" t="s">
        <v>516</v>
      </c>
      <c r="AO50" s="320" t="s">
        <v>517</v>
      </c>
      <c r="AP50" s="321" t="s">
        <v>518</v>
      </c>
      <c r="AQ50" s="322" t="s">
        <v>519</v>
      </c>
      <c r="AR50" s="323" t="s">
        <v>520</v>
      </c>
    </row>
    <row r="51" spans="1:44" x14ac:dyDescent="0.15">
      <c r="A51" s="259"/>
      <c r="AK51" s="315" t="s">
        <v>521</v>
      </c>
      <c r="AL51" s="316"/>
      <c r="AM51" s="324">
        <v>21758129</v>
      </c>
      <c r="AN51" s="325">
        <v>45482</v>
      </c>
      <c r="AO51" s="326">
        <v>8</v>
      </c>
      <c r="AP51" s="327">
        <v>51849</v>
      </c>
      <c r="AQ51" s="328">
        <v>11.6</v>
      </c>
      <c r="AR51" s="329">
        <v>-3.6</v>
      </c>
    </row>
    <row r="52" spans="1:44" x14ac:dyDescent="0.15">
      <c r="A52" s="259"/>
      <c r="AK52" s="330"/>
      <c r="AL52" s="331" t="s">
        <v>522</v>
      </c>
      <c r="AM52" s="332">
        <v>9915832</v>
      </c>
      <c r="AN52" s="333">
        <v>20727</v>
      </c>
      <c r="AO52" s="334">
        <v>-2.4</v>
      </c>
      <c r="AP52" s="335">
        <v>26326</v>
      </c>
      <c r="AQ52" s="336">
        <v>9.6</v>
      </c>
      <c r="AR52" s="337">
        <v>-12</v>
      </c>
    </row>
    <row r="53" spans="1:44" x14ac:dyDescent="0.15">
      <c r="A53" s="259"/>
      <c r="AK53" s="315" t="s">
        <v>523</v>
      </c>
      <c r="AL53" s="316"/>
      <c r="AM53" s="324">
        <v>22586351</v>
      </c>
      <c r="AN53" s="325">
        <v>47206</v>
      </c>
      <c r="AO53" s="326">
        <v>3.8</v>
      </c>
      <c r="AP53" s="327">
        <v>52191</v>
      </c>
      <c r="AQ53" s="328">
        <v>0.7</v>
      </c>
      <c r="AR53" s="329">
        <v>3.1</v>
      </c>
    </row>
    <row r="54" spans="1:44" x14ac:dyDescent="0.15">
      <c r="A54" s="259"/>
      <c r="AK54" s="330"/>
      <c r="AL54" s="331" t="s">
        <v>522</v>
      </c>
      <c r="AM54" s="332">
        <v>11405035</v>
      </c>
      <c r="AN54" s="333">
        <v>23837</v>
      </c>
      <c r="AO54" s="334">
        <v>15</v>
      </c>
      <c r="AP54" s="335">
        <v>26807</v>
      </c>
      <c r="AQ54" s="336">
        <v>1.8</v>
      </c>
      <c r="AR54" s="337">
        <v>13.2</v>
      </c>
    </row>
    <row r="55" spans="1:44" x14ac:dyDescent="0.15">
      <c r="A55" s="259"/>
      <c r="AK55" s="315" t="s">
        <v>524</v>
      </c>
      <c r="AL55" s="316"/>
      <c r="AM55" s="324">
        <v>19831913</v>
      </c>
      <c r="AN55" s="325">
        <v>41525</v>
      </c>
      <c r="AO55" s="326">
        <v>-12</v>
      </c>
      <c r="AP55" s="327">
        <v>48105</v>
      </c>
      <c r="AQ55" s="328">
        <v>-7.8</v>
      </c>
      <c r="AR55" s="329">
        <v>-4.2</v>
      </c>
    </row>
    <row r="56" spans="1:44" x14ac:dyDescent="0.15">
      <c r="A56" s="259"/>
      <c r="AK56" s="330"/>
      <c r="AL56" s="331" t="s">
        <v>522</v>
      </c>
      <c r="AM56" s="332">
        <v>10097252</v>
      </c>
      <c r="AN56" s="333">
        <v>21142</v>
      </c>
      <c r="AO56" s="334">
        <v>-11.3</v>
      </c>
      <c r="AP56" s="335">
        <v>24072</v>
      </c>
      <c r="AQ56" s="336">
        <v>-10.199999999999999</v>
      </c>
      <c r="AR56" s="337">
        <v>-1.1000000000000001</v>
      </c>
    </row>
    <row r="57" spans="1:44" x14ac:dyDescent="0.15">
      <c r="A57" s="259"/>
      <c r="AK57" s="315" t="s">
        <v>525</v>
      </c>
      <c r="AL57" s="316"/>
      <c r="AM57" s="324">
        <v>24788239</v>
      </c>
      <c r="AN57" s="325">
        <v>52015</v>
      </c>
      <c r="AO57" s="326">
        <v>25.3</v>
      </c>
      <c r="AP57" s="327">
        <v>47446</v>
      </c>
      <c r="AQ57" s="328">
        <v>-1.4</v>
      </c>
      <c r="AR57" s="329">
        <v>26.7</v>
      </c>
    </row>
    <row r="58" spans="1:44" x14ac:dyDescent="0.15">
      <c r="A58" s="259"/>
      <c r="AK58" s="330"/>
      <c r="AL58" s="331" t="s">
        <v>522</v>
      </c>
      <c r="AM58" s="332">
        <v>11439334</v>
      </c>
      <c r="AN58" s="333">
        <v>24004</v>
      </c>
      <c r="AO58" s="334">
        <v>13.5</v>
      </c>
      <c r="AP58" s="335">
        <v>24371</v>
      </c>
      <c r="AQ58" s="336">
        <v>1.2</v>
      </c>
      <c r="AR58" s="337">
        <v>12.3</v>
      </c>
    </row>
    <row r="59" spans="1:44" x14ac:dyDescent="0.15">
      <c r="A59" s="259"/>
      <c r="AK59" s="315" t="s">
        <v>526</v>
      </c>
      <c r="AL59" s="316"/>
      <c r="AM59" s="324">
        <v>30004175</v>
      </c>
      <c r="AN59" s="325">
        <v>63211</v>
      </c>
      <c r="AO59" s="326">
        <v>21.5</v>
      </c>
      <c r="AP59" s="327">
        <v>48387</v>
      </c>
      <c r="AQ59" s="328">
        <v>2</v>
      </c>
      <c r="AR59" s="329">
        <v>19.5</v>
      </c>
    </row>
    <row r="60" spans="1:44" x14ac:dyDescent="0.15">
      <c r="A60" s="259"/>
      <c r="AK60" s="330"/>
      <c r="AL60" s="331" t="s">
        <v>522</v>
      </c>
      <c r="AM60" s="332">
        <v>10772427</v>
      </c>
      <c r="AN60" s="333">
        <v>22695</v>
      </c>
      <c r="AO60" s="334">
        <v>-5.5</v>
      </c>
      <c r="AP60" s="335">
        <v>25592</v>
      </c>
      <c r="AQ60" s="336">
        <v>5</v>
      </c>
      <c r="AR60" s="337">
        <v>-10.5</v>
      </c>
    </row>
    <row r="61" spans="1:44" x14ac:dyDescent="0.15">
      <c r="A61" s="259"/>
      <c r="AK61" s="315" t="s">
        <v>527</v>
      </c>
      <c r="AL61" s="338"/>
      <c r="AM61" s="324">
        <v>23793761</v>
      </c>
      <c r="AN61" s="325">
        <v>49888</v>
      </c>
      <c r="AO61" s="326">
        <v>9.3000000000000007</v>
      </c>
      <c r="AP61" s="327">
        <v>49596</v>
      </c>
      <c r="AQ61" s="339">
        <v>1</v>
      </c>
      <c r="AR61" s="329">
        <v>8.3000000000000007</v>
      </c>
    </row>
    <row r="62" spans="1:44" x14ac:dyDescent="0.15">
      <c r="A62" s="259"/>
      <c r="AK62" s="330"/>
      <c r="AL62" s="331" t="s">
        <v>522</v>
      </c>
      <c r="AM62" s="332">
        <v>10725976</v>
      </c>
      <c r="AN62" s="333">
        <v>22481</v>
      </c>
      <c r="AO62" s="334">
        <v>1.9</v>
      </c>
      <c r="AP62" s="335">
        <v>25434</v>
      </c>
      <c r="AQ62" s="336">
        <v>1.5</v>
      </c>
      <c r="AR62" s="337">
        <v>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JExumgNZie9q5thW4eA+LwTlno+r32RvLxgStcxGyy5Oo4BrgqgCf4qI6xA3bF+SZ0Wi0GfJRWbZi/2wHRwzA==" saltValue="Z66DSOpikrrQhTkdqUt+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UYVuz9ZkPoPSs47bf6ptX4TBJvT0Tu2R/hPg2HOUpptbewpIggPaq+V6+ul6Z2U4W57lMCirGR8KFJWzReFIFw==" saltValue="nuvQYCtERZGp3QfWQFpH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T9IXlzCTKswyFFJufhwfGVnaXI97GXB30dB7wh5tY1q/yRaRjuLVCOIcy5pW6rub2egwCnyT+h1vxyp2R6+8JA==" saltValue="2aaKhTQjiJJsoCBa/wke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6.8</v>
      </c>
      <c r="G47" s="12">
        <v>5.41</v>
      </c>
      <c r="H47" s="12">
        <v>4.6500000000000004</v>
      </c>
      <c r="I47" s="12">
        <v>5.69</v>
      </c>
      <c r="J47" s="13">
        <v>5.61</v>
      </c>
    </row>
    <row r="48" spans="2:10" ht="57.75" customHeight="1" x14ac:dyDescent="0.15">
      <c r="B48" s="14"/>
      <c r="C48" s="1128" t="s">
        <v>4</v>
      </c>
      <c r="D48" s="1128"/>
      <c r="E48" s="1129"/>
      <c r="F48" s="15">
        <v>1.78</v>
      </c>
      <c r="G48" s="16">
        <v>2.97</v>
      </c>
      <c r="H48" s="16">
        <v>6.25</v>
      </c>
      <c r="I48" s="16">
        <v>4.93</v>
      </c>
      <c r="J48" s="17">
        <v>4.9400000000000004</v>
      </c>
    </row>
    <row r="49" spans="2:10" ht="57.75" customHeight="1" thickBot="1" x14ac:dyDescent="0.2">
      <c r="B49" s="18"/>
      <c r="C49" s="1130" t="s">
        <v>5</v>
      </c>
      <c r="D49" s="1130"/>
      <c r="E49" s="1131"/>
      <c r="F49" s="19" t="s">
        <v>534</v>
      </c>
      <c r="G49" s="20" t="s">
        <v>535</v>
      </c>
      <c r="H49" s="20">
        <v>2.9</v>
      </c>
      <c r="I49" s="20" t="s">
        <v>536</v>
      </c>
      <c r="J49" s="21">
        <v>0.09</v>
      </c>
    </row>
    <row r="50" spans="2:10" x14ac:dyDescent="0.15"/>
  </sheetData>
  <sheetProtection algorithmName="SHA-512" hashValue="rOqEFHA4MNF+YvIYgXkD6jwGuSRORSZIidOvkWiOfK1vP4QFMAMTJLNlBu7UolCUmPlDdY39G2HCrjvV3FNZsA==" saltValue="Rig+bwHo6JBaLsLf9Bf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I37" sqref="I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537</v>
      </c>
      <c r="D34" s="1136"/>
      <c r="E34" s="1137"/>
      <c r="F34" s="32">
        <v>9.59</v>
      </c>
      <c r="G34" s="33">
        <v>11.07</v>
      </c>
      <c r="H34" s="33">
        <v>11.8</v>
      </c>
      <c r="I34" s="33">
        <v>12.52</v>
      </c>
      <c r="J34" s="34">
        <v>11.16</v>
      </c>
      <c r="K34" s="22"/>
      <c r="L34" s="22"/>
      <c r="M34" s="22"/>
      <c r="N34" s="22"/>
      <c r="O34" s="22"/>
      <c r="P34" s="22"/>
    </row>
    <row r="35" spans="1:16" ht="39" customHeight="1" x14ac:dyDescent="0.15">
      <c r="A35" s="22"/>
      <c r="B35" s="35"/>
      <c r="C35" s="1132" t="s">
        <v>538</v>
      </c>
      <c r="D35" s="1132"/>
      <c r="E35" s="1133"/>
      <c r="F35" s="36">
        <v>1.78</v>
      </c>
      <c r="G35" s="37">
        <v>2.96</v>
      </c>
      <c r="H35" s="37">
        <v>6.25</v>
      </c>
      <c r="I35" s="37">
        <v>4.93</v>
      </c>
      <c r="J35" s="38">
        <v>4.9400000000000004</v>
      </c>
      <c r="K35" s="22"/>
      <c r="L35" s="22"/>
      <c r="M35" s="22"/>
      <c r="N35" s="22"/>
      <c r="O35" s="22"/>
      <c r="P35" s="22"/>
    </row>
    <row r="36" spans="1:16" ht="39" customHeight="1" x14ac:dyDescent="0.15">
      <c r="A36" s="22"/>
      <c r="B36" s="35"/>
      <c r="C36" s="1132" t="s">
        <v>539</v>
      </c>
      <c r="D36" s="1132"/>
      <c r="E36" s="1133"/>
      <c r="F36" s="36">
        <v>1.66</v>
      </c>
      <c r="G36" s="37">
        <v>1.63</v>
      </c>
      <c r="H36" s="37">
        <v>2.66</v>
      </c>
      <c r="I36" s="37">
        <v>3.12</v>
      </c>
      <c r="J36" s="38">
        <v>2.16</v>
      </c>
      <c r="K36" s="22"/>
      <c r="L36" s="22"/>
      <c r="M36" s="22"/>
      <c r="N36" s="22"/>
      <c r="O36" s="22"/>
      <c r="P36" s="22"/>
    </row>
    <row r="37" spans="1:16" ht="39" customHeight="1" x14ac:dyDescent="0.15">
      <c r="A37" s="22"/>
      <c r="B37" s="35"/>
      <c r="C37" s="1132" t="s">
        <v>540</v>
      </c>
      <c r="D37" s="1132"/>
      <c r="E37" s="1133"/>
      <c r="F37" s="36">
        <v>1.17</v>
      </c>
      <c r="G37" s="37">
        <v>0.98</v>
      </c>
      <c r="H37" s="37">
        <v>0.81</v>
      </c>
      <c r="I37" s="37">
        <v>0.48</v>
      </c>
      <c r="J37" s="38">
        <v>0.63</v>
      </c>
      <c r="K37" s="22"/>
      <c r="L37" s="22"/>
      <c r="M37" s="22"/>
      <c r="N37" s="22"/>
      <c r="O37" s="22"/>
      <c r="P37" s="22"/>
    </row>
    <row r="38" spans="1:16" ht="39" customHeight="1" x14ac:dyDescent="0.15">
      <c r="A38" s="22"/>
      <c r="B38" s="35"/>
      <c r="C38" s="1132" t="s">
        <v>541</v>
      </c>
      <c r="D38" s="1132"/>
      <c r="E38" s="1133"/>
      <c r="F38" s="36">
        <v>0.15</v>
      </c>
      <c r="G38" s="37">
        <v>0.26</v>
      </c>
      <c r="H38" s="37">
        <v>0.27</v>
      </c>
      <c r="I38" s="37">
        <v>0.27</v>
      </c>
      <c r="J38" s="38">
        <v>0.3</v>
      </c>
      <c r="K38" s="22"/>
      <c r="L38" s="22"/>
      <c r="M38" s="22"/>
      <c r="N38" s="22"/>
      <c r="O38" s="22"/>
      <c r="P38" s="22"/>
    </row>
    <row r="39" spans="1:16" ht="39" customHeight="1" x14ac:dyDescent="0.15">
      <c r="A39" s="22"/>
      <c r="B39" s="35"/>
      <c r="C39" s="1132" t="s">
        <v>542</v>
      </c>
      <c r="D39" s="1132"/>
      <c r="E39" s="1133"/>
      <c r="F39" s="36">
        <v>0.02</v>
      </c>
      <c r="G39" s="37">
        <v>0.01</v>
      </c>
      <c r="H39" s="37">
        <v>0.01</v>
      </c>
      <c r="I39" s="37">
        <v>0.02</v>
      </c>
      <c r="J39" s="38">
        <v>0.02</v>
      </c>
      <c r="K39" s="22"/>
      <c r="L39" s="22"/>
      <c r="M39" s="22"/>
      <c r="N39" s="22"/>
      <c r="O39" s="22"/>
      <c r="P39" s="22"/>
    </row>
    <row r="40" spans="1:16" ht="39" customHeight="1" x14ac:dyDescent="0.15">
      <c r="A40" s="22"/>
      <c r="B40" s="35"/>
      <c r="C40" s="1132" t="s">
        <v>543</v>
      </c>
      <c r="D40" s="1132"/>
      <c r="E40" s="1133"/>
      <c r="F40" s="36">
        <v>0.02</v>
      </c>
      <c r="G40" s="37">
        <v>0.01</v>
      </c>
      <c r="H40" s="37">
        <v>0.18</v>
      </c>
      <c r="I40" s="37">
        <v>0.15</v>
      </c>
      <c r="J40" s="38">
        <v>0.02</v>
      </c>
      <c r="K40" s="22"/>
      <c r="L40" s="22"/>
      <c r="M40" s="22"/>
      <c r="N40" s="22"/>
      <c r="O40" s="22"/>
      <c r="P40" s="22"/>
    </row>
    <row r="41" spans="1:16" ht="39" customHeight="1" x14ac:dyDescent="0.15">
      <c r="A41" s="22"/>
      <c r="B41" s="35"/>
      <c r="C41" s="1132" t="s">
        <v>544</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546</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TFXslwH7Lef9G6ySUGwFqzQtDc1VWrODoE3ItNPBXjneaCiIyMeq+XA+NCizQIvvovRKVLEaBQnPbV90p8Z0w==" saltValue="mjjf7Lcg5vFq8wihipqS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L64" sqref="L6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19163</v>
      </c>
      <c r="L45" s="58">
        <v>18895</v>
      </c>
      <c r="M45" s="58">
        <v>19042</v>
      </c>
      <c r="N45" s="58">
        <v>19097</v>
      </c>
      <c r="O45" s="59">
        <v>18515</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15">
      <c r="A48" s="46"/>
      <c r="B48" s="1163"/>
      <c r="C48" s="1164"/>
      <c r="D48" s="60"/>
      <c r="E48" s="1140" t="s">
        <v>13</v>
      </c>
      <c r="F48" s="1140"/>
      <c r="G48" s="1140"/>
      <c r="H48" s="1140"/>
      <c r="I48" s="1140"/>
      <c r="J48" s="1141"/>
      <c r="K48" s="61">
        <v>3112</v>
      </c>
      <c r="L48" s="62">
        <v>3343</v>
      </c>
      <c r="M48" s="62">
        <v>2850</v>
      </c>
      <c r="N48" s="62">
        <v>3070</v>
      </c>
      <c r="O48" s="63">
        <v>3161</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491</v>
      </c>
      <c r="L49" s="62" t="s">
        <v>491</v>
      </c>
      <c r="M49" s="62" t="s">
        <v>491</v>
      </c>
      <c r="N49" s="62" t="s">
        <v>491</v>
      </c>
      <c r="O49" s="63" t="s">
        <v>491</v>
      </c>
      <c r="P49" s="46"/>
      <c r="Q49" s="46"/>
      <c r="R49" s="46"/>
      <c r="S49" s="46"/>
      <c r="T49" s="46"/>
      <c r="U49" s="46"/>
    </row>
    <row r="50" spans="1:21" ht="30.75" customHeight="1" x14ac:dyDescent="0.15">
      <c r="A50" s="46"/>
      <c r="B50" s="1163"/>
      <c r="C50" s="1164"/>
      <c r="D50" s="60"/>
      <c r="E50" s="1140" t="s">
        <v>15</v>
      </c>
      <c r="F50" s="1140"/>
      <c r="G50" s="1140"/>
      <c r="H50" s="1140"/>
      <c r="I50" s="1140"/>
      <c r="J50" s="1141"/>
      <c r="K50" s="61">
        <v>336</v>
      </c>
      <c r="L50" s="62">
        <v>627</v>
      </c>
      <c r="M50" s="62">
        <v>267</v>
      </c>
      <c r="N50" s="62">
        <v>1180</v>
      </c>
      <c r="O50" s="63">
        <v>401</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18304</v>
      </c>
      <c r="L52" s="62">
        <v>18025</v>
      </c>
      <c r="M52" s="62">
        <v>17308</v>
      </c>
      <c r="N52" s="62">
        <v>17119</v>
      </c>
      <c r="O52" s="63">
        <v>16783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4307</v>
      </c>
      <c r="L53" s="67">
        <v>4840</v>
      </c>
      <c r="M53" s="67">
        <v>4851</v>
      </c>
      <c r="N53" s="67">
        <v>6228</v>
      </c>
      <c r="O53" s="68">
        <v>5294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557</v>
      </c>
      <c r="L58" s="82" t="s">
        <v>557</v>
      </c>
      <c r="M58" s="82" t="s">
        <v>557</v>
      </c>
      <c r="N58" s="82" t="s">
        <v>557</v>
      </c>
      <c r="O58" s="83" t="s">
        <v>557</v>
      </c>
    </row>
    <row r="59" spans="1:21" ht="31.5" customHeight="1" x14ac:dyDescent="0.15">
      <c r="B59" s="1148"/>
      <c r="C59" s="1149"/>
      <c r="D59" s="1155" t="s">
        <v>26</v>
      </c>
      <c r="E59" s="1156"/>
      <c r="F59" s="1156"/>
      <c r="G59" s="1156"/>
      <c r="H59" s="1156"/>
      <c r="I59" s="1156"/>
      <c r="J59" s="1157"/>
      <c r="K59" s="84" t="s">
        <v>557</v>
      </c>
      <c r="L59" s="85" t="s">
        <v>557</v>
      </c>
      <c r="M59" s="85" t="s">
        <v>557</v>
      </c>
      <c r="N59" s="85" t="s">
        <v>557</v>
      </c>
      <c r="O59" s="86" t="s">
        <v>557</v>
      </c>
    </row>
    <row r="60" spans="1:21" ht="31.5" customHeight="1" thickBot="1" x14ac:dyDescent="0.2">
      <c r="B60" s="1150"/>
      <c r="C60" s="1151"/>
      <c r="D60" s="1158" t="s">
        <v>27</v>
      </c>
      <c r="E60" s="1159"/>
      <c r="F60" s="1159"/>
      <c r="G60" s="1159"/>
      <c r="H60" s="1159"/>
      <c r="I60" s="1159"/>
      <c r="J60" s="1160"/>
      <c r="K60" s="87" t="s">
        <v>557</v>
      </c>
      <c r="L60" s="88" t="s">
        <v>557</v>
      </c>
      <c r="M60" s="88" t="s">
        <v>557</v>
      </c>
      <c r="N60" s="88" t="s">
        <v>557</v>
      </c>
      <c r="O60" s="89" t="s">
        <v>557</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hMpUVjd64RzanTD0DHJEYBLCbXSBLZDmvdXVRSkaK1aRsyaEDkW6/9qCvxzUKW3dK0eJuRUu/vhOh33nexK1g==" saltValue="QhP8gs+M/IhJlPitF1rU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J54" sqref="J5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1" t="s">
        <v>30</v>
      </c>
      <c r="C41" s="1182"/>
      <c r="D41" s="103"/>
      <c r="E41" s="1183" t="s">
        <v>31</v>
      </c>
      <c r="F41" s="1183"/>
      <c r="G41" s="1183"/>
      <c r="H41" s="1184"/>
      <c r="I41" s="342">
        <v>168364</v>
      </c>
      <c r="J41" s="343">
        <v>168224</v>
      </c>
      <c r="K41" s="343">
        <v>164277</v>
      </c>
      <c r="L41" s="343">
        <v>163029</v>
      </c>
      <c r="M41" s="344">
        <v>165874</v>
      </c>
    </row>
    <row r="42" spans="2:13" ht="27.75" customHeight="1" x14ac:dyDescent="0.15">
      <c r="B42" s="1171"/>
      <c r="C42" s="1172"/>
      <c r="D42" s="104"/>
      <c r="E42" s="1175" t="s">
        <v>32</v>
      </c>
      <c r="F42" s="1175"/>
      <c r="G42" s="1175"/>
      <c r="H42" s="1176"/>
      <c r="I42" s="345">
        <v>1448</v>
      </c>
      <c r="J42" s="346">
        <v>1077</v>
      </c>
      <c r="K42" s="346">
        <v>880</v>
      </c>
      <c r="L42" s="346">
        <v>2143</v>
      </c>
      <c r="M42" s="347">
        <v>3135</v>
      </c>
    </row>
    <row r="43" spans="2:13" ht="27.75" customHeight="1" x14ac:dyDescent="0.15">
      <c r="B43" s="1171"/>
      <c r="C43" s="1172"/>
      <c r="D43" s="104"/>
      <c r="E43" s="1175" t="s">
        <v>33</v>
      </c>
      <c r="F43" s="1175"/>
      <c r="G43" s="1175"/>
      <c r="H43" s="1176"/>
      <c r="I43" s="345">
        <v>43622</v>
      </c>
      <c r="J43" s="346">
        <v>40828</v>
      </c>
      <c r="K43" s="346">
        <v>38796</v>
      </c>
      <c r="L43" s="346">
        <v>38434</v>
      </c>
      <c r="M43" s="347">
        <v>38878</v>
      </c>
    </row>
    <row r="44" spans="2:13" ht="27.75" customHeight="1" x14ac:dyDescent="0.15">
      <c r="B44" s="1171"/>
      <c r="C44" s="1172"/>
      <c r="D44" s="104"/>
      <c r="E44" s="1175" t="s">
        <v>34</v>
      </c>
      <c r="F44" s="1175"/>
      <c r="G44" s="1175"/>
      <c r="H44" s="1176"/>
      <c r="I44" s="345" t="s">
        <v>491</v>
      </c>
      <c r="J44" s="346" t="s">
        <v>491</v>
      </c>
      <c r="K44" s="346" t="s">
        <v>491</v>
      </c>
      <c r="L44" s="346" t="s">
        <v>491</v>
      </c>
      <c r="M44" s="347" t="s">
        <v>491</v>
      </c>
    </row>
    <row r="45" spans="2:13" ht="27.75" customHeight="1" x14ac:dyDescent="0.15">
      <c r="B45" s="1171"/>
      <c r="C45" s="1172"/>
      <c r="D45" s="104"/>
      <c r="E45" s="1175" t="s">
        <v>35</v>
      </c>
      <c r="F45" s="1175"/>
      <c r="G45" s="1175"/>
      <c r="H45" s="1176"/>
      <c r="I45" s="345">
        <v>23073</v>
      </c>
      <c r="J45" s="346">
        <v>23459</v>
      </c>
      <c r="K45" s="346">
        <v>23222</v>
      </c>
      <c r="L45" s="346">
        <v>23289</v>
      </c>
      <c r="M45" s="347">
        <v>23848</v>
      </c>
    </row>
    <row r="46" spans="2:13" ht="27.75" customHeight="1" x14ac:dyDescent="0.15">
      <c r="B46" s="1171"/>
      <c r="C46" s="1172"/>
      <c r="D46" s="105"/>
      <c r="E46" s="1175" t="s">
        <v>36</v>
      </c>
      <c r="F46" s="1175"/>
      <c r="G46" s="1175"/>
      <c r="H46" s="1176"/>
      <c r="I46" s="345" t="s">
        <v>491</v>
      </c>
      <c r="J46" s="346">
        <v>0</v>
      </c>
      <c r="K46" s="346" t="s">
        <v>491</v>
      </c>
      <c r="L46" s="346" t="s">
        <v>491</v>
      </c>
      <c r="M46" s="347" t="s">
        <v>491</v>
      </c>
    </row>
    <row r="47" spans="2:13" ht="27.75" customHeight="1" x14ac:dyDescent="0.15">
      <c r="B47" s="1171"/>
      <c r="C47" s="1172"/>
      <c r="D47" s="106"/>
      <c r="E47" s="1185" t="s">
        <v>37</v>
      </c>
      <c r="F47" s="1186"/>
      <c r="G47" s="1186"/>
      <c r="H47" s="1187"/>
      <c r="I47" s="345" t="s">
        <v>491</v>
      </c>
      <c r="J47" s="346" t="s">
        <v>491</v>
      </c>
      <c r="K47" s="346" t="s">
        <v>491</v>
      </c>
      <c r="L47" s="346" t="s">
        <v>491</v>
      </c>
      <c r="M47" s="347" t="s">
        <v>491</v>
      </c>
    </row>
    <row r="48" spans="2:13" ht="27.75" customHeight="1" x14ac:dyDescent="0.15">
      <c r="B48" s="1171"/>
      <c r="C48" s="1172"/>
      <c r="D48" s="104"/>
      <c r="E48" s="1175" t="s">
        <v>38</v>
      </c>
      <c r="F48" s="1175"/>
      <c r="G48" s="1175"/>
      <c r="H48" s="1176"/>
      <c r="I48" s="345" t="s">
        <v>491</v>
      </c>
      <c r="J48" s="346" t="s">
        <v>491</v>
      </c>
      <c r="K48" s="346" t="s">
        <v>491</v>
      </c>
      <c r="L48" s="346" t="s">
        <v>491</v>
      </c>
      <c r="M48" s="347" t="s">
        <v>491</v>
      </c>
    </row>
    <row r="49" spans="2:13" ht="27.75" customHeight="1" x14ac:dyDescent="0.15">
      <c r="B49" s="1173"/>
      <c r="C49" s="1174"/>
      <c r="D49" s="104"/>
      <c r="E49" s="1175" t="s">
        <v>39</v>
      </c>
      <c r="F49" s="1175"/>
      <c r="G49" s="1175"/>
      <c r="H49" s="1176"/>
      <c r="I49" s="345" t="s">
        <v>491</v>
      </c>
      <c r="J49" s="346" t="s">
        <v>491</v>
      </c>
      <c r="K49" s="346" t="s">
        <v>491</v>
      </c>
      <c r="L49" s="346" t="s">
        <v>491</v>
      </c>
      <c r="M49" s="347" t="s">
        <v>491</v>
      </c>
    </row>
    <row r="50" spans="2:13" ht="27.75" customHeight="1" x14ac:dyDescent="0.15">
      <c r="B50" s="1169" t="s">
        <v>40</v>
      </c>
      <c r="C50" s="1170"/>
      <c r="D50" s="107"/>
      <c r="E50" s="1175" t="s">
        <v>41</v>
      </c>
      <c r="F50" s="1175"/>
      <c r="G50" s="1175"/>
      <c r="H50" s="1176"/>
      <c r="I50" s="345">
        <v>24928</v>
      </c>
      <c r="J50" s="346">
        <v>20879</v>
      </c>
      <c r="K50" s="346">
        <v>20690</v>
      </c>
      <c r="L50" s="346">
        <v>21978</v>
      </c>
      <c r="M50" s="347">
        <v>19848</v>
      </c>
    </row>
    <row r="51" spans="2:13" ht="27.75" customHeight="1" x14ac:dyDescent="0.15">
      <c r="B51" s="1171"/>
      <c r="C51" s="1172"/>
      <c r="D51" s="104"/>
      <c r="E51" s="1175" t="s">
        <v>42</v>
      </c>
      <c r="F51" s="1175"/>
      <c r="G51" s="1175"/>
      <c r="H51" s="1176"/>
      <c r="I51" s="345">
        <v>35404</v>
      </c>
      <c r="J51" s="346">
        <v>36613</v>
      </c>
      <c r="K51" s="346">
        <v>36857</v>
      </c>
      <c r="L51" s="346">
        <v>36297</v>
      </c>
      <c r="M51" s="347">
        <v>37848</v>
      </c>
    </row>
    <row r="52" spans="2:13" ht="27.75" customHeight="1" x14ac:dyDescent="0.15">
      <c r="B52" s="1173"/>
      <c r="C52" s="1174"/>
      <c r="D52" s="104"/>
      <c r="E52" s="1175" t="s">
        <v>43</v>
      </c>
      <c r="F52" s="1175"/>
      <c r="G52" s="1175"/>
      <c r="H52" s="1176"/>
      <c r="I52" s="345">
        <v>145201</v>
      </c>
      <c r="J52" s="346">
        <v>144025</v>
      </c>
      <c r="K52" s="346">
        <v>143855</v>
      </c>
      <c r="L52" s="346">
        <v>139431</v>
      </c>
      <c r="M52" s="347">
        <v>135700</v>
      </c>
    </row>
    <row r="53" spans="2:13" ht="27.75" customHeight="1" thickBot="1" x14ac:dyDescent="0.2">
      <c r="B53" s="1177" t="s">
        <v>19</v>
      </c>
      <c r="C53" s="1178"/>
      <c r="D53" s="108"/>
      <c r="E53" s="1179" t="s">
        <v>44</v>
      </c>
      <c r="F53" s="1179"/>
      <c r="G53" s="1179"/>
      <c r="H53" s="1180"/>
      <c r="I53" s="348">
        <v>30974</v>
      </c>
      <c r="J53" s="349">
        <v>32072</v>
      </c>
      <c r="K53" s="349">
        <v>25774</v>
      </c>
      <c r="L53" s="349">
        <v>29189</v>
      </c>
      <c r="M53" s="350">
        <v>38340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AxatRLMg9J56FVDGVufn9FOG3u3lFNG7ZX4Ifplt5bGWsBQGzeX2hALguGwMASziB8OvA+EoR1fBP3wObCdanA==" saltValue="+QdgFg8KBbZqNeaqVBpT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4910</v>
      </c>
      <c r="G55" s="120">
        <v>5915</v>
      </c>
      <c r="H55" s="121">
        <v>5922</v>
      </c>
    </row>
    <row r="56" spans="2:8" ht="52.5" customHeight="1" x14ac:dyDescent="0.15">
      <c r="B56" s="122"/>
      <c r="C56" s="1198" t="s">
        <v>47</v>
      </c>
      <c r="D56" s="1198"/>
      <c r="E56" s="1199"/>
      <c r="F56" s="123">
        <v>3507</v>
      </c>
      <c r="G56" s="123">
        <v>3507</v>
      </c>
      <c r="H56" s="124">
        <v>3508</v>
      </c>
    </row>
    <row r="57" spans="2:8" ht="53.25" customHeight="1" x14ac:dyDescent="0.15">
      <c r="B57" s="122"/>
      <c r="C57" s="1200" t="s">
        <v>48</v>
      </c>
      <c r="D57" s="1200"/>
      <c r="E57" s="1201"/>
      <c r="F57" s="125">
        <v>15608</v>
      </c>
      <c r="G57" s="125">
        <v>15653</v>
      </c>
      <c r="H57" s="126">
        <v>13798</v>
      </c>
    </row>
    <row r="58" spans="2:8" ht="45.75" customHeight="1" x14ac:dyDescent="0.15">
      <c r="B58" s="127"/>
      <c r="C58" s="1188" t="s">
        <v>558</v>
      </c>
      <c r="D58" s="1189"/>
      <c r="E58" s="1190"/>
      <c r="F58" s="128">
        <v>7789</v>
      </c>
      <c r="G58" s="128">
        <v>7952</v>
      </c>
      <c r="H58" s="129">
        <v>5807</v>
      </c>
    </row>
    <row r="59" spans="2:8" ht="45.75" customHeight="1" x14ac:dyDescent="0.15">
      <c r="B59" s="127"/>
      <c r="C59" s="1188" t="s">
        <v>559</v>
      </c>
      <c r="D59" s="1189"/>
      <c r="E59" s="1190"/>
      <c r="F59" s="128">
        <v>4000</v>
      </c>
      <c r="G59" s="128">
        <v>4000</v>
      </c>
      <c r="H59" s="129">
        <v>4000</v>
      </c>
    </row>
    <row r="60" spans="2:8" ht="45.75" customHeight="1" x14ac:dyDescent="0.15">
      <c r="B60" s="127"/>
      <c r="C60" s="1188" t="s">
        <v>560</v>
      </c>
      <c r="D60" s="1189"/>
      <c r="E60" s="1190"/>
      <c r="F60" s="128">
        <v>843</v>
      </c>
      <c r="G60" s="128">
        <v>843</v>
      </c>
      <c r="H60" s="129">
        <v>1343</v>
      </c>
    </row>
    <row r="61" spans="2:8" ht="45.75" customHeight="1" x14ac:dyDescent="0.15">
      <c r="B61" s="127"/>
      <c r="C61" s="1188" t="s">
        <v>562</v>
      </c>
      <c r="D61" s="1189"/>
      <c r="E61" s="1190"/>
      <c r="F61" s="128">
        <v>1036</v>
      </c>
      <c r="G61" s="128">
        <v>1037</v>
      </c>
      <c r="H61" s="129">
        <v>1037</v>
      </c>
    </row>
    <row r="62" spans="2:8" ht="45.75" customHeight="1" thickBot="1" x14ac:dyDescent="0.2">
      <c r="B62" s="130"/>
      <c r="C62" s="1191" t="s">
        <v>561</v>
      </c>
      <c r="D62" s="1192"/>
      <c r="E62" s="1193"/>
      <c r="F62" s="131">
        <v>634</v>
      </c>
      <c r="G62" s="131">
        <v>720</v>
      </c>
      <c r="H62" s="132">
        <v>783</v>
      </c>
    </row>
    <row r="63" spans="2:8" ht="52.5" customHeight="1" thickBot="1" x14ac:dyDescent="0.2">
      <c r="B63" s="133"/>
      <c r="C63" s="1194" t="s">
        <v>49</v>
      </c>
      <c r="D63" s="1194"/>
      <c r="E63" s="1195"/>
      <c r="F63" s="134">
        <v>24024</v>
      </c>
      <c r="G63" s="134">
        <v>25075</v>
      </c>
      <c r="H63" s="135">
        <v>23228</v>
      </c>
    </row>
    <row r="64" spans="2:8" x14ac:dyDescent="0.15"/>
  </sheetData>
  <sheetProtection algorithmName="SHA-512" hashValue="U8qIxOWZS3mh34ilgAp5an6mnZ3qz4GPp2/sFAGomG7hoHTjNkaEJiyxQlg1vDTxKS2kQJv8L8qE05Ayval7Eg==" saltValue="Uw7faRJI/On1cDZzAesq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45482</v>
      </c>
      <c r="E3" s="154"/>
      <c r="F3" s="155">
        <v>51849</v>
      </c>
      <c r="G3" s="156"/>
      <c r="H3" s="157"/>
    </row>
    <row r="4" spans="1:8" x14ac:dyDescent="0.15">
      <c r="A4" s="158"/>
      <c r="B4" s="159"/>
      <c r="C4" s="160"/>
      <c r="D4" s="161">
        <v>20727</v>
      </c>
      <c r="E4" s="162"/>
      <c r="F4" s="163">
        <v>26326</v>
      </c>
      <c r="G4" s="164"/>
      <c r="H4" s="165"/>
    </row>
    <row r="5" spans="1:8" x14ac:dyDescent="0.15">
      <c r="A5" s="146" t="s">
        <v>523</v>
      </c>
      <c r="B5" s="151"/>
      <c r="C5" s="152"/>
      <c r="D5" s="153">
        <v>47206</v>
      </c>
      <c r="E5" s="154"/>
      <c r="F5" s="155">
        <v>52191</v>
      </c>
      <c r="G5" s="156"/>
      <c r="H5" s="157"/>
    </row>
    <row r="6" spans="1:8" x14ac:dyDescent="0.15">
      <c r="A6" s="158"/>
      <c r="B6" s="159"/>
      <c r="C6" s="160"/>
      <c r="D6" s="161">
        <v>23837</v>
      </c>
      <c r="E6" s="162"/>
      <c r="F6" s="163">
        <v>26807</v>
      </c>
      <c r="G6" s="164"/>
      <c r="H6" s="165"/>
    </row>
    <row r="7" spans="1:8" x14ac:dyDescent="0.15">
      <c r="A7" s="146" t="s">
        <v>524</v>
      </c>
      <c r="B7" s="151"/>
      <c r="C7" s="152"/>
      <c r="D7" s="153">
        <v>41525</v>
      </c>
      <c r="E7" s="154"/>
      <c r="F7" s="155">
        <v>48105</v>
      </c>
      <c r="G7" s="156"/>
      <c r="H7" s="157"/>
    </row>
    <row r="8" spans="1:8" x14ac:dyDescent="0.15">
      <c r="A8" s="158"/>
      <c r="B8" s="159"/>
      <c r="C8" s="160"/>
      <c r="D8" s="161">
        <v>21142</v>
      </c>
      <c r="E8" s="162"/>
      <c r="F8" s="163">
        <v>24072</v>
      </c>
      <c r="G8" s="164"/>
      <c r="H8" s="165"/>
    </row>
    <row r="9" spans="1:8" x14ac:dyDescent="0.15">
      <c r="A9" s="146" t="s">
        <v>525</v>
      </c>
      <c r="B9" s="151"/>
      <c r="C9" s="152"/>
      <c r="D9" s="153">
        <v>52015</v>
      </c>
      <c r="E9" s="154"/>
      <c r="F9" s="155">
        <v>47446</v>
      </c>
      <c r="G9" s="156"/>
      <c r="H9" s="157"/>
    </row>
    <row r="10" spans="1:8" x14ac:dyDescent="0.15">
      <c r="A10" s="158"/>
      <c r="B10" s="159"/>
      <c r="C10" s="160"/>
      <c r="D10" s="161">
        <v>24004</v>
      </c>
      <c r="E10" s="162"/>
      <c r="F10" s="163">
        <v>24371</v>
      </c>
      <c r="G10" s="164"/>
      <c r="H10" s="165"/>
    </row>
    <row r="11" spans="1:8" x14ac:dyDescent="0.15">
      <c r="A11" s="146" t="s">
        <v>526</v>
      </c>
      <c r="B11" s="151"/>
      <c r="C11" s="152"/>
      <c r="D11" s="153">
        <v>63211</v>
      </c>
      <c r="E11" s="154"/>
      <c r="F11" s="155">
        <v>48387</v>
      </c>
      <c r="G11" s="156"/>
      <c r="H11" s="157"/>
    </row>
    <row r="12" spans="1:8" x14ac:dyDescent="0.15">
      <c r="A12" s="158"/>
      <c r="B12" s="159"/>
      <c r="C12" s="166"/>
      <c r="D12" s="161">
        <v>22695</v>
      </c>
      <c r="E12" s="162"/>
      <c r="F12" s="163">
        <v>25592</v>
      </c>
      <c r="G12" s="164"/>
      <c r="H12" s="165"/>
    </row>
    <row r="13" spans="1:8" x14ac:dyDescent="0.15">
      <c r="A13" s="146"/>
      <c r="B13" s="151"/>
      <c r="C13" s="152"/>
      <c r="D13" s="153">
        <v>49888</v>
      </c>
      <c r="E13" s="154"/>
      <c r="F13" s="155">
        <v>49596</v>
      </c>
      <c r="G13" s="167"/>
      <c r="H13" s="157"/>
    </row>
    <row r="14" spans="1:8" x14ac:dyDescent="0.15">
      <c r="A14" s="158"/>
      <c r="B14" s="159"/>
      <c r="C14" s="160"/>
      <c r="D14" s="161">
        <v>22481</v>
      </c>
      <c r="E14" s="162"/>
      <c r="F14" s="163">
        <v>25434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1.78</v>
      </c>
      <c r="C19" s="168">
        <f>ROUND(VALUE(SUBSTITUTE(実質収支比率等に係る経年分析!G$48,"▲","-")),2)</f>
        <v>2.97</v>
      </c>
      <c r="D19" s="168">
        <f>ROUND(VALUE(SUBSTITUTE(実質収支比率等に係る経年分析!H$48,"▲","-")),2)</f>
        <v>6.25</v>
      </c>
      <c r="E19" s="168">
        <f>ROUND(VALUE(SUBSTITUTE(実質収支比率等に係る経年分析!I$48,"▲","-")),2)</f>
        <v>4.93</v>
      </c>
      <c r="F19" s="168">
        <f>ROUND(VALUE(SUBSTITUTE(実質収支比率等に係る経年分析!J$48,"▲","-")),2)</f>
        <v>4.9400000000000004</v>
      </c>
    </row>
    <row r="20" spans="1:11" x14ac:dyDescent="0.15">
      <c r="A20" s="168" t="s">
        <v>53</v>
      </c>
      <c r="B20" s="168">
        <f>ROUND(VALUE(SUBSTITUTE(実質収支比率等に係る経年分析!F$47,"▲","-")),2)</f>
        <v>6.8</v>
      </c>
      <c r="C20" s="168">
        <f>ROUND(VALUE(SUBSTITUTE(実質収支比率等に係る経年分析!G$47,"▲","-")),2)</f>
        <v>5.41</v>
      </c>
      <c r="D20" s="168">
        <f>ROUND(VALUE(SUBSTITUTE(実質収支比率等に係る経年分析!H$47,"▲","-")),2)</f>
        <v>4.6500000000000004</v>
      </c>
      <c r="E20" s="168">
        <f>ROUND(VALUE(SUBSTITUTE(実質収支比率等に係る経年分析!I$47,"▲","-")),2)</f>
        <v>5.69</v>
      </c>
      <c r="F20" s="168">
        <f>ROUND(VALUE(SUBSTITUTE(実質収支比率等に係る経年分析!J$47,"▲","-")),2)</f>
        <v>5.61</v>
      </c>
    </row>
    <row r="21" spans="1:11" x14ac:dyDescent="0.15">
      <c r="A21" s="168" t="s">
        <v>54</v>
      </c>
      <c r="B21" s="168">
        <f>IF(ISNUMBER(VALUE(SUBSTITUTE(実質収支比率等に係る経年分析!F$49,"▲","-"))),ROUND(VALUE(SUBSTITUTE(実質収支比率等に係る経年分析!F$49,"▲","-")),2),NA())</f>
        <v>-2.11</v>
      </c>
      <c r="C21" s="168">
        <f>IF(ISNUMBER(VALUE(SUBSTITUTE(実質収支比率等に係る経年分析!G$49,"▲","-"))),ROUND(VALUE(SUBSTITUTE(実質収支比率等に係る経年分析!G$49,"▲","-")),2),NA())</f>
        <v>-7.0000000000000007E-2</v>
      </c>
      <c r="D21" s="168">
        <f>IF(ISNUMBER(VALUE(SUBSTITUTE(実質収支比率等に係る経年分析!H$49,"▲","-"))),ROUND(VALUE(SUBSTITUTE(実質収支比率等に係る経年分析!H$49,"▲","-")),2),NA())</f>
        <v>2.9</v>
      </c>
      <c r="E21" s="168">
        <f>IF(ISNUMBER(VALUE(SUBSTITUTE(実質収支比率等に係る経年分析!I$49,"▲","-"))),ROUND(VALUE(SUBSTITUTE(実質収支比率等に係る経年分析!I$49,"▲","-")),2),NA())</f>
        <v>-0.45</v>
      </c>
      <c r="F21" s="168">
        <f>IF(ISNUMBER(VALUE(SUBSTITUTE(実質収支比率等に係る経年分析!J$49,"▲","-"))),ROUND(VALUE(SUBSTITUTE(実質収支比率等に係る経年分析!J$49,"▲","-")),2),NA())</f>
        <v>0.09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土地取得特別会計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介護保険特別会計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公設地方卸売市場事業特別会計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v>
      </c>
    </row>
    <row r="33" spans="1:16" x14ac:dyDescent="0.15">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0.63</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4.93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4.9400000000000004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11.16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18304</v>
      </c>
      <c r="E42" s="170"/>
      <c r="F42" s="170"/>
      <c r="G42" s="170">
        <f>'実質公債費比率（分子）の構造'!L$52</f>
        <v>18025</v>
      </c>
      <c r="H42" s="170"/>
      <c r="I42" s="170"/>
      <c r="J42" s="170">
        <f>'実質公債費比率（分子）の構造'!M$52</f>
        <v>17308</v>
      </c>
      <c r="K42" s="170"/>
      <c r="L42" s="170"/>
      <c r="M42" s="170">
        <f>'実質公債費比率（分子）の構造'!N$52</f>
        <v>17119</v>
      </c>
      <c r="N42" s="170"/>
      <c r="O42" s="170"/>
      <c r="P42" s="170">
        <f>'実質公債費比率（分子）の構造'!O$52</f>
        <v>16783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336</v>
      </c>
      <c r="C44" s="170"/>
      <c r="D44" s="170"/>
      <c r="E44" s="170">
        <f>'実質公債費比率（分子）の構造'!L$50</f>
        <v>627</v>
      </c>
      <c r="F44" s="170"/>
      <c r="G44" s="170"/>
      <c r="H44" s="170">
        <f>'実質公債費比率（分子）の構造'!M$50</f>
        <v>267</v>
      </c>
      <c r="I44" s="170"/>
      <c r="J44" s="170"/>
      <c r="K44" s="170">
        <f>'実質公債費比率（分子）の構造'!N$50</f>
        <v>1180</v>
      </c>
      <c r="L44" s="170"/>
      <c r="M44" s="170"/>
      <c r="N44" s="170">
        <f>'実質公債費比率（分子）の構造'!O$50</f>
        <v>401</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3112</v>
      </c>
      <c r="C46" s="170"/>
      <c r="D46" s="170"/>
      <c r="E46" s="170">
        <f>'実質公債費比率（分子）の構造'!L$48</f>
        <v>3343</v>
      </c>
      <c r="F46" s="170"/>
      <c r="G46" s="170"/>
      <c r="H46" s="170">
        <f>'実質公債費比率（分子）の構造'!M$48</f>
        <v>2850</v>
      </c>
      <c r="I46" s="170"/>
      <c r="J46" s="170"/>
      <c r="K46" s="170">
        <f>'実質公債費比率（分子）の構造'!N$48</f>
        <v>3070</v>
      </c>
      <c r="L46" s="170"/>
      <c r="M46" s="170"/>
      <c r="N46" s="170">
        <f>'実質公債費比率（分子）の構造'!O$48</f>
        <v>3161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19163</v>
      </c>
      <c r="C49" s="170"/>
      <c r="D49" s="170"/>
      <c r="E49" s="170">
        <f>'実質公債費比率（分子）の構造'!L$45</f>
        <v>18895</v>
      </c>
      <c r="F49" s="170"/>
      <c r="G49" s="170"/>
      <c r="H49" s="170">
        <f>'実質公債費比率（分子）の構造'!M$45</f>
        <v>19042</v>
      </c>
      <c r="I49" s="170"/>
      <c r="J49" s="170"/>
      <c r="K49" s="170">
        <f>'実質公債費比率（分子）の構造'!N$45</f>
        <v>19097</v>
      </c>
      <c r="L49" s="170"/>
      <c r="M49" s="170"/>
      <c r="N49" s="170">
        <f>'実質公債費比率（分子）の構造'!O$45</f>
        <v>18515</v>
      </c>
      <c r="O49" s="170"/>
      <c r="P49" s="170"/>
    </row>
    <row r="50" spans="1:16" x14ac:dyDescent="0.15">
      <c r="A50" s="170" t="s">
        <v>67</v>
      </c>
      <c r="B50" s="170" t="e">
        <f>NA()</f>
        <v>#N/A</v>
      </c>
      <c r="C50" s="170">
        <f>IF(ISNUMBER('実質公債費比率（分子）の構造'!K$53),'実質公債費比率（分子）の構造'!K$53,NA())</f>
        <v>4307</v>
      </c>
      <c r="D50" s="170" t="e">
        <f>NA()</f>
        <v>#N/A</v>
      </c>
      <c r="E50" s="170" t="e">
        <f>NA()</f>
        <v>#N/A</v>
      </c>
      <c r="F50" s="170">
        <f>IF(ISNUMBER('実質公債費比率（分子）の構造'!L$53),'実質公債費比率（分子）の構造'!L$53,NA())</f>
        <v>4840</v>
      </c>
      <c r="G50" s="170" t="e">
        <f>NA()</f>
        <v>#N/A</v>
      </c>
      <c r="H50" s="170" t="e">
        <f>NA()</f>
        <v>#N/A</v>
      </c>
      <c r="I50" s="170">
        <f>IF(ISNUMBER('実質公債費比率（分子）の構造'!M$53),'実質公債費比率（分子）の構造'!M$53,NA())</f>
        <v>4851</v>
      </c>
      <c r="J50" s="170" t="e">
        <f>NA()</f>
        <v>#N/A</v>
      </c>
      <c r="K50" s="170" t="e">
        <f>NA()</f>
        <v>#N/A</v>
      </c>
      <c r="L50" s="170">
        <f>IF(ISNUMBER('実質公債費比率（分子）の構造'!N$53),'実質公債費比率（分子）の構造'!N$53,NA())</f>
        <v>6228</v>
      </c>
      <c r="M50" s="170" t="e">
        <f>NA()</f>
        <v>#N/A</v>
      </c>
      <c r="N50" s="170" t="e">
        <f>NA()</f>
        <v>#N/A</v>
      </c>
      <c r="O50" s="170">
        <f>IF(ISNUMBER('実質公債費比率（分子）の構造'!O$53),'実質公債費比率（分子）の構造'!O$53,NA())</f>
        <v>5294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145201</v>
      </c>
      <c r="E56" s="169"/>
      <c r="F56" s="169"/>
      <c r="G56" s="169">
        <f>'将来負担比率（分子）の構造'!J$52</f>
        <v>144025</v>
      </c>
      <c r="H56" s="169"/>
      <c r="I56" s="169"/>
      <c r="J56" s="169">
        <f>'将来負担比率（分子）の構造'!K$52</f>
        <v>143855</v>
      </c>
      <c r="K56" s="169"/>
      <c r="L56" s="169"/>
      <c r="M56" s="169">
        <f>'将来負担比率（分子）の構造'!L$52</f>
        <v>139431</v>
      </c>
      <c r="N56" s="169"/>
      <c r="O56" s="169"/>
      <c r="P56" s="169">
        <f>'将来負担比率（分子）の構造'!M$52</f>
        <v>135700</v>
      </c>
    </row>
    <row r="57" spans="1:16" x14ac:dyDescent="0.15">
      <c r="A57" s="169" t="s">
        <v>42</v>
      </c>
      <c r="B57" s="169"/>
      <c r="C57" s="169"/>
      <c r="D57" s="169">
        <f>'将来負担比率（分子）の構造'!I$51</f>
        <v>35404</v>
      </c>
      <c r="E57" s="169"/>
      <c r="F57" s="169"/>
      <c r="G57" s="169">
        <f>'将来負担比率（分子）の構造'!J$51</f>
        <v>36613</v>
      </c>
      <c r="H57" s="169"/>
      <c r="I57" s="169"/>
      <c r="J57" s="169">
        <f>'将来負担比率（分子）の構造'!K$51</f>
        <v>36857</v>
      </c>
      <c r="K57" s="169"/>
      <c r="L57" s="169"/>
      <c r="M57" s="169">
        <f>'将来負担比率（分子）の構造'!L$51</f>
        <v>36297</v>
      </c>
      <c r="N57" s="169"/>
      <c r="O57" s="169"/>
      <c r="P57" s="169">
        <f>'将来負担比率（分子）の構造'!M$51</f>
        <v>37848</v>
      </c>
    </row>
    <row r="58" spans="1:16" x14ac:dyDescent="0.15">
      <c r="A58" s="169" t="s">
        <v>41</v>
      </c>
      <c r="B58" s="169"/>
      <c r="C58" s="169"/>
      <c r="D58" s="169">
        <f>'将来負担比率（分子）の構造'!I$50</f>
        <v>24928</v>
      </c>
      <c r="E58" s="169"/>
      <c r="F58" s="169"/>
      <c r="G58" s="169">
        <f>'将来負担比率（分子）の構造'!J$50</f>
        <v>20879</v>
      </c>
      <c r="H58" s="169"/>
      <c r="I58" s="169"/>
      <c r="J58" s="169">
        <f>'将来負担比率（分子）の構造'!K$50</f>
        <v>20690</v>
      </c>
      <c r="K58" s="169"/>
      <c r="L58" s="169"/>
      <c r="M58" s="169">
        <f>'将来負担比率（分子）の構造'!L$50</f>
        <v>21978</v>
      </c>
      <c r="N58" s="169"/>
      <c r="O58" s="169"/>
      <c r="P58" s="169">
        <f>'将来負担比率（分子）の構造'!M$50</f>
        <v>19848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f>'将来負担比率（分子）の構造'!J$46</f>
        <v>0</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23073</v>
      </c>
      <c r="C62" s="169"/>
      <c r="D62" s="169"/>
      <c r="E62" s="169">
        <f>'将来負担比率（分子）の構造'!J$45</f>
        <v>23459</v>
      </c>
      <c r="F62" s="169"/>
      <c r="G62" s="169"/>
      <c r="H62" s="169">
        <f>'将来負担比率（分子）の構造'!K$45</f>
        <v>23222</v>
      </c>
      <c r="I62" s="169"/>
      <c r="J62" s="169"/>
      <c r="K62" s="169">
        <f>'将来負担比率（分子）の構造'!L$45</f>
        <v>23289</v>
      </c>
      <c r="L62" s="169"/>
      <c r="M62" s="169"/>
      <c r="N62" s="169">
        <f>'将来負担比率（分子）の構造'!M$45</f>
        <v>23848</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43622</v>
      </c>
      <c r="C64" s="169"/>
      <c r="D64" s="169"/>
      <c r="E64" s="169">
        <f>'将来負担比率（分子）の構造'!J$43</f>
        <v>40828</v>
      </c>
      <c r="F64" s="169"/>
      <c r="G64" s="169"/>
      <c r="H64" s="169">
        <f>'将来負担比率（分子）の構造'!K$43</f>
        <v>38796</v>
      </c>
      <c r="I64" s="169"/>
      <c r="J64" s="169"/>
      <c r="K64" s="169">
        <f>'将来負担比率（分子）の構造'!L$43</f>
        <v>38434</v>
      </c>
      <c r="L64" s="169"/>
      <c r="M64" s="169"/>
      <c r="N64" s="169">
        <f>'将来負担比率（分子）の構造'!M$43</f>
        <v>38878</v>
      </c>
      <c r="O64" s="169"/>
      <c r="P64" s="169"/>
    </row>
    <row r="65" spans="1:16" x14ac:dyDescent="0.15">
      <c r="A65" s="169" t="s">
        <v>32</v>
      </c>
      <c r="B65" s="169">
        <f>'将来負担比率（分子）の構造'!I$42</f>
        <v>1448</v>
      </c>
      <c r="C65" s="169"/>
      <c r="D65" s="169"/>
      <c r="E65" s="169">
        <f>'将来負担比率（分子）の構造'!J$42</f>
        <v>1077</v>
      </c>
      <c r="F65" s="169"/>
      <c r="G65" s="169"/>
      <c r="H65" s="169">
        <f>'将来負担比率（分子）の構造'!K$42</f>
        <v>880</v>
      </c>
      <c r="I65" s="169"/>
      <c r="J65" s="169"/>
      <c r="K65" s="169">
        <f>'将来負担比率（分子）の構造'!L$42</f>
        <v>2143</v>
      </c>
      <c r="L65" s="169"/>
      <c r="M65" s="169"/>
      <c r="N65" s="169">
        <f>'将来負担比率（分子）の構造'!M$42</f>
        <v>3135</v>
      </c>
      <c r="O65" s="169"/>
      <c r="P65" s="169"/>
    </row>
    <row r="66" spans="1:16" x14ac:dyDescent="0.15">
      <c r="A66" s="169" t="s">
        <v>31</v>
      </c>
      <c r="B66" s="169">
        <f>'将来負担比率（分子）の構造'!I$41</f>
        <v>168364</v>
      </c>
      <c r="C66" s="169"/>
      <c r="D66" s="169"/>
      <c r="E66" s="169">
        <f>'将来負担比率（分子）の構造'!J$41</f>
        <v>168224</v>
      </c>
      <c r="F66" s="169"/>
      <c r="G66" s="169"/>
      <c r="H66" s="169">
        <f>'将来負担比率（分子）の構造'!K$41</f>
        <v>164277</v>
      </c>
      <c r="I66" s="169"/>
      <c r="J66" s="169"/>
      <c r="K66" s="169">
        <f>'将来負担比率（分子）の構造'!L$41</f>
        <v>163029</v>
      </c>
      <c r="L66" s="169"/>
      <c r="M66" s="169"/>
      <c r="N66" s="169">
        <f>'将来負担比率（分子）の構造'!M$41</f>
        <v>165874</v>
      </c>
      <c r="O66" s="169"/>
      <c r="P66" s="169"/>
    </row>
    <row r="67" spans="1:16" x14ac:dyDescent="0.15">
      <c r="A67" s="169" t="s">
        <v>71</v>
      </c>
      <c r="B67" s="169" t="e">
        <f>NA()</f>
        <v>#N/A</v>
      </c>
      <c r="C67" s="169">
        <f>IF(ISNUMBER('将来負担比率（分子）の構造'!I$53), IF('将来負担比率（分子）の構造'!I$53 &lt; 0, 0, '将来負担比率（分子）の構造'!I$53), NA())</f>
        <v>30974</v>
      </c>
      <c r="D67" s="169" t="e">
        <f>NA()</f>
        <v>#N/A</v>
      </c>
      <c r="E67" s="169" t="e">
        <f>NA()</f>
        <v>#N/A</v>
      </c>
      <c r="F67" s="169">
        <f>IF(ISNUMBER('将来負担比率（分子）の構造'!J$53), IF('将来負担比率（分子）の構造'!J$53 &lt; 0, 0, '将来負担比率（分子）の構造'!J$53), NA())</f>
        <v>32072</v>
      </c>
      <c r="G67" s="169" t="e">
        <f>NA()</f>
        <v>#N/A</v>
      </c>
      <c r="H67" s="169" t="e">
        <f>NA()</f>
        <v>#N/A</v>
      </c>
      <c r="I67" s="169">
        <f>IF(ISNUMBER('将来負担比率（分子）の構造'!K$53), IF('将来負担比率（分子）の構造'!K$53 &lt; 0, 0, '将来負担比率（分子）の構造'!K$53), NA())</f>
        <v>25774</v>
      </c>
      <c r="J67" s="169" t="e">
        <f>NA()</f>
        <v>#N/A</v>
      </c>
      <c r="K67" s="169" t="e">
        <f>NA()</f>
        <v>#N/A</v>
      </c>
      <c r="L67" s="169">
        <f>IF(ISNUMBER('将来負担比率（分子）の構造'!L$53), IF('将来負担比率（分子）の構造'!L$53 &lt; 0, 0, '将来負担比率（分子）の構造'!L$53), NA())</f>
        <v>29189</v>
      </c>
      <c r="M67" s="169" t="e">
        <f>NA()</f>
        <v>#N/A</v>
      </c>
      <c r="N67" s="169" t="e">
        <f>NA()</f>
        <v>#N/A</v>
      </c>
      <c r="O67" s="169">
        <f>IF(ISNUMBER('将来負担比率（分子）の構造'!M$53), IF('将来負担比率（分子）の構造'!M$53 &lt; 0, 0, '将来負担比率（分子）の構造'!M$53), NA())</f>
        <v>38340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4910</v>
      </c>
      <c r="C72" s="173">
        <f>基金残高に係る経年分析!G55</f>
        <v>5915</v>
      </c>
      <c r="D72" s="173">
        <f>基金残高に係る経年分析!H55</f>
        <v>5922</v>
      </c>
    </row>
    <row r="73" spans="1:16" x14ac:dyDescent="0.15">
      <c r="A73" s="172" t="s">
        <v>74</v>
      </c>
      <c r="B73" s="173">
        <f>基金残高に係る経年分析!F56</f>
        <v>3507</v>
      </c>
      <c r="C73" s="173">
        <f>基金残高に係る経年分析!G56</f>
        <v>3507</v>
      </c>
      <c r="D73" s="173">
        <f>基金残高に係る経年分析!H56</f>
        <v>3508</v>
      </c>
    </row>
    <row r="74" spans="1:16" x14ac:dyDescent="0.15">
      <c r="A74" s="172" t="s">
        <v>75</v>
      </c>
      <c r="B74" s="173">
        <f>基金残高に係る経年分析!F57</f>
        <v>15608</v>
      </c>
      <c r="C74" s="173">
        <f>基金残高に係る経年分析!G57</f>
        <v>15653</v>
      </c>
      <c r="D74" s="173">
        <f>基金残高に係る経年分析!H57</f>
        <v>13798</v>
      </c>
    </row>
  </sheetData>
  <sheetProtection algorithmName="SHA-512" hashValue="JnXy8cx523CMRbUxRIHX+YdRlLizyiorMm26TvAFBY+xrL72D4Q/M98UpkdhkqNrb3QPnuIYd9XKxAf7+Fjphw==" saltValue="YLqTvg9UEWQm83Hs4U3i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2025-03-07T00:18:19Z</cp:lastPrinted>
  <dcterms:created xsi:type="dcterms:W3CDTF">2025-02-19T05:21:16Z</dcterms:created>
  <dcterms:modified xsi:type="dcterms:W3CDTF">2025-03-18T04:34:53Z</dcterms:modified>
  <cp:category/>
</cp:coreProperties>
</file>