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12 豊後大野市\"/>
    </mc:Choice>
  </mc:AlternateContent>
  <xr:revisionPtr revIDLastSave="0" documentId="13_ncr:1_{AE3E6B66-D771-4BE8-9337-355615BF140E}" xr6:coauthVersionLast="47" xr6:coauthVersionMax="47" xr10:uidLastSave="{00000000-0000-0000-0000-000000000000}"/>
  <workbookProtection workbookAlgorithmName="SHA-512" workbookHashValue="g9z+iFsN6Fpd0d5pYzU2TC6JlxSCPfjzD4VVAj/ik4N7a/1CB2Q887RgabbCk6zaU4R93R1xPGqyNtFdCjsr4w==" workbookSaltValue="xMqmz9KPsTl6PW+2YMOFKQ==" workbookSpinCount="100000" lockStructure="1"/>
  <bookViews>
    <workbookView xWindow="1950" yWindow="1950" windowWidth="16875" windowHeight="133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O6" i="5"/>
  <c r="I10" i="4" s="1"/>
  <c r="N6" i="5"/>
  <c r="B10" i="4" s="1"/>
  <c r="M6" i="5"/>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E85" i="4"/>
  <c r="AT10" i="4"/>
  <c r="AL10" i="4"/>
  <c r="W10" i="4"/>
  <c r="P10" i="4"/>
  <c r="BB8" i="4"/>
  <c r="AT8" i="4"/>
  <c r="AL8" i="4"/>
  <c r="AD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<sst xmlns="http://schemas.openxmlformats.org/spreadsheetml/2006/main" count="228" uniqueCount="113">
  <si>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</si>
  <si>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</si>
  <si>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</si>
  <si>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</si>
  <si>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</si>
  <si>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</si>
  <si>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</si>
  <si>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</si>
  <si>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</si>
  <si>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</si>
  <si>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</si>
  <si>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</si>
  <si>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</si>
  <si>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</si>
  <si>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</si>
  <si>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</si>
  <si>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</si>
  <si>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</si>
  <si>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</si>
  <si>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</si>
  <si>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</si>
  <si>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</si>
  <si>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</si>
  <si>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</si>
  <si>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</si>
  <si>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</si>
  <si>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</si>
  <si>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</si>
  <si>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</si>
  <si>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</si>
  <si>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</si>
  <si>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</si>
  <si>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</si>
  <si>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</si>
  <si>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</si>
  <si>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</si>
  <si>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</si>
  <si>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</si>
  <si>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</si>
  <si>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</si>
  <si>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</si>
  <si>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</si>
  <si>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</si>
  <si>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</si>
  <si>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</si>
  <si>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</si>
  <si>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</si>
  <si>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</si>
  <si>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</si>
  <si>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</si>
  <si>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</si>
  <si>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</si>
  <si>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</si>
  <si>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</si>
  <si>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</si>
  <si>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</si>
  <si>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</si>
  <si>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</si>
  <si>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</si>
  <si>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</si>
  <si>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</si>
  <si>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</si>
  <si>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</si>
  <si>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</si>
  <si>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</si>
  <si>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</si>
  <si>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</si>
  <si>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</si>
  <si>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</si>
  <si>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</si>
  <si>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</si>
  <si>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</si>
  <si>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</si>
  <si>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</si>
  <si>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</si>
  <si>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</si>
  <si>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</si>
  <si>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</si>
  <si>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</si>
  <si>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</si>
  <si>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</si>
  <si>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</si>
  <si>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</si>
  <si>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</si>
  <si>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</si>
  <si>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</si>
  <si>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</si>
  <si>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</si>
  <si>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</si>
  <si>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</si>
  <si>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</si>
  <si>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</si>
  <si>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</si>
  <si>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豊後大野市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</si>
  <si>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</si>
  <si>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</si>
  <si>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</si>
  <si>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</si>
  <si>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</si>
  <si>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</si>
  <si>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</si>
  <si>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</si>
  <si>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</si>
  <si>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</si>
  <si>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</si>
  <si>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</si>
  <si>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</si>
  <si>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</si>
  <si>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</si>
  <si>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</si>
  <si>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①『経常収支比率』・・・一時的に100％を上回っているが繰入金の増があったものによる。料金改定等の経営改善が必要である。
②『累積欠損金比率』・・・営業収益に対する累積欠損金の状況を表す指標。建設改良積立金の取崩しにより改善したものの、簡易水道を経営統合したことにより欠損金が発生したが、給水収益が減少しているため、対策が必要である。
③『流動比率』・・・簡易水道を経営統合したことにより支出が増大し、流動資産が減少しているため比率が低下している。
④『企業債残高対給水収益比率』・・企業債現在高の減少により比率が低下してきている。
⑤『料金回収率』・・・給水に係る費用がどの程度給水収益で賄えているかを表した指標。100％を下回っているため料金改定が必要。
⑥『給水原価』・・・有収水量１㎥あたりについてどれだけの費用がかかっているかを表す指標。前年に比べ電気料の高騰対策もあり低下したものの、有収水量の減のため、今後も原価が上昇することが見込まれる。
⑦『施設利用率』・・・配水能力に対する配水量の割合で、施設の利用状況を判断する指標。給水人口の減により有収水量は減少しているものの総配水量が減少しておらず、配水において漏水が懸念される。
⑧『有収率』・・・統合した簡易水道に経年化管路が多く更新工事等行っているものの有収率は低下している。</t>
    <rPh sb="2" eb="4">
      <t>ケイジョウ</t>
    </rPh>
    <rPh sb="4" eb="6">
      <t>シュウシ</t>
    </rPh>
    <rPh sb="6" eb="8">
      <t>ヒリツ</t>
    </rPh>
    <rPh sb="12" eb="15">
      <t>イチジテキ</t>
    </rPh>
    <rPh sb="28" eb="31">
      <t>クリイレキン</t>
    </rPh>
    <rPh sb="32" eb="33">
      <t>ゾウ</t>
    </rPh>
    <rPh sb="43" eb="45">
      <t>リョウキン</t>
    </rPh>
    <rPh sb="45" eb="47">
      <t>カイテイ</t>
    </rPh>
    <rPh sb="47" eb="48">
      <t>トウ</t>
    </rPh>
    <rPh sb="49" eb="51">
      <t>ケイエイ</t>
    </rPh>
    <rPh sb="51" eb="53">
      <t>カイゼン</t>
    </rPh>
    <rPh sb="54" eb="56">
      <t>ヒツヨウ</t>
    </rPh>
    <rPh sb="63" eb="65">
      <t>ルイセキ</t>
    </rPh>
    <rPh sb="65" eb="67">
      <t>ケッソン</t>
    </rPh>
    <rPh sb="67" eb="68">
      <t>キン</t>
    </rPh>
    <rPh sb="68" eb="70">
      <t>ヒリツ</t>
    </rPh>
    <rPh sb="74" eb="76">
      <t>エイギョウ</t>
    </rPh>
    <rPh sb="76" eb="78">
      <t>シュウエキ</t>
    </rPh>
    <rPh sb="79" eb="80">
      <t>タイ</t>
    </rPh>
    <rPh sb="82" eb="84">
      <t>ルイセキ</t>
    </rPh>
    <rPh sb="84" eb="87">
      <t>ケッソンキン</t>
    </rPh>
    <rPh sb="88" eb="90">
      <t>ジョウキョウ</t>
    </rPh>
    <rPh sb="91" eb="92">
      <t>アラワ</t>
    </rPh>
    <rPh sb="93" eb="95">
      <t>シヒョウ</t>
    </rPh>
    <rPh sb="96" eb="98">
      <t>ケンセツ</t>
    </rPh>
    <rPh sb="98" eb="100">
      <t>カイリョウ</t>
    </rPh>
    <rPh sb="100" eb="103">
      <t>ツミタテキン</t>
    </rPh>
    <rPh sb="104" eb="106">
      <t>トリクズ</t>
    </rPh>
    <rPh sb="110" eb="112">
      <t>カイゼン</t>
    </rPh>
    <rPh sb="134" eb="137">
      <t>ケッソンキン</t>
    </rPh>
    <rPh sb="138" eb="140">
      <t>ハッセイ</t>
    </rPh>
    <rPh sb="144" eb="146">
      <t>キュウスイ</t>
    </rPh>
    <rPh sb="146" eb="148">
      <t>シュウエキ</t>
    </rPh>
    <rPh sb="149" eb="151">
      <t>ゲンショウ</t>
    </rPh>
    <rPh sb="158" eb="160">
      <t>タイサク</t>
    </rPh>
    <rPh sb="161" eb="163">
      <t>ヒツヨウ</t>
    </rPh>
    <rPh sb="170" eb="172">
      <t>リュウドウ</t>
    </rPh>
    <rPh sb="172" eb="174">
      <t>ヒリツ</t>
    </rPh>
    <rPh sb="178" eb="180">
      <t>カンイ</t>
    </rPh>
    <rPh sb="180" eb="182">
      <t>スイドウ</t>
    </rPh>
    <rPh sb="183" eb="185">
      <t>ケイエイ</t>
    </rPh>
    <rPh sb="185" eb="187">
      <t>トウゴウ</t>
    </rPh>
    <rPh sb="194" eb="196">
      <t>シシュツ</t>
    </rPh>
    <rPh sb="197" eb="199">
      <t>ゾウダイ</t>
    </rPh>
    <rPh sb="201" eb="203">
      <t>リュウドウ</t>
    </rPh>
    <rPh sb="203" eb="205">
      <t>シサン</t>
    </rPh>
    <rPh sb="206" eb="208">
      <t>ゲンショウ</t>
    </rPh>
    <rPh sb="214" eb="216">
      <t>ヒリツ</t>
    </rPh>
    <rPh sb="217" eb="219">
      <t>テイカ</t>
    </rPh>
    <rPh sb="227" eb="229">
      <t>キギョウ</t>
    </rPh>
    <rPh sb="229" eb="230">
      <t>サイ</t>
    </rPh>
    <rPh sb="230" eb="232">
      <t>ザンダカ</t>
    </rPh>
    <rPh sb="232" eb="233">
      <t>タイ</t>
    </rPh>
    <rPh sb="233" eb="235">
      <t>キュウスイ</t>
    </rPh>
    <rPh sb="235" eb="237">
      <t>シュウエキ</t>
    </rPh>
    <rPh sb="237" eb="239">
      <t>ヒリツ</t>
    </rPh>
    <rPh sb="242" eb="245">
      <t>キギョウサイ</t>
    </rPh>
    <rPh sb="245" eb="248">
      <t>ゲンザイダカ</t>
    </rPh>
    <rPh sb="249" eb="251">
      <t>ゲンショウ</t>
    </rPh>
    <rPh sb="254" eb="256">
      <t>ヒリツ</t>
    </rPh>
    <rPh sb="257" eb="259">
      <t>テイカ</t>
    </rPh>
    <rPh sb="269" eb="271">
      <t>リョウキン</t>
    </rPh>
    <rPh sb="271" eb="273">
      <t>カイシュウ</t>
    </rPh>
    <rPh sb="273" eb="274">
      <t>リツ</t>
    </rPh>
    <rPh sb="278" eb="280">
      <t>キュウスイ</t>
    </rPh>
    <rPh sb="281" eb="282">
      <t>カカ</t>
    </rPh>
    <rPh sb="283" eb="285">
      <t>ヒヨウ</t>
    </rPh>
    <rPh sb="288" eb="290">
      <t>テイド</t>
    </rPh>
    <rPh sb="290" eb="292">
      <t>キュウスイ</t>
    </rPh>
    <rPh sb="292" eb="294">
      <t>シュウエキ</t>
    </rPh>
    <rPh sb="295" eb="296">
      <t>マカナ</t>
    </rPh>
    <rPh sb="302" eb="303">
      <t>アラワ</t>
    </rPh>
    <rPh sb="305" eb="307">
      <t>シヒョウ</t>
    </rPh>
    <rPh sb="313" eb="315">
      <t>シタマワ</t>
    </rPh>
    <rPh sb="321" eb="325">
      <t>リョウキンカイテイ</t>
    </rPh>
    <rPh sb="326" eb="328">
      <t>ヒツヨウ</t>
    </rPh>
    <rPh sb="332" eb="334">
      <t>キュウスイ</t>
    </rPh>
    <rPh sb="334" eb="336">
      <t>ゲンカ</t>
    </rPh>
    <rPh sb="340" eb="342">
      <t>ユウシュウ</t>
    </rPh>
    <rPh sb="342" eb="344">
      <t>スイリョウ</t>
    </rPh>
    <rPh sb="358" eb="360">
      <t>ヒヨウ</t>
    </rPh>
    <rPh sb="369" eb="370">
      <t>アラワ</t>
    </rPh>
    <rPh sb="371" eb="373">
      <t>シヒョウ</t>
    </rPh>
    <rPh sb="374" eb="376">
      <t>ゼンネン</t>
    </rPh>
    <rPh sb="377" eb="378">
      <t>クラ</t>
    </rPh>
    <rPh sb="379" eb="382">
      <t>デンキリョウ</t>
    </rPh>
    <rPh sb="383" eb="387">
      <t>コウトウタイサク</t>
    </rPh>
    <rPh sb="390" eb="392">
      <t>テイカ</t>
    </rPh>
    <rPh sb="398" eb="400">
      <t>ユウシュウ</t>
    </rPh>
    <rPh sb="400" eb="402">
      <t>スイリョウ</t>
    </rPh>
    <rPh sb="403" eb="404">
      <t>ゲン</t>
    </rPh>
    <rPh sb="408" eb="410">
      <t>コンゴ</t>
    </rPh>
    <rPh sb="411" eb="413">
      <t>ゲンカ</t>
    </rPh>
    <rPh sb="414" eb="416">
      <t>ジョウショウ</t>
    </rPh>
    <rPh sb="421" eb="423">
      <t>ミコ</t>
    </rPh>
    <rPh sb="430" eb="432">
      <t>シセツ</t>
    </rPh>
    <rPh sb="432" eb="435">
      <t>リヨウリツ</t>
    </rPh>
    <rPh sb="439" eb="441">
      <t>ハイスイ</t>
    </rPh>
    <rPh sb="441" eb="443">
      <t>ノウリョク</t>
    </rPh>
    <rPh sb="444" eb="445">
      <t>タイ</t>
    </rPh>
    <rPh sb="447" eb="449">
      <t>ハイスイ</t>
    </rPh>
    <rPh sb="449" eb="450">
      <t>リョウ</t>
    </rPh>
    <rPh sb="451" eb="453">
      <t>ワリアイ</t>
    </rPh>
    <rPh sb="455" eb="457">
      <t>シセツ</t>
    </rPh>
    <rPh sb="458" eb="460">
      <t>リヨウ</t>
    </rPh>
    <rPh sb="460" eb="462">
      <t>ジョウキョウ</t>
    </rPh>
    <rPh sb="463" eb="465">
      <t>ハンダン</t>
    </rPh>
    <rPh sb="467" eb="469">
      <t>シヒョウ</t>
    </rPh>
    <rPh sb="470" eb="472">
      <t>キュウスイ</t>
    </rPh>
    <rPh sb="472" eb="474">
      <t>ジンコウ</t>
    </rPh>
    <rPh sb="475" eb="476">
      <t>ゲン</t>
    </rPh>
    <rPh sb="479" eb="483">
      <t>ユウシュウスイリョウ</t>
    </rPh>
    <rPh sb="484" eb="486">
      <t>ゲンショウ</t>
    </rPh>
    <rPh sb="493" eb="494">
      <t>ソウ</t>
    </rPh>
    <rPh sb="494" eb="497">
      <t>ハイスイリョウ</t>
    </rPh>
    <rPh sb="498" eb="500">
      <t>ゲンショウ</t>
    </rPh>
    <rPh sb="506" eb="508">
      <t>ハイスイ</t>
    </rPh>
    <rPh sb="512" eb="514">
      <t>ロウスイ</t>
    </rPh>
    <rPh sb="515" eb="517">
      <t>ケネン</t>
    </rPh>
    <rPh sb="524" eb="526">
      <t>ユウシュウ</t>
    </rPh>
    <rPh sb="526" eb="527">
      <t>リツ</t>
    </rPh>
    <rPh sb="531" eb="533">
      <t>トウゴウ</t>
    </rPh>
    <rPh sb="535" eb="537">
      <t>カンイ</t>
    </rPh>
    <rPh sb="537" eb="539">
      <t>スイドウ</t>
    </rPh>
    <rPh sb="540" eb="543">
      <t>ケイネンカ</t>
    </rPh>
    <rPh sb="543" eb="545">
      <t>カンロ</t>
    </rPh>
    <rPh sb="546" eb="547">
      <t>オオ</t>
    </rPh>
    <rPh sb="548" eb="550">
      <t>コウシン</t>
    </rPh>
    <rPh sb="550" eb="552">
      <t>コウジ</t>
    </rPh>
    <rPh sb="552" eb="553">
      <t>トウ</t>
    </rPh>
    <rPh sb="553" eb="554">
      <t>オコナ</t>
    </rPh>
    <rPh sb="561" eb="564">
      <t>ユウシュウリツ</t>
    </rPh>
    <rPh sb="565" eb="567">
      <t>テイカ</t>
    </rPh>
    <phoneticPr fontId="16"/>
  </si>
  <si>
    <t>①『有形固定資産減価償却率』・・・有形固定資産のうち償却対象資産の減価償却がどの程度進んでいるかを表す指標。新浄水場建設により数値が低くなっているが、年々上昇していることから老朽化は進んでいる。
②『管路経年化率』・・・法定耐用年数を超えた管路延長の割合を表す指標。簡易水道を経営統合したことから経年化率が上昇している。計画的に更新していく必要がある。
③『管路更新率』・・・当該年度に更新した管路延長の割合を表す指標。平成３０年度に策定した施設更新計画により計画的に更新していく必要がある。</t>
    <rPh sb="2" eb="4">
      <t>ユウケイ</t>
    </rPh>
    <rPh sb="4" eb="6">
      <t>コテイ</t>
    </rPh>
    <rPh sb="6" eb="8">
      <t>シサン</t>
    </rPh>
    <rPh sb="8" eb="10">
      <t>ゲンカ</t>
    </rPh>
    <rPh sb="10" eb="12">
      <t>ショウキャク</t>
    </rPh>
    <rPh sb="12" eb="13">
      <t>リツ</t>
    </rPh>
    <rPh sb="17" eb="19">
      <t>ユウケイ</t>
    </rPh>
    <rPh sb="19" eb="21">
      <t>コテイ</t>
    </rPh>
    <rPh sb="21" eb="23">
      <t>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1" eb="53">
      <t>シヒョウ</t>
    </rPh>
    <rPh sb="54" eb="55">
      <t>シン</t>
    </rPh>
    <rPh sb="55" eb="58">
      <t>ジョウスイジョウ</t>
    </rPh>
    <rPh sb="58" eb="60">
      <t>ケンセツ</t>
    </rPh>
    <rPh sb="63" eb="65">
      <t>スウチ</t>
    </rPh>
    <rPh sb="66" eb="67">
      <t>ヒク</t>
    </rPh>
    <rPh sb="75" eb="77">
      <t>ネンネン</t>
    </rPh>
    <rPh sb="77" eb="79">
      <t>ジョウショウ</t>
    </rPh>
    <rPh sb="87" eb="90">
      <t>ロウキュウカ</t>
    </rPh>
    <rPh sb="91" eb="92">
      <t>スス</t>
    </rPh>
    <rPh sb="100" eb="102">
      <t>カンロ</t>
    </rPh>
    <rPh sb="102" eb="105">
      <t>ケイネンカ</t>
    </rPh>
    <rPh sb="105" eb="106">
      <t>リツ</t>
    </rPh>
    <rPh sb="110" eb="112">
      <t>ホウテイ</t>
    </rPh>
    <rPh sb="112" eb="114">
      <t>タイヨウ</t>
    </rPh>
    <rPh sb="114" eb="116">
      <t>ネンスウ</t>
    </rPh>
    <rPh sb="117" eb="118">
      <t>コ</t>
    </rPh>
    <rPh sb="120" eb="122">
      <t>カンロ</t>
    </rPh>
    <rPh sb="122" eb="124">
      <t>エンチョウ</t>
    </rPh>
    <rPh sb="125" eb="127">
      <t>ワリアイ</t>
    </rPh>
    <rPh sb="128" eb="129">
      <t>アラワ</t>
    </rPh>
    <rPh sb="130" eb="132">
      <t>シヒョウ</t>
    </rPh>
    <rPh sb="133" eb="135">
      <t>カンイ</t>
    </rPh>
    <rPh sb="135" eb="137">
      <t>スイドウ</t>
    </rPh>
    <rPh sb="138" eb="140">
      <t>ケイエイ</t>
    </rPh>
    <rPh sb="140" eb="142">
      <t>トウゴウ</t>
    </rPh>
    <rPh sb="148" eb="150">
      <t>ケイネン</t>
    </rPh>
    <rPh sb="151" eb="152">
      <t>リツ</t>
    </rPh>
    <rPh sb="153" eb="155">
      <t>ジョウショウ</t>
    </rPh>
    <rPh sb="160" eb="163">
      <t>ケイカクテキ</t>
    </rPh>
    <rPh sb="164" eb="166">
      <t>コウシン</t>
    </rPh>
    <rPh sb="170" eb="172">
      <t>ヒツヨウ</t>
    </rPh>
    <rPh sb="179" eb="181">
      <t>カンロ</t>
    </rPh>
    <rPh sb="181" eb="183">
      <t>コウシン</t>
    </rPh>
    <rPh sb="183" eb="184">
      <t>リツ</t>
    </rPh>
    <rPh sb="188" eb="190">
      <t>トウガイ</t>
    </rPh>
    <rPh sb="190" eb="192">
      <t>ネンド</t>
    </rPh>
    <rPh sb="193" eb="195">
      <t>コウシン</t>
    </rPh>
    <rPh sb="197" eb="199">
      <t>カンロ</t>
    </rPh>
    <rPh sb="199" eb="201">
      <t>エンチョウ</t>
    </rPh>
    <rPh sb="202" eb="204">
      <t>ワリアイ</t>
    </rPh>
    <rPh sb="205" eb="206">
      <t>アラワ</t>
    </rPh>
    <rPh sb="207" eb="209">
      <t>シヒョウ</t>
    </rPh>
    <phoneticPr fontId="16"/>
  </si>
  <si>
    <t>平成２７年度に新浄水場を建設し、平成３０年度から千歳簡易水道を平成３１年度から残りの犬飼・大野・清川・緒方の各簡易水道を経営統合した。
簡易水道の経営統合が完了したことから、今後さらに経営悪化となる大きな要因はなくなったと考えられるが、統合により、経常収支比率、流動比率、料金回収率や有収率の悪化、管路経年化率の上昇など、経営悪化・施設の老朽化が見られる。
令和7年度より料金改定を行い給水収益が増加見込みであるが、引き続き経営戦略等の計画に沿って施設更新等を進めると共に、補助金等を活用しながら更なる経営の健全化に向け取組む必要がある。</t>
    <rPh sb="0" eb="2">
      <t>ヘイセイ</t>
    </rPh>
    <rPh sb="4" eb="6">
      <t>ネンド</t>
    </rPh>
    <rPh sb="7" eb="8">
      <t>シン</t>
    </rPh>
    <rPh sb="8" eb="11">
      <t>ジョウスイジョウ</t>
    </rPh>
    <rPh sb="12" eb="14">
      <t>ケンセツ</t>
    </rPh>
    <rPh sb="16" eb="18">
      <t>ヘイセイ</t>
    </rPh>
    <rPh sb="20" eb="22">
      <t>ネンド</t>
    </rPh>
    <rPh sb="24" eb="26">
      <t>チトセ</t>
    </rPh>
    <rPh sb="26" eb="28">
      <t>カンイ</t>
    </rPh>
    <rPh sb="28" eb="30">
      <t>スイドウ</t>
    </rPh>
    <rPh sb="31" eb="33">
      <t>ヘイセイ</t>
    </rPh>
    <rPh sb="35" eb="37">
      <t>ネンド</t>
    </rPh>
    <rPh sb="39" eb="40">
      <t>ノコ</t>
    </rPh>
    <rPh sb="42" eb="44">
      <t>イヌカイ</t>
    </rPh>
    <rPh sb="45" eb="47">
      <t>オオノ</t>
    </rPh>
    <rPh sb="48" eb="50">
      <t>キヨカワ</t>
    </rPh>
    <rPh sb="51" eb="53">
      <t>オガタ</t>
    </rPh>
    <rPh sb="54" eb="55">
      <t>カク</t>
    </rPh>
    <rPh sb="78" eb="80">
      <t>カンリョウ</t>
    </rPh>
    <rPh sb="92" eb="94">
      <t>ケイエイ</t>
    </rPh>
    <rPh sb="94" eb="96">
      <t>アッカ</t>
    </rPh>
    <rPh sb="99" eb="100">
      <t>オオ</t>
    </rPh>
    <rPh sb="102" eb="104">
      <t>ヨウイン</t>
    </rPh>
    <rPh sb="111" eb="112">
      <t>カンガ</t>
    </rPh>
    <rPh sb="118" eb="120">
      <t>トウゴウ</t>
    </rPh>
    <rPh sb="124" eb="126">
      <t>ケイジョウ</t>
    </rPh>
    <rPh sb="126" eb="128">
      <t>シュウシ</t>
    </rPh>
    <rPh sb="128" eb="130">
      <t>ヒリツ</t>
    </rPh>
    <rPh sb="131" eb="133">
      <t>リュウドウ</t>
    </rPh>
    <rPh sb="133" eb="135">
      <t>ヒリツ</t>
    </rPh>
    <rPh sb="136" eb="138">
      <t>リョウキン</t>
    </rPh>
    <rPh sb="138" eb="140">
      <t>カイシュウ</t>
    </rPh>
    <rPh sb="140" eb="141">
      <t>リツ</t>
    </rPh>
    <rPh sb="142" eb="143">
      <t>ユウ</t>
    </rPh>
    <rPh sb="143" eb="144">
      <t>シュウ</t>
    </rPh>
    <rPh sb="144" eb="145">
      <t>リツ</t>
    </rPh>
    <rPh sb="146" eb="148">
      <t>アッカ</t>
    </rPh>
    <rPh sb="149" eb="151">
      <t>カンロ</t>
    </rPh>
    <rPh sb="151" eb="153">
      <t>ケイネン</t>
    </rPh>
    <rPh sb="153" eb="154">
      <t>カ</t>
    </rPh>
    <rPh sb="154" eb="155">
      <t>リツ</t>
    </rPh>
    <rPh sb="156" eb="158">
      <t>ジョウショウ</t>
    </rPh>
    <rPh sb="179" eb="181">
      <t>レイワ</t>
    </rPh>
    <rPh sb="182" eb="184">
      <t>ネンド</t>
    </rPh>
    <rPh sb="186" eb="190">
      <t>リョウキンカイテイ</t>
    </rPh>
    <rPh sb="191" eb="192">
      <t>オコナ</t>
    </rPh>
    <rPh sb="193" eb="197">
      <t>キュウスイシュウエキ</t>
    </rPh>
    <rPh sb="198" eb="200">
      <t>ゾウカ</t>
    </rPh>
    <rPh sb="200" eb="202">
      <t>ミコ</t>
    </rPh>
    <rPh sb="208" eb="209">
      <t>ヒ</t>
    </rPh>
    <rPh sb="210" eb="211">
      <t>ツヅ</t>
    </rPh>
    <rPh sb="212" eb="214">
      <t>ケイエイ</t>
    </rPh>
    <rPh sb="214" eb="216">
      <t>センリャク</t>
    </rPh>
    <rPh sb="216" eb="217">
      <t>トウ</t>
    </rPh>
    <rPh sb="218" eb="220">
      <t>ケイカク</t>
    </rPh>
    <rPh sb="221" eb="222">
      <t>ソ</t>
    </rPh>
    <rPh sb="224" eb="226">
      <t>シセツ</t>
    </rPh>
    <rPh sb="226" eb="228">
      <t>コウシン</t>
    </rPh>
    <rPh sb="228" eb="229">
      <t>トウ</t>
    </rPh>
    <rPh sb="230" eb="231">
      <t>スス</t>
    </rPh>
    <rPh sb="234" eb="235">
      <t>トモ</t>
    </rPh>
    <rPh sb="237" eb="241">
      <t>ホジョキントウ</t>
    </rPh>
    <rPh sb="242" eb="244">
      <t>カツヨウ</t>
    </rPh>
    <rPh sb="248" eb="249">
      <t>サラ</t>
    </rPh>
    <rPh sb="251" eb="253">
      <t>ケイエイ</t>
    </rPh>
    <rPh sb="254" eb="257">
      <t>ケンゼンカ</t>
    </rPh>
    <rPh sb="258" eb="259">
      <t>ム</t>
    </rPh>
    <rPh sb="260" eb="262">
      <t>トリク</t>
    </rPh>
    <rPh sb="263" eb="265">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</si>
</sst>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0.06</c:v>
                </c:pt>
                <c:pt idx="1">
                  <c:v>0.21</c:v>
                </c:pt>
                <c:pt idx="2">
                  <c:v>0.19</c:v>
                </c:pt>
                <c:pt idx="3">
                  <c:v>0.04</c:v>
                </c:pt>
                <c:pt idx="4">
                  <c:v>0.06</c:v>
                </c:pt>
              </c:numCache>
            </c:numRef>
          </c:val>
          <c:extLst>
            <c:ext xmlns:c16="http://schemas.microsoft.com/office/drawing/2014/chart" uri="{C3380CC4-5D6E-409C-BE32-E72D297353CC}">
              <c16:uniqueId val="{00000000-2B00-44DC-96B6-10F04C62CFE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2B00-44DC-96B6-10F04C62CFE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60.8</c:v>
                </c:pt>
                <c:pt idx="1">
                  <c:v>57.78</c:v>
                </c:pt>
                <c:pt idx="2">
                  <c:v>56.94</c:v>
                </c:pt>
                <c:pt idx="3">
                  <c:v>56.07</c:v>
                </c:pt>
                <c:pt idx="4">
                  <c:v>56.92</c:v>
                </c:pt>
              </c:numCache>
            </c:numRef>
          </c:val>
          <c:extLst>
            <c:ext xmlns:c16="http://schemas.microsoft.com/office/drawing/2014/chart" uri="{C3380CC4-5D6E-409C-BE32-E72D297353CC}">
              <c16:uniqueId val="{00000000-021A-45A7-9785-C6F9E02D2EB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021A-45A7-9785-C6F9E02D2EB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66.739999999999995</c:v>
                </c:pt>
                <c:pt idx="1">
                  <c:v>70.739999999999995</c:v>
                </c:pt>
                <c:pt idx="2">
                  <c:v>72.37</c:v>
                </c:pt>
                <c:pt idx="3">
                  <c:v>72.2</c:v>
                </c:pt>
                <c:pt idx="4">
                  <c:v>70.03</c:v>
                </c:pt>
              </c:numCache>
            </c:numRef>
          </c:val>
          <c:extLst>
            <c:ext xmlns:c16="http://schemas.microsoft.com/office/drawing/2014/chart" uri="{C3380CC4-5D6E-409C-BE32-E72D297353CC}">
              <c16:uniqueId val="{00000000-8D6E-4CF5-99AE-90FC74D2CCC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8D6E-4CF5-99AE-90FC74D2CCC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90.07</c:v>
                </c:pt>
                <c:pt idx="1">
                  <c:v>94.3</c:v>
                </c:pt>
                <c:pt idx="2">
                  <c:v>93.31</c:v>
                </c:pt>
                <c:pt idx="3">
                  <c:v>92.26</c:v>
                </c:pt>
                <c:pt idx="4">
                  <c:v>102.74</c:v>
                </c:pt>
              </c:numCache>
            </c:numRef>
          </c:val>
          <c:extLst>
            <c:ext xmlns:c16="http://schemas.microsoft.com/office/drawing/2014/chart" uri="{C3380CC4-5D6E-409C-BE32-E72D297353CC}">
              <c16:uniqueId val="{00000000-5F14-410D-8BF3-7FF9B23514B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5F14-410D-8BF3-7FF9B23514B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32.96</c:v>
                </c:pt>
                <c:pt idx="1">
                  <c:v>35.17</c:v>
                </c:pt>
                <c:pt idx="2">
                  <c:v>37.28</c:v>
                </c:pt>
                <c:pt idx="3">
                  <c:v>39.33</c:v>
                </c:pt>
                <c:pt idx="4">
                  <c:v>41.17</c:v>
                </c:pt>
              </c:numCache>
            </c:numRef>
          </c:val>
          <c:extLst>
            <c:ext xmlns:c16="http://schemas.microsoft.com/office/drawing/2014/chart" uri="{C3380CC4-5D6E-409C-BE32-E72D297353CC}">
              <c16:uniqueId val="{00000000-B576-4CE4-9056-A6EAF56AC2D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B576-4CE4-9056-A6EAF56AC2D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16.059999999999999</c:v>
                </c:pt>
                <c:pt idx="1">
                  <c:v>20.48</c:v>
                </c:pt>
                <c:pt idx="2">
                  <c:v>24.07</c:v>
                </c:pt>
                <c:pt idx="3">
                  <c:v>24.59</c:v>
                </c:pt>
                <c:pt idx="4">
                  <c:v>24.59</c:v>
                </c:pt>
              </c:numCache>
            </c:numRef>
          </c:val>
          <c:extLst>
            <c:ext xmlns:c16="http://schemas.microsoft.com/office/drawing/2014/chart" uri="{C3380CC4-5D6E-409C-BE32-E72D297353CC}">
              <c16:uniqueId val="{00000000-B719-42FB-B7B5-972534F80B0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B719-42FB-B7B5-972534F80B0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25</c:v>
                </c:pt>
                <c:pt idx="1">
                  <c:v>7.97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71B-4D74-9C13-B8021583C15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271B-4D74-9C13-B8021583C15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282.93</c:v>
                </c:pt>
                <c:pt idx="1">
                  <c:v>214.42</c:v>
                </c:pt>
                <c:pt idx="2">
                  <c:v>217.1</c:v>
                </c:pt>
                <c:pt idx="3">
                  <c:v>205.64</c:v>
                </c:pt>
                <c:pt idx="4">
                  <c:v>190.93</c:v>
                </c:pt>
              </c:numCache>
            </c:numRef>
          </c:val>
          <c:extLst>
            <c:ext xmlns:c16="http://schemas.microsoft.com/office/drawing/2014/chart" uri="{C3380CC4-5D6E-409C-BE32-E72D297353CC}">
              <c16:uniqueId val="{00000000-E49A-46C2-BEA1-B22121CE32C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E49A-46C2-BEA1-B22121CE32C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854.25</c:v>
                </c:pt>
                <c:pt idx="1">
                  <c:v>808.98</c:v>
                </c:pt>
                <c:pt idx="2">
                  <c:v>758.95</c:v>
                </c:pt>
                <c:pt idx="3">
                  <c:v>733.48</c:v>
                </c:pt>
                <c:pt idx="4">
                  <c:v>710.06</c:v>
                </c:pt>
              </c:numCache>
            </c:numRef>
          </c:val>
          <c:extLst>
            <c:ext xmlns:c16="http://schemas.microsoft.com/office/drawing/2014/chart" uri="{C3380CC4-5D6E-409C-BE32-E72D297353CC}">
              <c16:uniqueId val="{00000000-6375-4A3A-92CE-0F344AF885B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6375-4A3A-92CE-0F344AF885B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80.64</c:v>
                </c:pt>
                <c:pt idx="1">
                  <c:v>79.650000000000006</c:v>
                </c:pt>
                <c:pt idx="2">
                  <c:v>78.97</c:v>
                </c:pt>
                <c:pt idx="3">
                  <c:v>77.680000000000007</c:v>
                </c:pt>
                <c:pt idx="4">
                  <c:v>80.290000000000006</c:v>
                </c:pt>
              </c:numCache>
            </c:numRef>
          </c:val>
          <c:extLst>
            <c:ext xmlns:c16="http://schemas.microsoft.com/office/drawing/2014/chart" uri="{C3380CC4-5D6E-409C-BE32-E72D297353CC}">
              <c16:uniqueId val="{00000000-8512-4574-86A9-1A18C1A5E53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8512-4574-86A9-1A18C1A5E53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194.33</c:v>
                </c:pt>
                <c:pt idx="1">
                  <c:v>196.88</c:v>
                </c:pt>
                <c:pt idx="2">
                  <c:v>198.7</c:v>
                </c:pt>
                <c:pt idx="3">
                  <c:v>202.39</c:v>
                </c:pt>
                <c:pt idx="4">
                  <c:v>196.03</c:v>
                </c:pt>
              </c:numCache>
            </c:numRef>
          </c:val>
          <c:extLst>
            <c:ext xmlns:c16="http://schemas.microsoft.com/office/drawing/2014/chart" uri="{C3380CC4-5D6E-409C-BE32-E72D297353CC}">
              <c16:uniqueId val="{00000000-7351-480E-B79D-F30179EF1A6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7351-480E-B79D-F30179EF1A6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大分県　豊後大野市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32765</v>
      </c>
      <c r="AM8" s="58"/>
      <c r="AN8" s="58"/>
      <c r="AO8" s="58"/>
      <c r="AP8" s="58"/>
      <c r="AQ8" s="58"/>
      <c r="AR8" s="58"/>
      <c r="AS8" s="58"/>
      <c r="AT8" s="55">
        <f>データ!$S$6</f>
        <v>603.14</v>
      </c>
      <c r="AU8" s="56"/>
      <c r="AV8" s="56"/>
      <c r="AW8" s="56"/>
      <c r="AX8" s="56"/>
      <c r="AY8" s="56"/>
      <c r="AZ8" s="56"/>
      <c r="BA8" s="56"/>
      <c r="BB8" s="45">
        <f>データ!$T$6</f>
        <v>54.32</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40.93</v>
      </c>
      <c r="J10" s="56"/>
      <c r="K10" s="56"/>
      <c r="L10" s="56"/>
      <c r="M10" s="56"/>
      <c r="N10" s="56"/>
      <c r="O10" s="57"/>
      <c r="P10" s="45">
        <f>データ!$P$6</f>
        <v>68.150000000000006</v>
      </c>
      <c r="Q10" s="45"/>
      <c r="R10" s="45"/>
      <c r="S10" s="45"/>
      <c r="T10" s="45"/>
      <c r="U10" s="45"/>
      <c r="V10" s="45"/>
      <c r="W10" s="58">
        <f>データ!$Q$6</f>
        <v>3200</v>
      </c>
      <c r="X10" s="58"/>
      <c r="Y10" s="58"/>
      <c r="Z10" s="58"/>
      <c r="AA10" s="58"/>
      <c r="AB10" s="58"/>
      <c r="AC10" s="58"/>
      <c r="AD10" s="2"/>
      <c r="AE10" s="2"/>
      <c r="AF10" s="2"/>
      <c r="AG10" s="2"/>
      <c r="AH10" s="2"/>
      <c r="AI10" s="2"/>
      <c r="AJ10" s="2"/>
      <c r="AK10" s="2"/>
      <c r="AL10" s="58">
        <f>データ!$U$6</f>
        <v>22117</v>
      </c>
      <c r="AM10" s="58"/>
      <c r="AN10" s="58"/>
      <c r="AO10" s="58"/>
      <c r="AP10" s="58"/>
      <c r="AQ10" s="58"/>
      <c r="AR10" s="58"/>
      <c r="AS10" s="58"/>
      <c r="AT10" s="55">
        <f>データ!$V$6</f>
        <v>99.2</v>
      </c>
      <c r="AU10" s="56"/>
      <c r="AV10" s="56"/>
      <c r="AW10" s="56"/>
      <c r="AX10" s="56"/>
      <c r="AY10" s="56"/>
      <c r="AZ10" s="56"/>
      <c r="BA10" s="56"/>
      <c r="BB10" s="45">
        <f>データ!$W$6</f>
        <v>222.95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110</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ocRVc9VZ5K6VGz0KelCcY81L0RQlPrXIkSIfwk0WQUY2xbQv5GNW9hYKkE53KLLAIn1tUucSekrqgVO6abssvA==" saltValue="JlFzECELMKr6+FX3ym3hC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442127</v>
      </c>
      <c r="D6" s="20">
        <f t="shared" si="3"/>
        <v>46</v>
      </c>
      <c r="E6" s="20">
        <f t="shared" si="3"/>
        <v>1</v>
      </c>
      <c r="F6" s="20">
        <f t="shared" si="3"/>
        <v>0</v>
      </c>
      <c r="G6" s="20">
        <f t="shared" si="3"/>
        <v>1</v>
      </c>
      <c r="H6" s="20" t="str">
        <f t="shared" si="3"/>
        <v>大分県　豊後大野市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40.93</v>
      </c>
      <c r="P6" s="21">
        <f t="shared" si="3"/>
        <v>68.150000000000006</v>
      </c>
      <c r="Q6" s="21">
        <f t="shared" si="3"/>
        <v>3200</v>
      </c>
      <c r="R6" s="21">
        <f t="shared" si="3"/>
        <v>32765</v>
      </c>
      <c r="S6" s="21">
        <f t="shared" si="3"/>
        <v>603.14</v>
      </c>
      <c r="T6" s="21">
        <f t="shared" si="3"/>
        <v>54.32</v>
      </c>
      <c r="U6" s="21">
        <f t="shared" si="3"/>
        <v>22117</v>
      </c>
      <c r="V6" s="21">
        <f t="shared" si="3"/>
        <v>99.2</v>
      </c>
      <c r="W6" s="21">
        <f t="shared" si="3"/>
        <v>222.95</v>
      </c>
      <c r="X6" s="22">
        <f>IF(X7="",NA(),X7)</f>
        <v>90.07</v>
      </c>
      <c r="Y6" s="22">
        <f t="shared" ref="Y6:AG6" si="4">IF(Y7="",NA(),Y7)</f>
        <v>94.3</v>
      </c>
      <c r="Z6" s="22">
        <f t="shared" si="4"/>
        <v>93.31</v>
      </c>
      <c r="AA6" s="22">
        <f t="shared" si="4"/>
        <v>92.26</v>
      </c>
      <c r="AB6" s="22">
        <f t="shared" si="4"/>
        <v>102.74</v>
      </c>
      <c r="AC6" s="22">
        <f t="shared" si="4"/>
        <v>108.61</v>
      </c>
      <c r="AD6" s="22">
        <f t="shared" si="4"/>
        <v>108.35</v>
      </c>
      <c r="AE6" s="22">
        <f t="shared" si="4"/>
        <v>108.84</v>
      </c>
      <c r="AF6" s="22">
        <f t="shared" si="4"/>
        <v>105.92</v>
      </c>
      <c r="AG6" s="22">
        <f t="shared" si="4"/>
        <v>106.01</v>
      </c>
      <c r="AH6" s="21" t="str">
        <f>IF(AH7="","",IF(AH7="-","【-】","【"&amp;SUBSTITUTE(TEXT(AH7,"#,##0.00"),"-","△")&amp;"】"))</f>
        <v>【108.24】</v>
      </c>
      <c r="AI6" s="22">
        <f>IF(AI7="",NA(),AI7)</f>
        <v>25</v>
      </c>
      <c r="AJ6" s="22">
        <f t="shared" ref="AJ6:AR6" si="5">IF(AJ7="",NA(),AJ7)</f>
        <v>7.97</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282.93</v>
      </c>
      <c r="AU6" s="22">
        <f t="shared" ref="AU6:BC6" si="6">IF(AU7="",NA(),AU7)</f>
        <v>214.42</v>
      </c>
      <c r="AV6" s="22">
        <f t="shared" si="6"/>
        <v>217.1</v>
      </c>
      <c r="AW6" s="22">
        <f t="shared" si="6"/>
        <v>205.64</v>
      </c>
      <c r="AX6" s="22">
        <f t="shared" si="6"/>
        <v>190.93</v>
      </c>
      <c r="AY6" s="22">
        <f t="shared" si="6"/>
        <v>379.08</v>
      </c>
      <c r="AZ6" s="22">
        <f t="shared" si="6"/>
        <v>367.55</v>
      </c>
      <c r="BA6" s="22">
        <f t="shared" si="6"/>
        <v>378.56</v>
      </c>
      <c r="BB6" s="22">
        <f t="shared" si="6"/>
        <v>364.46</v>
      </c>
      <c r="BC6" s="22">
        <f t="shared" si="6"/>
        <v>338.89</v>
      </c>
      <c r="BD6" s="21" t="str">
        <f>IF(BD7="","",IF(BD7="-","【-】","【"&amp;SUBSTITUTE(TEXT(BD7,"#,##0.00"),"-","△")&amp;"】"))</f>
        <v>【243.36】</v>
      </c>
      <c r="BE6" s="22">
        <f>IF(BE7="",NA(),BE7)</f>
        <v>854.25</v>
      </c>
      <c r="BF6" s="22">
        <f t="shared" ref="BF6:BN6" si="7">IF(BF7="",NA(),BF7)</f>
        <v>808.98</v>
      </c>
      <c r="BG6" s="22">
        <f t="shared" si="7"/>
        <v>758.95</v>
      </c>
      <c r="BH6" s="22">
        <f t="shared" si="7"/>
        <v>733.48</v>
      </c>
      <c r="BI6" s="22">
        <f t="shared" si="7"/>
        <v>710.06</v>
      </c>
      <c r="BJ6" s="22">
        <f t="shared" si="7"/>
        <v>398.98</v>
      </c>
      <c r="BK6" s="22">
        <f t="shared" si="7"/>
        <v>418.68</v>
      </c>
      <c r="BL6" s="22">
        <f t="shared" si="7"/>
        <v>395.68</v>
      </c>
      <c r="BM6" s="22">
        <f t="shared" si="7"/>
        <v>403.72</v>
      </c>
      <c r="BN6" s="22">
        <f t="shared" si="7"/>
        <v>400.21</v>
      </c>
      <c r="BO6" s="21" t="str">
        <f>IF(BO7="","",IF(BO7="-","【-】","【"&amp;SUBSTITUTE(TEXT(BO7,"#,##0.00"),"-","△")&amp;"】"))</f>
        <v>【265.93】</v>
      </c>
      <c r="BP6" s="22">
        <f>IF(BP7="",NA(),BP7)</f>
        <v>80.64</v>
      </c>
      <c r="BQ6" s="22">
        <f t="shared" ref="BQ6:BY6" si="8">IF(BQ7="",NA(),BQ7)</f>
        <v>79.650000000000006</v>
      </c>
      <c r="BR6" s="22">
        <f t="shared" si="8"/>
        <v>78.97</v>
      </c>
      <c r="BS6" s="22">
        <f t="shared" si="8"/>
        <v>77.680000000000007</v>
      </c>
      <c r="BT6" s="22">
        <f t="shared" si="8"/>
        <v>80.290000000000006</v>
      </c>
      <c r="BU6" s="22">
        <f t="shared" si="8"/>
        <v>98.64</v>
      </c>
      <c r="BV6" s="22">
        <f t="shared" si="8"/>
        <v>94.78</v>
      </c>
      <c r="BW6" s="22">
        <f t="shared" si="8"/>
        <v>97.59</v>
      </c>
      <c r="BX6" s="22">
        <f t="shared" si="8"/>
        <v>92.17</v>
      </c>
      <c r="BY6" s="22">
        <f t="shared" si="8"/>
        <v>92.83</v>
      </c>
      <c r="BZ6" s="21" t="str">
        <f>IF(BZ7="","",IF(BZ7="-","【-】","【"&amp;SUBSTITUTE(TEXT(BZ7,"#,##0.00"),"-","△")&amp;"】"))</f>
        <v>【97.82】</v>
      </c>
      <c r="CA6" s="22">
        <f>IF(CA7="",NA(),CA7)</f>
        <v>194.33</v>
      </c>
      <c r="CB6" s="22">
        <f t="shared" ref="CB6:CJ6" si="9">IF(CB7="",NA(),CB7)</f>
        <v>196.88</v>
      </c>
      <c r="CC6" s="22">
        <f t="shared" si="9"/>
        <v>198.7</v>
      </c>
      <c r="CD6" s="22">
        <f t="shared" si="9"/>
        <v>202.39</v>
      </c>
      <c r="CE6" s="22">
        <f t="shared" si="9"/>
        <v>196.03</v>
      </c>
      <c r="CF6" s="22">
        <f t="shared" si="9"/>
        <v>178.92</v>
      </c>
      <c r="CG6" s="22">
        <f t="shared" si="9"/>
        <v>181.3</v>
      </c>
      <c r="CH6" s="22">
        <f t="shared" si="9"/>
        <v>181.71</v>
      </c>
      <c r="CI6" s="22">
        <f t="shared" si="9"/>
        <v>188.51</v>
      </c>
      <c r="CJ6" s="22">
        <f t="shared" si="9"/>
        <v>189.43</v>
      </c>
      <c r="CK6" s="21" t="str">
        <f>IF(CK7="","",IF(CK7="-","【-】","【"&amp;SUBSTITUTE(TEXT(CK7,"#,##0.00"),"-","△")&amp;"】"))</f>
        <v>【177.56】</v>
      </c>
      <c r="CL6" s="22">
        <f>IF(CL7="",NA(),CL7)</f>
        <v>60.8</v>
      </c>
      <c r="CM6" s="22">
        <f t="shared" ref="CM6:CU6" si="10">IF(CM7="",NA(),CM7)</f>
        <v>57.78</v>
      </c>
      <c r="CN6" s="22">
        <f t="shared" si="10"/>
        <v>56.94</v>
      </c>
      <c r="CO6" s="22">
        <f t="shared" si="10"/>
        <v>56.07</v>
      </c>
      <c r="CP6" s="22">
        <f t="shared" si="10"/>
        <v>56.92</v>
      </c>
      <c r="CQ6" s="22">
        <f t="shared" si="10"/>
        <v>55.14</v>
      </c>
      <c r="CR6" s="22">
        <f t="shared" si="10"/>
        <v>55.89</v>
      </c>
      <c r="CS6" s="22">
        <f t="shared" si="10"/>
        <v>55.72</v>
      </c>
      <c r="CT6" s="22">
        <f t="shared" si="10"/>
        <v>55.31</v>
      </c>
      <c r="CU6" s="22">
        <f t="shared" si="10"/>
        <v>55.14</v>
      </c>
      <c r="CV6" s="21" t="str">
        <f>IF(CV7="","",IF(CV7="-","【-】","【"&amp;SUBSTITUTE(TEXT(CV7,"#,##0.00"),"-","△")&amp;"】"))</f>
        <v>【59.81】</v>
      </c>
      <c r="CW6" s="22">
        <f>IF(CW7="",NA(),CW7)</f>
        <v>66.739999999999995</v>
      </c>
      <c r="CX6" s="22">
        <f t="shared" ref="CX6:DF6" si="11">IF(CX7="",NA(),CX7)</f>
        <v>70.739999999999995</v>
      </c>
      <c r="CY6" s="22">
        <f t="shared" si="11"/>
        <v>72.37</v>
      </c>
      <c r="CZ6" s="22">
        <f t="shared" si="11"/>
        <v>72.2</v>
      </c>
      <c r="DA6" s="22">
        <f t="shared" si="11"/>
        <v>70.03</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32.96</v>
      </c>
      <c r="DI6" s="22">
        <f t="shared" ref="DI6:DQ6" si="12">IF(DI7="",NA(),DI7)</f>
        <v>35.17</v>
      </c>
      <c r="DJ6" s="22">
        <f t="shared" si="12"/>
        <v>37.28</v>
      </c>
      <c r="DK6" s="22">
        <f t="shared" si="12"/>
        <v>39.33</v>
      </c>
      <c r="DL6" s="22">
        <f t="shared" si="12"/>
        <v>41.17</v>
      </c>
      <c r="DM6" s="22">
        <f t="shared" si="12"/>
        <v>49.92</v>
      </c>
      <c r="DN6" s="22">
        <f t="shared" si="12"/>
        <v>50.63</v>
      </c>
      <c r="DO6" s="22">
        <f t="shared" si="12"/>
        <v>51.29</v>
      </c>
      <c r="DP6" s="22">
        <f t="shared" si="12"/>
        <v>52.2</v>
      </c>
      <c r="DQ6" s="22">
        <f t="shared" si="12"/>
        <v>52.7</v>
      </c>
      <c r="DR6" s="21" t="str">
        <f>IF(DR7="","",IF(DR7="-","【-】","【"&amp;SUBSTITUTE(TEXT(DR7,"#,##0.00"),"-","△")&amp;"】"))</f>
        <v>【52.02】</v>
      </c>
      <c r="DS6" s="22">
        <f>IF(DS7="",NA(),DS7)</f>
        <v>16.059999999999999</v>
      </c>
      <c r="DT6" s="22">
        <f t="shared" ref="DT6:EB6" si="13">IF(DT7="",NA(),DT7)</f>
        <v>20.48</v>
      </c>
      <c r="DU6" s="22">
        <f t="shared" si="13"/>
        <v>24.07</v>
      </c>
      <c r="DV6" s="22">
        <f t="shared" si="13"/>
        <v>24.59</v>
      </c>
      <c r="DW6" s="22">
        <f t="shared" si="13"/>
        <v>24.59</v>
      </c>
      <c r="DX6" s="22">
        <f t="shared" si="13"/>
        <v>16.88</v>
      </c>
      <c r="DY6" s="22">
        <f t="shared" si="13"/>
        <v>18.28</v>
      </c>
      <c r="DZ6" s="22">
        <f t="shared" si="13"/>
        <v>19.61</v>
      </c>
      <c r="EA6" s="22">
        <f t="shared" si="13"/>
        <v>20.73</v>
      </c>
      <c r="EB6" s="22">
        <f t="shared" si="13"/>
        <v>22.86</v>
      </c>
      <c r="EC6" s="21" t="str">
        <f>IF(EC7="","",IF(EC7="-","【-】","【"&amp;SUBSTITUTE(TEXT(EC7,"#,##0.00"),"-","△")&amp;"】"))</f>
        <v>【25.37】</v>
      </c>
      <c r="ED6" s="22">
        <f>IF(ED7="",NA(),ED7)</f>
        <v>0.06</v>
      </c>
      <c r="EE6" s="22">
        <f t="shared" ref="EE6:EM6" si="14">IF(EE7="",NA(),EE7)</f>
        <v>0.21</v>
      </c>
      <c r="EF6" s="22">
        <f t="shared" si="14"/>
        <v>0.19</v>
      </c>
      <c r="EG6" s="22">
        <f t="shared" si="14"/>
        <v>0.04</v>
      </c>
      <c r="EH6" s="22">
        <f t="shared" si="14"/>
        <v>0.06</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442127</v>
      </c>
      <c r="D7" s="24">
        <v>46</v>
      </c>
      <c r="E7" s="24">
        <v>1</v>
      </c>
      <c r="F7" s="24">
        <v>0</v>
      </c>
      <c r="G7" s="24">
        <v>1</v>
      </c>
      <c r="H7" s="24" t="s">
        <v>93</v>
      </c>
      <c r="I7" s="24" t="s">
        <v>94</v>
      </c>
      <c r="J7" s="24" t="s">
        <v>95</v>
      </c>
      <c r="K7" s="24" t="s">
        <v>96</v>
      </c>
      <c r="L7" s="24" t="s">
        <v>97</v>
      </c>
      <c r="M7" s="24" t="s">
        <v>98</v>
      </c>
      <c r="N7" s="25" t="s">
        <v>99</v>
      </c>
      <c r="O7" s="25">
        <v>40.93</v>
      </c>
      <c r="P7" s="25">
        <v>68.150000000000006</v>
      </c>
      <c r="Q7" s="25">
        <v>3200</v>
      </c>
      <c r="R7" s="25">
        <v>32765</v>
      </c>
      <c r="S7" s="25">
        <v>603.14</v>
      </c>
      <c r="T7" s="25">
        <v>54.32</v>
      </c>
      <c r="U7" s="25">
        <v>22117</v>
      </c>
      <c r="V7" s="25">
        <v>99.2</v>
      </c>
      <c r="W7" s="25">
        <v>222.95</v>
      </c>
      <c r="X7" s="25">
        <v>90.07</v>
      </c>
      <c r="Y7" s="25">
        <v>94.3</v>
      </c>
      <c r="Z7" s="25">
        <v>93.31</v>
      </c>
      <c r="AA7" s="25">
        <v>92.26</v>
      </c>
      <c r="AB7" s="25">
        <v>102.74</v>
      </c>
      <c r="AC7" s="25">
        <v>108.61</v>
      </c>
      <c r="AD7" s="25">
        <v>108.35</v>
      </c>
      <c r="AE7" s="25">
        <v>108.84</v>
      </c>
      <c r="AF7" s="25">
        <v>105.92</v>
      </c>
      <c r="AG7" s="25">
        <v>106.01</v>
      </c>
      <c r="AH7" s="25">
        <v>108.24</v>
      </c>
      <c r="AI7" s="25">
        <v>25</v>
      </c>
      <c r="AJ7" s="25">
        <v>7.97</v>
      </c>
      <c r="AK7" s="25">
        <v>0</v>
      </c>
      <c r="AL7" s="25">
        <v>0</v>
      </c>
      <c r="AM7" s="25">
        <v>0</v>
      </c>
      <c r="AN7" s="25">
        <v>3.59</v>
      </c>
      <c r="AO7" s="25">
        <v>3.98</v>
      </c>
      <c r="AP7" s="25">
        <v>6.02</v>
      </c>
      <c r="AQ7" s="25">
        <v>7.78</v>
      </c>
      <c r="AR7" s="25">
        <v>9.59</v>
      </c>
      <c r="AS7" s="25">
        <v>1.5</v>
      </c>
      <c r="AT7" s="25">
        <v>282.93</v>
      </c>
      <c r="AU7" s="25">
        <v>214.42</v>
      </c>
      <c r="AV7" s="25">
        <v>217.1</v>
      </c>
      <c r="AW7" s="25">
        <v>205.64</v>
      </c>
      <c r="AX7" s="25">
        <v>190.93</v>
      </c>
      <c r="AY7" s="25">
        <v>379.08</v>
      </c>
      <c r="AZ7" s="25">
        <v>367.55</v>
      </c>
      <c r="BA7" s="25">
        <v>378.56</v>
      </c>
      <c r="BB7" s="25">
        <v>364.46</v>
      </c>
      <c r="BC7" s="25">
        <v>338.89</v>
      </c>
      <c r="BD7" s="25">
        <v>243.36</v>
      </c>
      <c r="BE7" s="25">
        <v>854.25</v>
      </c>
      <c r="BF7" s="25">
        <v>808.98</v>
      </c>
      <c r="BG7" s="25">
        <v>758.95</v>
      </c>
      <c r="BH7" s="25">
        <v>733.48</v>
      </c>
      <c r="BI7" s="25">
        <v>710.06</v>
      </c>
      <c r="BJ7" s="25">
        <v>398.98</v>
      </c>
      <c r="BK7" s="25">
        <v>418.68</v>
      </c>
      <c r="BL7" s="25">
        <v>395.68</v>
      </c>
      <c r="BM7" s="25">
        <v>403.72</v>
      </c>
      <c r="BN7" s="25">
        <v>400.21</v>
      </c>
      <c r="BO7" s="25">
        <v>265.93</v>
      </c>
      <c r="BP7" s="25">
        <v>80.64</v>
      </c>
      <c r="BQ7" s="25">
        <v>79.650000000000006</v>
      </c>
      <c r="BR7" s="25">
        <v>78.97</v>
      </c>
      <c r="BS7" s="25">
        <v>77.680000000000007</v>
      </c>
      <c r="BT7" s="25">
        <v>80.290000000000006</v>
      </c>
      <c r="BU7" s="25">
        <v>98.64</v>
      </c>
      <c r="BV7" s="25">
        <v>94.78</v>
      </c>
      <c r="BW7" s="25">
        <v>97.59</v>
      </c>
      <c r="BX7" s="25">
        <v>92.17</v>
      </c>
      <c r="BY7" s="25">
        <v>92.83</v>
      </c>
      <c r="BZ7" s="25">
        <v>97.82</v>
      </c>
      <c r="CA7" s="25">
        <v>194.33</v>
      </c>
      <c r="CB7" s="25">
        <v>196.88</v>
      </c>
      <c r="CC7" s="25">
        <v>198.7</v>
      </c>
      <c r="CD7" s="25">
        <v>202.39</v>
      </c>
      <c r="CE7" s="25">
        <v>196.03</v>
      </c>
      <c r="CF7" s="25">
        <v>178.92</v>
      </c>
      <c r="CG7" s="25">
        <v>181.3</v>
      </c>
      <c r="CH7" s="25">
        <v>181.71</v>
      </c>
      <c r="CI7" s="25">
        <v>188.51</v>
      </c>
      <c r="CJ7" s="25">
        <v>189.43</v>
      </c>
      <c r="CK7" s="25">
        <v>177.56</v>
      </c>
      <c r="CL7" s="25">
        <v>60.8</v>
      </c>
      <c r="CM7" s="25">
        <v>57.78</v>
      </c>
      <c r="CN7" s="25">
        <v>56.94</v>
      </c>
      <c r="CO7" s="25">
        <v>56.07</v>
      </c>
      <c r="CP7" s="25">
        <v>56.92</v>
      </c>
      <c r="CQ7" s="25">
        <v>55.14</v>
      </c>
      <c r="CR7" s="25">
        <v>55.89</v>
      </c>
      <c r="CS7" s="25">
        <v>55.72</v>
      </c>
      <c r="CT7" s="25">
        <v>55.31</v>
      </c>
      <c r="CU7" s="25">
        <v>55.14</v>
      </c>
      <c r="CV7" s="25">
        <v>59.81</v>
      </c>
      <c r="CW7" s="25">
        <v>66.739999999999995</v>
      </c>
      <c r="CX7" s="25">
        <v>70.739999999999995</v>
      </c>
      <c r="CY7" s="25">
        <v>72.37</v>
      </c>
      <c r="CZ7" s="25">
        <v>72.2</v>
      </c>
      <c r="DA7" s="25">
        <v>70.03</v>
      </c>
      <c r="DB7" s="25">
        <v>81.39</v>
      </c>
      <c r="DC7" s="25">
        <v>81.27</v>
      </c>
      <c r="DD7" s="25">
        <v>81.260000000000005</v>
      </c>
      <c r="DE7" s="25">
        <v>80.36</v>
      </c>
      <c r="DF7" s="25">
        <v>80.13</v>
      </c>
      <c r="DG7" s="25">
        <v>89.42</v>
      </c>
      <c r="DH7" s="25">
        <v>32.96</v>
      </c>
      <c r="DI7" s="25">
        <v>35.17</v>
      </c>
      <c r="DJ7" s="25">
        <v>37.28</v>
      </c>
      <c r="DK7" s="25">
        <v>39.33</v>
      </c>
      <c r="DL7" s="25">
        <v>41.17</v>
      </c>
      <c r="DM7" s="25">
        <v>49.92</v>
      </c>
      <c r="DN7" s="25">
        <v>50.63</v>
      </c>
      <c r="DO7" s="25">
        <v>51.29</v>
      </c>
      <c r="DP7" s="25">
        <v>52.2</v>
      </c>
      <c r="DQ7" s="25">
        <v>52.7</v>
      </c>
      <c r="DR7" s="25">
        <v>52.02</v>
      </c>
      <c r="DS7" s="25">
        <v>16.059999999999999</v>
      </c>
      <c r="DT7" s="25">
        <v>20.48</v>
      </c>
      <c r="DU7" s="25">
        <v>24.07</v>
      </c>
      <c r="DV7" s="25">
        <v>24.59</v>
      </c>
      <c r="DW7" s="25">
        <v>24.59</v>
      </c>
      <c r="DX7" s="25">
        <v>16.88</v>
      </c>
      <c r="DY7" s="25">
        <v>18.28</v>
      </c>
      <c r="DZ7" s="25">
        <v>19.61</v>
      </c>
      <c r="EA7" s="25">
        <v>20.73</v>
      </c>
      <c r="EB7" s="25">
        <v>22.86</v>
      </c>
      <c r="EC7" s="25">
        <v>25.37</v>
      </c>
      <c r="ED7" s="25">
        <v>0.06</v>
      </c>
      <c r="EE7" s="25">
        <v>0.21</v>
      </c>
      <c r="EF7" s="25">
        <v>0.19</v>
      </c>
      <c r="EG7" s="25">
        <v>0.04</v>
      </c>
      <c r="EH7" s="25">
        <v>0.06</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2025-02-18T02:48:31Z</cp:lastPrinted>
  <dcterms:created xsi:type="dcterms:W3CDTF">2025-01-24T06:55:57Z</dcterms:created>
  <dcterms:modified xsi:type="dcterms:W3CDTF">2025-02-18T02:48:38Z</dcterms:modified>
  <cp:category/>
</cp:coreProperties>
</file>