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6 臼杵市\"/>
    </mc:Choice>
  </mc:AlternateContent>
  <xr:revisionPtr revIDLastSave="0" documentId="13_ncr:1_{4E71F716-C91B-43AD-89FB-E7DD19565F3F}" xr6:coauthVersionLast="47" xr6:coauthVersionMax="47" xr10:uidLastSave="{00000000-0000-0000-0000-000000000000}"/>
  <workbookProtection workbookAlgorithmName="SHA-512" workbookHashValue="zznSV7rpB/1CH7ds5JnYG+5K7ZZfhcHxOPghqnutgxdnLDhsVH56Kk4/diBUSVoCQGMeeCGDVTFkXspilJlgbw==" workbookSaltValue="2FiJq4GcN28O2YnjyELSiw==" workbookSpinCount="100000" lockStructure="1"/>
  <bookViews>
    <workbookView xWindow="1290" yWindow="960" windowWidth="23925" windowHeight="140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AT10"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<sst xmlns="http://schemas.openxmlformats.org/spreadsheetml/2006/main" count="247" uniqueCount="119">
  <si>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</si>
  <si>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</si>
  <si>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</si>
  <si>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</si>
  <si>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</si>
  <si>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</si>
  <si>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</si>
  <si>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</si>
  <si>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</si>
  <si>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</si>
  <si>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</si>
  <si>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</si>
  <si>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</si>
  <si>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</si>
  <si>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</si>
  <si>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</si>
  <si>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</si>
  <si>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</si>
  <si>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</si>
  <si>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</si>
  <si>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</si>
  <si>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</si>
  <si>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</si>
  <si>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</si>
  <si>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</si>
  <si>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</si>
  <si>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</si>
  <si>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</si>
  <si>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</si>
  <si>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</si>
  <si>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</si>
  <si>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</si>
  <si>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</si>
  <si>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</si>
  <si>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</si>
  <si>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</si>
  <si>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</si>
  <si>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</si>
  <si>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</si>
  <si>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</si>
  <si>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</si>
  <si>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</si>
  <si>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</si>
  <si>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</si>
  <si>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</si>
  <si>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</si>
  <si>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</si>
  <si>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</si>
  <si>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</si>
  <si>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</si>
  <si>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</si>
  <si>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</si>
  <si>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</si>
  <si>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</si>
  <si>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</si>
  <si>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</si>
  <si>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</si>
  <si>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</si>
  <si>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</si>
  <si>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</si>
  <si>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</si>
  <si>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</si>
  <si>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</si>
  <si>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</si>
  <si>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</si>
  <si>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</si>
  <si>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</si>
  <si>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</si>
  <si>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</si>
  <si>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</si>
  <si>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</si>
  <si>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</si>
  <si>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</si>
  <si>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</si>
  <si>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</si>
  <si>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</si>
  <si>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</si>
  <si>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</si>
  <si>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</si>
  <si>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</si>
  <si>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</si>
  <si>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</si>
  <si>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</si>
  <si>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</si>
  <si>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</si>
  <si>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</si>
  <si>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</si>
  <si>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</si>
  <si>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</si>
  <si>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</si>
  <si>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</si>
  <si>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</si>
  <si>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</si>
  <si>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</si>
  <si>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</si>
  <si>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</si>
  <si>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</si>
  <si>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</si>
  <si>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</si>
  <si>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</si>
  <si>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</si>
  <si>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</si>
  <si>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</si>
  <si>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</si>
  <si>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</si>
  <si>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</si>
  <si>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</si>
  <si>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</si>
  <si>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</si>
  <si>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</si>
  <si>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</si>
  <si>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</si>
  <si>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</si>
  <si>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</si>
  <si>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</si>
  <si>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</si>
  <si>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①収益的収支比率・・・使用料収入や一般会計からの繰入金等の総収益で、総費用に地方債償還金を加えた費用をどの程度賄えているかを表す指標です。使用料収入が減少しており、100％を下回っています。
④企業債残高対事業規模比率・・・使用料収入に対する企業債残高の割合であり、企業債残高の規模を表す指標です。企業債残高と一般会計負担分が同額のため0となっています。
⑤経費回収率・・・使用料で回収すべき経費を、どの程度使用料で賄えているかを表した指標です。類似団体平均値を常に上回ってはいるものの、水洗化率100％であるにも関わらず、料金収入のみでは経費すべてを賄えていない状況です。
⑥汚水処理原価・・・有収水量1㎥あたりの汚水処理に要した費用であり、汚水資本費・汚水維持管理費の両方を含めた汚水処理に係るコストを表した指標です。類似団体平均値を下回っています。今後も維持管理費の削減に努めることが必要です。
⑦施設利用率・・・施設・設備が1日に対応可能な処理能力に対する、1日平均処理水量の割合であり、施設の利用状況や適正規模を判断する指標です。類似団体平均値を常に下回っている状況です。人口減少に伴う処理水量の減少により、今後施設利用率は微減傾向で推移することが考えられます。
⑧水洗化率・・・現在処理区域内人口のうち、実際に水洗便所を設置して汚水処理している人口の割合を表した指標です。水洗化率は100％を維持しています。</t>
    <rPh sb="69" eb="72">
      <t>シヨウリョウ</t>
    </rPh>
    <rPh sb="72" eb="74">
      <t>シュウニュウ</t>
    </rPh>
    <rPh sb="75" eb="77">
      <t>ゲンショウ</t>
    </rPh>
    <rPh sb="87" eb="89">
      <t>シタマワ</t>
    </rPh>
    <phoneticPr fontId="16"/>
  </si>
  <si>
    <t>本事業は、平成16年度に着手し平成22年度末をもって完了しています。現在、早期に設置した浄化槽は設置後19年以上経過している状況です。合併処理浄化槽の耐用年数は30～40年程度であることから、今後も、将来的な修繕・設置換え等について検討していく必要があります。</t>
  </si>
  <si>
    <t>本事業は、人口減少等により料金収入が減少傾向で、料金収入のみでは維持管理費等の営業費用を賄えない状況にあります。今後も適正な維持管理を行うことにより、維持管理経費の抑制を図り、修繕・設置換えを見据えた長期的な計画を検討する必要があります。なお、経営状況の可視化を行い経営安定に努めるため、令和７年４月に法適化する予定です。</t>
    <rPh sb="79" eb="80">
      <t>キョウ</t>
    </rPh>
    <rPh sb="104" eb="106">
      <t>ケイカク</t>
    </rPh>
    <rPh sb="107" eb="109">
      <t>ケントウ</t>
    </rPh>
    <rPh sb="111" eb="113">
      <t>ヒツヨウ</t>
    </rPh>
    <rPh sb="122" eb="126">
      <t>ケイエイ</t>
    </rPh>
    <rPh sb="127" eb="129">
      <t>カシ</t>
    </rPh>
    <rPh sb="129" eb="130">
      <t>カ</t>
    </rPh>
    <rPh sb="131" eb="132">
      <t>オコナ</t>
    </rPh>
    <rPh sb="133" eb="135">
      <t>ケイエイ</t>
    </rPh>
    <rPh sb="135" eb="137">
      <t>アンテイ</t>
    </rPh>
    <rPh sb="138" eb="139">
      <t>ツト</t>
    </rPh>
    <rPh sb="144" eb="146">
      <t>レイワ</t>
    </rPh>
    <rPh sb="147" eb="148">
      <t>ネン</t>
    </rPh>
    <rPh sb="149" eb="150">
      <t>ガツ</t>
    </rPh>
    <rPh sb="151" eb="152">
      <t>ホウ</t>
    </rPh>
    <rPh sb="152" eb="153">
      <t>テキ</t>
    </rPh>
    <rPh sb="153" eb="154">
      <t>カ</t>
    </rPh>
    <rPh sb="156" eb="158">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</si>
</sst>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9B-401E-A4AC-E46FB6540F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9B-401E-A4AC-E46FB6540F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48.62</c:v>
                </c:pt>
                <c:pt idx="1">
                  <c:v>49.72</c:v>
                </c:pt>
                <c:pt idx="2">
                  <c:v>48.62</c:v>
                </c:pt>
                <c:pt idx="3">
                  <c:v>47.51</c:v>
                </c:pt>
                <c:pt idx="4">
                  <c:v>46.41</c:v>
                </c:pt>
              </c:numCache>
            </c:numRef>
          </c:val>
          <c:extLst>
            <c:ext xmlns:c16="http://schemas.microsoft.com/office/drawing/2014/chart" uri="{C3380CC4-5D6E-409C-BE32-E72D297353CC}">
              <c16:uniqueId val="{00000000-6562-4F07-98C0-1FBA61C543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6562-4F07-98C0-1FBA61C543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37-44AD-9463-170DB41F1F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0637-44AD-9463-170DB41F1F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105.11</c:v>
                </c:pt>
                <c:pt idx="1">
                  <c:v>101.85</c:v>
                </c:pt>
                <c:pt idx="2">
                  <c:v>100.85</c:v>
                </c:pt>
                <c:pt idx="3">
                  <c:v>103.16</c:v>
                </c:pt>
                <c:pt idx="4">
                  <c:v>99.47</c:v>
                </c:pt>
              </c:numCache>
            </c:numRef>
          </c:val>
          <c:extLst>
            <c:ext xmlns:c16="http://schemas.microsoft.com/office/drawing/2014/chart" uri="{C3380CC4-5D6E-409C-BE32-E72D297353CC}">
              <c16:uniqueId val="{00000000-85B4-439C-ADF4-AFB9F31AA9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4-439C-ADF4-AFB9F31AA9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36-4777-9E35-404B16B61A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36-4777-9E35-404B16B61A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10-4F88-90A6-E8D6E98D5D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10-4F88-90A6-E8D6E98D5D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D7-42FF-B641-85E4C24B8F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D7-42FF-B641-85E4C24B8F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E-4BCC-8359-7FA3E8BEE9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E-4BCC-8359-7FA3E8BEE9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EB-4FD2-9B84-83CCF8F34F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A7EB-4FD2-9B84-83CCF8F34F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84.33</c:v>
                </c:pt>
                <c:pt idx="1">
                  <c:v>83.88</c:v>
                </c:pt>
                <c:pt idx="2">
                  <c:v>85.88</c:v>
                </c:pt>
                <c:pt idx="3">
                  <c:v>84.71</c:v>
                </c:pt>
                <c:pt idx="4">
                  <c:v>80.239999999999995</c:v>
                </c:pt>
              </c:numCache>
            </c:numRef>
          </c:val>
          <c:extLst>
            <c:ext xmlns:c16="http://schemas.microsoft.com/office/drawing/2014/chart" uri="{C3380CC4-5D6E-409C-BE32-E72D297353CC}">
              <c16:uniqueId val="{00000000-28C0-45B0-8E1B-1AD8D24F09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28C0-45B0-8E1B-1AD8D24F09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209.37</c:v>
                </c:pt>
                <c:pt idx="1">
                  <c:v>211.36</c:v>
                </c:pt>
                <c:pt idx="2">
                  <c:v>208.53</c:v>
                </c:pt>
                <c:pt idx="3">
                  <c:v>211.78</c:v>
                </c:pt>
                <c:pt idx="4">
                  <c:v>224.43</c:v>
                </c:pt>
              </c:numCache>
            </c:numRef>
          </c:val>
          <c:extLst>
            <c:ext xmlns:c16="http://schemas.microsoft.com/office/drawing/2014/chart" uri="{C3380CC4-5D6E-409C-BE32-E72D297353CC}">
              <c16:uniqueId val="{00000000-9721-448E-AF86-3EA396AD5A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9721-448E-AF86-3EA396AD5A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臼杵市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35620</v>
      </c>
      <c r="AM8" s="36"/>
      <c r="AN8" s="36"/>
      <c r="AO8" s="36"/>
      <c r="AP8" s="36"/>
      <c r="AQ8" s="36"/>
      <c r="AR8" s="36"/>
      <c r="AS8" s="36"/>
      <c r="AT8" s="37">
        <f>データ!T6</f>
        <v>291.2</v>
      </c>
      <c r="AU8" s="37"/>
      <c r="AV8" s="37"/>
      <c r="AW8" s="37"/>
      <c r="AX8" s="37"/>
      <c r="AY8" s="37"/>
      <c r="AZ8" s="37"/>
      <c r="BA8" s="37"/>
      <c r="BB8" s="37">
        <f>データ!U6</f>
        <v>122.32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1.27</v>
      </c>
      <c r="Q10" s="37"/>
      <c r="R10" s="37"/>
      <c r="S10" s="37"/>
      <c r="T10" s="37"/>
      <c r="U10" s="37"/>
      <c r="V10" s="37"/>
      <c r="W10" s="37">
        <f>データ!Q6</f>
        <v>100</v>
      </c>
      <c r="X10" s="37"/>
      <c r="Y10" s="37"/>
      <c r="Z10" s="37"/>
      <c r="AA10" s="37"/>
      <c r="AB10" s="37"/>
      <c r="AC10" s="37"/>
      <c r="AD10" s="36">
        <f>データ!R6</f>
        <v>3410</v>
      </c>
      <c r="AE10" s="36"/>
      <c r="AF10" s="36"/>
      <c r="AG10" s="36"/>
      <c r="AH10" s="36"/>
      <c r="AI10" s="36"/>
      <c r="AJ10" s="36"/>
      <c r="AK10" s="2"/>
      <c r="AL10" s="36">
        <f>データ!V6</f>
        <v>450</v>
      </c>
      <c r="AM10" s="36"/>
      <c r="AN10" s="36"/>
      <c r="AO10" s="36"/>
      <c r="AP10" s="36"/>
      <c r="AQ10" s="36"/>
      <c r="AR10" s="36"/>
      <c r="AS10" s="36"/>
      <c r="AT10" s="37">
        <f>データ!W6</f>
        <v>137.76</v>
      </c>
      <c r="AU10" s="37"/>
      <c r="AV10" s="37"/>
      <c r="AW10" s="37"/>
      <c r="AX10" s="37"/>
      <c r="AY10" s="37"/>
      <c r="AZ10" s="37"/>
      <c r="BA10" s="37"/>
      <c r="BB10" s="37">
        <f>データ!X6</f>
        <v>3.27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TKVvOXkKYU3dqAggQHavOX1rd3asDcyUm+kMzu7+DxjQc4GQUXxlVOqpVMlZUSDo4IeFCvq5WT35O2fYLgqcZA==" saltValue="rMWXZrgjsfU8w/cAQnEN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442062</v>
      </c>
      <c r="D6" s="19">
        <f t="shared" si="3"/>
        <v>47</v>
      </c>
      <c r="E6" s="19">
        <f t="shared" si="3"/>
        <v>18</v>
      </c>
      <c r="F6" s="19">
        <f t="shared" si="3"/>
        <v>0</v>
      </c>
      <c r="G6" s="19">
        <f t="shared" si="3"/>
        <v>0</v>
      </c>
      <c r="H6" s="19" t="str">
        <f t="shared" si="3"/>
        <v>大分県　臼杵市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1.27</v>
      </c>
      <c r="Q6" s="20">
        <f t="shared" si="3"/>
        <v>100</v>
      </c>
      <c r="R6" s="20">
        <f t="shared" si="3"/>
        <v>3410</v>
      </c>
      <c r="S6" s="20">
        <f t="shared" si="3"/>
        <v>35620</v>
      </c>
      <c r="T6" s="20">
        <f t="shared" si="3"/>
        <v>291.2</v>
      </c>
      <c r="U6" s="20">
        <f t="shared" si="3"/>
        <v>122.32</v>
      </c>
      <c r="V6" s="20">
        <f t="shared" si="3"/>
        <v>450</v>
      </c>
      <c r="W6" s="20">
        <f t="shared" si="3"/>
        <v>137.76</v>
      </c>
      <c r="X6" s="20">
        <f t="shared" si="3"/>
        <v>3.27</v>
      </c>
      <c r="Y6" s="21">
        <f>IF(Y7="",NA(),Y7)</f>
        <v>105.11</v>
      </c>
      <c r="Z6" s="21">
        <f t="shared" ref="Z6:AH6" si="4">IF(Z7="",NA(),Z7)</f>
        <v>101.85</v>
      </c>
      <c r="AA6" s="21">
        <f t="shared" si="4"/>
        <v>100.85</v>
      </c>
      <c r="AB6" s="21">
        <f t="shared" si="4"/>
        <v>103.16</v>
      </c>
      <c r="AC6" s="21">
        <f t="shared" si="4"/>
        <v>99.47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84.33</v>
      </c>
      <c r="BR6" s="21">
        <f t="shared" ref="BR6:BZ6" si="8">IF(BR7="",NA(),BR7)</f>
        <v>83.88</v>
      </c>
      <c r="BS6" s="21">
        <f t="shared" si="8"/>
        <v>85.88</v>
      </c>
      <c r="BT6" s="21">
        <f t="shared" si="8"/>
        <v>84.71</v>
      </c>
      <c r="BU6" s="21">
        <f t="shared" si="8"/>
        <v>80.239999999999995</v>
      </c>
      <c r="BV6" s="21">
        <f t="shared" si="8"/>
        <v>62.5</v>
      </c>
      <c r="BW6" s="21">
        <f t="shared" si="8"/>
        <v>60.59</v>
      </c>
      <c r="BX6" s="21">
        <f t="shared" si="8"/>
        <v>60</v>
      </c>
      <c r="BY6" s="21">
        <f t="shared" si="8"/>
        <v>59.01</v>
      </c>
      <c r="BZ6" s="21">
        <f t="shared" si="8"/>
        <v>56.06</v>
      </c>
      <c r="CA6" s="20" t="str">
        <f>IF(CA7="","",IF(CA7="-","【-】","【"&amp;SUBSTITUTE(TEXT(CA7,"#,##0.00"),"-","△")&amp;"】"))</f>
        <v>【53.65】</v>
      </c>
      <c r="CB6" s="21">
        <f>IF(CB7="",NA(),CB7)</f>
        <v>209.37</v>
      </c>
      <c r="CC6" s="21">
        <f t="shared" ref="CC6:CK6" si="9">IF(CC7="",NA(),CC7)</f>
        <v>211.36</v>
      </c>
      <c r="CD6" s="21">
        <f t="shared" si="9"/>
        <v>208.53</v>
      </c>
      <c r="CE6" s="21">
        <f t="shared" si="9"/>
        <v>211.78</v>
      </c>
      <c r="CF6" s="21">
        <f t="shared" si="9"/>
        <v>224.43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48.62</v>
      </c>
      <c r="CN6" s="21">
        <f t="shared" ref="CN6:CV6" si="10">IF(CN7="",NA(),CN7)</f>
        <v>49.72</v>
      </c>
      <c r="CO6" s="21">
        <f t="shared" si="10"/>
        <v>48.62</v>
      </c>
      <c r="CP6" s="21">
        <f t="shared" si="10"/>
        <v>47.51</v>
      </c>
      <c r="CQ6" s="21">
        <f t="shared" si="10"/>
        <v>46.41</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442062</v>
      </c>
      <c r="D7" s="23">
        <v>47</v>
      </c>
      <c r="E7" s="23">
        <v>18</v>
      </c>
      <c r="F7" s="23">
        <v>0</v>
      </c>
      <c r="G7" s="23">
        <v>0</v>
      </c>
      <c r="H7" s="23" t="s">
        <v>97</v>
      </c>
      <c r="I7" s="23" t="s">
        <v>98</v>
      </c>
      <c r="J7" s="23" t="s">
        <v>99</v>
      </c>
      <c r="K7" s="23" t="s">
        <v>100</v>
      </c>
      <c r="L7" s="23" t="s">
        <v>101</v>
      </c>
      <c r="M7" s="23" t="s">
        <v>102</v>
      </c>
      <c r="N7" s="24" t="s">
        <v>103</v>
      </c>
      <c r="O7" s="24" t="s">
        <v>104</v>
      </c>
      <c r="P7" s="24">
        <v>1.27</v>
      </c>
      <c r="Q7" s="24">
        <v>100</v>
      </c>
      <c r="R7" s="24">
        <v>3410</v>
      </c>
      <c r="S7" s="24">
        <v>35620</v>
      </c>
      <c r="T7" s="24">
        <v>291.2</v>
      </c>
      <c r="U7" s="24">
        <v>122.32</v>
      </c>
      <c r="V7" s="24">
        <v>450</v>
      </c>
      <c r="W7" s="24">
        <v>137.76</v>
      </c>
      <c r="X7" s="24">
        <v>3.27</v>
      </c>
      <c r="Y7" s="24">
        <v>105.11</v>
      </c>
      <c r="Z7" s="24">
        <v>101.85</v>
      </c>
      <c r="AA7" s="24">
        <v>100.85</v>
      </c>
      <c r="AB7" s="24">
        <v>103.16</v>
      </c>
      <c r="AC7" s="24">
        <v>99.47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84.33</v>
      </c>
      <c r="BR7" s="24">
        <v>83.88</v>
      </c>
      <c r="BS7" s="24">
        <v>85.88</v>
      </c>
      <c r="BT7" s="24">
        <v>84.71</v>
      </c>
      <c r="BU7" s="24">
        <v>80.239999999999995</v>
      </c>
      <c r="BV7" s="24">
        <v>62.5</v>
      </c>
      <c r="BW7" s="24">
        <v>60.59</v>
      </c>
      <c r="BX7" s="24">
        <v>60</v>
      </c>
      <c r="BY7" s="24">
        <v>59.01</v>
      </c>
      <c r="BZ7" s="24">
        <v>56.06</v>
      </c>
      <c r="CA7" s="24">
        <v>53.65</v>
      </c>
      <c r="CB7" s="24">
        <v>209.37</v>
      </c>
      <c r="CC7" s="24">
        <v>211.36</v>
      </c>
      <c r="CD7" s="24">
        <v>208.53</v>
      </c>
      <c r="CE7" s="24">
        <v>211.78</v>
      </c>
      <c r="CF7" s="24">
        <v>224.43</v>
      </c>
      <c r="CG7" s="24">
        <v>269.33</v>
      </c>
      <c r="CH7" s="24">
        <v>280.23</v>
      </c>
      <c r="CI7" s="24">
        <v>282.70999999999998</v>
      </c>
      <c r="CJ7" s="24">
        <v>291.82</v>
      </c>
      <c r="CK7" s="24">
        <v>304.36</v>
      </c>
      <c r="CL7" s="24">
        <v>307.86</v>
      </c>
      <c r="CM7" s="24">
        <v>48.62</v>
      </c>
      <c r="CN7" s="24">
        <v>49.72</v>
      </c>
      <c r="CO7" s="24">
        <v>48.62</v>
      </c>
      <c r="CP7" s="24">
        <v>47.51</v>
      </c>
      <c r="CQ7" s="24">
        <v>46.41</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2025-01-24T07:41:32Z</dcterms:created>
  <dcterms:modified xsi:type="dcterms:W3CDTF">2025-02-26T00:41:17Z</dcterms:modified>
  <cp:category/>
</cp:coreProperties>
</file>