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4 日田市\"/>
    </mc:Choice>
  </mc:AlternateContent>
  <xr:revisionPtr revIDLastSave="0" documentId="13_ncr:1_{E8483C66-BC5E-439A-AC90-B7589DFFA7FA}" xr6:coauthVersionLast="47" xr6:coauthVersionMax="47" xr10:uidLastSave="{00000000-0000-0000-0000-000000000000}"/>
  <workbookProtection workbookAlgorithmName="SHA-512" workbookHashValue="cu5C4AX42z59mkiQGnjbZIWLASbAu0HAclDNqZqaKj3dkS7hQ1B1lASF121MOjt6KSOSUluE6Hvt68Rdwx9BOw==" workbookSaltValue="jyW5Wmnv8gDwwLxeRAnDrg==" workbookSpinCount="100000" lockStructure="1"/>
  <bookViews>
    <workbookView xWindow="1995" yWindow="1650"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P10" i="4"/>
  <c r="B10"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<sst xmlns="http://schemas.openxmlformats.org/spreadsheetml/2006/main" count="228" uniqueCount="115">
  <si>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</si>
  <si>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</si>
  <si>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</si>
  <si>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</si>
  <si>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</si>
  <si>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</si>
  <si>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</si>
  <si>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</si>
  <si>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</si>
  <si>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</si>
  <si>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</si>
  <si>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</si>
  <si>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</si>
  <si>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</si>
  <si>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</si>
  <si>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</si>
  <si>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</si>
  <si>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</si>
  <si>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</si>
  <si>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</si>
  <si>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</si>
  <si>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</si>
  <si>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</si>
  <si>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</si>
  <si>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</si>
  <si>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</si>
  <si>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</si>
  <si>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</si>
  <si>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</si>
  <si>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</si>
  <si>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</si>
  <si>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</si>
  <si>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</si>
  <si>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</si>
  <si>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</si>
  <si>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</si>
  <si>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</si>
  <si>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</si>
  <si>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</si>
  <si>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</si>
  <si>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</si>
  <si>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</si>
  <si>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</si>
  <si>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</si>
  <si>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</si>
  <si>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</si>
  <si>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</si>
  <si>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</si>
  <si>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</si>
  <si>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</si>
  <si>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</si>
  <si>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</si>
  <si>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</si>
  <si>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</si>
  <si>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</si>
  <si>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</si>
  <si>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</si>
  <si>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</si>
  <si>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</si>
  <si>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</si>
  <si>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</si>
  <si>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</si>
  <si>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</si>
  <si>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</si>
  <si>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</si>
  <si>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</si>
  <si>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</si>
  <si>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</si>
  <si>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</si>
  <si>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</si>
  <si>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</si>
  <si>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</si>
  <si>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</si>
  <si>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</si>
  <si>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</si>
  <si>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</si>
  <si>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</si>
  <si>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</si>
  <si>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</si>
  <si>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</si>
  <si>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</si>
  <si>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</si>
  <si>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</si>
  <si>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</si>
  <si>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</si>
  <si>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</si>
  <si>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</si>
  <si>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</si>
  <si>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</si>
  <si>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</si>
  <si>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</si>
  <si>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</si>
  <si>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</si>
  <si>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</si>
  <si>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</si>
  <si>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</si>
  <si>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</si>
  <si>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</si>
  <si>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</si>
  <si>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</si>
  <si>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</si>
  <si>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</si>
  <si>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</si>
  <si>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</si>
  <si>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</si>
  <si>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</si>
  <si>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</si>
  <si>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</si>
  <si>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</si>
  <si>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</si>
  <si>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</si>
  <si>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</si>
  <si>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①100％を超えた数値となっているが、近年は概ね低下傾向にあり、更なる費用削減を行っていく必要がある。
②累積欠損金は発生しておらず、概ね健全な経営状況であると考える。
③令和2年度以降、簡水統合に伴う流動負債の大幅な増加により、流動比率を押し下げていたが、流動負債の減少に伴い、増加傾向にある。
④簡水統合したことで、企業債残高が大幅に増加し、当該指標の増加の原因となったが、今後も施設更新が予定されており、それに伴う企業債残高が増え数値が高くなっていくことが予想される。
⑤令和2年度以降、簡水統合により、100％を割り込んでいる。今後は、水道料金の妥当性を検証し、適切な料金収入の確保を目指すとともに、更なる費用削減を行っていく必要がある。
⑥令和2年度以降、簡水統合に伴う費用の大幅な増加を受け、数値が悪化している。今後は、更なる維持管理費の削減といった経常費用を抑える経営努力が必要と考える。
⑦第7次変更届出により、一日配水能力が減少したことに伴い、数値が高くなった。今後については、給水人口の減少を見据え、予定されている配水池の更新事業では、施設のダウンサイジング等を検討中である。
⑧令和2年度の簡水統合以降、現状の水準が続いている。今後、衛星漏水調査結果等をもとに、配水管等の漏水調査を実施し、有収率の向上に努める。</t>
    <rPh sb="22" eb="23">
      <t>オオム</t>
    </rPh>
    <rPh sb="129" eb="131">
      <t>リュウドウ</t>
    </rPh>
    <rPh sb="131" eb="133">
      <t>フサイ</t>
    </rPh>
    <rPh sb="134" eb="135">
      <t>ゲン</t>
    </rPh>
    <rPh sb="135" eb="136">
      <t>ショウ</t>
    </rPh>
    <rPh sb="137" eb="138">
      <t>トモナ</t>
    </rPh>
    <rPh sb="140" eb="142">
      <t>ゾウカ</t>
    </rPh>
    <rPh sb="142" eb="144">
      <t>ケイコウ</t>
    </rPh>
    <rPh sb="500" eb="502">
      <t>レイワ</t>
    </rPh>
    <rPh sb="503" eb="505">
      <t>ネンド</t>
    </rPh>
    <rPh sb="506" eb="508">
      <t>カンスイ</t>
    </rPh>
    <rPh sb="508" eb="510">
      <t>トウゴウ</t>
    </rPh>
    <rPh sb="510" eb="512">
      <t>イコウ</t>
    </rPh>
    <rPh sb="513" eb="515">
      <t>ゲンジョウ</t>
    </rPh>
    <rPh sb="516" eb="518">
      <t>スイジュン</t>
    </rPh>
    <rPh sb="519" eb="520">
      <t>ツヅ</t>
    </rPh>
    <rPh sb="536" eb="537">
      <t>トウ</t>
    </rPh>
    <phoneticPr fontId="4"/>
  </si>
  <si>
    <t>①簡水統合や施設更新に伴い、未償却資産残高が増加したことで、平均値より低位で推移している。今後は、水道事業基本計画に則った計画的かつ効率的な施設更新を行う必要がある。
②現時点では、平均値よりも低位で推移しているが、今後更新時期を迎える管路が増加する事が考えられるため、水道事業基本計画に沿った計画的かつ効率的な管路更新を行うと共に、更なる費用削減等を行い、財源を確保していくことが求められる。
③地方公営企業決算状況調査の報告数値誤りがある。実際の数値は、令和3年度分が0.12％、令和4年度分が0.27％であり、依然として、管路更新が進んでいないため、今後は水道事業基本計画に則った計画的かつ効率的な管路更新を行う必要がある。</t>
    <rPh sb="229" eb="231">
      <t>レイワ</t>
    </rPh>
    <rPh sb="232" eb="234">
      <t>ネンド</t>
    </rPh>
    <rPh sb="234" eb="235">
      <t>ブン</t>
    </rPh>
    <rPh sb="242" eb="244">
      <t>レイワ</t>
    </rPh>
    <rPh sb="245" eb="247">
      <t>ネンド</t>
    </rPh>
    <rPh sb="247" eb="248">
      <t>ブン</t>
    </rPh>
    <phoneticPr fontId="4"/>
  </si>
  <si>
    <t>　令和2年4月1日に、旧簡易水道事業を統合したことで、数値が悪化した指標が多く、今後も、施設等の老朽化に伴う更新が、大きな負担となることが予想される。
　今後は、水道事業基本計画に則った施設の更新やダウンサイジングを実施することで、人口減少に伴う給水収益の減少に備えて、財源の確保に努める必要がある。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</si>
</sst>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0.91</c:v>
                </c:pt>
                <c:pt idx="1">
                  <c:v>0.55000000000000004</c:v>
                </c:pt>
                <c:pt idx="2">
                  <c:v>1.17</c:v>
                </c:pt>
                <c:pt idx="3">
                  <c:v>7.0000000000000007E-2</c:v>
                </c:pt>
                <c:pt idx="4">
                  <c:v>0.48</c:v>
                </c:pt>
              </c:numCache>
            </c:numRef>
          </c:val>
          <c:extLst>
            <c:ext xmlns:c16="http://schemas.microsoft.com/office/drawing/2014/chart" uri="{C3380CC4-5D6E-409C-BE32-E72D297353CC}">
              <c16:uniqueId val="{00000000-E755-4F26-A504-B7E7A57DE9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755-4F26-A504-B7E7A57DE9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56.12</c:v>
                </c:pt>
                <c:pt idx="1">
                  <c:v>60.4</c:v>
                </c:pt>
                <c:pt idx="2">
                  <c:v>63.43</c:v>
                </c:pt>
                <c:pt idx="3">
                  <c:v>64.849999999999994</c:v>
                </c:pt>
                <c:pt idx="4">
                  <c:v>63.6</c:v>
                </c:pt>
              </c:numCache>
            </c:numRef>
          </c:val>
          <c:extLst>
            <c:ext xmlns:c16="http://schemas.microsoft.com/office/drawing/2014/chart" uri="{C3380CC4-5D6E-409C-BE32-E72D297353CC}">
              <c16:uniqueId val="{00000000-9EC5-4729-8C53-EF155EDFF5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EC5-4729-8C53-EF155EDFF5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89.56</c:v>
                </c:pt>
                <c:pt idx="1">
                  <c:v>84.38</c:v>
                </c:pt>
                <c:pt idx="2">
                  <c:v>84.93</c:v>
                </c:pt>
                <c:pt idx="3">
                  <c:v>82.62</c:v>
                </c:pt>
                <c:pt idx="4">
                  <c:v>83.63</c:v>
                </c:pt>
              </c:numCache>
            </c:numRef>
          </c:val>
          <c:extLst>
            <c:ext xmlns:c16="http://schemas.microsoft.com/office/drawing/2014/chart" uri="{C3380CC4-5D6E-409C-BE32-E72D297353CC}">
              <c16:uniqueId val="{00000000-3842-4423-BAE6-860ACDA7E0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3842-4423-BAE6-860ACDA7E0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112.65</c:v>
                </c:pt>
                <c:pt idx="1">
                  <c:v>109.2</c:v>
                </c:pt>
                <c:pt idx="2">
                  <c:v>107.21</c:v>
                </c:pt>
                <c:pt idx="3">
                  <c:v>106.79</c:v>
                </c:pt>
                <c:pt idx="4">
                  <c:v>110.7</c:v>
                </c:pt>
              </c:numCache>
            </c:numRef>
          </c:val>
          <c:extLst>
            <c:ext xmlns:c16="http://schemas.microsoft.com/office/drawing/2014/chart" uri="{C3380CC4-5D6E-409C-BE32-E72D297353CC}">
              <c16:uniqueId val="{00000000-BF59-4564-B972-EFCF8D3841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BF59-4564-B972-EFCF8D3841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47.08</c:v>
                </c:pt>
                <c:pt idx="1">
                  <c:v>39.869999999999997</c:v>
                </c:pt>
                <c:pt idx="2">
                  <c:v>42.77</c:v>
                </c:pt>
                <c:pt idx="3">
                  <c:v>45.17</c:v>
                </c:pt>
                <c:pt idx="4">
                  <c:v>46.91</c:v>
                </c:pt>
              </c:numCache>
            </c:numRef>
          </c:val>
          <c:extLst>
            <c:ext xmlns:c16="http://schemas.microsoft.com/office/drawing/2014/chart" uri="{C3380CC4-5D6E-409C-BE32-E72D297353CC}">
              <c16:uniqueId val="{00000000-CC38-4E4A-ADE9-A24559C56F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CC38-4E4A-ADE9-A24559C56F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8.52</c:v>
                </c:pt>
                <c:pt idx="1">
                  <c:v>11.46</c:v>
                </c:pt>
                <c:pt idx="2">
                  <c:v>11.62</c:v>
                </c:pt>
                <c:pt idx="3">
                  <c:v>12.74</c:v>
                </c:pt>
                <c:pt idx="4">
                  <c:v>14.43</c:v>
                </c:pt>
              </c:numCache>
            </c:numRef>
          </c:val>
          <c:extLst>
            <c:ext xmlns:c16="http://schemas.microsoft.com/office/drawing/2014/chart" uri="{C3380CC4-5D6E-409C-BE32-E72D297353CC}">
              <c16:uniqueId val="{00000000-F492-4ACE-B8D1-ADC517C4EC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492-4ACE-B8D1-ADC517C4EC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F0-44E5-B88E-D703437862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2F0-44E5-B88E-D703437862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572.16</c:v>
                </c:pt>
                <c:pt idx="1">
                  <c:v>401.29</c:v>
                </c:pt>
                <c:pt idx="2">
                  <c:v>420.81</c:v>
                </c:pt>
                <c:pt idx="3">
                  <c:v>433.52</c:v>
                </c:pt>
                <c:pt idx="4">
                  <c:v>519.01</c:v>
                </c:pt>
              </c:numCache>
            </c:numRef>
          </c:val>
          <c:extLst>
            <c:ext xmlns:c16="http://schemas.microsoft.com/office/drawing/2014/chart" uri="{C3380CC4-5D6E-409C-BE32-E72D297353CC}">
              <c16:uniqueId val="{00000000-3575-469B-A94C-B1CFCA824C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3575-469B-A94C-B1CFCA824C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439.69</c:v>
                </c:pt>
                <c:pt idx="1">
                  <c:v>552.61</c:v>
                </c:pt>
                <c:pt idx="2">
                  <c:v>522.03</c:v>
                </c:pt>
                <c:pt idx="3">
                  <c:v>487.57</c:v>
                </c:pt>
                <c:pt idx="4">
                  <c:v>469.06</c:v>
                </c:pt>
              </c:numCache>
            </c:numRef>
          </c:val>
          <c:extLst>
            <c:ext xmlns:c16="http://schemas.microsoft.com/office/drawing/2014/chart" uri="{C3380CC4-5D6E-409C-BE32-E72D297353CC}">
              <c16:uniqueId val="{00000000-9FF4-45D6-B3B9-FCDD2A6761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FF4-45D6-B3B9-FCDD2A6761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104.09</c:v>
                </c:pt>
                <c:pt idx="1">
                  <c:v>87</c:v>
                </c:pt>
                <c:pt idx="2">
                  <c:v>87.48</c:v>
                </c:pt>
                <c:pt idx="3">
                  <c:v>86.03</c:v>
                </c:pt>
                <c:pt idx="4">
                  <c:v>93.25</c:v>
                </c:pt>
              </c:numCache>
            </c:numRef>
          </c:val>
          <c:extLst>
            <c:ext xmlns:c16="http://schemas.microsoft.com/office/drawing/2014/chart" uri="{C3380CC4-5D6E-409C-BE32-E72D297353CC}">
              <c16:uniqueId val="{00000000-8663-47C1-800D-E9786E476A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663-47C1-800D-E9786E476A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153.97999999999999</c:v>
                </c:pt>
                <c:pt idx="1">
                  <c:v>182.24</c:v>
                </c:pt>
                <c:pt idx="2">
                  <c:v>182.3</c:v>
                </c:pt>
                <c:pt idx="3">
                  <c:v>185.19</c:v>
                </c:pt>
                <c:pt idx="4">
                  <c:v>171.54</c:v>
                </c:pt>
              </c:numCache>
            </c:numRef>
          </c:val>
          <c:extLst>
            <c:ext xmlns:c16="http://schemas.microsoft.com/office/drawing/2014/chart" uri="{C3380CC4-5D6E-409C-BE32-E72D297353CC}">
              <c16:uniqueId val="{00000000-24AE-4E55-A557-59D789BBFF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4AE-4E55-A557-59D789BBFF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日田市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61125</v>
      </c>
      <c r="AM8" s="58"/>
      <c r="AN8" s="58"/>
      <c r="AO8" s="58"/>
      <c r="AP8" s="58"/>
      <c r="AQ8" s="58"/>
      <c r="AR8" s="58"/>
      <c r="AS8" s="58"/>
      <c r="AT8" s="55">
        <f>データ!$S$6</f>
        <v>666.03</v>
      </c>
      <c r="AU8" s="56"/>
      <c r="AV8" s="56"/>
      <c r="AW8" s="56"/>
      <c r="AX8" s="56"/>
      <c r="AY8" s="56"/>
      <c r="AZ8" s="56"/>
      <c r="BA8" s="56"/>
      <c r="BB8" s="45">
        <f>データ!$T$6</f>
        <v>91.78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67.849999999999994</v>
      </c>
      <c r="J10" s="56"/>
      <c r="K10" s="56"/>
      <c r="L10" s="56"/>
      <c r="M10" s="56"/>
      <c r="N10" s="56"/>
      <c r="O10" s="57"/>
      <c r="P10" s="45">
        <f>データ!$P$6</f>
        <v>77.7</v>
      </c>
      <c r="Q10" s="45"/>
      <c r="R10" s="45"/>
      <c r="S10" s="45"/>
      <c r="T10" s="45"/>
      <c r="U10" s="45"/>
      <c r="V10" s="45"/>
      <c r="W10" s="58">
        <f>データ!$Q$6</f>
        <v>3160</v>
      </c>
      <c r="X10" s="58"/>
      <c r="Y10" s="58"/>
      <c r="Z10" s="58"/>
      <c r="AA10" s="58"/>
      <c r="AB10" s="58"/>
      <c r="AC10" s="58"/>
      <c r="AD10" s="2"/>
      <c r="AE10" s="2"/>
      <c r="AF10" s="2"/>
      <c r="AG10" s="2"/>
      <c r="AH10" s="2"/>
      <c r="AI10" s="2"/>
      <c r="AJ10" s="2"/>
      <c r="AK10" s="2"/>
      <c r="AL10" s="58">
        <f>データ!$U$6</f>
        <v>47043</v>
      </c>
      <c r="AM10" s="58"/>
      <c r="AN10" s="58"/>
      <c r="AO10" s="58"/>
      <c r="AP10" s="58"/>
      <c r="AQ10" s="58"/>
      <c r="AR10" s="58"/>
      <c r="AS10" s="58"/>
      <c r="AT10" s="55">
        <f>データ!$V$6</f>
        <v>76.599999999999994</v>
      </c>
      <c r="AU10" s="56"/>
      <c r="AV10" s="56"/>
      <c r="AW10" s="56"/>
      <c r="AX10" s="56"/>
      <c r="AY10" s="56"/>
      <c r="AZ10" s="56"/>
      <c r="BA10" s="56"/>
      <c r="BB10" s="45">
        <f>データ!$W$6</f>
        <v>614.14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BgOPCUTWcio5CWKE2iAAoJ/ux0Uy4lbFLPWpzq3t2+y0rYjOs6Wzv/nozK17DIu/AaGWbWhty9exVzfFeeQCA==" saltValue="E0xXA9cPNKGxo+z+B/qz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442046</v>
      </c>
      <c r="D6" s="20">
        <f t="shared" si="3"/>
        <v>46</v>
      </c>
      <c r="E6" s="20">
        <f t="shared" si="3"/>
        <v>1</v>
      </c>
      <c r="F6" s="20">
        <f t="shared" si="3"/>
        <v>0</v>
      </c>
      <c r="G6" s="20">
        <f t="shared" si="3"/>
        <v>1</v>
      </c>
      <c r="H6" s="20" t="str">
        <f t="shared" si="3"/>
        <v>大分県　日田市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67.849999999999994</v>
      </c>
      <c r="P6" s="21">
        <f t="shared" si="3"/>
        <v>77.7</v>
      </c>
      <c r="Q6" s="21">
        <f t="shared" si="3"/>
        <v>3160</v>
      </c>
      <c r="R6" s="21">
        <f t="shared" si="3"/>
        <v>61125</v>
      </c>
      <c r="S6" s="21">
        <f t="shared" si="3"/>
        <v>666.03</v>
      </c>
      <c r="T6" s="21">
        <f t="shared" si="3"/>
        <v>91.78</v>
      </c>
      <c r="U6" s="21">
        <f t="shared" si="3"/>
        <v>47043</v>
      </c>
      <c r="V6" s="21">
        <f t="shared" si="3"/>
        <v>76.599999999999994</v>
      </c>
      <c r="W6" s="21">
        <f t="shared" si="3"/>
        <v>614.14</v>
      </c>
      <c r="X6" s="22">
        <f>IF(X7="",NA(),X7)</f>
        <v>112.65</v>
      </c>
      <c r="Y6" s="22">
        <f t="shared" ref="Y6:AG6" si="4">IF(Y7="",NA(),Y7)</f>
        <v>109.2</v>
      </c>
      <c r="Z6" s="22">
        <f t="shared" si="4"/>
        <v>107.21</v>
      </c>
      <c r="AA6" s="22">
        <f t="shared" si="4"/>
        <v>106.79</v>
      </c>
      <c r="AB6" s="22">
        <f t="shared" si="4"/>
        <v>110.7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572.16</v>
      </c>
      <c r="AU6" s="22">
        <f t="shared" ref="AU6:BC6" si="6">IF(AU7="",NA(),AU7)</f>
        <v>401.29</v>
      </c>
      <c r="AV6" s="22">
        <f t="shared" si="6"/>
        <v>420.81</v>
      </c>
      <c r="AW6" s="22">
        <f t="shared" si="6"/>
        <v>433.52</v>
      </c>
      <c r="AX6" s="22">
        <f t="shared" si="6"/>
        <v>519.01</v>
      </c>
      <c r="AY6" s="22">
        <f t="shared" si="6"/>
        <v>365.18</v>
      </c>
      <c r="AZ6" s="22">
        <f t="shared" si="6"/>
        <v>327.77</v>
      </c>
      <c r="BA6" s="22">
        <f t="shared" si="6"/>
        <v>338.02</v>
      </c>
      <c r="BB6" s="22">
        <f t="shared" si="6"/>
        <v>345.94</v>
      </c>
      <c r="BC6" s="22">
        <f t="shared" si="6"/>
        <v>329.7</v>
      </c>
      <c r="BD6" s="21" t="str">
        <f>IF(BD7="","",IF(BD7="-","【-】","【"&amp;SUBSTITUTE(TEXT(BD7,"#,##0.00"),"-","△")&amp;"】"))</f>
        <v>【243.36】</v>
      </c>
      <c r="BE6" s="22">
        <f>IF(BE7="",NA(),BE7)</f>
        <v>439.69</v>
      </c>
      <c r="BF6" s="22">
        <f t="shared" ref="BF6:BN6" si="7">IF(BF7="",NA(),BF7)</f>
        <v>552.61</v>
      </c>
      <c r="BG6" s="22">
        <f t="shared" si="7"/>
        <v>522.03</v>
      </c>
      <c r="BH6" s="22">
        <f t="shared" si="7"/>
        <v>487.57</v>
      </c>
      <c r="BI6" s="22">
        <f t="shared" si="7"/>
        <v>469.06</v>
      </c>
      <c r="BJ6" s="22">
        <f t="shared" si="7"/>
        <v>371.65</v>
      </c>
      <c r="BK6" s="22">
        <f t="shared" si="7"/>
        <v>397.1</v>
      </c>
      <c r="BL6" s="22">
        <f t="shared" si="7"/>
        <v>379.91</v>
      </c>
      <c r="BM6" s="22">
        <f t="shared" si="7"/>
        <v>386.61</v>
      </c>
      <c r="BN6" s="22">
        <f t="shared" si="7"/>
        <v>381.56</v>
      </c>
      <c r="BO6" s="21" t="str">
        <f>IF(BO7="","",IF(BO7="-","【-】","【"&amp;SUBSTITUTE(TEXT(BO7,"#,##0.00"),"-","△")&amp;"】"))</f>
        <v>【265.93】</v>
      </c>
      <c r="BP6" s="22">
        <f>IF(BP7="",NA(),BP7)</f>
        <v>104.09</v>
      </c>
      <c r="BQ6" s="22">
        <f t="shared" ref="BQ6:BY6" si="8">IF(BQ7="",NA(),BQ7)</f>
        <v>87</v>
      </c>
      <c r="BR6" s="22">
        <f t="shared" si="8"/>
        <v>87.48</v>
      </c>
      <c r="BS6" s="22">
        <f t="shared" si="8"/>
        <v>86.03</v>
      </c>
      <c r="BT6" s="22">
        <f t="shared" si="8"/>
        <v>93.25</v>
      </c>
      <c r="BU6" s="22">
        <f t="shared" si="8"/>
        <v>98.77</v>
      </c>
      <c r="BV6" s="22">
        <f t="shared" si="8"/>
        <v>95.79</v>
      </c>
      <c r="BW6" s="22">
        <f t="shared" si="8"/>
        <v>98.3</v>
      </c>
      <c r="BX6" s="22">
        <f t="shared" si="8"/>
        <v>93.82</v>
      </c>
      <c r="BY6" s="22">
        <f t="shared" si="8"/>
        <v>95.04</v>
      </c>
      <c r="BZ6" s="21" t="str">
        <f>IF(BZ7="","",IF(BZ7="-","【-】","【"&amp;SUBSTITUTE(TEXT(BZ7,"#,##0.00"),"-","△")&amp;"】"))</f>
        <v>【97.82】</v>
      </c>
      <c r="CA6" s="22">
        <f>IF(CA7="",NA(),CA7)</f>
        <v>153.97999999999999</v>
      </c>
      <c r="CB6" s="22">
        <f t="shared" ref="CB6:CJ6" si="9">IF(CB7="",NA(),CB7)</f>
        <v>182.24</v>
      </c>
      <c r="CC6" s="22">
        <f t="shared" si="9"/>
        <v>182.3</v>
      </c>
      <c r="CD6" s="22">
        <f t="shared" si="9"/>
        <v>185.19</v>
      </c>
      <c r="CE6" s="22">
        <f t="shared" si="9"/>
        <v>171.54</v>
      </c>
      <c r="CF6" s="22">
        <f t="shared" si="9"/>
        <v>173.67</v>
      </c>
      <c r="CG6" s="22">
        <f t="shared" si="9"/>
        <v>171.13</v>
      </c>
      <c r="CH6" s="22">
        <f t="shared" si="9"/>
        <v>173.7</v>
      </c>
      <c r="CI6" s="22">
        <f t="shared" si="9"/>
        <v>178.94</v>
      </c>
      <c r="CJ6" s="22">
        <f t="shared" si="9"/>
        <v>180.19</v>
      </c>
      <c r="CK6" s="21" t="str">
        <f>IF(CK7="","",IF(CK7="-","【-】","【"&amp;SUBSTITUTE(TEXT(CK7,"#,##0.00"),"-","△")&amp;"】"))</f>
        <v>【177.56】</v>
      </c>
      <c r="CL6" s="22">
        <f>IF(CL7="",NA(),CL7)</f>
        <v>56.12</v>
      </c>
      <c r="CM6" s="22">
        <f t="shared" ref="CM6:CU6" si="10">IF(CM7="",NA(),CM7)</f>
        <v>60.4</v>
      </c>
      <c r="CN6" s="22">
        <f t="shared" si="10"/>
        <v>63.43</v>
      </c>
      <c r="CO6" s="22">
        <f t="shared" si="10"/>
        <v>64.849999999999994</v>
      </c>
      <c r="CP6" s="22">
        <f t="shared" si="10"/>
        <v>63.6</v>
      </c>
      <c r="CQ6" s="22">
        <f t="shared" si="10"/>
        <v>59.67</v>
      </c>
      <c r="CR6" s="22">
        <f t="shared" si="10"/>
        <v>60.12</v>
      </c>
      <c r="CS6" s="22">
        <f t="shared" si="10"/>
        <v>60.34</v>
      </c>
      <c r="CT6" s="22">
        <f t="shared" si="10"/>
        <v>59.54</v>
      </c>
      <c r="CU6" s="22">
        <f t="shared" si="10"/>
        <v>59.26</v>
      </c>
      <c r="CV6" s="21" t="str">
        <f>IF(CV7="","",IF(CV7="-","【-】","【"&amp;SUBSTITUTE(TEXT(CV7,"#,##0.00"),"-","△")&amp;"】"))</f>
        <v>【59.81】</v>
      </c>
      <c r="CW6" s="22">
        <f>IF(CW7="",NA(),CW7)</f>
        <v>89.56</v>
      </c>
      <c r="CX6" s="22">
        <f t="shared" ref="CX6:DF6" si="11">IF(CX7="",NA(),CX7)</f>
        <v>84.38</v>
      </c>
      <c r="CY6" s="22">
        <f t="shared" si="11"/>
        <v>84.93</v>
      </c>
      <c r="CZ6" s="22">
        <f t="shared" si="11"/>
        <v>82.62</v>
      </c>
      <c r="DA6" s="22">
        <f t="shared" si="11"/>
        <v>83.63</v>
      </c>
      <c r="DB6" s="22">
        <f t="shared" si="11"/>
        <v>84.6</v>
      </c>
      <c r="DC6" s="22">
        <f t="shared" si="11"/>
        <v>84.24</v>
      </c>
      <c r="DD6" s="22">
        <f t="shared" si="11"/>
        <v>84.19</v>
      </c>
      <c r="DE6" s="22">
        <f t="shared" si="11"/>
        <v>83.93</v>
      </c>
      <c r="DF6" s="22">
        <f t="shared" si="11"/>
        <v>83.84</v>
      </c>
      <c r="DG6" s="21" t="str">
        <f>IF(DG7="","",IF(DG7="-","【-】","【"&amp;SUBSTITUTE(TEXT(DG7,"#,##0.00"),"-","△")&amp;"】"))</f>
        <v>【89.42】</v>
      </c>
      <c r="DH6" s="22">
        <f>IF(DH7="",NA(),DH7)</f>
        <v>47.08</v>
      </c>
      <c r="DI6" s="22">
        <f t="shared" ref="DI6:DQ6" si="12">IF(DI7="",NA(),DI7)</f>
        <v>39.869999999999997</v>
      </c>
      <c r="DJ6" s="22">
        <f t="shared" si="12"/>
        <v>42.77</v>
      </c>
      <c r="DK6" s="22">
        <f t="shared" si="12"/>
        <v>45.17</v>
      </c>
      <c r="DL6" s="22">
        <f t="shared" si="12"/>
        <v>46.91</v>
      </c>
      <c r="DM6" s="22">
        <f t="shared" si="12"/>
        <v>48.17</v>
      </c>
      <c r="DN6" s="22">
        <f t="shared" si="12"/>
        <v>48.83</v>
      </c>
      <c r="DO6" s="22">
        <f t="shared" si="12"/>
        <v>49.96</v>
      </c>
      <c r="DP6" s="22">
        <f t="shared" si="12"/>
        <v>50.82</v>
      </c>
      <c r="DQ6" s="22">
        <f t="shared" si="12"/>
        <v>51.82</v>
      </c>
      <c r="DR6" s="21" t="str">
        <f>IF(DR7="","",IF(DR7="-","【-】","【"&amp;SUBSTITUTE(TEXT(DR7,"#,##0.00"),"-","△")&amp;"】"))</f>
        <v>【52.02】</v>
      </c>
      <c r="DS6" s="22">
        <f>IF(DS7="",NA(),DS7)</f>
        <v>8.52</v>
      </c>
      <c r="DT6" s="22">
        <f t="shared" ref="DT6:EB6" si="13">IF(DT7="",NA(),DT7)</f>
        <v>11.46</v>
      </c>
      <c r="DU6" s="22">
        <f t="shared" si="13"/>
        <v>11.62</v>
      </c>
      <c r="DV6" s="22">
        <f t="shared" si="13"/>
        <v>12.74</v>
      </c>
      <c r="DW6" s="22">
        <f t="shared" si="13"/>
        <v>14.43</v>
      </c>
      <c r="DX6" s="22">
        <f t="shared" si="13"/>
        <v>17.12</v>
      </c>
      <c r="DY6" s="22">
        <f t="shared" si="13"/>
        <v>18.18</v>
      </c>
      <c r="DZ6" s="22">
        <f t="shared" si="13"/>
        <v>19.32</v>
      </c>
      <c r="EA6" s="22">
        <f t="shared" si="13"/>
        <v>21.16</v>
      </c>
      <c r="EB6" s="22">
        <f t="shared" si="13"/>
        <v>22.72</v>
      </c>
      <c r="EC6" s="21" t="str">
        <f>IF(EC7="","",IF(EC7="-","【-】","【"&amp;SUBSTITUTE(TEXT(EC7,"#,##0.00"),"-","△")&amp;"】"))</f>
        <v>【25.37】</v>
      </c>
      <c r="ED6" s="22">
        <f>IF(ED7="",NA(),ED7)</f>
        <v>0.91</v>
      </c>
      <c r="EE6" s="22">
        <f t="shared" ref="EE6:EM6" si="14">IF(EE7="",NA(),EE7)</f>
        <v>0.55000000000000004</v>
      </c>
      <c r="EF6" s="22">
        <f t="shared" si="14"/>
        <v>1.17</v>
      </c>
      <c r="EG6" s="22">
        <f t="shared" si="14"/>
        <v>7.0000000000000007E-2</v>
      </c>
      <c r="EH6" s="22">
        <f t="shared" si="14"/>
        <v>0.48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442046</v>
      </c>
      <c r="D7" s="24">
        <v>46</v>
      </c>
      <c r="E7" s="24">
        <v>1</v>
      </c>
      <c r="F7" s="24">
        <v>0</v>
      </c>
      <c r="G7" s="24">
        <v>1</v>
      </c>
      <c r="H7" s="24" t="s">
        <v>93</v>
      </c>
      <c r="I7" s="24" t="s">
        <v>94</v>
      </c>
      <c r="J7" s="24" t="s">
        <v>95</v>
      </c>
      <c r="K7" s="24" t="s">
        <v>96</v>
      </c>
      <c r="L7" s="24" t="s">
        <v>97</v>
      </c>
      <c r="M7" s="24" t="s">
        <v>98</v>
      </c>
      <c r="N7" s="25" t="s">
        <v>99</v>
      </c>
      <c r="O7" s="25">
        <v>67.849999999999994</v>
      </c>
      <c r="P7" s="25">
        <v>77.7</v>
      </c>
      <c r="Q7" s="25">
        <v>3160</v>
      </c>
      <c r="R7" s="25">
        <v>61125</v>
      </c>
      <c r="S7" s="25">
        <v>666.03</v>
      </c>
      <c r="T7" s="25">
        <v>91.78</v>
      </c>
      <c r="U7" s="25">
        <v>47043</v>
      </c>
      <c r="V7" s="25">
        <v>76.599999999999994</v>
      </c>
      <c r="W7" s="25">
        <v>614.14</v>
      </c>
      <c r="X7" s="25">
        <v>112.65</v>
      </c>
      <c r="Y7" s="25">
        <v>109.2</v>
      </c>
      <c r="Z7" s="25">
        <v>107.21</v>
      </c>
      <c r="AA7" s="25">
        <v>106.79</v>
      </c>
      <c r="AB7" s="25">
        <v>110.7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572.16</v>
      </c>
      <c r="AU7" s="25">
        <v>401.29</v>
      </c>
      <c r="AV7" s="25">
        <v>420.81</v>
      </c>
      <c r="AW7" s="25">
        <v>433.52</v>
      </c>
      <c r="AX7" s="25">
        <v>519.01</v>
      </c>
      <c r="AY7" s="25">
        <v>365.18</v>
      </c>
      <c r="AZ7" s="25">
        <v>327.77</v>
      </c>
      <c r="BA7" s="25">
        <v>338.02</v>
      </c>
      <c r="BB7" s="25">
        <v>345.94</v>
      </c>
      <c r="BC7" s="25">
        <v>329.7</v>
      </c>
      <c r="BD7" s="25">
        <v>243.36</v>
      </c>
      <c r="BE7" s="25">
        <v>439.69</v>
      </c>
      <c r="BF7" s="25">
        <v>552.61</v>
      </c>
      <c r="BG7" s="25">
        <v>522.03</v>
      </c>
      <c r="BH7" s="25">
        <v>487.57</v>
      </c>
      <c r="BI7" s="25">
        <v>469.06</v>
      </c>
      <c r="BJ7" s="25">
        <v>371.65</v>
      </c>
      <c r="BK7" s="25">
        <v>397.1</v>
      </c>
      <c r="BL7" s="25">
        <v>379.91</v>
      </c>
      <c r="BM7" s="25">
        <v>386.61</v>
      </c>
      <c r="BN7" s="25">
        <v>381.56</v>
      </c>
      <c r="BO7" s="25">
        <v>265.93</v>
      </c>
      <c r="BP7" s="25">
        <v>104.09</v>
      </c>
      <c r="BQ7" s="25">
        <v>87</v>
      </c>
      <c r="BR7" s="25">
        <v>87.48</v>
      </c>
      <c r="BS7" s="25">
        <v>86.03</v>
      </c>
      <c r="BT7" s="25">
        <v>93.25</v>
      </c>
      <c r="BU7" s="25">
        <v>98.77</v>
      </c>
      <c r="BV7" s="25">
        <v>95.79</v>
      </c>
      <c r="BW7" s="25">
        <v>98.3</v>
      </c>
      <c r="BX7" s="25">
        <v>93.82</v>
      </c>
      <c r="BY7" s="25">
        <v>95.04</v>
      </c>
      <c r="BZ7" s="25">
        <v>97.82</v>
      </c>
      <c r="CA7" s="25">
        <v>153.97999999999999</v>
      </c>
      <c r="CB7" s="25">
        <v>182.24</v>
      </c>
      <c r="CC7" s="25">
        <v>182.3</v>
      </c>
      <c r="CD7" s="25">
        <v>185.19</v>
      </c>
      <c r="CE7" s="25">
        <v>171.54</v>
      </c>
      <c r="CF7" s="25">
        <v>173.67</v>
      </c>
      <c r="CG7" s="25">
        <v>171.13</v>
      </c>
      <c r="CH7" s="25">
        <v>173.7</v>
      </c>
      <c r="CI7" s="25">
        <v>178.94</v>
      </c>
      <c r="CJ7" s="25">
        <v>180.19</v>
      </c>
      <c r="CK7" s="25">
        <v>177.56</v>
      </c>
      <c r="CL7" s="25">
        <v>56.12</v>
      </c>
      <c r="CM7" s="25">
        <v>60.4</v>
      </c>
      <c r="CN7" s="25">
        <v>63.43</v>
      </c>
      <c r="CO7" s="25">
        <v>64.849999999999994</v>
      </c>
      <c r="CP7" s="25">
        <v>63.6</v>
      </c>
      <c r="CQ7" s="25">
        <v>59.67</v>
      </c>
      <c r="CR7" s="25">
        <v>60.12</v>
      </c>
      <c r="CS7" s="25">
        <v>60.34</v>
      </c>
      <c r="CT7" s="25">
        <v>59.54</v>
      </c>
      <c r="CU7" s="25">
        <v>59.26</v>
      </c>
      <c r="CV7" s="25">
        <v>59.81</v>
      </c>
      <c r="CW7" s="25">
        <v>89.56</v>
      </c>
      <c r="CX7" s="25">
        <v>84.38</v>
      </c>
      <c r="CY7" s="25">
        <v>84.93</v>
      </c>
      <c r="CZ7" s="25">
        <v>82.62</v>
      </c>
      <c r="DA7" s="25">
        <v>83.63</v>
      </c>
      <c r="DB7" s="25">
        <v>84.6</v>
      </c>
      <c r="DC7" s="25">
        <v>84.24</v>
      </c>
      <c r="DD7" s="25">
        <v>84.19</v>
      </c>
      <c r="DE7" s="25">
        <v>83.93</v>
      </c>
      <c r="DF7" s="25">
        <v>83.84</v>
      </c>
      <c r="DG7" s="25">
        <v>89.42</v>
      </c>
      <c r="DH7" s="25">
        <v>47.08</v>
      </c>
      <c r="DI7" s="25">
        <v>39.869999999999997</v>
      </c>
      <c r="DJ7" s="25">
        <v>42.77</v>
      </c>
      <c r="DK7" s="25">
        <v>45.17</v>
      </c>
      <c r="DL7" s="25">
        <v>46.91</v>
      </c>
      <c r="DM7" s="25">
        <v>48.17</v>
      </c>
      <c r="DN7" s="25">
        <v>48.83</v>
      </c>
      <c r="DO7" s="25">
        <v>49.96</v>
      </c>
      <c r="DP7" s="25">
        <v>50.82</v>
      </c>
      <c r="DQ7" s="25">
        <v>51.82</v>
      </c>
      <c r="DR7" s="25">
        <v>52.02</v>
      </c>
      <c r="DS7" s="25">
        <v>8.52</v>
      </c>
      <c r="DT7" s="25">
        <v>11.46</v>
      </c>
      <c r="DU7" s="25">
        <v>11.62</v>
      </c>
      <c r="DV7" s="25">
        <v>12.74</v>
      </c>
      <c r="DW7" s="25">
        <v>14.43</v>
      </c>
      <c r="DX7" s="25">
        <v>17.12</v>
      </c>
      <c r="DY7" s="25">
        <v>18.18</v>
      </c>
      <c r="DZ7" s="25">
        <v>19.32</v>
      </c>
      <c r="EA7" s="25">
        <v>21.16</v>
      </c>
      <c r="EB7" s="25">
        <v>22.72</v>
      </c>
      <c r="EC7" s="25">
        <v>25.37</v>
      </c>
      <c r="ED7" s="25">
        <v>0.91</v>
      </c>
      <c r="EE7" s="25">
        <v>0.55000000000000004</v>
      </c>
      <c r="EF7" s="25">
        <v>1.17</v>
      </c>
      <c r="EG7" s="25">
        <v>7.0000000000000007E-2</v>
      </c>
      <c r="EH7" s="25">
        <v>0.48</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2025-02-18T01:39:58Z</cp:lastPrinted>
  <dcterms:created xsi:type="dcterms:W3CDTF">2025-01-24T06:55:51Z</dcterms:created>
  <dcterms:modified xsi:type="dcterms:W3CDTF">2025-02-18T01:40:00Z</dcterms:modified>
  <cp:category/>
</cp:coreProperties>
</file>