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4E6404D1-753F-4866-9C80-DBBF0DC3937A}" xr6:coauthVersionLast="47" xr6:coauthVersionMax="47" xr10:uidLastSave="{00000000-0000-0000-0000-000000000000}"/>
  <workbookProtection workbookAlgorithmName="SHA-512" workbookHashValue="nu80+U8ATuA5qVImdcTV0Es+yXagJvPvSxQTgkCgF3ei6/UhTJz+WNd0ozD1Q/GmyzuuVFMzi15GwIM0cCbfuQ==" workbookSaltValue="rdYV5B7gZTovHrDHvfKE3w==" workbookSpinCount="100000" lockStructure="1"/>
  <bookViews>
    <workbookView xWindow="2730" yWindow="1395" windowWidth="23925"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F85" i="4"/>
  <c r="E85" i="4"/>
  <c r="BB10" i="4"/>
  <c r="AT10" i="4"/>
  <c r="AD10" i="4"/>
  <c r="P10" i="4"/>
  <c r="P8" i="4"/>
  <c r="B6"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<sst xmlns="http://schemas.openxmlformats.org/spreadsheetml/2006/main" count="231" uniqueCount="118">
  <si>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</si>
  <si>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</si>
  <si>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</si>
  <si>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</si>
  <si>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</si>
  <si>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</si>
  <si>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</si>
  <si>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</si>
  <si>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</si>
  <si>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</si>
  <si>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</si>
  <si>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</si>
  <si>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</si>
  <si>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</si>
  <si>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</si>
  <si>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</si>
  <si>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</si>
  <si>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</si>
  <si>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</si>
  <si>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</si>
  <si>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</si>
  <si>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</si>
  <si>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</si>
  <si>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</si>
  <si>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</si>
  <si>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</si>
  <si>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</si>
  <si>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</si>
  <si>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</si>
  <si>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</si>
  <si>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</si>
  <si>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</si>
  <si>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</si>
  <si>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</si>
  <si>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</si>
  <si>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</si>
  <si>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</si>
  <si>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</si>
  <si>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</si>
  <si>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</si>
  <si>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</si>
  <si>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</si>
  <si>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</si>
  <si>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</si>
  <si>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</si>
  <si>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</si>
  <si>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</si>
  <si>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</si>
  <si>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</si>
  <si>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</si>
  <si>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</si>
  <si>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</si>
  <si>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</si>
  <si>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</si>
  <si>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</si>
  <si>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</si>
  <si>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</si>
  <si>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</si>
  <si>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</si>
  <si>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</si>
  <si>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</si>
  <si>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</si>
  <si>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</si>
  <si>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</si>
  <si>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</si>
  <si>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</si>
  <si>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</si>
  <si>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</si>
  <si>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</si>
  <si>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</si>
  <si>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</si>
  <si>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</si>
  <si>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</si>
  <si>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</si>
  <si>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</si>
  <si>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</si>
  <si>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</si>
  <si>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</si>
  <si>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</si>
  <si>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</si>
  <si>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</si>
  <si>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</si>
  <si>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</si>
  <si>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</si>
  <si>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</si>
  <si>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</si>
  <si>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</si>
  <si>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</si>
  <si>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</si>
  <si>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</si>
  <si>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</si>
  <si>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</si>
  <si>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</si>
  <si>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</si>
  <si>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</si>
  <si>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</si>
  <si>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</si>
  <si>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</si>
  <si>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</si>
  <si>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</si>
  <si>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</si>
  <si>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</si>
  <si>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</si>
  <si>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</si>
  <si>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</si>
  <si>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</si>
  <si>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</si>
  <si>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</si>
  <si>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</si>
  <si>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</si>
  <si>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</si>
  <si>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</si>
  <si>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</si>
  <si>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</si>
  <si>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</si>
  <si>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経常費用が経常収益でどの程度賄われているかを示す指標。100％を上回っているが、類似団体と比較すると低いため、さらなる使用料収入の確保と維持管理費縮減に努める必要がある。
②『累積欠損金比率』・・・今後も欠損金が生じる見込みのため、経営状況改善に向けて対策が必要である。
③『流動比率』・・・短期的な債務に対する支払い能力を示す指標であり、流動資産増加によって年々改善されているが、今後も投資規模の適正化を判断する必要がある。
④『企業債残高対事業規模比率』・・・使用料収入に対する企業債残高の割合であり、企業債残高の規模を表す指標。類似団体と比較して平均値を下回っている。老朽化に伴い施設等の更新が増える事を踏まえ、投資規模の適正化を判断する必要がある。
⑤『経費回収率』・・・使用料で回収すべき経費を、どの程度使用料で賄えているかを表した指標。100％を上回っているが、今後も適正な使用料収入の確保及び汚水処理費の削減が必要である。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と比べても高いため、今後も維持管理費の削減等の経営改善が必要である。
⑦『施設利用率』・・・処理場の処理能力に対する汚水量の割合で、施設の利用状況を判断する指標。下水道計画を縮小したため、将来的には縮小に伴った処理場のダウンサイジング等を検討する必要がある。
⑧『水洗化率』・・・処理区域内で水洗便所を設置して汚水処理している人口の割合を表した指標。水質保全や収入増加の観点から、非水洗化世帯の実態を踏まえた上で、今後も水洗化の促進に取り組む必要がある。</t>
    <rPh sb="52" eb="54">
      <t>ルイジ</t>
    </rPh>
    <rPh sb="54" eb="56">
      <t>ダンタイ</t>
    </rPh>
    <rPh sb="57" eb="59">
      <t>ヒカク</t>
    </rPh>
    <rPh sb="111" eb="113">
      <t>コンゴ</t>
    </rPh>
    <rPh sb="114" eb="117">
      <t>ケッソンキン</t>
    </rPh>
    <rPh sb="118" eb="119">
      <t>ショウ</t>
    </rPh>
    <rPh sb="121" eb="123">
      <t>ミコ</t>
    </rPh>
    <rPh sb="132" eb="134">
      <t>カイゼン</t>
    </rPh>
    <rPh sb="135" eb="136">
      <t>ム</t>
    </rPh>
    <rPh sb="138" eb="140">
      <t>タイサク</t>
    </rPh>
    <rPh sb="141" eb="143">
      <t>ヒツヨウ</t>
    </rPh>
    <rPh sb="391" eb="393">
      <t>ウワマワ</t>
    </rPh>
    <phoneticPr fontId="4"/>
  </si>
  <si>
    <t>①『有形固定資産減価償却率』・・・有形固定資産のうち償却対象資産の減価償却がどの程度進んでいるかを表す指標。現在も新規布設整備を進めている状況であり、低い数値となっている。
②『管渠老朽化率』・・・法定耐用年数を超えた管渠延長の割合を表した指標。耐用年数50年に達している管渠がないため0％となっている。
③『管渠改善率』・・・当該年度に更新した管渠延長の割合を表した指標。管渠の更新を実施していないため0％である。毎年管路の損傷劣化箇所について調査しており、今後は将来的な経営に与える影響を考慮しながら老朽化対策について検討する必要がある。</t>
    <phoneticPr fontId="4"/>
  </si>
  <si>
    <t>類似団体と比較すると、水洗化率が平均値を大きく下回っており、非水洗化世帯の実態を踏まえた上で、接続促進による収入確保に努める必要がある。また将来的に、今後の人口推移等を考慮して、処理施設が適切な規模となるように、施設のダウンサイジング等を検討する必要がある。
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</si>
</sst>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10-4FFB-8315-D8FB4004FF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C010-4FFB-8315-D8FB4004FF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59.04</c:v>
                </c:pt>
                <c:pt idx="1">
                  <c:v>61.45</c:v>
                </c:pt>
                <c:pt idx="2">
                  <c:v>59.85</c:v>
                </c:pt>
                <c:pt idx="3">
                  <c:v>60.68</c:v>
                </c:pt>
                <c:pt idx="4">
                  <c:v>61.45</c:v>
                </c:pt>
              </c:numCache>
            </c:numRef>
          </c:val>
          <c:extLst>
            <c:ext xmlns:c16="http://schemas.microsoft.com/office/drawing/2014/chart" uri="{C3380CC4-5D6E-409C-BE32-E72D297353CC}">
              <c16:uniqueId val="{00000000-5C99-4113-AFD2-E20122F5EB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5C99-4113-AFD2-E20122F5EB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79.53</c:v>
                </c:pt>
                <c:pt idx="1">
                  <c:v>79.040000000000006</c:v>
                </c:pt>
                <c:pt idx="2">
                  <c:v>81.66</c:v>
                </c:pt>
                <c:pt idx="3">
                  <c:v>82.55</c:v>
                </c:pt>
                <c:pt idx="4">
                  <c:v>82.69</c:v>
                </c:pt>
              </c:numCache>
            </c:numRef>
          </c:val>
          <c:extLst>
            <c:ext xmlns:c16="http://schemas.microsoft.com/office/drawing/2014/chart" uri="{C3380CC4-5D6E-409C-BE32-E72D297353CC}">
              <c16:uniqueId val="{00000000-018D-42B2-9AC9-C27430DD8A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018D-42B2-9AC9-C27430DD8A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106.61</c:v>
                </c:pt>
                <c:pt idx="1">
                  <c:v>104.88</c:v>
                </c:pt>
                <c:pt idx="2">
                  <c:v>107.14</c:v>
                </c:pt>
                <c:pt idx="3">
                  <c:v>101.91</c:v>
                </c:pt>
                <c:pt idx="4">
                  <c:v>101.38</c:v>
                </c:pt>
              </c:numCache>
            </c:numRef>
          </c:val>
          <c:extLst>
            <c:ext xmlns:c16="http://schemas.microsoft.com/office/drawing/2014/chart" uri="{C3380CC4-5D6E-409C-BE32-E72D297353CC}">
              <c16:uniqueId val="{00000000-F036-46C5-8028-14264DC28A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F036-46C5-8028-14264DC28A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3.91</c:v>
                </c:pt>
                <c:pt idx="1">
                  <c:v>7.51</c:v>
                </c:pt>
                <c:pt idx="2">
                  <c:v>10.81</c:v>
                </c:pt>
                <c:pt idx="3">
                  <c:v>13.41</c:v>
                </c:pt>
                <c:pt idx="4">
                  <c:v>16.399999999999999</c:v>
                </c:pt>
              </c:numCache>
            </c:numRef>
          </c:val>
          <c:extLst>
            <c:ext xmlns:c16="http://schemas.microsoft.com/office/drawing/2014/chart" uri="{C3380CC4-5D6E-409C-BE32-E72D297353CC}">
              <c16:uniqueId val="{00000000-FF9F-4737-916A-DCEF8BE252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FF9F-4737-916A-DCEF8BE252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6-4FA6-BFA4-BC0EF25FFA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D046-4FA6-BFA4-BC0EF25FFA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quot;-&quot;">
                  <c:v>19.05</c:v>
                </c:pt>
              </c:numCache>
            </c:numRef>
          </c:val>
          <c:extLst>
            <c:ext xmlns:c16="http://schemas.microsoft.com/office/drawing/2014/chart" uri="{C3380CC4-5D6E-409C-BE32-E72D297353CC}">
              <c16:uniqueId val="{00000000-7D40-4E7F-8603-5061F2CE00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7D40-4E7F-8603-5061F2CE00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40.03</c:v>
                </c:pt>
                <c:pt idx="1">
                  <c:v>74.64</c:v>
                </c:pt>
                <c:pt idx="2">
                  <c:v>98.83</c:v>
                </c:pt>
                <c:pt idx="3">
                  <c:v>90.86</c:v>
                </c:pt>
                <c:pt idx="4">
                  <c:v>100.98</c:v>
                </c:pt>
              </c:numCache>
            </c:numRef>
          </c:val>
          <c:extLst>
            <c:ext xmlns:c16="http://schemas.microsoft.com/office/drawing/2014/chart" uri="{C3380CC4-5D6E-409C-BE32-E72D297353CC}">
              <c16:uniqueId val="{00000000-4291-41AA-8BA6-ECDD1EAA7B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4291-41AA-8BA6-ECDD1EAA7B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2323.8200000000002</c:v>
                </c:pt>
                <c:pt idx="1">
                  <c:v>360.3</c:v>
                </c:pt>
                <c:pt idx="2">
                  <c:v>291.43</c:v>
                </c:pt>
                <c:pt idx="3">
                  <c:v>27.34</c:v>
                </c:pt>
                <c:pt idx="4">
                  <c:v>77.56</c:v>
                </c:pt>
              </c:numCache>
            </c:numRef>
          </c:val>
          <c:extLst>
            <c:ext xmlns:c16="http://schemas.microsoft.com/office/drawing/2014/chart" uri="{C3380CC4-5D6E-409C-BE32-E72D297353CC}">
              <c16:uniqueId val="{00000000-B3AC-49B0-B46C-757053855B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B3AC-49B0-B46C-757053855B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98.39</c:v>
                </c:pt>
                <c:pt idx="1">
                  <c:v>93.89</c:v>
                </c:pt>
                <c:pt idx="2">
                  <c:v>94.42</c:v>
                </c:pt>
                <c:pt idx="3">
                  <c:v>98.36</c:v>
                </c:pt>
                <c:pt idx="4">
                  <c:v>101.01</c:v>
                </c:pt>
              </c:numCache>
            </c:numRef>
          </c:val>
          <c:extLst>
            <c:ext xmlns:c16="http://schemas.microsoft.com/office/drawing/2014/chart" uri="{C3380CC4-5D6E-409C-BE32-E72D297353CC}">
              <c16:uniqueId val="{00000000-C69E-4BB3-A757-3B08122B31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C69E-4BB3-A757-3B08122B31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175.85</c:v>
                </c:pt>
                <c:pt idx="1">
                  <c:v>183.06</c:v>
                </c:pt>
                <c:pt idx="2">
                  <c:v>182.26</c:v>
                </c:pt>
                <c:pt idx="3">
                  <c:v>175.01</c:v>
                </c:pt>
                <c:pt idx="4">
                  <c:v>170.45</c:v>
                </c:pt>
              </c:numCache>
            </c:numRef>
          </c:val>
          <c:extLst>
            <c:ext xmlns:c16="http://schemas.microsoft.com/office/drawing/2014/chart" uri="{C3380CC4-5D6E-409C-BE32-E72D297353CC}">
              <c16:uniqueId val="{00000000-234A-4BFB-A556-F77838CC38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234A-4BFB-A556-F77838CC38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大分県　中津市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71" t="str">
        <f>データ!$M$6</f>
        <v>非設置</v>
      </c>
      <c r="AE8" s="71"/>
      <c r="AF8" s="71"/>
      <c r="AG8" s="71"/>
      <c r="AH8" s="71"/>
      <c r="AI8" s="71"/>
      <c r="AJ8" s="71"/>
      <c r="AK8" s="3"/>
      <c r="AL8" s="45">
        <f>データ!S6</f>
        <v>82221</v>
      </c>
      <c r="AM8" s="45"/>
      <c r="AN8" s="45"/>
      <c r="AO8" s="45"/>
      <c r="AP8" s="45"/>
      <c r="AQ8" s="45"/>
      <c r="AR8" s="45"/>
      <c r="AS8" s="45"/>
      <c r="AT8" s="44">
        <f>データ!T6</f>
        <v>491.44</v>
      </c>
      <c r="AU8" s="44"/>
      <c r="AV8" s="44"/>
      <c r="AW8" s="44"/>
      <c r="AX8" s="44"/>
      <c r="AY8" s="44"/>
      <c r="AZ8" s="44"/>
      <c r="BA8" s="44"/>
      <c r="BB8" s="44">
        <f>データ!U6</f>
        <v>167.31</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54.36</v>
      </c>
      <c r="J10" s="44"/>
      <c r="K10" s="44"/>
      <c r="L10" s="44"/>
      <c r="M10" s="44"/>
      <c r="N10" s="44"/>
      <c r="O10" s="44"/>
      <c r="P10" s="44">
        <f>データ!P6</f>
        <v>42.27</v>
      </c>
      <c r="Q10" s="44"/>
      <c r="R10" s="44"/>
      <c r="S10" s="44"/>
      <c r="T10" s="44"/>
      <c r="U10" s="44"/>
      <c r="V10" s="44"/>
      <c r="W10" s="44">
        <f>データ!Q6</f>
        <v>72.97</v>
      </c>
      <c r="X10" s="44"/>
      <c r="Y10" s="44"/>
      <c r="Z10" s="44"/>
      <c r="AA10" s="44"/>
      <c r="AB10" s="44"/>
      <c r="AC10" s="44"/>
      <c r="AD10" s="45">
        <f>データ!R6</f>
        <v>3300</v>
      </c>
      <c r="AE10" s="45"/>
      <c r="AF10" s="45"/>
      <c r="AG10" s="45"/>
      <c r="AH10" s="45"/>
      <c r="AI10" s="45"/>
      <c r="AJ10" s="45"/>
      <c r="AK10" s="2"/>
      <c r="AL10" s="45">
        <f>データ!V6</f>
        <v>34561</v>
      </c>
      <c r="AM10" s="45"/>
      <c r="AN10" s="45"/>
      <c r="AO10" s="45"/>
      <c r="AP10" s="45"/>
      <c r="AQ10" s="45"/>
      <c r="AR10" s="45"/>
      <c r="AS10" s="45"/>
      <c r="AT10" s="44">
        <f>データ!W6</f>
        <v>9.35</v>
      </c>
      <c r="AU10" s="44"/>
      <c r="AV10" s="44"/>
      <c r="AW10" s="44"/>
      <c r="AX10" s="44"/>
      <c r="AY10" s="44"/>
      <c r="AZ10" s="44"/>
      <c r="BA10" s="44"/>
      <c r="BB10" s="44">
        <f>データ!X6</f>
        <v>3696.36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6.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6.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6.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6.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6.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6.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6.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6.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6.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6.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6.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6.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6.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6.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6.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6.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6.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6.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6.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6.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6.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6.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6.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6.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6.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6.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6.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6.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6.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6.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6.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9YnetPSa72Y39EiogSdxb0niCqYUKwjZCtahqYF+j8u4sWQvJnOW9lGKJxCW3hwSW8E6xSPfKTdo7rreKHnuMw==" saltValue="OfTO5rAgZdAHYobc/l49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442038</v>
      </c>
      <c r="D6" s="19">
        <f t="shared" si="3"/>
        <v>46</v>
      </c>
      <c r="E6" s="19">
        <f t="shared" si="3"/>
        <v>17</v>
      </c>
      <c r="F6" s="19">
        <f t="shared" si="3"/>
        <v>1</v>
      </c>
      <c r="G6" s="19">
        <f t="shared" si="3"/>
        <v>0</v>
      </c>
      <c r="H6" s="19" t="str">
        <f t="shared" si="3"/>
        <v>大分県　中津市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54.36</v>
      </c>
      <c r="P6" s="20">
        <f t="shared" si="3"/>
        <v>42.27</v>
      </c>
      <c r="Q6" s="20">
        <f t="shared" si="3"/>
        <v>72.97</v>
      </c>
      <c r="R6" s="20">
        <f t="shared" si="3"/>
        <v>3300</v>
      </c>
      <c r="S6" s="20">
        <f t="shared" si="3"/>
        <v>82221</v>
      </c>
      <c r="T6" s="20">
        <f t="shared" si="3"/>
        <v>491.44</v>
      </c>
      <c r="U6" s="20">
        <f t="shared" si="3"/>
        <v>167.31</v>
      </c>
      <c r="V6" s="20">
        <f t="shared" si="3"/>
        <v>34561</v>
      </c>
      <c r="W6" s="20">
        <f t="shared" si="3"/>
        <v>9.35</v>
      </c>
      <c r="X6" s="20">
        <f t="shared" si="3"/>
        <v>3696.36</v>
      </c>
      <c r="Y6" s="21">
        <f>IF(Y7="",NA(),Y7)</f>
        <v>106.61</v>
      </c>
      <c r="Z6" s="21">
        <f t="shared" ref="Z6:AH6" si="4">IF(Z7="",NA(),Z7)</f>
        <v>104.88</v>
      </c>
      <c r="AA6" s="21">
        <f t="shared" si="4"/>
        <v>107.14</v>
      </c>
      <c r="AB6" s="21">
        <f t="shared" si="4"/>
        <v>101.91</v>
      </c>
      <c r="AC6" s="21">
        <f t="shared" si="4"/>
        <v>101.38</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1">
        <f t="shared" si="5"/>
        <v>19.05</v>
      </c>
      <c r="AO6" s="21">
        <f t="shared" si="5"/>
        <v>7.42</v>
      </c>
      <c r="AP6" s="21">
        <f t="shared" si="5"/>
        <v>4.72</v>
      </c>
      <c r="AQ6" s="21">
        <f t="shared" si="5"/>
        <v>4.49</v>
      </c>
      <c r="AR6" s="21">
        <f t="shared" si="5"/>
        <v>5.41</v>
      </c>
      <c r="AS6" s="21">
        <f t="shared" si="5"/>
        <v>5.61</v>
      </c>
      <c r="AT6" s="20" t="str">
        <f>IF(AT7="","",IF(AT7="-","【-】","【"&amp;SUBSTITUTE(TEXT(AT7,"#,##0.00"),"-","△")&amp;"】"))</f>
        <v>【3.03】</v>
      </c>
      <c r="AU6" s="21">
        <f>IF(AU7="",NA(),AU7)</f>
        <v>40.03</v>
      </c>
      <c r="AV6" s="21">
        <f t="shared" ref="AV6:BD6" si="6">IF(AV7="",NA(),AV7)</f>
        <v>74.64</v>
      </c>
      <c r="AW6" s="21">
        <f t="shared" si="6"/>
        <v>98.83</v>
      </c>
      <c r="AX6" s="21">
        <f t="shared" si="6"/>
        <v>90.86</v>
      </c>
      <c r="AY6" s="21">
        <f t="shared" si="6"/>
        <v>100.98</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2323.8200000000002</v>
      </c>
      <c r="BG6" s="21">
        <f t="shared" ref="BG6:BO6" si="7">IF(BG7="",NA(),BG7)</f>
        <v>360.3</v>
      </c>
      <c r="BH6" s="21">
        <f t="shared" si="7"/>
        <v>291.43</v>
      </c>
      <c r="BI6" s="21">
        <f t="shared" si="7"/>
        <v>27.34</v>
      </c>
      <c r="BJ6" s="21">
        <f t="shared" si="7"/>
        <v>77.56</v>
      </c>
      <c r="BK6" s="21">
        <f t="shared" si="7"/>
        <v>847.44</v>
      </c>
      <c r="BL6" s="21">
        <f t="shared" si="7"/>
        <v>857.88</v>
      </c>
      <c r="BM6" s="21">
        <f t="shared" si="7"/>
        <v>825.1</v>
      </c>
      <c r="BN6" s="21">
        <f t="shared" si="7"/>
        <v>789.87</v>
      </c>
      <c r="BO6" s="21">
        <f t="shared" si="7"/>
        <v>749.43</v>
      </c>
      <c r="BP6" s="20" t="str">
        <f>IF(BP7="","",IF(BP7="-","【-】","【"&amp;SUBSTITUTE(TEXT(BP7,"#,##0.00"),"-","△")&amp;"】"))</f>
        <v>【630.82】</v>
      </c>
      <c r="BQ6" s="21">
        <f>IF(BQ7="",NA(),BQ7)</f>
        <v>98.39</v>
      </c>
      <c r="BR6" s="21">
        <f t="shared" ref="BR6:BZ6" si="8">IF(BR7="",NA(),BR7)</f>
        <v>93.89</v>
      </c>
      <c r="BS6" s="21">
        <f t="shared" si="8"/>
        <v>94.42</v>
      </c>
      <c r="BT6" s="21">
        <f t="shared" si="8"/>
        <v>98.36</v>
      </c>
      <c r="BU6" s="21">
        <f t="shared" si="8"/>
        <v>101.01</v>
      </c>
      <c r="BV6" s="21">
        <f t="shared" si="8"/>
        <v>94.69</v>
      </c>
      <c r="BW6" s="21">
        <f t="shared" si="8"/>
        <v>94.97</v>
      </c>
      <c r="BX6" s="21">
        <f t="shared" si="8"/>
        <v>97.07</v>
      </c>
      <c r="BY6" s="21">
        <f t="shared" si="8"/>
        <v>98.06</v>
      </c>
      <c r="BZ6" s="21">
        <f t="shared" si="8"/>
        <v>98.46</v>
      </c>
      <c r="CA6" s="20" t="str">
        <f>IF(CA7="","",IF(CA7="-","【-】","【"&amp;SUBSTITUTE(TEXT(CA7,"#,##0.00"),"-","△")&amp;"】"))</f>
        <v>【97.81】</v>
      </c>
      <c r="CB6" s="21">
        <f>IF(CB7="",NA(),CB7)</f>
        <v>175.85</v>
      </c>
      <c r="CC6" s="21">
        <f t="shared" ref="CC6:CK6" si="9">IF(CC7="",NA(),CC7)</f>
        <v>183.06</v>
      </c>
      <c r="CD6" s="21">
        <f t="shared" si="9"/>
        <v>182.26</v>
      </c>
      <c r="CE6" s="21">
        <f t="shared" si="9"/>
        <v>175.01</v>
      </c>
      <c r="CF6" s="21">
        <f t="shared" si="9"/>
        <v>170.45</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59.04</v>
      </c>
      <c r="CN6" s="21">
        <f t="shared" ref="CN6:CV6" si="10">IF(CN7="",NA(),CN7)</f>
        <v>61.45</v>
      </c>
      <c r="CO6" s="21">
        <f t="shared" si="10"/>
        <v>59.85</v>
      </c>
      <c r="CP6" s="21">
        <f t="shared" si="10"/>
        <v>60.68</v>
      </c>
      <c r="CQ6" s="21">
        <f t="shared" si="10"/>
        <v>61.45</v>
      </c>
      <c r="CR6" s="21">
        <f t="shared" si="10"/>
        <v>68.31</v>
      </c>
      <c r="CS6" s="21">
        <f t="shared" si="10"/>
        <v>65.28</v>
      </c>
      <c r="CT6" s="21">
        <f t="shared" si="10"/>
        <v>64.92</v>
      </c>
      <c r="CU6" s="21">
        <f t="shared" si="10"/>
        <v>64.14</v>
      </c>
      <c r="CV6" s="21">
        <f t="shared" si="10"/>
        <v>63.71</v>
      </c>
      <c r="CW6" s="20" t="str">
        <f>IF(CW7="","",IF(CW7="-","【-】","【"&amp;SUBSTITUTE(TEXT(CW7,"#,##0.00"),"-","△")&amp;"】"))</f>
        <v>【58.94】</v>
      </c>
      <c r="CX6" s="21">
        <f>IF(CX7="",NA(),CX7)</f>
        <v>79.53</v>
      </c>
      <c r="CY6" s="21">
        <f t="shared" ref="CY6:DG6" si="11">IF(CY7="",NA(),CY7)</f>
        <v>79.040000000000006</v>
      </c>
      <c r="CZ6" s="21">
        <f t="shared" si="11"/>
        <v>81.66</v>
      </c>
      <c r="DA6" s="21">
        <f t="shared" si="11"/>
        <v>82.55</v>
      </c>
      <c r="DB6" s="21">
        <f t="shared" si="11"/>
        <v>82.69</v>
      </c>
      <c r="DC6" s="21">
        <f t="shared" si="11"/>
        <v>92.62</v>
      </c>
      <c r="DD6" s="21">
        <f t="shared" si="11"/>
        <v>92.72</v>
      </c>
      <c r="DE6" s="21">
        <f t="shared" si="11"/>
        <v>92.88</v>
      </c>
      <c r="DF6" s="21">
        <f t="shared" si="11"/>
        <v>92.9</v>
      </c>
      <c r="DG6" s="21">
        <f t="shared" si="11"/>
        <v>92.89</v>
      </c>
      <c r="DH6" s="20" t="str">
        <f>IF(DH7="","",IF(DH7="-","【-】","【"&amp;SUBSTITUTE(TEXT(DH7,"#,##0.00"),"-","△")&amp;"】"))</f>
        <v>【95.91】</v>
      </c>
      <c r="DI6" s="21">
        <f>IF(DI7="",NA(),DI7)</f>
        <v>3.91</v>
      </c>
      <c r="DJ6" s="21">
        <f t="shared" ref="DJ6:DR6" si="12">IF(DJ7="",NA(),DJ7)</f>
        <v>7.51</v>
      </c>
      <c r="DK6" s="21">
        <f t="shared" si="12"/>
        <v>10.81</v>
      </c>
      <c r="DL6" s="21">
        <f t="shared" si="12"/>
        <v>13.41</v>
      </c>
      <c r="DM6" s="21">
        <f t="shared" si="12"/>
        <v>16.399999999999999</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442038</v>
      </c>
      <c r="D7" s="23">
        <v>46</v>
      </c>
      <c r="E7" s="23">
        <v>17</v>
      </c>
      <c r="F7" s="23">
        <v>1</v>
      </c>
      <c r="G7" s="23">
        <v>0</v>
      </c>
      <c r="H7" s="23" t="s">
        <v>96</v>
      </c>
      <c r="I7" s="23" t="s">
        <v>97</v>
      </c>
      <c r="J7" s="23" t="s">
        <v>98</v>
      </c>
      <c r="K7" s="23" t="s">
        <v>99</v>
      </c>
      <c r="L7" s="23" t="s">
        <v>100</v>
      </c>
      <c r="M7" s="23" t="s">
        <v>101</v>
      </c>
      <c r="N7" s="24" t="s">
        <v>102</v>
      </c>
      <c r="O7" s="24">
        <v>54.36</v>
      </c>
      <c r="P7" s="24">
        <v>42.27</v>
      </c>
      <c r="Q7" s="24">
        <v>72.97</v>
      </c>
      <c r="R7" s="24">
        <v>3300</v>
      </c>
      <c r="S7" s="24">
        <v>82221</v>
      </c>
      <c r="T7" s="24">
        <v>491.44</v>
      </c>
      <c r="U7" s="24">
        <v>167.31</v>
      </c>
      <c r="V7" s="24">
        <v>34561</v>
      </c>
      <c r="W7" s="24">
        <v>9.35</v>
      </c>
      <c r="X7" s="24">
        <v>3696.36</v>
      </c>
      <c r="Y7" s="24">
        <v>106.61</v>
      </c>
      <c r="Z7" s="24">
        <v>104.88</v>
      </c>
      <c r="AA7" s="24">
        <v>107.14</v>
      </c>
      <c r="AB7" s="24">
        <v>101.91</v>
      </c>
      <c r="AC7" s="24">
        <v>101.38</v>
      </c>
      <c r="AD7" s="24">
        <v>106.99</v>
      </c>
      <c r="AE7" s="24">
        <v>107.85</v>
      </c>
      <c r="AF7" s="24">
        <v>108.04</v>
      </c>
      <c r="AG7" s="24">
        <v>107.49</v>
      </c>
      <c r="AH7" s="24">
        <v>107.64</v>
      </c>
      <c r="AI7" s="24">
        <v>105.91</v>
      </c>
      <c r="AJ7" s="24">
        <v>0</v>
      </c>
      <c r="AK7" s="24">
        <v>0</v>
      </c>
      <c r="AL7" s="24">
        <v>0</v>
      </c>
      <c r="AM7" s="24">
        <v>0</v>
      </c>
      <c r="AN7" s="24">
        <v>19.05</v>
      </c>
      <c r="AO7" s="24">
        <v>7.42</v>
      </c>
      <c r="AP7" s="24">
        <v>4.72</v>
      </c>
      <c r="AQ7" s="24">
        <v>4.49</v>
      </c>
      <c r="AR7" s="24">
        <v>5.41</v>
      </c>
      <c r="AS7" s="24">
        <v>5.61</v>
      </c>
      <c r="AT7" s="24">
        <v>3.03</v>
      </c>
      <c r="AU7" s="24">
        <v>40.03</v>
      </c>
      <c r="AV7" s="24">
        <v>74.64</v>
      </c>
      <c r="AW7" s="24">
        <v>98.83</v>
      </c>
      <c r="AX7" s="24">
        <v>90.86</v>
      </c>
      <c r="AY7" s="24">
        <v>100.98</v>
      </c>
      <c r="AZ7" s="24">
        <v>68.180000000000007</v>
      </c>
      <c r="BA7" s="24">
        <v>67.930000000000007</v>
      </c>
      <c r="BB7" s="24">
        <v>68.53</v>
      </c>
      <c r="BC7" s="24">
        <v>69.180000000000007</v>
      </c>
      <c r="BD7" s="24">
        <v>76.319999999999993</v>
      </c>
      <c r="BE7" s="24">
        <v>78.430000000000007</v>
      </c>
      <c r="BF7" s="24">
        <v>2323.8200000000002</v>
      </c>
      <c r="BG7" s="24">
        <v>360.3</v>
      </c>
      <c r="BH7" s="24">
        <v>291.43</v>
      </c>
      <c r="BI7" s="24">
        <v>27.34</v>
      </c>
      <c r="BJ7" s="24">
        <v>77.56</v>
      </c>
      <c r="BK7" s="24">
        <v>847.44</v>
      </c>
      <c r="BL7" s="24">
        <v>857.88</v>
      </c>
      <c r="BM7" s="24">
        <v>825.1</v>
      </c>
      <c r="BN7" s="24">
        <v>789.87</v>
      </c>
      <c r="BO7" s="24">
        <v>749.43</v>
      </c>
      <c r="BP7" s="24">
        <v>630.82000000000005</v>
      </c>
      <c r="BQ7" s="24">
        <v>98.39</v>
      </c>
      <c r="BR7" s="24">
        <v>93.89</v>
      </c>
      <c r="BS7" s="24">
        <v>94.42</v>
      </c>
      <c r="BT7" s="24">
        <v>98.36</v>
      </c>
      <c r="BU7" s="24">
        <v>101.01</v>
      </c>
      <c r="BV7" s="24">
        <v>94.69</v>
      </c>
      <c r="BW7" s="24">
        <v>94.97</v>
      </c>
      <c r="BX7" s="24">
        <v>97.07</v>
      </c>
      <c r="BY7" s="24">
        <v>98.06</v>
      </c>
      <c r="BZ7" s="24">
        <v>98.46</v>
      </c>
      <c r="CA7" s="24">
        <v>97.81</v>
      </c>
      <c r="CB7" s="24">
        <v>175.85</v>
      </c>
      <c r="CC7" s="24">
        <v>183.06</v>
      </c>
      <c r="CD7" s="24">
        <v>182.26</v>
      </c>
      <c r="CE7" s="24">
        <v>175.01</v>
      </c>
      <c r="CF7" s="24">
        <v>170.45</v>
      </c>
      <c r="CG7" s="24">
        <v>159.78</v>
      </c>
      <c r="CH7" s="24">
        <v>159.49</v>
      </c>
      <c r="CI7" s="24">
        <v>157.81</v>
      </c>
      <c r="CJ7" s="24">
        <v>157.37</v>
      </c>
      <c r="CK7" s="24">
        <v>157.44999999999999</v>
      </c>
      <c r="CL7" s="24">
        <v>138.75</v>
      </c>
      <c r="CM7" s="24">
        <v>59.04</v>
      </c>
      <c r="CN7" s="24">
        <v>61.45</v>
      </c>
      <c r="CO7" s="24">
        <v>59.85</v>
      </c>
      <c r="CP7" s="24">
        <v>60.68</v>
      </c>
      <c r="CQ7" s="24">
        <v>61.45</v>
      </c>
      <c r="CR7" s="24">
        <v>68.31</v>
      </c>
      <c r="CS7" s="24">
        <v>65.28</v>
      </c>
      <c r="CT7" s="24">
        <v>64.92</v>
      </c>
      <c r="CU7" s="24">
        <v>64.14</v>
      </c>
      <c r="CV7" s="24">
        <v>63.71</v>
      </c>
      <c r="CW7" s="24">
        <v>58.94</v>
      </c>
      <c r="CX7" s="24">
        <v>79.53</v>
      </c>
      <c r="CY7" s="24">
        <v>79.040000000000006</v>
      </c>
      <c r="CZ7" s="24">
        <v>81.66</v>
      </c>
      <c r="DA7" s="24">
        <v>82.55</v>
      </c>
      <c r="DB7" s="24">
        <v>82.69</v>
      </c>
      <c r="DC7" s="24">
        <v>92.62</v>
      </c>
      <c r="DD7" s="24">
        <v>92.72</v>
      </c>
      <c r="DE7" s="24">
        <v>92.88</v>
      </c>
      <c r="DF7" s="24">
        <v>92.9</v>
      </c>
      <c r="DG7" s="24">
        <v>92.89</v>
      </c>
      <c r="DH7" s="24">
        <v>95.91</v>
      </c>
      <c r="DI7" s="24">
        <v>3.91</v>
      </c>
      <c r="DJ7" s="24">
        <v>7.51</v>
      </c>
      <c r="DK7" s="24">
        <v>10.81</v>
      </c>
      <c r="DL7" s="24">
        <v>13.41</v>
      </c>
      <c r="DM7" s="24">
        <v>16.399999999999999</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2025-02-20T04:31:40Z</cp:lastPrinted>
  <dcterms:created xsi:type="dcterms:W3CDTF">2025-01-24T07:07:25Z</dcterms:created>
  <dcterms:modified xsi:type="dcterms:W3CDTF">2025-02-20T04:32:06Z</dcterms:modified>
  <cp:category/>
</cp:coreProperties>
</file>