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S:\教育庁\31120_999教育財務課\31120_008学校運営支援班\30-40_予算・契約\41_電力入札\R06_電力入札\04_HP公告\G4\"/>
    </mc:Choice>
  </mc:AlternateContent>
  <xr:revisionPtr revIDLastSave="0" documentId="8_{BAECE2F1-5698-4D20-86EF-A3D54CA9E04F}" xr6:coauthVersionLast="47" xr6:coauthVersionMax="47" xr10:uidLastSave="{00000000-0000-0000-0000-000000000000}"/>
  <bookViews>
    <workbookView xWindow="30225" yWindow="810" windowWidth="25710" windowHeight="14940" xr2:uid="{DFABBB8C-4B8A-4EC5-A7E3-1909945495F7}"/>
  </bookViews>
  <sheets>
    <sheet name="電気料金入札金額計算書" sheetId="1" r:id="rId1"/>
  </sheets>
  <definedNames>
    <definedName name="_xlnm.Print_Area" localSheetId="0">電気料金入札金額計算書!$A$1:$L$52</definedName>
    <definedName name="料金表" localSheetId="0">#REF!</definedName>
    <definedName name="料金表">#REF!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4" i="1" l="1"/>
  <c r="I43" i="1"/>
  <c r="E43" i="1"/>
  <c r="I42" i="1"/>
  <c r="I41" i="1"/>
  <c r="J41" i="1" s="1"/>
  <c r="E41" i="1"/>
  <c r="I40" i="1"/>
  <c r="I39" i="1"/>
  <c r="J39" i="1" s="1"/>
  <c r="E39" i="1"/>
  <c r="L39" i="1" s="1"/>
  <c r="I38" i="1"/>
  <c r="I37" i="1"/>
  <c r="J37" i="1" s="1"/>
  <c r="E37" i="1"/>
  <c r="I36" i="1"/>
  <c r="I35" i="1"/>
  <c r="E35" i="1"/>
  <c r="I34" i="1"/>
  <c r="I33" i="1"/>
  <c r="J33" i="1" s="1"/>
  <c r="E33" i="1"/>
  <c r="I32" i="1"/>
  <c r="I31" i="1"/>
  <c r="J31" i="1" s="1"/>
  <c r="E31" i="1"/>
  <c r="L31" i="1" s="1"/>
  <c r="I30" i="1"/>
  <c r="I29" i="1"/>
  <c r="J29" i="1" s="1"/>
  <c r="E29" i="1"/>
  <c r="I28" i="1"/>
  <c r="I27" i="1"/>
  <c r="E27" i="1"/>
  <c r="I26" i="1"/>
  <c r="I25" i="1"/>
  <c r="J25" i="1" s="1"/>
  <c r="E25" i="1"/>
  <c r="I24" i="1"/>
  <c r="I23" i="1"/>
  <c r="J23" i="1" s="1"/>
  <c r="E23" i="1"/>
  <c r="L23" i="1" s="1"/>
  <c r="I22" i="1"/>
  <c r="I21" i="1"/>
  <c r="J21" i="1" s="1"/>
  <c r="E21" i="1"/>
  <c r="I20" i="1"/>
  <c r="I19" i="1"/>
  <c r="E19" i="1"/>
  <c r="I18" i="1"/>
  <c r="I17" i="1"/>
  <c r="J17" i="1" s="1"/>
  <c r="E17" i="1"/>
  <c r="I16" i="1"/>
  <c r="I15" i="1"/>
  <c r="J15" i="1" s="1"/>
  <c r="E15" i="1"/>
  <c r="L15" i="1" s="1"/>
  <c r="I14" i="1"/>
  <c r="I13" i="1"/>
  <c r="J13" i="1" s="1"/>
  <c r="E13" i="1"/>
  <c r="I12" i="1"/>
  <c r="I11" i="1"/>
  <c r="E11" i="1"/>
  <c r="I10" i="1"/>
  <c r="I9" i="1"/>
  <c r="J9" i="1" s="1"/>
  <c r="E9" i="1"/>
  <c r="I8" i="1"/>
  <c r="I7" i="1"/>
  <c r="J7" i="1" s="1"/>
  <c r="E7" i="1"/>
  <c r="L7" i="1" s="1"/>
  <c r="I6" i="1"/>
  <c r="I5" i="1"/>
  <c r="J5" i="1" s="1"/>
  <c r="E5" i="1"/>
  <c r="L43" i="1" l="1"/>
  <c r="J11" i="1"/>
  <c r="L11" i="1" s="1"/>
  <c r="J19" i="1"/>
  <c r="L19" i="1" s="1"/>
  <c r="J27" i="1"/>
  <c r="L27" i="1" s="1"/>
  <c r="J35" i="1"/>
  <c r="L35" i="1" s="1"/>
  <c r="J43" i="1"/>
  <c r="L5" i="1"/>
  <c r="L9" i="1"/>
  <c r="L13" i="1"/>
  <c r="L17" i="1"/>
  <c r="L21" i="1"/>
  <c r="L25" i="1"/>
  <c r="L29" i="1"/>
  <c r="L33" i="1"/>
  <c r="L37" i="1"/>
  <c r="L41" i="1"/>
  <c r="L45" i="1" l="1"/>
  <c r="L46" i="1" s="1"/>
</calcChain>
</file>

<file path=xl/sharedStrings.xml><?xml version="1.0" encoding="utf-8"?>
<sst xmlns="http://schemas.openxmlformats.org/spreadsheetml/2006/main" count="85" uniqueCount="47">
  <si>
    <t>電気料金入札金額計算書</t>
    <rPh sb="0" eb="2">
      <t>デンキ</t>
    </rPh>
    <rPh sb="2" eb="4">
      <t>リョウキン</t>
    </rPh>
    <rPh sb="4" eb="6">
      <t>ニュウサツ</t>
    </rPh>
    <rPh sb="6" eb="8">
      <t>キンガク</t>
    </rPh>
    <rPh sb="8" eb="11">
      <t>ケイサンショ</t>
    </rPh>
    <phoneticPr fontId="2"/>
  </si>
  <si>
    <t>施設番号</t>
    <rPh sb="0" eb="2">
      <t>シセツ</t>
    </rPh>
    <rPh sb="2" eb="4">
      <t>バンゴウ</t>
    </rPh>
    <phoneticPr fontId="2"/>
  </si>
  <si>
    <t>施設名</t>
    <rPh sb="0" eb="3">
      <t>シセツメイ</t>
    </rPh>
    <phoneticPr fontId="2"/>
  </si>
  <si>
    <t>基本料金（見込）</t>
    <rPh sb="0" eb="2">
      <t>キホン</t>
    </rPh>
    <rPh sb="2" eb="4">
      <t>リョウキン</t>
    </rPh>
    <rPh sb="5" eb="7">
      <t>ミコ</t>
    </rPh>
    <phoneticPr fontId="2"/>
  </si>
  <si>
    <t>電力量料金（見込）</t>
    <rPh sb="0" eb="2">
      <t>デンリョク</t>
    </rPh>
    <rPh sb="2" eb="3">
      <t>リョウ</t>
    </rPh>
    <rPh sb="3" eb="5">
      <t>リョウキン</t>
    </rPh>
    <rPh sb="6" eb="8">
      <t>ミコ</t>
    </rPh>
    <phoneticPr fontId="2"/>
  </si>
  <si>
    <t>調整料金※注4</t>
    <rPh sb="0" eb="2">
      <t>チョウセイ</t>
    </rPh>
    <rPh sb="2" eb="4">
      <t>リョウキン</t>
    </rPh>
    <phoneticPr fontId="2"/>
  </si>
  <si>
    <t>見込金額合計(円)
(基本料金)①＋
(電力量料金)②＋
(調整料金)③
※注3</t>
    <rPh sb="0" eb="2">
      <t>ミコ</t>
    </rPh>
    <rPh sb="2" eb="4">
      <t>キンガク</t>
    </rPh>
    <rPh sb="4" eb="6">
      <t>ゴウケイ</t>
    </rPh>
    <rPh sb="11" eb="13">
      <t>キホン</t>
    </rPh>
    <rPh sb="13" eb="15">
      <t>リョウキン</t>
    </rPh>
    <rPh sb="20" eb="23">
      <t>デンリョクリョウ</t>
    </rPh>
    <rPh sb="23" eb="25">
      <t>リョウキン</t>
    </rPh>
    <rPh sb="30" eb="32">
      <t>チョウセイ</t>
    </rPh>
    <rPh sb="32" eb="34">
      <t>リョウキン</t>
    </rPh>
    <rPh sb="38" eb="39">
      <t>チュウ</t>
    </rPh>
    <phoneticPr fontId="2"/>
  </si>
  <si>
    <t>予定
契約
電力
(㎾) (A)</t>
    <rPh sb="0" eb="2">
      <t>ヨテイ</t>
    </rPh>
    <rPh sb="3" eb="5">
      <t>ケイヤク</t>
    </rPh>
    <rPh sb="6" eb="8">
      <t>デンリョク</t>
    </rPh>
    <phoneticPr fontId="2"/>
  </si>
  <si>
    <t>単価
(円/㎾)
　(B)
※注1</t>
    <rPh sb="0" eb="2">
      <t>タンカ</t>
    </rPh>
    <rPh sb="4" eb="5">
      <t>エン</t>
    </rPh>
    <rPh sb="15" eb="16">
      <t>チュウ</t>
    </rPh>
    <phoneticPr fontId="2"/>
  </si>
  <si>
    <t>基本料金（円）
(A)×(B)×12月×0.85　①
※注2</t>
    <rPh sb="0" eb="2">
      <t>キホン</t>
    </rPh>
    <rPh sb="2" eb="4">
      <t>リョウキン</t>
    </rPh>
    <rPh sb="5" eb="6">
      <t>エン</t>
    </rPh>
    <rPh sb="18" eb="19">
      <t>ガツ</t>
    </rPh>
    <phoneticPr fontId="2"/>
  </si>
  <si>
    <t>区分</t>
    <rPh sb="0" eb="2">
      <t>クブン</t>
    </rPh>
    <phoneticPr fontId="2"/>
  </si>
  <si>
    <t>年間予定
使用電力量
(㎾h)</t>
    <rPh sb="2" eb="4">
      <t>ヨテイ</t>
    </rPh>
    <rPh sb="5" eb="7">
      <t>シヨウ</t>
    </rPh>
    <rPh sb="9" eb="10">
      <t>リョウ</t>
    </rPh>
    <phoneticPr fontId="2"/>
  </si>
  <si>
    <t>単価
(円/㎾h)
※注1</t>
    <rPh sb="0" eb="2">
      <t>タンカ</t>
    </rPh>
    <rPh sb="4" eb="5">
      <t>エン</t>
    </rPh>
    <phoneticPr fontId="2"/>
  </si>
  <si>
    <t>年間電力量
料金
(円)</t>
    <rPh sb="0" eb="2">
      <t>ネンカン</t>
    </rPh>
    <rPh sb="2" eb="4">
      <t>デンリョク</t>
    </rPh>
    <rPh sb="4" eb="5">
      <t>リョウ</t>
    </rPh>
    <rPh sb="6" eb="8">
      <t>リョウキン</t>
    </rPh>
    <rPh sb="10" eb="11">
      <t>エン</t>
    </rPh>
    <phoneticPr fontId="2"/>
  </si>
  <si>
    <t>年間電力量
合計(円)
　②</t>
    <rPh sb="2" eb="4">
      <t>デンリョク</t>
    </rPh>
    <rPh sb="4" eb="5">
      <t>リョウ</t>
    </rPh>
    <rPh sb="6" eb="8">
      <t>ゴウケイ</t>
    </rPh>
    <rPh sb="9" eb="10">
      <t>エン</t>
    </rPh>
    <phoneticPr fontId="2"/>
  </si>
  <si>
    <t>詳細別紙
(円)
③</t>
    <rPh sb="0" eb="2">
      <t>ショウサイ</t>
    </rPh>
    <rPh sb="2" eb="4">
      <t>ベッシ</t>
    </rPh>
    <phoneticPr fontId="2"/>
  </si>
  <si>
    <t>夏季</t>
    <rPh sb="0" eb="2">
      <t>カキ</t>
    </rPh>
    <phoneticPr fontId="2"/>
  </si>
  <si>
    <t>大分県立海洋科学高等学校</t>
    <rPh sb="0" eb="2">
      <t>オオイタ</t>
    </rPh>
    <rPh sb="2" eb="4">
      <t>ケンリツ</t>
    </rPh>
    <rPh sb="4" eb="6">
      <t>カイヨウ</t>
    </rPh>
    <rPh sb="6" eb="8">
      <t>カガク</t>
    </rPh>
    <rPh sb="8" eb="10">
      <t>コウトウ</t>
    </rPh>
    <rPh sb="10" eb="12">
      <t>ガッコウ</t>
    </rPh>
    <rPh sb="11" eb="12">
      <t>コウ</t>
    </rPh>
    <phoneticPr fontId="2"/>
  </si>
  <si>
    <t>その他季</t>
    <rPh sb="2" eb="3">
      <t>タ</t>
    </rPh>
    <rPh sb="3" eb="4">
      <t>キ</t>
    </rPh>
    <phoneticPr fontId="2"/>
  </si>
  <si>
    <t>大分県立久住高原農業高等学校</t>
    <rPh sb="0" eb="2">
      <t>オオイタ</t>
    </rPh>
    <rPh sb="2" eb="4">
      <t>ケンリツ</t>
    </rPh>
    <rPh sb="4" eb="6">
      <t>クジュウ</t>
    </rPh>
    <rPh sb="6" eb="8">
      <t>コウゲン</t>
    </rPh>
    <rPh sb="8" eb="10">
      <t>ノウギョウ</t>
    </rPh>
    <rPh sb="10" eb="14">
      <t>コウトウガッコウ</t>
    </rPh>
    <phoneticPr fontId="2"/>
  </si>
  <si>
    <t>大分県立香々地青少年の家</t>
    <rPh sb="0" eb="2">
      <t>オオイタ</t>
    </rPh>
    <rPh sb="2" eb="4">
      <t>ケンリツ</t>
    </rPh>
    <rPh sb="4" eb="5">
      <t>カ</t>
    </rPh>
    <rPh sb="6" eb="7">
      <t>チ</t>
    </rPh>
    <rPh sb="7" eb="10">
      <t>セイショウネン</t>
    </rPh>
    <rPh sb="11" eb="12">
      <t>イエ</t>
    </rPh>
    <phoneticPr fontId="2"/>
  </si>
  <si>
    <t>大分県立九重青少年の家</t>
    <rPh sb="0" eb="2">
      <t>オオイタ</t>
    </rPh>
    <rPh sb="2" eb="4">
      <t>ケンリツ</t>
    </rPh>
    <rPh sb="4" eb="6">
      <t>ココノエ</t>
    </rPh>
    <rPh sb="6" eb="9">
      <t>セイショウネン</t>
    </rPh>
    <rPh sb="10" eb="11">
      <t>イエ</t>
    </rPh>
    <phoneticPr fontId="2"/>
  </si>
  <si>
    <t>大分県立埋蔵文化財センター</t>
    <rPh sb="0" eb="2">
      <t>オオイタ</t>
    </rPh>
    <rPh sb="2" eb="4">
      <t>ケンリツ</t>
    </rPh>
    <rPh sb="4" eb="6">
      <t>マイゾウ</t>
    </rPh>
    <rPh sb="6" eb="9">
      <t>ブンカザイ</t>
    </rPh>
    <phoneticPr fontId="2"/>
  </si>
  <si>
    <t>大分県立歴史博物館</t>
    <rPh sb="0" eb="2">
      <t>オオイタ</t>
    </rPh>
    <rPh sb="2" eb="4">
      <t>ケンリツ</t>
    </rPh>
    <rPh sb="4" eb="6">
      <t>レキシ</t>
    </rPh>
    <rPh sb="6" eb="9">
      <t>ハクブツカン</t>
    </rPh>
    <phoneticPr fontId="2"/>
  </si>
  <si>
    <t>大分県立由布支援学校</t>
    <rPh sb="0" eb="2">
      <t>オオイタ</t>
    </rPh>
    <rPh sb="2" eb="4">
      <t>ケンリツ</t>
    </rPh>
    <rPh sb="4" eb="6">
      <t>ユフ</t>
    </rPh>
    <rPh sb="6" eb="8">
      <t>シエン</t>
    </rPh>
    <rPh sb="8" eb="10">
      <t>ガッコウ</t>
    </rPh>
    <phoneticPr fontId="2"/>
  </si>
  <si>
    <t>大分県立別府支援学校鶴見校</t>
    <rPh sb="0" eb="2">
      <t>オオイタ</t>
    </rPh>
    <rPh sb="2" eb="4">
      <t>ケンリツ</t>
    </rPh>
    <rPh sb="4" eb="6">
      <t>ベップ</t>
    </rPh>
    <rPh sb="6" eb="8">
      <t>シエン</t>
    </rPh>
    <rPh sb="8" eb="10">
      <t>ガッコウ</t>
    </rPh>
    <rPh sb="10" eb="12">
      <t>ツルミ</t>
    </rPh>
    <rPh sb="12" eb="13">
      <t>コウ</t>
    </rPh>
    <phoneticPr fontId="2"/>
  </si>
  <si>
    <t>大分県立佐伯支援学校</t>
    <rPh sb="0" eb="2">
      <t>オオイタ</t>
    </rPh>
    <rPh sb="2" eb="4">
      <t>ケンリツ</t>
    </rPh>
    <rPh sb="4" eb="6">
      <t>サイキ</t>
    </rPh>
    <rPh sb="6" eb="8">
      <t>シエン</t>
    </rPh>
    <rPh sb="8" eb="10">
      <t>ガッコウ</t>
    </rPh>
    <phoneticPr fontId="2"/>
  </si>
  <si>
    <t>くじゅうアグリ創生塾</t>
    <rPh sb="7" eb="9">
      <t>ソウセイ</t>
    </rPh>
    <rPh sb="9" eb="10">
      <t>ジュク</t>
    </rPh>
    <phoneticPr fontId="2"/>
  </si>
  <si>
    <t>大分県立さくらの杜高等支援学校</t>
    <rPh sb="0" eb="2">
      <t>オオイタ</t>
    </rPh>
    <rPh sb="2" eb="4">
      <t>ケンリツ</t>
    </rPh>
    <rPh sb="8" eb="9">
      <t>モリ</t>
    </rPh>
    <rPh sb="9" eb="11">
      <t>コウトウ</t>
    </rPh>
    <rPh sb="11" eb="13">
      <t>シエン</t>
    </rPh>
    <rPh sb="13" eb="15">
      <t>ガッコウ</t>
    </rPh>
    <phoneticPr fontId="2"/>
  </si>
  <si>
    <t>大分県立安心院高等学校</t>
    <rPh sb="0" eb="2">
      <t>オオイタ</t>
    </rPh>
    <rPh sb="2" eb="4">
      <t>ケンリツ</t>
    </rPh>
    <rPh sb="4" eb="7">
      <t>アジム</t>
    </rPh>
    <rPh sb="7" eb="9">
      <t>コウトウ</t>
    </rPh>
    <rPh sb="9" eb="11">
      <t>ガッコウ</t>
    </rPh>
    <phoneticPr fontId="2"/>
  </si>
  <si>
    <t>大分県立大分支援学校</t>
    <rPh sb="0" eb="2">
      <t>オオイタ</t>
    </rPh>
    <rPh sb="2" eb="4">
      <t>ケンリツ</t>
    </rPh>
    <rPh sb="4" eb="6">
      <t>オオイタ</t>
    </rPh>
    <rPh sb="5" eb="6">
      <t>リツダイ</t>
    </rPh>
    <rPh sb="6" eb="8">
      <t>シエン</t>
    </rPh>
    <rPh sb="8" eb="10">
      <t>ガッコウ</t>
    </rPh>
    <phoneticPr fontId="2"/>
  </si>
  <si>
    <t>大分県立大分支援学校（仮設）</t>
    <rPh sb="0" eb="2">
      <t>オオイタ</t>
    </rPh>
    <rPh sb="2" eb="4">
      <t>ケンリツ</t>
    </rPh>
    <rPh sb="4" eb="6">
      <t>オオイタ</t>
    </rPh>
    <rPh sb="5" eb="6">
      <t>リツダイ</t>
    </rPh>
    <rPh sb="6" eb="8">
      <t>シエン</t>
    </rPh>
    <rPh sb="8" eb="10">
      <t>ガッコウ</t>
    </rPh>
    <rPh sb="11" eb="13">
      <t>カセツ</t>
    </rPh>
    <phoneticPr fontId="2"/>
  </si>
  <si>
    <t>大分県立竹田支援学校</t>
    <rPh sb="0" eb="2">
      <t>オオイタ</t>
    </rPh>
    <rPh sb="2" eb="4">
      <t>ケンリツ</t>
    </rPh>
    <rPh sb="4" eb="6">
      <t>タケタ</t>
    </rPh>
    <rPh sb="6" eb="8">
      <t>シエン</t>
    </rPh>
    <rPh sb="8" eb="10">
      <t>ガッコウ</t>
    </rPh>
    <phoneticPr fontId="2"/>
  </si>
  <si>
    <t>大分県立臼杵支援学校</t>
    <rPh sb="0" eb="2">
      <t>オオイタ</t>
    </rPh>
    <rPh sb="2" eb="4">
      <t>ケンリツ</t>
    </rPh>
    <rPh sb="4" eb="6">
      <t>ウスキ</t>
    </rPh>
    <rPh sb="6" eb="8">
      <t>シエン</t>
    </rPh>
    <rPh sb="8" eb="10">
      <t>ガッコウ</t>
    </rPh>
    <phoneticPr fontId="2"/>
  </si>
  <si>
    <t>大分県立日田支援学校</t>
  </si>
  <si>
    <t>教育センタ－</t>
    <rPh sb="0" eb="2">
      <t>キョウイク</t>
    </rPh>
    <phoneticPr fontId="2"/>
  </si>
  <si>
    <t>大分県立宇佐産業科学高等学校</t>
    <rPh sb="0" eb="2">
      <t>オオイタ</t>
    </rPh>
    <rPh sb="2" eb="4">
      <t>ケンリツ</t>
    </rPh>
    <rPh sb="4" eb="6">
      <t>ウサ</t>
    </rPh>
    <rPh sb="6" eb="8">
      <t>サンギョウ</t>
    </rPh>
    <rPh sb="8" eb="10">
      <t>カガク</t>
    </rPh>
    <rPh sb="10" eb="12">
      <t>コウトウ</t>
    </rPh>
    <rPh sb="12" eb="14">
      <t>ガッコウ</t>
    </rPh>
    <phoneticPr fontId="2"/>
  </si>
  <si>
    <t>大分県立別府支援学校</t>
    <rPh sb="0" eb="2">
      <t>オオイタ</t>
    </rPh>
    <rPh sb="2" eb="4">
      <t>ケンリツ</t>
    </rPh>
    <rPh sb="4" eb="6">
      <t>ベップ</t>
    </rPh>
    <rPh sb="6" eb="8">
      <t>シエン</t>
    </rPh>
    <rPh sb="8" eb="10">
      <t>ガッコウ</t>
    </rPh>
    <phoneticPr fontId="2"/>
  </si>
  <si>
    <t>合計（税込）④</t>
    <rPh sb="0" eb="2">
      <t>ゴウケイ</t>
    </rPh>
    <rPh sb="3" eb="5">
      <t>ゼイコミ</t>
    </rPh>
    <phoneticPr fontId="2"/>
  </si>
  <si>
    <t>電気料金入札金額（円）</t>
    <rPh sb="0" eb="2">
      <t>デンキ</t>
    </rPh>
    <rPh sb="2" eb="4">
      <t>リョウキン</t>
    </rPh>
    <rPh sb="4" eb="6">
      <t>ニュウサツ</t>
    </rPh>
    <rPh sb="6" eb="8">
      <t>キンガク</t>
    </rPh>
    <rPh sb="9" eb="10">
      <t>エン</t>
    </rPh>
    <phoneticPr fontId="2"/>
  </si>
  <si>
    <t>※合計(税込)④に110分の100を乗じて得た額（1円未満切り上げ）を記載すること。</t>
    <rPh sb="12" eb="13">
      <t>ブン</t>
    </rPh>
    <rPh sb="18" eb="19">
      <t>ジョウ</t>
    </rPh>
    <rPh sb="21" eb="22">
      <t>エ</t>
    </rPh>
    <rPh sb="23" eb="24">
      <t>ガク</t>
    </rPh>
    <rPh sb="26" eb="29">
      <t>エンミマン</t>
    </rPh>
    <rPh sb="29" eb="30">
      <t>キ</t>
    </rPh>
    <rPh sb="31" eb="32">
      <t>ア</t>
    </rPh>
    <rPh sb="35" eb="37">
      <t>キサイ</t>
    </rPh>
    <phoneticPr fontId="2"/>
  </si>
  <si>
    <t>※注1：内訳の単価は契約希望単価（課税事業者にあっては消費税相当額を含むもの）とし、小数点第2位未満を切り捨てたものを適用
       すること。</t>
    <rPh sb="1" eb="2">
      <t>チュウ</t>
    </rPh>
    <phoneticPr fontId="2"/>
  </si>
  <si>
    <t>※注2：基本料金の小数点第2位未満は切り捨てとする。</t>
    <phoneticPr fontId="2"/>
  </si>
  <si>
    <t>※注3：見込金額合計(円)の1円未満の端数は(基本料金)①＋(電力量料金)②＋(調整料金)③を合計した後に切り捨てる。</t>
    <rPh sb="4" eb="6">
      <t>ミコ</t>
    </rPh>
    <rPh sb="6" eb="8">
      <t>キンガク</t>
    </rPh>
    <phoneticPr fontId="2"/>
  </si>
  <si>
    <t>※注4：力率調整以外の調整を設定する場合には調整料金に調整額を記載し、見込金額合計に反映させること。
　　   併せて、別紙として、調整料金の説明、計算式等を記載したものを任意様式にて＜調整料金内訳＞を添付すること。
　　   調整料金の計算方法は任意として端数処理は上述の条件に従うこと。ただし、燃料費の変動に伴う発電費用の変動（燃料調整
       単価）及び電気事業者による再生可能エネルギーの調達に関する特別措置法に基づく賦課金を算出根拠に含まないこと。
　　   なお、割引の場合は負（－）の値を、割増の場合は正（＋）の値を、調整額の設定を行わない場合には、０を記入すること。
       区分に追加又は削除を要する場合は、適宜追加又は削除をすること。
       「夏季」とは7月1日から9月30日までの期間をいい、「その他季」とは「夏季」以外の期間をいう。</t>
    <rPh sb="35" eb="37">
      <t>ミコ</t>
    </rPh>
    <rPh sb="37" eb="39">
      <t>キンガク</t>
    </rPh>
    <phoneticPr fontId="2"/>
  </si>
  <si>
    <t xml:space="preserve">  </t>
    <phoneticPr fontId="2"/>
  </si>
  <si>
    <t>商号又は名称　　　　　　　　　　　　　　　　　　　　　　　</t>
    <rPh sb="0" eb="2">
      <t>ショウゴウ</t>
    </rPh>
    <rPh sb="2" eb="3">
      <t>マタ</t>
    </rPh>
    <rPh sb="4" eb="6">
      <t>メイショウ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</si>
</sst>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2"/>
      <charset val="128"/>
      <scheme val="minor"/>
    </font>
    <font>
      <sz val="14"/>
      <name val="游ゴシック"/>
      <family val="3"/>
      <charset val="128"/>
      <scheme val="minor"/>
    </font>
    <font>
      <b/>
      <sz val="11"/>
      <name val="游ゴシック"/>
      <family val="3"/>
      <charset val="128"/>
      <scheme val="minor"/>
    </font>
    <font>
      <sz val="10.5"/>
      <name val="ＭＳ ゴシック"/>
      <family val="3"/>
      <charset val="128"/>
    </font>
    <font>
      <u/>
      <sz val="11"/>
      <name val="游ゴシック"/>
      <family val="2"/>
      <charset val="128"/>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5">
    <xf numFmtId="0" fontId="0" fillId="0" borderId="0" xfId="0">
      <alignment vertical="center"/>
    </xf>
    <xf numFmtId="0" fontId="4" fillId="0" borderId="0" xfId="0" applyFont="1" applyFill="1">
      <alignment vertical="center"/>
    </xf>
    <xf numFmtId="0" fontId="3" fillId="0" borderId="0" xfId="0" applyFont="1" applyFill="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1" xfId="0" applyFont="1" applyFill="1" applyBorder="1" applyAlignment="1">
      <alignment horizontal="left" vertical="center" wrapText="1"/>
    </xf>
    <xf numFmtId="4" fontId="3" fillId="0" borderId="1" xfId="0" applyNumberFormat="1" applyFont="1" applyFill="1" applyBorder="1">
      <alignment vertical="center"/>
    </xf>
    <xf numFmtId="40" fontId="3" fillId="0" borderId="1" xfId="1" applyNumberFormat="1" applyFont="1" applyFill="1" applyBorder="1" applyAlignment="1">
      <alignment horizontal="right" vertical="center"/>
    </xf>
    <xf numFmtId="0" fontId="3" fillId="0" borderId="2" xfId="0" applyFont="1" applyFill="1" applyBorder="1">
      <alignment vertical="center"/>
    </xf>
    <xf numFmtId="38" fontId="3" fillId="0" borderId="3" xfId="1" applyFont="1" applyFill="1" applyBorder="1">
      <alignment vertical="center"/>
    </xf>
    <xf numFmtId="4" fontId="3" fillId="0" borderId="2" xfId="0" applyNumberFormat="1" applyFont="1" applyFill="1" applyBorder="1">
      <alignment vertical="center"/>
    </xf>
    <xf numFmtId="4" fontId="3" fillId="0" borderId="2" xfId="0" applyNumberFormat="1" applyFont="1" applyFill="1" applyBorder="1" applyProtection="1">
      <alignment vertical="center"/>
      <protection hidden="1"/>
    </xf>
    <xf numFmtId="4" fontId="3" fillId="0" borderId="1" xfId="0" applyNumberFormat="1" applyFont="1" applyFill="1" applyBorder="1" applyAlignment="1">
      <alignment horizontal="right" vertical="center"/>
    </xf>
    <xf numFmtId="3" fontId="3" fillId="0" borderId="1" xfId="0" applyNumberFormat="1" applyFont="1" applyFill="1" applyBorder="1" applyAlignment="1">
      <alignment horizontal="right" vertical="center"/>
    </xf>
    <xf numFmtId="0" fontId="3" fillId="0" borderId="4" xfId="0" applyFont="1" applyFill="1" applyBorder="1">
      <alignment vertical="center"/>
    </xf>
    <xf numFmtId="38" fontId="3" fillId="0" borderId="4" xfId="1" applyFont="1" applyFill="1" applyBorder="1">
      <alignment vertical="center"/>
    </xf>
    <xf numFmtId="4" fontId="3" fillId="0" borderId="4" xfId="0" applyNumberFormat="1" applyFont="1" applyFill="1" applyBorder="1">
      <alignment vertical="center"/>
    </xf>
    <xf numFmtId="4" fontId="3" fillId="0" borderId="4" xfId="0" applyNumberFormat="1" applyFont="1" applyFill="1" applyBorder="1" applyProtection="1">
      <alignment vertical="center"/>
      <protection hidden="1"/>
    </xf>
    <xf numFmtId="0" fontId="3" fillId="0" borderId="5" xfId="0" applyFont="1" applyFill="1" applyBorder="1" applyAlignment="1">
      <alignment horizontal="center" vertical="center"/>
    </xf>
    <xf numFmtId="0" fontId="3" fillId="0" borderId="5" xfId="0" applyFont="1" applyFill="1" applyBorder="1" applyAlignment="1">
      <alignment horizontal="left" vertical="center" wrapText="1"/>
    </xf>
    <xf numFmtId="4" fontId="3" fillId="0" borderId="5" xfId="0" applyNumberFormat="1" applyFont="1" applyFill="1" applyBorder="1">
      <alignment vertical="center"/>
    </xf>
    <xf numFmtId="40" fontId="3" fillId="0" borderId="5" xfId="1" applyNumberFormat="1" applyFont="1" applyFill="1" applyBorder="1" applyAlignment="1">
      <alignment horizontal="right" vertical="center"/>
    </xf>
    <xf numFmtId="0" fontId="3" fillId="0" borderId="6" xfId="0" applyFont="1" applyFill="1" applyBorder="1">
      <alignment vertical="center"/>
    </xf>
    <xf numFmtId="4" fontId="3" fillId="0" borderId="6" xfId="0" applyNumberFormat="1" applyFont="1" applyFill="1" applyBorder="1">
      <alignment vertical="center"/>
    </xf>
    <xf numFmtId="4" fontId="3" fillId="0" borderId="6" xfId="0" applyNumberFormat="1" applyFont="1" applyFill="1" applyBorder="1" applyProtection="1">
      <alignment vertical="center"/>
      <protection hidden="1"/>
    </xf>
    <xf numFmtId="4" fontId="3" fillId="0" borderId="5" xfId="0" applyNumberFormat="1" applyFont="1" applyFill="1" applyBorder="1" applyAlignment="1">
      <alignment horizontal="right" vertical="center"/>
    </xf>
    <xf numFmtId="3" fontId="3" fillId="0" borderId="5" xfId="0" applyNumberFormat="1" applyFont="1" applyFill="1" applyBorder="1" applyAlignment="1">
      <alignment horizontal="right" vertical="center"/>
    </xf>
    <xf numFmtId="0" fontId="3" fillId="0" borderId="2" xfId="0" applyFont="1" applyFill="1" applyBorder="1" applyAlignment="1">
      <alignment horizontal="left" vertical="center" wrapText="1"/>
    </xf>
    <xf numFmtId="4" fontId="3" fillId="0" borderId="2" xfId="0" applyNumberFormat="1" applyFont="1" applyFill="1" applyBorder="1">
      <alignment vertical="center"/>
    </xf>
    <xf numFmtId="40" fontId="3" fillId="0" borderId="2" xfId="1" applyNumberFormat="1" applyFont="1" applyFill="1" applyBorder="1" applyAlignment="1">
      <alignment horizontal="right" vertical="center"/>
    </xf>
    <xf numFmtId="0" fontId="3" fillId="0" borderId="7" xfId="0" applyFont="1" applyFill="1" applyBorder="1">
      <alignment vertical="center"/>
    </xf>
    <xf numFmtId="4" fontId="3" fillId="0" borderId="7" xfId="0" applyNumberFormat="1" applyFont="1" applyFill="1" applyBorder="1">
      <alignment vertical="center"/>
    </xf>
    <xf numFmtId="4" fontId="3" fillId="0" borderId="7" xfId="0" applyNumberFormat="1" applyFont="1" applyFill="1" applyBorder="1" applyProtection="1">
      <alignment vertical="center"/>
      <protection hidden="1"/>
    </xf>
    <xf numFmtId="4" fontId="3" fillId="0" borderId="2" xfId="0" applyNumberFormat="1" applyFont="1" applyFill="1" applyBorder="1" applyAlignment="1">
      <alignment horizontal="right" vertical="center"/>
    </xf>
    <xf numFmtId="3" fontId="3" fillId="0" borderId="2" xfId="0" applyNumberFormat="1" applyFont="1" applyFill="1" applyBorder="1" applyAlignment="1">
      <alignment horizontal="right" vertical="center"/>
    </xf>
    <xf numFmtId="0" fontId="3" fillId="0" borderId="3" xfId="0" applyFont="1" applyFill="1" applyBorder="1">
      <alignment vertical="center"/>
    </xf>
    <xf numFmtId="4" fontId="3" fillId="0" borderId="3" xfId="0" applyNumberFormat="1" applyFont="1" applyFill="1" applyBorder="1">
      <alignment vertical="center"/>
    </xf>
    <xf numFmtId="4" fontId="3" fillId="0" borderId="3" xfId="0" applyNumberFormat="1" applyFont="1" applyFill="1" applyBorder="1" applyProtection="1">
      <alignment vertical="center"/>
      <protection hidden="1"/>
    </xf>
    <xf numFmtId="0" fontId="3" fillId="0" borderId="5" xfId="0" applyFont="1" applyFill="1" applyBorder="1">
      <alignment vertical="center"/>
    </xf>
    <xf numFmtId="4" fontId="3" fillId="0" borderId="5" xfId="0" applyNumberFormat="1" applyFont="1" applyFill="1" applyBorder="1">
      <alignment vertical="center"/>
    </xf>
    <xf numFmtId="4" fontId="3" fillId="0" borderId="5" xfId="0" applyNumberFormat="1" applyFont="1" applyFill="1" applyBorder="1" applyProtection="1">
      <alignment vertical="center"/>
      <protection hidden="1"/>
    </xf>
    <xf numFmtId="0" fontId="3" fillId="0" borderId="8" xfId="0" applyFont="1" applyFill="1" applyBorder="1">
      <alignment vertical="center"/>
    </xf>
    <xf numFmtId="4" fontId="3" fillId="0" borderId="8" xfId="0" applyNumberFormat="1" applyFont="1" applyFill="1" applyBorder="1">
      <alignment vertical="center"/>
    </xf>
    <xf numFmtId="4" fontId="3" fillId="0" borderId="8" xfId="0" applyNumberFormat="1" applyFont="1" applyFill="1" applyBorder="1" applyProtection="1">
      <alignment vertical="center"/>
      <protection hidden="1"/>
    </xf>
    <xf numFmtId="0" fontId="3" fillId="0" borderId="2" xfId="0" applyFont="1" applyFill="1" applyBorder="1" applyAlignment="1">
      <alignment horizontal="left" vertical="center" wrapText="1" shrinkToFit="1"/>
    </xf>
    <xf numFmtId="0" fontId="3" fillId="0" borderId="5" xfId="0" applyFont="1" applyFill="1" applyBorder="1" applyAlignment="1">
      <alignment horizontal="left" vertical="center" wrapText="1" shrinkToFit="1"/>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3" fontId="3" fillId="0" borderId="1" xfId="0" applyNumberFormat="1" applyFont="1" applyFill="1" applyBorder="1" applyAlignment="1">
      <alignment horizontal="right" vertical="center"/>
    </xf>
    <xf numFmtId="38" fontId="3" fillId="0" borderId="0" xfId="0" applyNumberFormat="1" applyFont="1" applyFill="1">
      <alignment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38" fontId="3" fillId="0" borderId="1" xfId="1" applyFont="1" applyFill="1" applyBorder="1" applyAlignment="1">
      <alignment horizontal="right" vertical="center"/>
    </xf>
    <xf numFmtId="0" fontId="6" fillId="0" borderId="0" xfId="0" applyFont="1" applyFill="1" applyAlignment="1">
      <alignment vertical="center" wrapText="1"/>
    </xf>
    <xf numFmtId="0" fontId="3" fillId="0" borderId="0" xfId="0" applyFont="1" applyFill="1" applyAlignment="1">
      <alignment vertical="center" wrapText="1"/>
    </xf>
    <xf numFmtId="0" fontId="7" fillId="0" borderId="0" xfId="0" applyFont="1" applyFill="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2593B-4BE3-44EA-9E3E-8F173E9E20B0}">
  <sheetPr>
    <tabColor theme="9" tint="0.39997558519241921"/>
  </sheetPr>
  <dimension ref="A1:N54"/>
  <sheetViews>
    <sheetView showZeros="0" tabSelected="1" view="pageBreakPreview" zoomScaleNormal="100" zoomScaleSheetLayoutView="100" workbookViewId="0">
      <pane xSplit="2" ySplit="4" topLeftCell="C31" activePane="bottomRight" state="frozen"/>
      <selection activeCell="B15" sqref="B15"/>
      <selection pane="topRight" activeCell="B15" sqref="B15"/>
      <selection pane="bottomLeft" activeCell="B15" sqref="B15"/>
      <selection pane="bottomRight" activeCell="G35" sqref="G34:G35"/>
    </sheetView>
  </sheetViews>
  <sheetFormatPr defaultRowHeight="18.75"/>
  <cols>
    <col min="1" max="1" width="4.625" style="2" customWidth="1"/>
    <col min="2" max="2" width="19.75" style="2" customWidth="1"/>
    <col min="3" max="3" width="7.625" style="2" customWidth="1"/>
    <col min="4" max="4" width="9.125" style="2" customWidth="1"/>
    <col min="5" max="5" width="13.25" style="2" customWidth="1"/>
    <col min="6" max="6" width="8.875" style="2" customWidth="1"/>
    <col min="7" max="7" width="10.875" style="2" customWidth="1"/>
    <col min="8" max="8" width="9" style="2"/>
    <col min="9" max="9" width="12.125" style="2" customWidth="1"/>
    <col min="10" max="10" width="13.5" style="2" customWidth="1"/>
    <col min="11" max="11" width="15.25" style="2" customWidth="1"/>
    <col min="12" max="12" width="17" style="2" customWidth="1"/>
    <col min="13" max="13" width="9" style="2"/>
    <col min="14" max="14" width="9.25" style="2" bestFit="1" customWidth="1"/>
    <col min="15" max="16384" width="9" style="2"/>
  </cols>
  <sheetData>
    <row r="1" spans="1:12" ht="24">
      <c r="A1" s="1" t="s">
        <v>0</v>
      </c>
    </row>
    <row r="3" spans="1:12" ht="19.5" customHeight="1">
      <c r="A3" s="3" t="s">
        <v>1</v>
      </c>
      <c r="B3" s="4" t="s">
        <v>2</v>
      </c>
      <c r="C3" s="4" t="s">
        <v>3</v>
      </c>
      <c r="D3" s="4"/>
      <c r="E3" s="4"/>
      <c r="F3" s="4" t="s">
        <v>4</v>
      </c>
      <c r="G3" s="4"/>
      <c r="H3" s="4"/>
      <c r="I3" s="4"/>
      <c r="J3" s="4"/>
      <c r="K3" s="5" t="s">
        <v>5</v>
      </c>
      <c r="L3" s="3" t="s">
        <v>6</v>
      </c>
    </row>
    <row r="4" spans="1:12" ht="56.25" customHeight="1">
      <c r="A4" s="6"/>
      <c r="B4" s="7"/>
      <c r="C4" s="8" t="s">
        <v>7</v>
      </c>
      <c r="D4" s="8" t="s">
        <v>8</v>
      </c>
      <c r="E4" s="8" t="s">
        <v>9</v>
      </c>
      <c r="F4" s="8" t="s">
        <v>10</v>
      </c>
      <c r="G4" s="8" t="s">
        <v>11</v>
      </c>
      <c r="H4" s="8" t="s">
        <v>12</v>
      </c>
      <c r="I4" s="8" t="s">
        <v>13</v>
      </c>
      <c r="J4" s="8" t="s">
        <v>14</v>
      </c>
      <c r="K4" s="8" t="s">
        <v>15</v>
      </c>
      <c r="L4" s="6"/>
    </row>
    <row r="5" spans="1:12" ht="18.95" customHeight="1">
      <c r="A5" s="4">
        <v>1</v>
      </c>
      <c r="B5" s="9" t="s">
        <v>17</v>
      </c>
      <c r="C5" s="4">
        <v>116</v>
      </c>
      <c r="D5" s="10"/>
      <c r="E5" s="11">
        <f>ROUNDDOWN(C5*D5*12*0.85,2)</f>
        <v>0</v>
      </c>
      <c r="F5" s="12" t="s">
        <v>16</v>
      </c>
      <c r="G5" s="13">
        <v>74902</v>
      </c>
      <c r="H5" s="14"/>
      <c r="I5" s="15">
        <f>SUM(G5*H5,0)</f>
        <v>0</v>
      </c>
      <c r="J5" s="16">
        <f>SUM(I5:I6)</f>
        <v>0</v>
      </c>
      <c r="K5" s="11"/>
      <c r="L5" s="17">
        <f>ROUNDDOWN(E5+J5+K5,0)</f>
        <v>0</v>
      </c>
    </row>
    <row r="6" spans="1:12" ht="18.95" customHeight="1">
      <c r="A6" s="4"/>
      <c r="B6" s="9"/>
      <c r="C6" s="4"/>
      <c r="D6" s="10"/>
      <c r="E6" s="11"/>
      <c r="F6" s="18" t="s">
        <v>18</v>
      </c>
      <c r="G6" s="19">
        <v>176950</v>
      </c>
      <c r="H6" s="20"/>
      <c r="I6" s="21">
        <f>SUM(G6*H6,0)</f>
        <v>0</v>
      </c>
      <c r="J6" s="16"/>
      <c r="K6" s="11"/>
      <c r="L6" s="17"/>
    </row>
    <row r="7" spans="1:12" ht="18.95" customHeight="1">
      <c r="A7" s="22">
        <v>2</v>
      </c>
      <c r="B7" s="23" t="s">
        <v>19</v>
      </c>
      <c r="C7" s="22">
        <v>94</v>
      </c>
      <c r="D7" s="24"/>
      <c r="E7" s="25">
        <f t="shared" ref="E7" si="0">ROUNDDOWN(C7*D7*12*0.85,2)</f>
        <v>0</v>
      </c>
      <c r="F7" s="26" t="s">
        <v>16</v>
      </c>
      <c r="G7" s="13">
        <v>28968</v>
      </c>
      <c r="H7" s="27"/>
      <c r="I7" s="28">
        <f>SUM(G7*H7,0)</f>
        <v>0</v>
      </c>
      <c r="J7" s="29">
        <f>SUM(I7:I8)</f>
        <v>0</v>
      </c>
      <c r="K7" s="25"/>
      <c r="L7" s="30">
        <f t="shared" ref="L7" si="1">ROUNDDOWN(E7+J7+K7,0)</f>
        <v>0</v>
      </c>
    </row>
    <row r="8" spans="1:12" ht="18.95" customHeight="1">
      <c r="A8" s="7"/>
      <c r="B8" s="31"/>
      <c r="C8" s="7"/>
      <c r="D8" s="32"/>
      <c r="E8" s="33"/>
      <c r="F8" s="34" t="s">
        <v>18</v>
      </c>
      <c r="G8" s="19">
        <v>85315</v>
      </c>
      <c r="H8" s="35"/>
      <c r="I8" s="36">
        <f>SUM(G8*H8,0)</f>
        <v>0</v>
      </c>
      <c r="J8" s="37"/>
      <c r="K8" s="33"/>
      <c r="L8" s="38"/>
    </row>
    <row r="9" spans="1:12" ht="18.95" customHeight="1">
      <c r="A9" s="4">
        <v>3</v>
      </c>
      <c r="B9" s="9" t="s">
        <v>20</v>
      </c>
      <c r="C9" s="4">
        <v>108</v>
      </c>
      <c r="D9" s="10"/>
      <c r="E9" s="11">
        <f t="shared" ref="E9" si="2">ROUNDDOWN(C9*D9*12*0.85,2)</f>
        <v>0</v>
      </c>
      <c r="F9" s="39" t="s">
        <v>16</v>
      </c>
      <c r="G9" s="13">
        <v>62022</v>
      </c>
      <c r="H9" s="40"/>
      <c r="I9" s="41">
        <f t="shared" ref="I9:I44" si="3">SUM(G9*H9,0)</f>
        <v>0</v>
      </c>
      <c r="J9" s="16">
        <f>SUM(I9:I10)</f>
        <v>0</v>
      </c>
      <c r="K9" s="11"/>
      <c r="L9" s="17">
        <f t="shared" ref="L9" si="4">ROUNDDOWN(E9+J9+K9,0)</f>
        <v>0</v>
      </c>
    </row>
    <row r="10" spans="1:12" ht="18.95" customHeight="1">
      <c r="A10" s="4"/>
      <c r="B10" s="9"/>
      <c r="C10" s="4"/>
      <c r="D10" s="10"/>
      <c r="E10" s="11"/>
      <c r="F10" s="18" t="s">
        <v>18</v>
      </c>
      <c r="G10" s="19">
        <v>102972</v>
      </c>
      <c r="H10" s="20"/>
      <c r="I10" s="21">
        <f t="shared" si="3"/>
        <v>0</v>
      </c>
      <c r="J10" s="16"/>
      <c r="K10" s="11"/>
      <c r="L10" s="17"/>
    </row>
    <row r="11" spans="1:12" ht="18.95" customHeight="1">
      <c r="A11" s="4">
        <v>4</v>
      </c>
      <c r="B11" s="9" t="s">
        <v>21</v>
      </c>
      <c r="C11" s="4">
        <v>58</v>
      </c>
      <c r="D11" s="10"/>
      <c r="E11" s="11">
        <f t="shared" ref="E11" si="5">ROUNDDOWN(C11*D11*12*0.85,2)</f>
        <v>0</v>
      </c>
      <c r="F11" s="39" t="s">
        <v>16</v>
      </c>
      <c r="G11" s="13">
        <v>41681</v>
      </c>
      <c r="H11" s="40"/>
      <c r="I11" s="41">
        <f t="shared" si="3"/>
        <v>0</v>
      </c>
      <c r="J11" s="16">
        <f>SUM(I11:I12)</f>
        <v>0</v>
      </c>
      <c r="K11" s="11"/>
      <c r="L11" s="17">
        <f t="shared" ref="L11" si="6">ROUNDDOWN(E11+J11+K11,0)</f>
        <v>0</v>
      </c>
    </row>
    <row r="12" spans="1:12" ht="18.95" customHeight="1">
      <c r="A12" s="4"/>
      <c r="B12" s="9"/>
      <c r="C12" s="4"/>
      <c r="D12" s="10"/>
      <c r="E12" s="11"/>
      <c r="F12" s="18" t="s">
        <v>18</v>
      </c>
      <c r="G12" s="19">
        <v>108178</v>
      </c>
      <c r="H12" s="20"/>
      <c r="I12" s="21">
        <f t="shared" si="3"/>
        <v>0</v>
      </c>
      <c r="J12" s="16"/>
      <c r="K12" s="11"/>
      <c r="L12" s="17"/>
    </row>
    <row r="13" spans="1:12" ht="18.95" customHeight="1">
      <c r="A13" s="22">
        <v>5</v>
      </c>
      <c r="B13" s="23" t="s">
        <v>22</v>
      </c>
      <c r="C13" s="22">
        <v>140</v>
      </c>
      <c r="D13" s="24"/>
      <c r="E13" s="25">
        <f t="shared" ref="E13" si="7">ROUNDDOWN(C13*D13*12*0.85,2)</f>
        <v>0</v>
      </c>
      <c r="F13" s="26" t="s">
        <v>16</v>
      </c>
      <c r="G13" s="13">
        <v>139454</v>
      </c>
      <c r="H13" s="27"/>
      <c r="I13" s="28">
        <f t="shared" si="3"/>
        <v>0</v>
      </c>
      <c r="J13" s="29">
        <f>SUM(I13:I14)</f>
        <v>0</v>
      </c>
      <c r="K13" s="25"/>
      <c r="L13" s="30">
        <f t="shared" ref="L13" si="8">ROUNDDOWN(E13+J13+K13,0)</f>
        <v>0</v>
      </c>
    </row>
    <row r="14" spans="1:12" ht="18.95" customHeight="1">
      <c r="A14" s="7"/>
      <c r="B14" s="31"/>
      <c r="C14" s="7"/>
      <c r="D14" s="32"/>
      <c r="E14" s="33"/>
      <c r="F14" s="34" t="s">
        <v>18</v>
      </c>
      <c r="G14" s="19">
        <v>288951</v>
      </c>
      <c r="H14" s="35"/>
      <c r="I14" s="36">
        <f t="shared" si="3"/>
        <v>0</v>
      </c>
      <c r="J14" s="37"/>
      <c r="K14" s="33"/>
      <c r="L14" s="38"/>
    </row>
    <row r="15" spans="1:12" ht="18.95" customHeight="1">
      <c r="A15" s="4">
        <v>6</v>
      </c>
      <c r="B15" s="9" t="s">
        <v>23</v>
      </c>
      <c r="C15" s="4">
        <v>254</v>
      </c>
      <c r="D15" s="10"/>
      <c r="E15" s="11">
        <f t="shared" ref="E15" si="9">ROUNDDOWN(C15*D15*12*0.85,2)</f>
        <v>0</v>
      </c>
      <c r="F15" s="39" t="s">
        <v>16</v>
      </c>
      <c r="G15" s="13">
        <v>377742</v>
      </c>
      <c r="H15" s="40"/>
      <c r="I15" s="41">
        <f t="shared" si="3"/>
        <v>0</v>
      </c>
      <c r="J15" s="16">
        <f>SUM(I15:I16)</f>
        <v>0</v>
      </c>
      <c r="K15" s="11"/>
      <c r="L15" s="17">
        <f t="shared" ref="L15" si="10">ROUNDDOWN(E15+J15+K15,0)</f>
        <v>0</v>
      </c>
    </row>
    <row r="16" spans="1:12" ht="18.95" customHeight="1">
      <c r="A16" s="4"/>
      <c r="B16" s="9"/>
      <c r="C16" s="4"/>
      <c r="D16" s="10"/>
      <c r="E16" s="11"/>
      <c r="F16" s="42" t="s">
        <v>18</v>
      </c>
      <c r="G16" s="19">
        <v>981437</v>
      </c>
      <c r="H16" s="43"/>
      <c r="I16" s="44">
        <f t="shared" si="3"/>
        <v>0</v>
      </c>
      <c r="J16" s="16"/>
      <c r="K16" s="11"/>
      <c r="L16" s="17"/>
    </row>
    <row r="17" spans="1:12" ht="18.95" customHeight="1">
      <c r="A17" s="22">
        <v>7</v>
      </c>
      <c r="B17" s="23" t="s">
        <v>24</v>
      </c>
      <c r="C17" s="22">
        <v>147</v>
      </c>
      <c r="D17" s="24"/>
      <c r="E17" s="25">
        <f t="shared" ref="E17" si="11">ROUNDDOWN(C17*D17*12*0.85,2)</f>
        <v>0</v>
      </c>
      <c r="F17" s="45" t="s">
        <v>16</v>
      </c>
      <c r="G17" s="13">
        <v>70537</v>
      </c>
      <c r="H17" s="46"/>
      <c r="I17" s="47">
        <f t="shared" si="3"/>
        <v>0</v>
      </c>
      <c r="J17" s="29">
        <f>SUM(I17:I18)</f>
        <v>0</v>
      </c>
      <c r="K17" s="25"/>
      <c r="L17" s="30">
        <f t="shared" ref="L17" si="12">ROUNDDOWN(E17+J17+K17,0)</f>
        <v>0</v>
      </c>
    </row>
    <row r="18" spans="1:12" ht="18.95" customHeight="1">
      <c r="A18" s="7"/>
      <c r="B18" s="31"/>
      <c r="C18" s="7"/>
      <c r="D18" s="32"/>
      <c r="E18" s="33"/>
      <c r="F18" s="34" t="s">
        <v>18</v>
      </c>
      <c r="G18" s="19">
        <v>63946</v>
      </c>
      <c r="H18" s="35"/>
      <c r="I18" s="36">
        <f t="shared" si="3"/>
        <v>0</v>
      </c>
      <c r="J18" s="37"/>
      <c r="K18" s="33"/>
      <c r="L18" s="38"/>
    </row>
    <row r="19" spans="1:12" ht="18.95" customHeight="1">
      <c r="A19" s="4">
        <v>8</v>
      </c>
      <c r="B19" s="48" t="s">
        <v>25</v>
      </c>
      <c r="C19" s="4">
        <v>171</v>
      </c>
      <c r="D19" s="10"/>
      <c r="E19" s="11">
        <f t="shared" ref="E19" si="13">ROUNDDOWN(C19*D19*12*0.85,2)</f>
        <v>0</v>
      </c>
      <c r="F19" s="39" t="s">
        <v>16</v>
      </c>
      <c r="G19" s="13">
        <v>82547</v>
      </c>
      <c r="H19" s="40"/>
      <c r="I19" s="41">
        <f t="shared" si="3"/>
        <v>0</v>
      </c>
      <c r="J19" s="16">
        <f>SUM(I19:I20)</f>
        <v>0</v>
      </c>
      <c r="K19" s="11"/>
      <c r="L19" s="17">
        <f t="shared" ref="L19" si="14">ROUNDDOWN(E19+J19+K19,0)</f>
        <v>0</v>
      </c>
    </row>
    <row r="20" spans="1:12" ht="18.95" customHeight="1">
      <c r="A20" s="4"/>
      <c r="B20" s="49"/>
      <c r="C20" s="4"/>
      <c r="D20" s="10"/>
      <c r="E20" s="11"/>
      <c r="F20" s="42" t="s">
        <v>18</v>
      </c>
      <c r="G20" s="19">
        <v>90527</v>
      </c>
      <c r="H20" s="43"/>
      <c r="I20" s="44">
        <f t="shared" si="3"/>
        <v>0</v>
      </c>
      <c r="J20" s="16"/>
      <c r="K20" s="11"/>
      <c r="L20" s="17"/>
    </row>
    <row r="21" spans="1:12" ht="18.95" customHeight="1">
      <c r="A21" s="22">
        <v>9</v>
      </c>
      <c r="B21" s="23" t="s">
        <v>26</v>
      </c>
      <c r="C21" s="22">
        <v>154</v>
      </c>
      <c r="D21" s="24"/>
      <c r="E21" s="25">
        <f t="shared" ref="E21" si="15">ROUNDDOWN(C21*D21*12*0.85,2)</f>
        <v>0</v>
      </c>
      <c r="F21" s="45" t="s">
        <v>16</v>
      </c>
      <c r="G21" s="13">
        <v>73404</v>
      </c>
      <c r="H21" s="46"/>
      <c r="I21" s="47">
        <f t="shared" si="3"/>
        <v>0</v>
      </c>
      <c r="J21" s="29">
        <f>SUM(I21:I22)</f>
        <v>0</v>
      </c>
      <c r="K21" s="25"/>
      <c r="L21" s="30">
        <f t="shared" ref="L21" si="16">ROUNDDOWN(E21+J21+K21,0)</f>
        <v>0</v>
      </c>
    </row>
    <row r="22" spans="1:12" ht="18.95" customHeight="1">
      <c r="A22" s="7"/>
      <c r="B22" s="31"/>
      <c r="C22" s="7"/>
      <c r="D22" s="32"/>
      <c r="E22" s="33"/>
      <c r="F22" s="34" t="s">
        <v>18</v>
      </c>
      <c r="G22" s="19">
        <v>67722</v>
      </c>
      <c r="H22" s="35"/>
      <c r="I22" s="36">
        <f t="shared" si="3"/>
        <v>0</v>
      </c>
      <c r="J22" s="37"/>
      <c r="K22" s="33"/>
      <c r="L22" s="38"/>
    </row>
    <row r="23" spans="1:12" ht="18.95" customHeight="1">
      <c r="A23" s="4">
        <v>10</v>
      </c>
      <c r="B23" s="9" t="s">
        <v>27</v>
      </c>
      <c r="C23" s="4">
        <v>82</v>
      </c>
      <c r="D23" s="10"/>
      <c r="E23" s="11">
        <f t="shared" ref="E23" si="17">ROUNDDOWN(C23*D23*12*0.85,2)</f>
        <v>0</v>
      </c>
      <c r="F23" s="39" t="s">
        <v>16</v>
      </c>
      <c r="G23" s="13">
        <v>31739</v>
      </c>
      <c r="H23" s="40"/>
      <c r="I23" s="41">
        <f t="shared" si="3"/>
        <v>0</v>
      </c>
      <c r="J23" s="16">
        <f>SUM(I23:I24)</f>
        <v>0</v>
      </c>
      <c r="K23" s="11"/>
      <c r="L23" s="17">
        <f t="shared" ref="L23" si="18">ROUNDDOWN(E23+J23+K23,0)</f>
        <v>0</v>
      </c>
    </row>
    <row r="24" spans="1:12" ht="18.95" customHeight="1">
      <c r="A24" s="4"/>
      <c r="B24" s="9"/>
      <c r="C24" s="4"/>
      <c r="D24" s="10"/>
      <c r="E24" s="11"/>
      <c r="F24" s="42" t="s">
        <v>18</v>
      </c>
      <c r="G24" s="19">
        <v>109552</v>
      </c>
      <c r="H24" s="43"/>
      <c r="I24" s="44">
        <f t="shared" si="3"/>
        <v>0</v>
      </c>
      <c r="J24" s="16"/>
      <c r="K24" s="11"/>
      <c r="L24" s="17"/>
    </row>
    <row r="25" spans="1:12" ht="18.95" customHeight="1">
      <c r="A25" s="22">
        <v>11</v>
      </c>
      <c r="B25" s="23" t="s">
        <v>28</v>
      </c>
      <c r="C25" s="22">
        <v>369</v>
      </c>
      <c r="D25" s="24"/>
      <c r="E25" s="25">
        <f t="shared" ref="E25" si="19">ROUNDDOWN(C25*D25*12*0.85,2)</f>
        <v>0</v>
      </c>
      <c r="F25" s="45" t="s">
        <v>16</v>
      </c>
      <c r="G25" s="13">
        <v>137372</v>
      </c>
      <c r="H25" s="46"/>
      <c r="I25" s="47">
        <f t="shared" si="3"/>
        <v>0</v>
      </c>
      <c r="J25" s="29">
        <f>SUM(I25:I26)</f>
        <v>0</v>
      </c>
      <c r="K25" s="25"/>
      <c r="L25" s="30">
        <f t="shared" ref="L25" si="20">ROUNDDOWN(E25+J25+K25,0)</f>
        <v>0</v>
      </c>
    </row>
    <row r="26" spans="1:12" ht="18.95" customHeight="1">
      <c r="A26" s="7"/>
      <c r="B26" s="31"/>
      <c r="C26" s="7"/>
      <c r="D26" s="32"/>
      <c r="E26" s="33"/>
      <c r="F26" s="34" t="s">
        <v>18</v>
      </c>
      <c r="G26" s="19">
        <v>193031</v>
      </c>
      <c r="H26" s="35"/>
      <c r="I26" s="36">
        <f t="shared" si="3"/>
        <v>0</v>
      </c>
      <c r="J26" s="37"/>
      <c r="K26" s="33"/>
      <c r="L26" s="38"/>
    </row>
    <row r="27" spans="1:12" ht="18.95" customHeight="1">
      <c r="A27" s="4">
        <v>12</v>
      </c>
      <c r="B27" s="9" t="s">
        <v>29</v>
      </c>
      <c r="C27" s="4">
        <v>147</v>
      </c>
      <c r="D27" s="10"/>
      <c r="E27" s="11">
        <f t="shared" ref="E27" si="21">ROUNDDOWN(C27*D27*12*0.85,2)</f>
        <v>0</v>
      </c>
      <c r="F27" s="39" t="s">
        <v>16</v>
      </c>
      <c r="G27" s="13">
        <v>57267</v>
      </c>
      <c r="H27" s="40"/>
      <c r="I27" s="41">
        <f t="shared" si="3"/>
        <v>0</v>
      </c>
      <c r="J27" s="16">
        <f>SUM(I27:I28)</f>
        <v>0</v>
      </c>
      <c r="K27" s="11"/>
      <c r="L27" s="17">
        <f t="shared" ref="L27" si="22">ROUNDDOWN(E27+J27+K27,0)</f>
        <v>0</v>
      </c>
    </row>
    <row r="28" spans="1:12" ht="18.95" customHeight="1">
      <c r="A28" s="4"/>
      <c r="B28" s="9"/>
      <c r="C28" s="4"/>
      <c r="D28" s="10"/>
      <c r="E28" s="11"/>
      <c r="F28" s="42" t="s">
        <v>18</v>
      </c>
      <c r="G28" s="19">
        <v>127549</v>
      </c>
      <c r="H28" s="43"/>
      <c r="I28" s="44">
        <f t="shared" si="3"/>
        <v>0</v>
      </c>
      <c r="J28" s="16"/>
      <c r="K28" s="11"/>
      <c r="L28" s="17"/>
    </row>
    <row r="29" spans="1:12" ht="18.95" customHeight="1">
      <c r="A29" s="22">
        <v>13</v>
      </c>
      <c r="B29" s="23" t="s">
        <v>30</v>
      </c>
      <c r="C29" s="22">
        <v>292</v>
      </c>
      <c r="D29" s="24"/>
      <c r="E29" s="25">
        <f t="shared" ref="E29" si="23">ROUNDDOWN(C29*D29*12*0.85,2)</f>
        <v>0</v>
      </c>
      <c r="F29" s="45" t="s">
        <v>16</v>
      </c>
      <c r="G29" s="13">
        <v>91142</v>
      </c>
      <c r="H29" s="46"/>
      <c r="I29" s="47">
        <f t="shared" si="3"/>
        <v>0</v>
      </c>
      <c r="J29" s="29">
        <f>SUM(I29:I30)</f>
        <v>0</v>
      </c>
      <c r="K29" s="25"/>
      <c r="L29" s="30">
        <f t="shared" ref="L29" si="24">ROUNDDOWN(E29+J29+K29,0)</f>
        <v>0</v>
      </c>
    </row>
    <row r="30" spans="1:12" ht="18.95" customHeight="1">
      <c r="A30" s="7"/>
      <c r="B30" s="31"/>
      <c r="C30" s="7"/>
      <c r="D30" s="32"/>
      <c r="E30" s="33"/>
      <c r="F30" s="34" t="s">
        <v>18</v>
      </c>
      <c r="G30" s="19">
        <v>193031</v>
      </c>
      <c r="H30" s="35"/>
      <c r="I30" s="36">
        <f t="shared" si="3"/>
        <v>0</v>
      </c>
      <c r="J30" s="37"/>
      <c r="K30" s="33"/>
      <c r="L30" s="38"/>
    </row>
    <row r="31" spans="1:12" ht="18.95" customHeight="1">
      <c r="A31" s="4">
        <v>14</v>
      </c>
      <c r="B31" s="9" t="s">
        <v>31</v>
      </c>
      <c r="C31" s="4">
        <v>58</v>
      </c>
      <c r="D31" s="10"/>
      <c r="E31" s="11">
        <f t="shared" ref="E31" si="25">ROUNDDOWN(C31*D31*12*0.85,2)</f>
        <v>0</v>
      </c>
      <c r="F31" s="39" t="s">
        <v>16</v>
      </c>
      <c r="G31" s="13">
        <v>6269</v>
      </c>
      <c r="H31" s="40"/>
      <c r="I31" s="41">
        <f t="shared" si="3"/>
        <v>0</v>
      </c>
      <c r="J31" s="16">
        <f t="shared" ref="J31" si="26">SUM(I31:I32)</f>
        <v>0</v>
      </c>
      <c r="K31" s="11"/>
      <c r="L31" s="17">
        <f t="shared" ref="L31" si="27">ROUNDDOWN(E31+J31+K31,0)</f>
        <v>0</v>
      </c>
    </row>
    <row r="32" spans="1:12" ht="18.95" customHeight="1">
      <c r="A32" s="4"/>
      <c r="B32" s="9"/>
      <c r="C32" s="4"/>
      <c r="D32" s="10"/>
      <c r="E32" s="11"/>
      <c r="F32" s="18" t="s">
        <v>18</v>
      </c>
      <c r="G32" s="19">
        <v>18343</v>
      </c>
      <c r="H32" s="20"/>
      <c r="I32" s="21">
        <f t="shared" si="3"/>
        <v>0</v>
      </c>
      <c r="J32" s="16"/>
      <c r="K32" s="11"/>
      <c r="L32" s="17"/>
    </row>
    <row r="33" spans="1:14" ht="18.95" customHeight="1">
      <c r="A33" s="4">
        <v>15</v>
      </c>
      <c r="B33" s="9" t="s">
        <v>32</v>
      </c>
      <c r="C33" s="4">
        <v>89</v>
      </c>
      <c r="D33" s="10"/>
      <c r="E33" s="11">
        <f t="shared" ref="E33" si="28">ROUNDDOWN(C33*D33*12*0.85,2)</f>
        <v>0</v>
      </c>
      <c r="F33" s="39" t="s">
        <v>16</v>
      </c>
      <c r="G33" s="13">
        <v>24463</v>
      </c>
      <c r="H33" s="40"/>
      <c r="I33" s="41">
        <f t="shared" si="3"/>
        <v>0</v>
      </c>
      <c r="J33" s="16">
        <f>SUM(I33:I34)</f>
        <v>0</v>
      </c>
      <c r="K33" s="11"/>
      <c r="L33" s="17">
        <f t="shared" ref="L33" si="29">ROUNDDOWN(E33+J33+K33,0)</f>
        <v>0</v>
      </c>
    </row>
    <row r="34" spans="1:14" ht="18.95" customHeight="1">
      <c r="A34" s="4"/>
      <c r="B34" s="9"/>
      <c r="C34" s="4"/>
      <c r="D34" s="10"/>
      <c r="E34" s="11"/>
      <c r="F34" s="18" t="s">
        <v>18</v>
      </c>
      <c r="G34" s="19">
        <v>67635</v>
      </c>
      <c r="H34" s="20"/>
      <c r="I34" s="21">
        <f t="shared" si="3"/>
        <v>0</v>
      </c>
      <c r="J34" s="16"/>
      <c r="K34" s="11"/>
      <c r="L34" s="17"/>
    </row>
    <row r="35" spans="1:14" ht="18.95" customHeight="1">
      <c r="A35" s="4">
        <v>16</v>
      </c>
      <c r="B35" s="23" t="s">
        <v>33</v>
      </c>
      <c r="C35" s="22">
        <v>80</v>
      </c>
      <c r="D35" s="24"/>
      <c r="E35" s="25">
        <f t="shared" ref="E35" si="30">ROUNDDOWN(C35*D35*12*0.85,2)</f>
        <v>0</v>
      </c>
      <c r="F35" s="26" t="s">
        <v>16</v>
      </c>
      <c r="G35" s="13">
        <v>30529</v>
      </c>
      <c r="H35" s="27"/>
      <c r="I35" s="28">
        <f t="shared" si="3"/>
        <v>0</v>
      </c>
      <c r="J35" s="29">
        <f>SUM(I35:I36)</f>
        <v>0</v>
      </c>
      <c r="K35" s="25"/>
      <c r="L35" s="30">
        <f t="shared" ref="L35" si="31">ROUNDDOWN(E35+J35+K35,0)</f>
        <v>0</v>
      </c>
    </row>
    <row r="36" spans="1:14" ht="18.95" customHeight="1">
      <c r="A36" s="4"/>
      <c r="B36" s="31"/>
      <c r="C36" s="7"/>
      <c r="D36" s="32"/>
      <c r="E36" s="33"/>
      <c r="F36" s="34" t="s">
        <v>18</v>
      </c>
      <c r="G36" s="19">
        <v>86194</v>
      </c>
      <c r="H36" s="35"/>
      <c r="I36" s="36">
        <f t="shared" si="3"/>
        <v>0</v>
      </c>
      <c r="J36" s="37"/>
      <c r="K36" s="33"/>
      <c r="L36" s="38"/>
    </row>
    <row r="37" spans="1:14" ht="18.95" customHeight="1">
      <c r="A37" s="4">
        <v>17</v>
      </c>
      <c r="B37" s="9" t="s">
        <v>34</v>
      </c>
      <c r="C37" s="4">
        <v>188</v>
      </c>
      <c r="D37" s="10"/>
      <c r="E37" s="11">
        <f t="shared" ref="E37" si="32">ROUNDDOWN(C37*D37*12*0.85,2)</f>
        <v>0</v>
      </c>
      <c r="F37" s="39" t="s">
        <v>16</v>
      </c>
      <c r="G37" s="13">
        <v>83453</v>
      </c>
      <c r="H37" s="40"/>
      <c r="I37" s="41">
        <f t="shared" si="3"/>
        <v>0</v>
      </c>
      <c r="J37" s="16">
        <f>SUM(I37:I38)</f>
        <v>0</v>
      </c>
      <c r="K37" s="11"/>
      <c r="L37" s="17">
        <f t="shared" ref="L37" si="33">ROUNDDOWN(E37+J37+K37,0)</f>
        <v>0</v>
      </c>
    </row>
    <row r="38" spans="1:14" ht="18.95" customHeight="1">
      <c r="A38" s="4"/>
      <c r="B38" s="9"/>
      <c r="C38" s="4"/>
      <c r="D38" s="10"/>
      <c r="E38" s="11"/>
      <c r="F38" s="42" t="s">
        <v>18</v>
      </c>
      <c r="G38" s="19">
        <v>90304</v>
      </c>
      <c r="H38" s="43"/>
      <c r="I38" s="44">
        <f t="shared" si="3"/>
        <v>0</v>
      </c>
      <c r="J38" s="16"/>
      <c r="K38" s="11"/>
      <c r="L38" s="17"/>
    </row>
    <row r="39" spans="1:14" ht="18.95" customHeight="1">
      <c r="A39" s="22">
        <v>18</v>
      </c>
      <c r="B39" s="23" t="s">
        <v>35</v>
      </c>
      <c r="C39" s="22">
        <v>137</v>
      </c>
      <c r="D39" s="24"/>
      <c r="E39" s="25">
        <f t="shared" ref="E39" si="34">ROUNDDOWN(C39*D39*12*0.85,2)</f>
        <v>0</v>
      </c>
      <c r="F39" s="45" t="s">
        <v>16</v>
      </c>
      <c r="G39" s="13">
        <v>67141</v>
      </c>
      <c r="H39" s="46"/>
      <c r="I39" s="47">
        <f t="shared" si="3"/>
        <v>0</v>
      </c>
      <c r="J39" s="29">
        <f>SUM(I39:I40)</f>
        <v>0</v>
      </c>
      <c r="K39" s="25"/>
      <c r="L39" s="30">
        <f t="shared" ref="L39" si="35">ROUNDDOWN(E39+J39+K39,0)</f>
        <v>0</v>
      </c>
    </row>
    <row r="40" spans="1:14" ht="18.95" customHeight="1">
      <c r="A40" s="7"/>
      <c r="B40" s="31"/>
      <c r="C40" s="7"/>
      <c r="D40" s="32"/>
      <c r="E40" s="33"/>
      <c r="F40" s="34" t="s">
        <v>18</v>
      </c>
      <c r="G40" s="19">
        <v>172190</v>
      </c>
      <c r="H40" s="35"/>
      <c r="I40" s="36">
        <f t="shared" si="3"/>
        <v>0</v>
      </c>
      <c r="J40" s="37"/>
      <c r="K40" s="33"/>
      <c r="L40" s="38"/>
    </row>
    <row r="41" spans="1:14" ht="18.95" customHeight="1">
      <c r="A41" s="4">
        <v>19</v>
      </c>
      <c r="B41" s="9" t="s">
        <v>36</v>
      </c>
      <c r="C41" s="4">
        <v>221</v>
      </c>
      <c r="D41" s="10"/>
      <c r="E41" s="11">
        <f t="shared" ref="E41" si="36">ROUNDDOWN(C41*D41*12*0.85,2)</f>
        <v>0</v>
      </c>
      <c r="F41" s="39" t="s">
        <v>16</v>
      </c>
      <c r="G41" s="13">
        <v>86395</v>
      </c>
      <c r="H41" s="40"/>
      <c r="I41" s="41">
        <f t="shared" si="3"/>
        <v>0</v>
      </c>
      <c r="J41" s="16">
        <f t="shared" ref="J41" si="37">SUM(I41:I42)</f>
        <v>0</v>
      </c>
      <c r="K41" s="11"/>
      <c r="L41" s="17">
        <f t="shared" ref="L41" si="38">ROUNDDOWN(E41+J41+K41,0)</f>
        <v>0</v>
      </c>
    </row>
    <row r="42" spans="1:14" ht="18.95" customHeight="1">
      <c r="A42" s="4"/>
      <c r="B42" s="9"/>
      <c r="C42" s="4"/>
      <c r="D42" s="10"/>
      <c r="E42" s="11"/>
      <c r="F42" s="18" t="s">
        <v>18</v>
      </c>
      <c r="G42" s="19">
        <v>171402</v>
      </c>
      <c r="H42" s="20"/>
      <c r="I42" s="21">
        <f t="shared" si="3"/>
        <v>0</v>
      </c>
      <c r="J42" s="16"/>
      <c r="K42" s="11"/>
      <c r="L42" s="17"/>
    </row>
    <row r="43" spans="1:14" ht="18.95" customHeight="1">
      <c r="A43" s="4">
        <v>20</v>
      </c>
      <c r="B43" s="9" t="s">
        <v>37</v>
      </c>
      <c r="C43" s="4">
        <v>281</v>
      </c>
      <c r="D43" s="10"/>
      <c r="E43" s="11">
        <f t="shared" ref="E43" si="39">ROUNDDOWN(C43*D43*12*0.85,2)</f>
        <v>0</v>
      </c>
      <c r="F43" s="39" t="s">
        <v>16</v>
      </c>
      <c r="G43" s="13">
        <v>115536</v>
      </c>
      <c r="H43" s="40"/>
      <c r="I43" s="41">
        <f t="shared" si="3"/>
        <v>0</v>
      </c>
      <c r="J43" s="16">
        <f>SUM(I43:I44)</f>
        <v>0</v>
      </c>
      <c r="K43" s="11"/>
      <c r="L43" s="17">
        <f t="shared" ref="L43" si="40">ROUNDDOWN(E43+J43+K43,0)</f>
        <v>0</v>
      </c>
    </row>
    <row r="44" spans="1:14" ht="18.95" customHeight="1">
      <c r="A44" s="4"/>
      <c r="B44" s="9"/>
      <c r="C44" s="4"/>
      <c r="D44" s="10"/>
      <c r="E44" s="11"/>
      <c r="F44" s="18" t="s">
        <v>18</v>
      </c>
      <c r="G44" s="19">
        <v>176733</v>
      </c>
      <c r="H44" s="20"/>
      <c r="I44" s="21">
        <f t="shared" si="3"/>
        <v>0</v>
      </c>
      <c r="J44" s="16"/>
      <c r="K44" s="11"/>
      <c r="L44" s="17"/>
    </row>
    <row r="45" spans="1:14" ht="25.5" customHeight="1">
      <c r="A45" s="50" t="s">
        <v>38</v>
      </c>
      <c r="B45" s="51"/>
      <c r="C45" s="52"/>
      <c r="D45" s="4"/>
      <c r="E45" s="4"/>
      <c r="F45" s="4"/>
      <c r="G45" s="4"/>
      <c r="H45" s="4"/>
      <c r="I45" s="4"/>
      <c r="J45" s="4"/>
      <c r="K45" s="4"/>
      <c r="L45" s="53">
        <f>SUM(L5:L44)</f>
        <v>0</v>
      </c>
      <c r="N45" s="54"/>
    </row>
    <row r="46" spans="1:14" ht="54.75" customHeight="1">
      <c r="A46" s="55" t="s">
        <v>39</v>
      </c>
      <c r="B46" s="56"/>
      <c r="C46" s="57"/>
      <c r="D46" s="58" t="s">
        <v>40</v>
      </c>
      <c r="E46" s="59"/>
      <c r="F46" s="59"/>
      <c r="G46" s="59"/>
      <c r="H46" s="59"/>
      <c r="I46" s="59"/>
      <c r="J46" s="59"/>
      <c r="K46" s="60"/>
      <c r="L46" s="61">
        <f>ROUNDUP(L45/1.1,0)</f>
        <v>0</v>
      </c>
    </row>
    <row r="47" spans="1:14" ht="35.25" customHeight="1">
      <c r="C47" s="62" t="s">
        <v>41</v>
      </c>
      <c r="D47" s="62"/>
      <c r="E47" s="62"/>
      <c r="F47" s="62"/>
      <c r="G47" s="62"/>
      <c r="H47" s="62"/>
      <c r="I47" s="62"/>
      <c r="J47" s="62"/>
      <c r="K47" s="62"/>
      <c r="L47" s="62"/>
    </row>
    <row r="48" spans="1:14" ht="25.5" customHeight="1">
      <c r="C48" s="62" t="s">
        <v>42</v>
      </c>
      <c r="D48" s="62"/>
      <c r="E48" s="62"/>
      <c r="F48" s="62"/>
      <c r="G48" s="62"/>
      <c r="H48" s="62"/>
      <c r="I48" s="62"/>
      <c r="J48" s="62"/>
      <c r="K48" s="62"/>
      <c r="L48" s="62"/>
    </row>
    <row r="49" spans="2:12" ht="25.5" customHeight="1">
      <c r="C49" s="62" t="s">
        <v>43</v>
      </c>
      <c r="D49" s="62"/>
      <c r="E49" s="62"/>
      <c r="F49" s="62"/>
      <c r="G49" s="62"/>
      <c r="H49" s="62"/>
      <c r="I49" s="62"/>
      <c r="J49" s="62"/>
      <c r="K49" s="62"/>
      <c r="L49" s="62"/>
    </row>
    <row r="50" spans="2:12" ht="106.5" customHeight="1">
      <c r="C50" s="62" t="s">
        <v>44</v>
      </c>
      <c r="D50" s="62"/>
      <c r="E50" s="62"/>
      <c r="F50" s="62"/>
      <c r="G50" s="62"/>
      <c r="H50" s="62"/>
      <c r="I50" s="62"/>
      <c r="J50" s="62"/>
      <c r="K50" s="62"/>
      <c r="L50" s="62"/>
    </row>
    <row r="51" spans="2:12" ht="25.5" customHeight="1">
      <c r="C51" s="63" t="s">
        <v>45</v>
      </c>
      <c r="D51" s="63"/>
      <c r="E51" s="63"/>
      <c r="F51" s="63"/>
      <c r="G51" s="63"/>
      <c r="H51" s="63"/>
      <c r="I51" s="63"/>
      <c r="J51" s="63"/>
      <c r="K51" s="63"/>
      <c r="L51" s="63"/>
    </row>
    <row r="52" spans="2:12" ht="25.5" customHeight="1">
      <c r="B52" s="64" t="s">
        <v>46</v>
      </c>
      <c r="C52" s="64"/>
      <c r="D52" s="64"/>
      <c r="E52" s="64"/>
      <c r="F52" s="64"/>
      <c r="G52" s="64"/>
      <c r="H52" s="64"/>
      <c r="I52" s="64"/>
      <c r="J52" s="64"/>
      <c r="K52" s="64"/>
      <c r="L52" s="64"/>
    </row>
    <row r="54" spans="2:12">
      <c r="C54" s="54"/>
      <c r="G54" s="54"/>
    </row>
  </sheetData>
  <mergeCells count="174">
    <mergeCell ref="A3:A4"/>
    <mergeCell ref="B3:B4"/>
    <mergeCell ref="C3:E3"/>
    <mergeCell ref="F3:J3"/>
    <mergeCell ref="L3:L4"/>
    <mergeCell ref="K5:K6"/>
    <mergeCell ref="L5:L6"/>
    <mergeCell ref="A7:A8"/>
    <mergeCell ref="B7:B8"/>
    <mergeCell ref="C7:C8"/>
    <mergeCell ref="D7:D8"/>
    <mergeCell ref="E7:E8"/>
    <mergeCell ref="J7:J8"/>
    <mergeCell ref="K7:K8"/>
    <mergeCell ref="A5:A6"/>
    <mergeCell ref="B5:B6"/>
    <mergeCell ref="C5:C6"/>
    <mergeCell ref="D5:D6"/>
    <mergeCell ref="E5:E6"/>
    <mergeCell ref="J5:J6"/>
    <mergeCell ref="A11:A12"/>
    <mergeCell ref="B11:B12"/>
    <mergeCell ref="C11:C12"/>
    <mergeCell ref="D11:D12"/>
    <mergeCell ref="E11:E12"/>
    <mergeCell ref="J11:J12"/>
    <mergeCell ref="K11:K12"/>
    <mergeCell ref="L11:L12"/>
    <mergeCell ref="L7:L8"/>
    <mergeCell ref="A9:A10"/>
    <mergeCell ref="B9:B10"/>
    <mergeCell ref="C9:C10"/>
    <mergeCell ref="D9:D10"/>
    <mergeCell ref="E9:E10"/>
    <mergeCell ref="J9:J10"/>
    <mergeCell ref="K9:K10"/>
    <mergeCell ref="L9:L10"/>
    <mergeCell ref="K13:K14"/>
    <mergeCell ref="L13:L14"/>
    <mergeCell ref="A15:A16"/>
    <mergeCell ref="B15:B16"/>
    <mergeCell ref="C15:C16"/>
    <mergeCell ref="D15:D16"/>
    <mergeCell ref="E15:E16"/>
    <mergeCell ref="J15:J16"/>
    <mergeCell ref="K15:K16"/>
    <mergeCell ref="A13:A14"/>
    <mergeCell ref="B13:B14"/>
    <mergeCell ref="C13:C14"/>
    <mergeCell ref="D13:D14"/>
    <mergeCell ref="E13:E14"/>
    <mergeCell ref="J13:J14"/>
    <mergeCell ref="A19:A20"/>
    <mergeCell ref="B19:B20"/>
    <mergeCell ref="C19:C20"/>
    <mergeCell ref="D19:D20"/>
    <mergeCell ref="E19:E20"/>
    <mergeCell ref="J19:J20"/>
    <mergeCell ref="K19:K20"/>
    <mergeCell ref="L19:L20"/>
    <mergeCell ref="L15:L16"/>
    <mergeCell ref="A17:A18"/>
    <mergeCell ref="B17:B18"/>
    <mergeCell ref="C17:C18"/>
    <mergeCell ref="D17:D18"/>
    <mergeCell ref="E17:E18"/>
    <mergeCell ref="J17:J18"/>
    <mergeCell ref="K17:K18"/>
    <mergeCell ref="L17:L18"/>
    <mergeCell ref="K21:K22"/>
    <mergeCell ref="L21:L22"/>
    <mergeCell ref="A23:A24"/>
    <mergeCell ref="B23:B24"/>
    <mergeCell ref="C23:C24"/>
    <mergeCell ref="D23:D24"/>
    <mergeCell ref="E23:E24"/>
    <mergeCell ref="J23:J24"/>
    <mergeCell ref="K23:K24"/>
    <mergeCell ref="A21:A22"/>
    <mergeCell ref="B21:B22"/>
    <mergeCell ref="C21:C22"/>
    <mergeCell ref="D21:D22"/>
    <mergeCell ref="E21:E22"/>
    <mergeCell ref="J21:J22"/>
    <mergeCell ref="A27:A28"/>
    <mergeCell ref="B27:B28"/>
    <mergeCell ref="C27:C28"/>
    <mergeCell ref="D27:D28"/>
    <mergeCell ref="E27:E28"/>
    <mergeCell ref="J27:J28"/>
    <mergeCell ref="K27:K28"/>
    <mergeCell ref="L27:L28"/>
    <mergeCell ref="L23:L24"/>
    <mergeCell ref="A25:A26"/>
    <mergeCell ref="B25:B26"/>
    <mergeCell ref="C25:C26"/>
    <mergeCell ref="D25:D26"/>
    <mergeCell ref="E25:E26"/>
    <mergeCell ref="J25:J26"/>
    <mergeCell ref="K25:K26"/>
    <mergeCell ref="L25:L26"/>
    <mergeCell ref="K29:K30"/>
    <mergeCell ref="L29:L30"/>
    <mergeCell ref="A31:A32"/>
    <mergeCell ref="B31:B32"/>
    <mergeCell ref="C31:C32"/>
    <mergeCell ref="D31:D32"/>
    <mergeCell ref="E31:E32"/>
    <mergeCell ref="J31:J32"/>
    <mergeCell ref="K31:K32"/>
    <mergeCell ref="A29:A30"/>
    <mergeCell ref="B29:B30"/>
    <mergeCell ref="C29:C30"/>
    <mergeCell ref="D29:D30"/>
    <mergeCell ref="E29:E30"/>
    <mergeCell ref="J29:J30"/>
    <mergeCell ref="A35:A36"/>
    <mergeCell ref="B35:B36"/>
    <mergeCell ref="C35:C36"/>
    <mergeCell ref="D35:D36"/>
    <mergeCell ref="E35:E36"/>
    <mergeCell ref="J35:J36"/>
    <mergeCell ref="K35:K36"/>
    <mergeCell ref="L35:L36"/>
    <mergeCell ref="L31:L32"/>
    <mergeCell ref="A33:A34"/>
    <mergeCell ref="B33:B34"/>
    <mergeCell ref="C33:C34"/>
    <mergeCell ref="D33:D34"/>
    <mergeCell ref="E33:E34"/>
    <mergeCell ref="J33:J34"/>
    <mergeCell ref="K33:K34"/>
    <mergeCell ref="L33:L34"/>
    <mergeCell ref="K37:K38"/>
    <mergeCell ref="L37:L38"/>
    <mergeCell ref="A39:A40"/>
    <mergeCell ref="B39:B40"/>
    <mergeCell ref="C39:C40"/>
    <mergeCell ref="D39:D40"/>
    <mergeCell ref="E39:E40"/>
    <mergeCell ref="J39:J40"/>
    <mergeCell ref="K39:K40"/>
    <mergeCell ref="A37:A38"/>
    <mergeCell ref="B37:B38"/>
    <mergeCell ref="C37:C38"/>
    <mergeCell ref="D37:D38"/>
    <mergeCell ref="E37:E38"/>
    <mergeCell ref="J37:J38"/>
    <mergeCell ref="A43:A44"/>
    <mergeCell ref="B43:B44"/>
    <mergeCell ref="C43:C44"/>
    <mergeCell ref="D43:D44"/>
    <mergeCell ref="E43:E44"/>
    <mergeCell ref="J43:J44"/>
    <mergeCell ref="K43:K44"/>
    <mergeCell ref="L43:L44"/>
    <mergeCell ref="L39:L40"/>
    <mergeCell ref="A41:A42"/>
    <mergeCell ref="B41:B42"/>
    <mergeCell ref="C41:C42"/>
    <mergeCell ref="D41:D42"/>
    <mergeCell ref="E41:E42"/>
    <mergeCell ref="J41:J42"/>
    <mergeCell ref="K41:K42"/>
    <mergeCell ref="L41:L42"/>
    <mergeCell ref="C49:L49"/>
    <mergeCell ref="C50:L50"/>
    <mergeCell ref="B52:L52"/>
    <mergeCell ref="A45:C45"/>
    <mergeCell ref="D45:K45"/>
    <mergeCell ref="A46:C46"/>
    <mergeCell ref="D46:K46"/>
    <mergeCell ref="C47:L47"/>
    <mergeCell ref="C48:L48"/>
  </mergeCells>
  <phoneticPr fontId="2"/>
  <printOptions horizontalCentered="1"/>
  <pageMargins left="0.70866141732283472" right="0.39370078740157483" top="0.6692913385826772" bottom="0.47244094488188981" header="0" footer="0"/>
  <pageSetup paperSize="9" scale="5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電気料金入札金額計算書</vt:lpstr>
      <vt:lpstr>電気料金入札金額計算書!Print_Area</vt:lpstr>
    </vt:vector>
  </TitlesOfParts>
  <Company>Oitapref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園田　恵里奈</dc:creator>
  <cp:lastModifiedBy>園田　恵里奈</cp:lastModifiedBy>
  <dcterms:created xsi:type="dcterms:W3CDTF">2024-12-03T04:32:09Z</dcterms:created>
  <dcterms:modified xsi:type="dcterms:W3CDTF">2024-12-06T00:17:17Z</dcterms:modified>
</cp:coreProperties>
</file>