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6年\R6.10月部長会議資料\4_HP公表用作成\"/>
    </mc:Choice>
  </mc:AlternateContent>
  <xr:revisionPtr revIDLastSave="0" documentId="13_ncr:1_{91092C8B-ED06-4BE2-8F42-5AB7D23D4736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3" l="1"/>
  <c r="I17" i="13"/>
  <c r="I16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<sst xmlns="http://schemas.openxmlformats.org/spreadsheetml/2006/main" count="87" uniqueCount="60">
  <si>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</si>
  <si>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</si>
  <si>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</si>
  <si>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</si>
  <si>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</si>
  <si>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</si>
  <si>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</si>
  <si>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</si>
  <si>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</si>
  <si>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</si>
  <si>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</si>
  <si>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</si>
  <si>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</si>
  <si>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</si>
  <si>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</si>
  <si>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</si>
  <si>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</si>
  <si>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</si>
  <si>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</si>
  <si>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</si>
  <si>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</si>
  <si>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</si>
  <si>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</si>
  <si>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</si>
  <si>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</si>
  <si>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</si>
  <si>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</si>
  <si>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</si>
  <si>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</si>
  <si>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</si>
  <si>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</si>
  <si>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</si>
  <si>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</si>
  <si>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</si>
  <si>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</si>
  <si>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</si>
  <si>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</si>
  <si>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</si>
  <si>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</si>
  <si>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</si>
  <si>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</si>
  <si>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</si>
  <si>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</si>
  <si>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</si>
  <si>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</si>
  <si>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</si>
  <si>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</si>
  <si>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</si>
  <si>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</si>
  <si>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</si>
  <si>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</si>
  <si>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</si>
  <si>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</si>
  <si>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</si>
  <si>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</si>
  <si>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　　　　　　②発地別延べ宿泊者数は、確報の公表時に大きく変更されることがあります。</t>
    <phoneticPr fontId="1"/>
  </si>
  <si>
    <t>令和６年１０月　発地別延べ宿泊者数割合</t>
    <phoneticPr fontId="1"/>
  </si>
  <si>
    <t>令和６年１０月（速報値）</t>
  </si>
  <si>
    <t>令和５年１０月（確報値）</t>
  </si>
  <si>
    <t>令和６年９月（速報値）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</si>
</sst>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8" t="str">
        <f>$BH$8&amp;"の宿泊客等の動向"</f>
        <v>令和２年８月の宿泊客等の動向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9" t="str">
        <f>"（"&amp;VLOOKUP(BJ6,BP4:BQ15,2,FALSE)&amp;"）"</f>
        <v>（令和元年９月～１２月速報、令和２年１月～８月速速報）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4" t="s">
        <v>22</v>
      </c>
      <c r="BI4" s="74"/>
      <c r="BJ4" s="76" t="s">
        <v>31</v>
      </c>
      <c r="BK4" s="76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4" t="s">
        <v>23</v>
      </c>
      <c r="BI5" s="74"/>
      <c r="BJ5" s="76">
        <v>2</v>
      </c>
      <c r="BK5" s="76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4" t="s">
        <v>24</v>
      </c>
      <c r="BI6" s="74"/>
      <c r="BJ6" s="76">
        <v>8</v>
      </c>
      <c r="BK6" s="76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4" t="s">
        <v>26</v>
      </c>
      <c r="BI26" s="74"/>
      <c r="BJ26" s="74"/>
      <c r="BK26" s="74"/>
      <c r="BL26" s="77">
        <v>28</v>
      </c>
      <c r="BM26" s="77"/>
      <c r="BN26" s="77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4" t="s">
        <v>19</v>
      </c>
      <c r="BI27" s="74"/>
      <c r="BJ27" s="74"/>
      <c r="BK27" s="74"/>
      <c r="BL27" s="75" t="e">
        <f>ROUND(#REF!,1)</f>
        <v>#REF!</v>
      </c>
      <c r="BM27" s="75"/>
      <c r="BN27" s="75"/>
      <c r="BO27" s="1" t="s">
        <v>25</v>
      </c>
    </row>
    <row r="28" spans="2:69" ht="14.1" customHeight="1" x14ac:dyDescent="0.15">
      <c r="BH28" s="74" t="s">
        <v>20</v>
      </c>
      <c r="BI28" s="74"/>
      <c r="BJ28" s="74"/>
      <c r="BK28" s="74"/>
      <c r="BL28" s="75" t="e">
        <f>ROUND(#REF!,1)</f>
        <v>#REF!</v>
      </c>
      <c r="BM28" s="75"/>
      <c r="BN28" s="75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X17" sqref="X17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56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57</v>
      </c>
      <c r="B7" s="69">
        <v>39399</v>
      </c>
      <c r="C7" s="69">
        <v>91161</v>
      </c>
      <c r="D7" s="69">
        <v>59171</v>
      </c>
      <c r="E7" s="69">
        <v>10097</v>
      </c>
      <c r="F7" s="69">
        <v>20346</v>
      </c>
      <c r="G7" s="69">
        <v>28646</v>
      </c>
      <c r="H7" s="69">
        <v>14105</v>
      </c>
      <c r="I7" s="69">
        <v>55654</v>
      </c>
      <c r="J7" s="69">
        <v>6039</v>
      </c>
      <c r="K7" s="72">
        <f>SUM(B7:J7)</f>
        <v>324618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58</v>
      </c>
      <c r="B8" s="69">
        <v>42041</v>
      </c>
      <c r="C8" s="69">
        <v>86691</v>
      </c>
      <c r="D8" s="69">
        <v>54281</v>
      </c>
      <c r="E8" s="69">
        <v>8261</v>
      </c>
      <c r="F8" s="69">
        <v>20991</v>
      </c>
      <c r="G8" s="69">
        <v>30038</v>
      </c>
      <c r="H8" s="69">
        <v>15956</v>
      </c>
      <c r="I8" s="69">
        <v>48412</v>
      </c>
      <c r="J8" s="69">
        <v>5965</v>
      </c>
      <c r="K8" s="72">
        <f>SUM(B8:J8)</f>
        <v>312636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-6.2843414761780139</v>
      </c>
      <c r="C9" s="53">
        <f t="shared" ref="C9:K9" si="0">C7/C8*100-100</f>
        <v>5.1562445928642973</v>
      </c>
      <c r="D9" s="53">
        <f t="shared" si="0"/>
        <v>9.0086770693244489</v>
      </c>
      <c r="E9" s="53">
        <f t="shared" si="0"/>
        <v>22.22491223822783</v>
      </c>
      <c r="F9" s="53">
        <f t="shared" si="0"/>
        <v>-3.072745462341004</v>
      </c>
      <c r="G9" s="53">
        <f t="shared" si="0"/>
        <v>-4.6341301018709657</v>
      </c>
      <c r="H9" s="53">
        <f t="shared" si="0"/>
        <v>-11.60065179242919</v>
      </c>
      <c r="I9" s="53">
        <f t="shared" si="0"/>
        <v>14.959101049326605</v>
      </c>
      <c r="J9" s="53">
        <f t="shared" si="0"/>
        <v>1.2405699916177753</v>
      </c>
      <c r="K9" s="53">
        <f t="shared" si="0"/>
        <v>3.8325720646374748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59</v>
      </c>
      <c r="B11" s="69">
        <v>38943</v>
      </c>
      <c r="C11" s="69">
        <v>89365</v>
      </c>
      <c r="D11" s="69">
        <v>58476</v>
      </c>
      <c r="E11" s="69">
        <v>9006</v>
      </c>
      <c r="F11" s="69">
        <v>22263</v>
      </c>
      <c r="G11" s="69">
        <v>26840</v>
      </c>
      <c r="H11" s="69">
        <v>11838</v>
      </c>
      <c r="I11" s="69">
        <v>49296</v>
      </c>
      <c r="J11" s="69">
        <v>4690</v>
      </c>
      <c r="K11" s="72">
        <f>SUM(B11:J11)</f>
        <v>310717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1.1709421462136902</v>
      </c>
      <c r="C12" s="59">
        <f t="shared" si="1"/>
        <v>2.0097353550047501</v>
      </c>
      <c r="D12" s="59">
        <f t="shared" si="1"/>
        <v>1.1885217867159099</v>
      </c>
      <c r="E12" s="59">
        <f t="shared" si="1"/>
        <v>12.114146124805686</v>
      </c>
      <c r="F12" s="59">
        <f t="shared" si="1"/>
        <v>-8.6106993666621747</v>
      </c>
      <c r="G12" s="59">
        <f t="shared" si="1"/>
        <v>6.7287630402384337</v>
      </c>
      <c r="H12" s="59">
        <f t="shared" si="1"/>
        <v>19.150194289575936</v>
      </c>
      <c r="I12" s="59">
        <f t="shared" si="1"/>
        <v>12.897598182408302</v>
      </c>
      <c r="J12" s="59">
        <f t="shared" si="1"/>
        <v>28.763326226012794</v>
      </c>
      <c r="K12" s="59">
        <f t="shared" si="1"/>
        <v>4.4738459755983655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令和６年１０月（速報値）</v>
      </c>
      <c r="B16" s="70">
        <v>41590</v>
      </c>
      <c r="C16" s="70">
        <v>6898</v>
      </c>
      <c r="D16" s="70">
        <v>8825</v>
      </c>
      <c r="E16" s="70">
        <v>15271</v>
      </c>
      <c r="F16" s="70">
        <v>3177</v>
      </c>
      <c r="G16" s="70">
        <v>5009</v>
      </c>
      <c r="H16" s="70">
        <v>9422</v>
      </c>
      <c r="I16" s="73">
        <f>SUM(B16:H16)</f>
        <v>90192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令和５年１０月（確報値）</v>
      </c>
      <c r="B17" s="70">
        <v>46298</v>
      </c>
      <c r="C17" s="70">
        <v>5195</v>
      </c>
      <c r="D17" s="70">
        <v>12665</v>
      </c>
      <c r="E17" s="70">
        <v>14815</v>
      </c>
      <c r="F17" s="70">
        <v>3992</v>
      </c>
      <c r="G17" s="70">
        <v>3842</v>
      </c>
      <c r="H17" s="70">
        <v>5602</v>
      </c>
      <c r="I17" s="73">
        <f>SUM(B17:H17)</f>
        <v>92409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-10.168905784267139</v>
      </c>
      <c r="C18" s="53">
        <f t="shared" ref="C18:I18" si="2">C16/C17*100-100</f>
        <v>32.781520692974027</v>
      </c>
      <c r="D18" s="53">
        <f t="shared" si="2"/>
        <v>-30.319778918278715</v>
      </c>
      <c r="E18" s="53">
        <f t="shared" si="2"/>
        <v>3.0779615254809158</v>
      </c>
      <c r="F18" s="53">
        <f t="shared" si="2"/>
        <v>-20.415831663326657</v>
      </c>
      <c r="G18" s="53">
        <f t="shared" si="2"/>
        <v>30.374804789172316</v>
      </c>
      <c r="H18" s="53">
        <f t="shared" si="2"/>
        <v>68.189932167083185</v>
      </c>
      <c r="I18" s="53">
        <f t="shared" si="2"/>
        <v>-2.3991169691263821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令和６年９月（速報値）</v>
      </c>
      <c r="B20" s="70">
        <v>31001</v>
      </c>
      <c r="C20" s="70">
        <v>6494</v>
      </c>
      <c r="D20" s="70">
        <v>7260</v>
      </c>
      <c r="E20" s="70">
        <v>12639</v>
      </c>
      <c r="F20" s="70">
        <v>688</v>
      </c>
      <c r="G20" s="70">
        <v>3443</v>
      </c>
      <c r="H20" s="70">
        <v>6677</v>
      </c>
      <c r="I20" s="73">
        <f>SUM(B20:H20)</f>
        <v>68202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34.156962678623273</v>
      </c>
      <c r="C21" s="59">
        <f t="shared" si="3"/>
        <v>6.2211271943332349</v>
      </c>
      <c r="D21" s="59">
        <f t="shared" si="3"/>
        <v>21.556473829201096</v>
      </c>
      <c r="E21" s="59">
        <f t="shared" si="3"/>
        <v>20.824432312682958</v>
      </c>
      <c r="F21" s="59">
        <f t="shared" si="3"/>
        <v>361.77325581395348</v>
      </c>
      <c r="G21" s="59">
        <f t="shared" si="3"/>
        <v>45.483589892535576</v>
      </c>
      <c r="H21" s="59">
        <f t="shared" si="3"/>
        <v>41.111277519844236</v>
      </c>
      <c r="I21" s="59">
        <f t="shared" si="3"/>
        <v>32.24245623295505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令和６年１０月（速報値）</v>
      </c>
      <c r="B25" s="83">
        <f>SUM(K7,I16)</f>
        <v>414810</v>
      </c>
      <c r="C25" s="83"/>
      <c r="D25" s="61" t="s">
        <v>54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令和５年１０月（確報値）</v>
      </c>
      <c r="B26" s="83">
        <f>SUM(K8,I17)</f>
        <v>405045</v>
      </c>
      <c r="C26" s="83"/>
      <c r="D26" s="62" t="s">
        <v>55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2.4108432396400445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令和６年９月（速報値）</v>
      </c>
      <c r="B29" s="80">
        <f>SUM(K11,I20)</f>
        <v>378919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9.4719451914525337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山田　健太</cp:lastModifiedBy>
  <cp:lastPrinted>2024-04-14T23:54:48Z</cp:lastPrinted>
  <dcterms:created xsi:type="dcterms:W3CDTF">2015-08-14T05:03:00Z</dcterms:created>
  <dcterms:modified xsi:type="dcterms:W3CDTF">2024-11-19T04:04:55Z</dcterms:modified>
</cp:coreProperties>
</file>