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S20100_用度管財課\常用_副本\R6 03庁舎管理班\R6 電力入札等\入札関係(R6年度 電力）\000 入札一式(R6)\004 動物愛護センター１庁舎\03_HP掲載\R6\"/>
    </mc:Choice>
  </mc:AlternateContent>
  <bookViews>
    <workbookView xWindow="0" yWindow="0" windowWidth="24390" windowHeight="10470"/>
  </bookViews>
  <sheets>
    <sheet name="仕様書別紙" sheetId="1" r:id="rId1"/>
  </sheets>
  <definedNames>
    <definedName name="_xlnm.Print_Area" localSheetId="0">仕様書別紙!$A$1:$T$25</definedName>
    <definedName name="料金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B22" i="1"/>
  <c r="A22" i="1"/>
  <c r="C21" i="1"/>
  <c r="B21" i="1"/>
  <c r="A21" i="1"/>
  <c r="P17" i="1"/>
  <c r="O17" i="1"/>
  <c r="N17" i="1"/>
  <c r="M17" i="1"/>
  <c r="L17" i="1"/>
  <c r="K17" i="1"/>
  <c r="J17" i="1"/>
  <c r="I17" i="1"/>
  <c r="H17" i="1"/>
  <c r="G17" i="1"/>
  <c r="F17" i="1"/>
  <c r="E17" i="1"/>
  <c r="R16" i="1"/>
  <c r="Q16" i="1"/>
  <c r="R15" i="1"/>
  <c r="Q15" i="1"/>
  <c r="F21" i="1" s="1"/>
  <c r="Q12" i="1"/>
  <c r="P12" i="1"/>
  <c r="O12" i="1"/>
  <c r="N12" i="1"/>
  <c r="M12" i="1"/>
  <c r="L12" i="1"/>
  <c r="K12" i="1"/>
  <c r="J12" i="1"/>
  <c r="I12" i="1"/>
  <c r="H12" i="1"/>
  <c r="G12" i="1"/>
  <c r="F12" i="1"/>
  <c r="E11" i="1"/>
  <c r="E22" i="1" s="1"/>
  <c r="E10" i="1"/>
  <c r="E12" i="1" s="1"/>
  <c r="G21" i="1" l="1"/>
  <c r="S16" i="1"/>
  <c r="S15" i="1"/>
  <c r="Q17" i="1"/>
  <c r="E21" i="1"/>
  <c r="E23" i="1" s="1"/>
  <c r="F22" i="1"/>
  <c r="G22" i="1" l="1"/>
  <c r="F23" i="1"/>
  <c r="G23" i="1" l="1"/>
</calcChain>
</file>

<file path=xl/sharedStrings.xml><?xml version="1.0" encoding="utf-8"?>
<sst xmlns="http://schemas.openxmlformats.org/spreadsheetml/2006/main" count="112" uniqueCount="64">
  <si>
    <t>【仕様書別紙】</t>
    <rPh sb="1" eb="4">
      <t>シヨウショ</t>
    </rPh>
    <rPh sb="4" eb="6">
      <t>ベッシ</t>
    </rPh>
    <phoneticPr fontId="3"/>
  </si>
  <si>
    <t>対象施設の情報一覧</t>
    <rPh sb="0" eb="2">
      <t>タイショウ</t>
    </rPh>
    <rPh sb="2" eb="4">
      <t>シセツ</t>
    </rPh>
    <rPh sb="5" eb="7">
      <t>ジョウホウ</t>
    </rPh>
    <rPh sb="7" eb="9">
      <t>イチラン</t>
    </rPh>
    <phoneticPr fontId="3"/>
  </si>
  <si>
    <t>１．基本情報</t>
    <rPh sb="2" eb="4">
      <t>キホン</t>
    </rPh>
    <rPh sb="4" eb="6">
      <t>ジョウホウ</t>
    </rPh>
    <phoneticPr fontId="3"/>
  </si>
  <si>
    <t>番号</t>
    <rPh sb="0" eb="2">
      <t>バンゴウ</t>
    </rPh>
    <phoneticPr fontId="3"/>
  </si>
  <si>
    <t>対象建物</t>
    <rPh sb="0" eb="2">
      <t>タイショウ</t>
    </rPh>
    <rPh sb="2" eb="4">
      <t>タテモノ</t>
    </rPh>
    <phoneticPr fontId="3"/>
  </si>
  <si>
    <t>需要場所</t>
    <rPh sb="0" eb="2">
      <t>ジュヨウ</t>
    </rPh>
    <rPh sb="2" eb="4">
      <t>バショ</t>
    </rPh>
    <phoneticPr fontId="3"/>
  </si>
  <si>
    <t>用途</t>
    <rPh sb="0" eb="2">
      <t>ヨウト</t>
    </rPh>
    <phoneticPr fontId="3"/>
  </si>
  <si>
    <t>電力供給方式</t>
    <rPh sb="0" eb="2">
      <t>デンリョク</t>
    </rPh>
    <rPh sb="2" eb="4">
      <t>キョウキュウ</t>
    </rPh>
    <rPh sb="4" eb="6">
      <t>ホウシキ</t>
    </rPh>
    <phoneticPr fontId="3"/>
  </si>
  <si>
    <t>標準電圧
（V）</t>
    <rPh sb="0" eb="2">
      <t>ヒョウジュン</t>
    </rPh>
    <rPh sb="2" eb="4">
      <t>デンアツ</t>
    </rPh>
    <phoneticPr fontId="3"/>
  </si>
  <si>
    <t>計量電圧
（V）</t>
    <rPh sb="0" eb="2">
      <t>ケイリョウ</t>
    </rPh>
    <rPh sb="2" eb="4">
      <t>デンアツ</t>
    </rPh>
    <phoneticPr fontId="3"/>
  </si>
  <si>
    <t>標準周波数
（Hz）</t>
    <rPh sb="0" eb="2">
      <t>ヒョウジュン</t>
    </rPh>
    <rPh sb="2" eb="5">
      <t>シュウハスウ</t>
    </rPh>
    <phoneticPr fontId="3"/>
  </si>
  <si>
    <t>受電方式</t>
    <rPh sb="0" eb="2">
      <t>ジュデン</t>
    </rPh>
    <rPh sb="2" eb="4">
      <t>ホウシキ</t>
    </rPh>
    <phoneticPr fontId="3"/>
  </si>
  <si>
    <t>蓄熱設備の有無と容量</t>
    <rPh sb="0" eb="2">
      <t>チクネツ</t>
    </rPh>
    <rPh sb="2" eb="4">
      <t>セツビ</t>
    </rPh>
    <rPh sb="5" eb="7">
      <t>ウム</t>
    </rPh>
    <rPh sb="8" eb="10">
      <t>ヨウリョウ</t>
    </rPh>
    <phoneticPr fontId="3"/>
  </si>
  <si>
    <t>自家発電機の有無と容量</t>
    <rPh sb="0" eb="2">
      <t>ジカ</t>
    </rPh>
    <rPh sb="2" eb="5">
      <t>ハツデンキ</t>
    </rPh>
    <rPh sb="6" eb="8">
      <t>ウム</t>
    </rPh>
    <rPh sb="9" eb="11">
      <t>ヨウリョウ</t>
    </rPh>
    <phoneticPr fontId="3"/>
  </si>
  <si>
    <t>余剰電力の売却の有無と売却先</t>
    <rPh sb="0" eb="2">
      <t>ヨジョウ</t>
    </rPh>
    <rPh sb="2" eb="4">
      <t>デンリョク</t>
    </rPh>
    <rPh sb="5" eb="7">
      <t>バイキャク</t>
    </rPh>
    <rPh sb="8" eb="10">
      <t>ウム</t>
    </rPh>
    <rPh sb="11" eb="14">
      <t>バイキャクサキ</t>
    </rPh>
    <phoneticPr fontId="3"/>
  </si>
  <si>
    <t>自動検針装置の有無</t>
    <rPh sb="0" eb="2">
      <t>ジドウ</t>
    </rPh>
    <rPh sb="2" eb="4">
      <t>ケンシン</t>
    </rPh>
    <rPh sb="4" eb="6">
      <t>ソウチ</t>
    </rPh>
    <rPh sb="7" eb="9">
      <t>ウム</t>
    </rPh>
    <phoneticPr fontId="3"/>
  </si>
  <si>
    <t>電力量計の仕様</t>
    <rPh sb="0" eb="2">
      <t>デンリョク</t>
    </rPh>
    <rPh sb="2" eb="3">
      <t>リョウ</t>
    </rPh>
    <rPh sb="3" eb="4">
      <t>ケイ</t>
    </rPh>
    <rPh sb="5" eb="7">
      <t>シヨウ</t>
    </rPh>
    <phoneticPr fontId="3"/>
  </si>
  <si>
    <t>需給地点</t>
    <rPh sb="0" eb="2">
      <t>ジュキュウ</t>
    </rPh>
    <rPh sb="2" eb="4">
      <t>チテン</t>
    </rPh>
    <phoneticPr fontId="3"/>
  </si>
  <si>
    <t>電気工作物の財産分界点</t>
    <rPh sb="0" eb="2">
      <t>デンキ</t>
    </rPh>
    <rPh sb="2" eb="5">
      <t>コウサクブツ</t>
    </rPh>
    <rPh sb="6" eb="8">
      <t>ザイサン</t>
    </rPh>
    <rPh sb="8" eb="10">
      <t>ブンカイ</t>
    </rPh>
    <rPh sb="10" eb="11">
      <t>テン</t>
    </rPh>
    <phoneticPr fontId="3"/>
  </si>
  <si>
    <t>保安上の責任分界点</t>
    <rPh sb="0" eb="2">
      <t>ホアン</t>
    </rPh>
    <rPh sb="2" eb="3">
      <t>ジョウ</t>
    </rPh>
    <rPh sb="4" eb="6">
      <t>セキニン</t>
    </rPh>
    <rPh sb="6" eb="9">
      <t>ブンカイテン</t>
    </rPh>
    <phoneticPr fontId="3"/>
  </si>
  <si>
    <t>動物愛護センター</t>
    <rPh sb="0" eb="2">
      <t>ドウブツ</t>
    </rPh>
    <rPh sb="2" eb="4">
      <t>アイゴ</t>
    </rPh>
    <phoneticPr fontId="3"/>
  </si>
  <si>
    <t>大分市大字廻栖野３２３１－４７</t>
    <rPh sb="0" eb="3">
      <t>オオイタシ</t>
    </rPh>
    <rPh sb="3" eb="5">
      <t>オオアザ</t>
    </rPh>
    <rPh sb="5" eb="6">
      <t>カイ</t>
    </rPh>
    <rPh sb="6" eb="7">
      <t>ス</t>
    </rPh>
    <rPh sb="7" eb="8">
      <t>ノ</t>
    </rPh>
    <phoneticPr fontId="3"/>
  </si>
  <si>
    <t>官公署
（事務所）</t>
    <rPh sb="0" eb="3">
      <t>カンコウショ</t>
    </rPh>
    <rPh sb="5" eb="8">
      <t>ジムショ</t>
    </rPh>
    <phoneticPr fontId="3"/>
  </si>
  <si>
    <t>交流３相３線式</t>
    <rPh sb="0" eb="2">
      <t>コウリュウ</t>
    </rPh>
    <rPh sb="3" eb="4">
      <t>ソウ</t>
    </rPh>
    <rPh sb="5" eb="6">
      <t>セン</t>
    </rPh>
    <rPh sb="6" eb="7">
      <t>シキ</t>
    </rPh>
    <phoneticPr fontId="3"/>
  </si>
  <si>
    <t>１回線受電</t>
    <rPh sb="1" eb="3">
      <t>カイセン</t>
    </rPh>
    <rPh sb="3" eb="5">
      <t>ジュデン</t>
    </rPh>
    <phoneticPr fontId="3"/>
  </si>
  <si>
    <t>無</t>
    <rPh sb="0" eb="1">
      <t>ム</t>
    </rPh>
    <phoneticPr fontId="3"/>
  </si>
  <si>
    <t>有
太陽光
（常用）
10kW
R6年設置予定</t>
    <rPh sb="0" eb="1">
      <t>ア</t>
    </rPh>
    <rPh sb="2" eb="5">
      <t>タイヨウコウ</t>
    </rPh>
    <rPh sb="7" eb="9">
      <t>ジョウヨウ</t>
    </rPh>
    <rPh sb="21" eb="23">
      <t>ヨテイ</t>
    </rPh>
    <phoneticPr fontId="4"/>
  </si>
  <si>
    <t>有</t>
    <rPh sb="0" eb="1">
      <t>ユウ</t>
    </rPh>
    <phoneticPr fontId="3"/>
  </si>
  <si>
    <t>電力需給用複合計器</t>
    <rPh sb="0" eb="2">
      <t>デンリョク</t>
    </rPh>
    <rPh sb="2" eb="4">
      <t>ジュキュウ</t>
    </rPh>
    <rPh sb="4" eb="5">
      <t>ヨウ</t>
    </rPh>
    <rPh sb="5" eb="7">
      <t>フクゴウ</t>
    </rPh>
    <rPh sb="7" eb="9">
      <t>ケイキ</t>
    </rPh>
    <phoneticPr fontId="3"/>
  </si>
  <si>
    <t>需給場所における構内引込線に大分県の施設した開閉器の電源側接続点</t>
    <rPh sb="0" eb="2">
      <t>ジュキュウ</t>
    </rPh>
    <rPh sb="2" eb="4">
      <t>バショ</t>
    </rPh>
    <rPh sb="8" eb="10">
      <t>コウナイ</t>
    </rPh>
    <rPh sb="10" eb="13">
      <t>ヒキコミセン</t>
    </rPh>
    <rPh sb="14" eb="17">
      <t>オオイタケン</t>
    </rPh>
    <rPh sb="18" eb="20">
      <t>シセツ</t>
    </rPh>
    <rPh sb="22" eb="25">
      <t>カイヘイキ</t>
    </rPh>
    <rPh sb="26" eb="28">
      <t>デンゲン</t>
    </rPh>
    <rPh sb="28" eb="29">
      <t>ガワ</t>
    </rPh>
    <rPh sb="29" eb="32">
      <t>セツゾクテン</t>
    </rPh>
    <phoneticPr fontId="3"/>
  </si>
  <si>
    <t>同左</t>
    <rPh sb="0" eb="2">
      <t>ドウサ</t>
    </rPh>
    <phoneticPr fontId="3"/>
  </si>
  <si>
    <t>大分県衛生環境研究センター</t>
    <rPh sb="0" eb="3">
      <t>オオイタケン</t>
    </rPh>
    <rPh sb="3" eb="5">
      <t>エイセイ</t>
    </rPh>
    <rPh sb="5" eb="7">
      <t>カンキョウ</t>
    </rPh>
    <rPh sb="7" eb="9">
      <t>ケンキュウ</t>
    </rPh>
    <phoneticPr fontId="3"/>
  </si>
  <si>
    <t>大分市高江西２－８</t>
    <rPh sb="0" eb="3">
      <t>オオイタシ</t>
    </rPh>
    <rPh sb="3" eb="5">
      <t>タカエ</t>
    </rPh>
    <rPh sb="5" eb="6">
      <t>ニシ</t>
    </rPh>
    <phoneticPr fontId="3"/>
  </si>
  <si>
    <t>官公署
（研究棟）</t>
    <rPh sb="0" eb="3">
      <t>カンコウショ</t>
    </rPh>
    <rPh sb="5" eb="7">
      <t>ケンキュウ</t>
    </rPh>
    <rPh sb="7" eb="8">
      <t>トウ</t>
    </rPh>
    <phoneticPr fontId="3"/>
  </si>
  <si>
    <r>
      <t xml:space="preserve">有
太陽光
（常用）
20kW
H14年設置
＋
</t>
    </r>
    <r>
      <rPr>
        <sz val="10"/>
        <color rgb="FFFF0000"/>
        <rFont val="ＭＳ Ｐゴシック"/>
        <family val="3"/>
        <charset val="128"/>
      </rPr>
      <t>40kW
R6年設置予定</t>
    </r>
    <rPh sb="0" eb="1">
      <t>ア</t>
    </rPh>
    <rPh sb="2" eb="5">
      <t>タイヨウコウ</t>
    </rPh>
    <rPh sb="7" eb="9">
      <t>ジョウヨウ</t>
    </rPh>
    <rPh sb="19" eb="20">
      <t>ネン</t>
    </rPh>
    <rPh sb="20" eb="22">
      <t>セッチ</t>
    </rPh>
    <rPh sb="32" eb="33">
      <t>ネン</t>
    </rPh>
    <rPh sb="33" eb="35">
      <t>セッチ</t>
    </rPh>
    <rPh sb="35" eb="37">
      <t>ヨテイ</t>
    </rPh>
    <phoneticPr fontId="4"/>
  </si>
  <si>
    <t>有</t>
    <rPh sb="0" eb="1">
      <t>ア</t>
    </rPh>
    <phoneticPr fontId="3"/>
  </si>
  <si>
    <t>２．契約電力(最大電力)</t>
    <rPh sb="2" eb="4">
      <t>ケイヤク</t>
    </rPh>
    <rPh sb="4" eb="6">
      <t>デンリョク</t>
    </rPh>
    <rPh sb="7" eb="9">
      <t>サイダイ</t>
    </rPh>
    <rPh sb="9" eb="11">
      <t>デンリョク</t>
    </rPh>
    <phoneticPr fontId="3"/>
  </si>
  <si>
    <t>契約種別</t>
    <rPh sb="0" eb="2">
      <t>ケイヤク</t>
    </rPh>
    <rPh sb="2" eb="4">
      <t>シュベツ</t>
    </rPh>
    <phoneticPr fontId="3"/>
  </si>
  <si>
    <t>最大電力
（㎾）</t>
    <rPh sb="0" eb="2">
      <t>サイダイ</t>
    </rPh>
    <rPh sb="2" eb="4">
      <t>デンリョク</t>
    </rPh>
    <phoneticPr fontId="3"/>
  </si>
  <si>
    <t>３月</t>
  </si>
  <si>
    <t>４月</t>
    <rPh sb="1" eb="2">
      <t>ガツ</t>
    </rPh>
    <phoneticPr fontId="3"/>
  </si>
  <si>
    <t>５月</t>
  </si>
  <si>
    <t>６月</t>
  </si>
  <si>
    <t>７月</t>
  </si>
  <si>
    <t>８月</t>
  </si>
  <si>
    <t>９月</t>
  </si>
  <si>
    <t>１０月</t>
  </si>
  <si>
    <t>１１月</t>
  </si>
  <si>
    <t>１２月</t>
  </si>
  <si>
    <t>１月</t>
  </si>
  <si>
    <t>２月</t>
  </si>
  <si>
    <t>高圧</t>
    <rPh sb="0" eb="2">
      <t>コウアツ</t>
    </rPh>
    <phoneticPr fontId="3"/>
  </si>
  <si>
    <t>合計</t>
    <rPh sb="0" eb="2">
      <t>ゴウケイ</t>
    </rPh>
    <phoneticPr fontId="3"/>
  </si>
  <si>
    <t>３．予定電力使用量</t>
    <rPh sb="2" eb="4">
      <t>ヨテイ</t>
    </rPh>
    <rPh sb="4" eb="6">
      <t>デンリョク</t>
    </rPh>
    <rPh sb="6" eb="9">
      <t>シヨウリョウ</t>
    </rPh>
    <phoneticPr fontId="3"/>
  </si>
  <si>
    <t>使用電力量（㎾h）</t>
  </si>
  <si>
    <t>夏季計
（７月～９月）</t>
    <rPh sb="0" eb="2">
      <t>カキ</t>
    </rPh>
    <rPh sb="2" eb="3">
      <t>ケイ</t>
    </rPh>
    <rPh sb="6" eb="7">
      <t>ガツ</t>
    </rPh>
    <rPh sb="9" eb="10">
      <t>ガツ</t>
    </rPh>
    <phoneticPr fontId="3"/>
  </si>
  <si>
    <t>その他季計
（夏季以外）</t>
    <rPh sb="2" eb="3">
      <t>タ</t>
    </rPh>
    <rPh sb="3" eb="4">
      <t>キ</t>
    </rPh>
    <rPh sb="4" eb="5">
      <t>ケイ</t>
    </rPh>
    <rPh sb="7" eb="9">
      <t>カキ</t>
    </rPh>
    <rPh sb="9" eb="11">
      <t>イガイ</t>
    </rPh>
    <phoneticPr fontId="3"/>
  </si>
  <si>
    <t>※計量日：当月1日0時とする</t>
    <rPh sb="1" eb="4">
      <t>ケイリョウビ</t>
    </rPh>
    <rPh sb="5" eb="7">
      <t>トウゲツ</t>
    </rPh>
    <rPh sb="8" eb="9">
      <t>ニチ</t>
    </rPh>
    <rPh sb="10" eb="11">
      <t>ジ</t>
    </rPh>
    <phoneticPr fontId="3"/>
  </si>
  <si>
    <t>４．負荷率</t>
    <rPh sb="2" eb="4">
      <t>フカ</t>
    </rPh>
    <rPh sb="4" eb="5">
      <t>リツ</t>
    </rPh>
    <phoneticPr fontId="3"/>
  </si>
  <si>
    <t>最大需要電力（㎾）①</t>
    <rPh sb="0" eb="2">
      <t>サイダイ</t>
    </rPh>
    <rPh sb="2" eb="4">
      <t>ジュヨウ</t>
    </rPh>
    <rPh sb="4" eb="6">
      <t>デンリョク</t>
    </rPh>
    <phoneticPr fontId="3"/>
  </si>
  <si>
    <t>年間使用電力量
（㎾h）②</t>
    <rPh sb="0" eb="2">
      <t>ネンカン</t>
    </rPh>
    <rPh sb="4" eb="6">
      <t>デンリョク</t>
    </rPh>
    <rPh sb="6" eb="7">
      <t>リョウ</t>
    </rPh>
    <phoneticPr fontId="3"/>
  </si>
  <si>
    <t>※予定使用電力量は、令和５年３月～令和６年２月実績と同程度と見込む。</t>
    <rPh sb="1" eb="3">
      <t>ヨテイ</t>
    </rPh>
    <rPh sb="3" eb="5">
      <t>シヨウ</t>
    </rPh>
    <rPh sb="5" eb="7">
      <t>デンリョク</t>
    </rPh>
    <rPh sb="7" eb="8">
      <t>リョウ</t>
    </rPh>
    <rPh sb="10" eb="12">
      <t>レイワ</t>
    </rPh>
    <rPh sb="13" eb="14">
      <t>ネン</t>
    </rPh>
    <rPh sb="17" eb="19">
      <t>レイワ</t>
    </rPh>
    <rPh sb="26" eb="29">
      <t>ドウテイド</t>
    </rPh>
    <rPh sb="30" eb="32">
      <t>ミコ</t>
    </rPh>
    <phoneticPr fontId="3"/>
  </si>
  <si>
    <t>※負荷率＝年間使用電力量（㎾h）÷最大需要電力（㎾）÷8760（年間時間数＝365日×24時間）×100　小数点第3位を四捨五入</t>
    <rPh sb="1" eb="4">
      <t>フカリツ</t>
    </rPh>
    <rPh sb="19" eb="21">
      <t>ジュヨウ</t>
    </rPh>
    <rPh sb="32" eb="34">
      <t>ネンカン</t>
    </rPh>
    <rPh sb="34" eb="36">
      <t>ジカン</t>
    </rPh>
    <rPh sb="36" eb="37">
      <t>スウ</t>
    </rPh>
    <rPh sb="41" eb="42">
      <t>ニチ</t>
    </rPh>
    <rPh sb="45" eb="47">
      <t>ジカン</t>
    </rPh>
    <rPh sb="53" eb="56">
      <t>ショウスウテン</t>
    </rPh>
    <rPh sb="56" eb="57">
      <t>ダイ</t>
    </rPh>
    <rPh sb="58" eb="59">
      <t>イ</t>
    </rPh>
    <rPh sb="60" eb="64">
      <t>シシャゴニュウ</t>
    </rPh>
    <phoneticPr fontId="3"/>
  </si>
  <si>
    <r>
      <t>負荷率
（％）
【</t>
    </r>
    <r>
      <rPr>
        <sz val="8"/>
        <rFont val="ＭＳ Ｐゴシック"/>
        <family val="3"/>
        <charset val="128"/>
      </rPr>
      <t>②÷①÷8760】</t>
    </r>
    <rPh sb="0" eb="2">
      <t>フカ</t>
    </rPh>
    <rPh sb="2" eb="3">
      <t>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</si>
</sst>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0"/>
  </numFmts>
  <fonts count="1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sz val="10"/>
      <color theme="1"/>
      <name val="ＭＳ Ｐゴシック"/>
      <family val="3"/>
      <charset val="128"/>
    </font>
    <font>
      <sz val="10"/>
      <color rgb="FFFF0000"/>
      <name val="ＭＳ Ｐゴシック"/>
      <family val="3"/>
      <charset val="128"/>
    </font>
    <font>
      <sz val="11"/>
      <color indexed="8"/>
      <name val="ＭＳ 明朝"/>
      <family val="1"/>
    </font>
    <font>
      <sz val="11"/>
      <color indexed="8"/>
      <name val="ＭＳ 明朝"/>
      <family val="1"/>
      <charset val="128"/>
    </font>
    <font>
      <b/>
      <sz val="11"/>
      <color rgb="FFFF0000"/>
      <name val="ＭＳ Ｐゴシック"/>
      <family val="3"/>
      <charset val="128"/>
    </font>
    <font>
      <b/>
      <sz val="11"/>
      <color theme="1"/>
      <name val="ＭＳ Ｐゴシック"/>
      <family val="3"/>
      <charset val="128"/>
    </font>
    <font>
      <sz val="11"/>
      <name val="ＭＳ 明朝"/>
      <family val="1"/>
      <charset val="128"/>
    </font>
    <font>
      <sz val="8"/>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7"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4" fontId="7" fillId="2" borderId="5" applyNumberFormat="0" applyProtection="0">
      <alignment horizontal="right" vertical="center"/>
    </xf>
    <xf numFmtId="4" fontId="8" fillId="2" borderId="5" applyNumberFormat="0" applyProtection="0">
      <alignment horizontal="right" vertical="center"/>
    </xf>
  </cellStyleXfs>
  <cellXfs count="65">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0" xfId="0" applyFont="1">
      <alignment vertical="center"/>
    </xf>
    <xf numFmtId="0" fontId="2" fillId="0" borderId="9" xfId="0" applyFont="1" applyFill="1" applyBorder="1" applyAlignment="1">
      <alignment horizontal="center" vertical="center"/>
    </xf>
    <xf numFmtId="0" fontId="2" fillId="0" borderId="9"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lignment vertical="center"/>
    </xf>
    <xf numFmtId="0" fontId="2" fillId="0" borderId="6" xfId="0" applyFont="1" applyFill="1" applyBorder="1" applyAlignment="1">
      <alignment horizontal="left" vertical="center" wrapText="1"/>
    </xf>
    <xf numFmtId="38" fontId="2" fillId="0" borderId="0" xfId="0" applyNumberFormat="1" applyFont="1" applyFill="1">
      <alignment vertical="center"/>
    </xf>
    <xf numFmtId="3" fontId="2" fillId="0" borderId="0" xfId="0" applyNumberFormat="1" applyFont="1" applyFill="1">
      <alignment vertical="center"/>
    </xf>
    <xf numFmtId="0" fontId="2" fillId="0" borderId="11"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6" xfId="0" applyFont="1" applyFill="1" applyBorder="1">
      <alignment vertical="center"/>
    </xf>
    <xf numFmtId="0" fontId="2" fillId="0" borderId="2" xfId="0" applyFont="1" applyFill="1" applyBorder="1">
      <alignment vertical="center"/>
    </xf>
    <xf numFmtId="0" fontId="9" fillId="0" borderId="0" xfId="0" applyFont="1" applyFill="1" applyBorder="1">
      <alignment vertical="center"/>
    </xf>
    <xf numFmtId="0" fontId="2" fillId="0" borderId="9" xfId="0" applyFont="1" applyFill="1" applyBorder="1">
      <alignment vertical="center"/>
    </xf>
    <xf numFmtId="0" fontId="2" fillId="0" borderId="12" xfId="0" applyFont="1" applyFill="1" applyBorder="1">
      <alignment vertical="center"/>
    </xf>
    <xf numFmtId="0" fontId="2" fillId="0" borderId="0" xfId="0" applyFont="1" applyFill="1" applyAlignment="1"/>
    <xf numFmtId="0" fontId="10" fillId="0" borderId="0" xfId="0" applyFont="1" applyFill="1" applyAlignment="1">
      <alignment vertical="top"/>
    </xf>
    <xf numFmtId="3" fontId="4" fillId="0" borderId="6" xfId="2" quotePrefix="1" applyNumberFormat="1" applyFont="1" applyFill="1" applyBorder="1" applyProtection="1">
      <alignment horizontal="right" vertical="center"/>
      <protection locked="0"/>
    </xf>
    <xf numFmtId="3" fontId="11" fillId="0" borderId="6" xfId="3" quotePrefix="1" applyNumberFormat="1" applyFont="1" applyFill="1" applyBorder="1" applyProtection="1">
      <alignment horizontal="right" vertical="center"/>
      <protection locked="0"/>
    </xf>
    <xf numFmtId="3" fontId="11" fillId="0" borderId="6" xfId="3" applyNumberFormat="1" applyFont="1" applyFill="1" applyBorder="1" applyProtection="1">
      <alignment horizontal="right" vertical="center"/>
      <protection locked="0"/>
    </xf>
    <xf numFmtId="38" fontId="4" fillId="0" borderId="9" xfId="1" applyFont="1" applyFill="1" applyBorder="1" applyAlignment="1">
      <alignment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6" xfId="0" applyFont="1" applyFill="1" applyBorder="1" applyAlignment="1">
      <alignment horizontal="center" vertical="center" wrapText="1"/>
    </xf>
    <xf numFmtId="3" fontId="4" fillId="0" borderId="6" xfId="3" quotePrefix="1" applyNumberFormat="1" applyFont="1" applyFill="1" applyBorder="1" applyProtection="1">
      <alignment horizontal="right" vertical="center"/>
      <protection locked="0"/>
    </xf>
    <xf numFmtId="38" fontId="4" fillId="0" borderId="6" xfId="1" applyFont="1" applyFill="1" applyBorder="1" applyAlignment="1">
      <alignment vertical="center" wrapText="1"/>
    </xf>
    <xf numFmtId="38" fontId="4" fillId="0" borderId="10" xfId="0" applyNumberFormat="1" applyFont="1" applyFill="1" applyBorder="1">
      <alignment vertical="center"/>
    </xf>
    <xf numFmtId="38" fontId="4" fillId="0" borderId="6" xfId="0" applyNumberFormat="1" applyFont="1" applyFill="1" applyBorder="1">
      <alignment vertical="center"/>
    </xf>
    <xf numFmtId="176" fontId="4" fillId="0" borderId="11" xfId="3" quotePrefix="1" applyNumberFormat="1" applyFont="1" applyFill="1" applyBorder="1" applyProtection="1">
      <alignment horizontal="right" vertical="center"/>
      <protection locked="0"/>
    </xf>
    <xf numFmtId="176" fontId="4" fillId="0" borderId="11" xfId="3" applyNumberFormat="1" applyFont="1" applyFill="1" applyBorder="1" applyProtection="1">
      <alignment horizontal="right" vertical="center"/>
      <protection locked="0"/>
    </xf>
    <xf numFmtId="3" fontId="4" fillId="0" borderId="11" xfId="3" applyNumberFormat="1" applyFont="1" applyFill="1" applyBorder="1" applyProtection="1">
      <alignment horizontal="right" vertical="center"/>
      <protection locked="0"/>
    </xf>
    <xf numFmtId="38" fontId="4" fillId="0" borderId="11" xfId="1" applyFont="1" applyFill="1" applyBorder="1" applyAlignment="1">
      <alignment vertical="center" wrapText="1"/>
    </xf>
    <xf numFmtId="38" fontId="4" fillId="0" borderId="6" xfId="1" applyFont="1" applyFill="1" applyBorder="1">
      <alignment vertical="center"/>
    </xf>
    <xf numFmtId="38" fontId="4" fillId="0" borderId="0" xfId="1" applyFont="1" applyFill="1" applyBorder="1">
      <alignment vertical="center"/>
    </xf>
    <xf numFmtId="10" fontId="4" fillId="0" borderId="6" xfId="0" applyNumberFormat="1" applyFont="1" applyFill="1" applyBorder="1">
      <alignment vertical="center"/>
    </xf>
    <xf numFmtId="38" fontId="4" fillId="0" borderId="9" xfId="1" applyFont="1" applyFill="1" applyBorder="1">
      <alignment vertical="center"/>
    </xf>
    <xf numFmtId="10" fontId="4" fillId="0" borderId="9" xfId="0" applyNumberFormat="1" applyFont="1" applyFill="1" applyBorder="1">
      <alignment vertical="center"/>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0" borderId="0" xfId="0" applyFont="1" applyFill="1" applyAlignment="1">
      <alignment vertical="top" wrapText="1"/>
    </xf>
    <xf numFmtId="0" fontId="2" fillId="0" borderId="0" xfId="0" applyFont="1" applyFill="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cellXfs>
  <cellStyles count="4">
    <cellStyle name="SAPBEXstdData" xfId="3"/>
    <cellStyle name="SAPBEXstdData 2"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9"/>
  <sheetViews>
    <sheetView tabSelected="1" view="pageBreakPreview" zoomScale="70" zoomScaleNormal="100" zoomScaleSheetLayoutView="70" workbookViewId="0">
      <selection activeCell="V20" sqref="V20"/>
    </sheetView>
  </sheetViews>
  <sheetFormatPr defaultRowHeight="13.5" x14ac:dyDescent="0.4"/>
  <cols>
    <col min="1" max="1" width="4.625" style="1" customWidth="1"/>
    <col min="2" max="2" width="18.75" style="1" customWidth="1"/>
    <col min="3" max="3" width="25.125" style="1" customWidth="1"/>
    <col min="4" max="10" width="9.5" style="1" customWidth="1"/>
    <col min="11" max="11" width="13.75" style="1" customWidth="1"/>
    <col min="12" max="13" width="9.5" style="1" customWidth="1"/>
    <col min="14" max="14" width="11.25" style="1" customWidth="1"/>
    <col min="15" max="17" width="9.5" style="1" customWidth="1"/>
    <col min="18" max="18" width="9.25" style="1" bestFit="1" customWidth="1"/>
    <col min="19" max="19" width="9.125" style="1" bestFit="1" customWidth="1"/>
    <col min="20" max="20" width="9.625" style="1" bestFit="1" customWidth="1"/>
    <col min="21" max="22" width="9.375" style="1" bestFit="1" customWidth="1"/>
    <col min="23" max="24" width="9.125" style="1" bestFit="1" customWidth="1"/>
    <col min="25" max="16384" width="9" style="1"/>
  </cols>
  <sheetData>
    <row r="1" spans="1:28" x14ac:dyDescent="0.4">
      <c r="A1" s="1" t="s">
        <v>0</v>
      </c>
    </row>
    <row r="2" spans="1:28" ht="27.75" customHeight="1" x14ac:dyDescent="0.4">
      <c r="B2" s="55" t="s">
        <v>1</v>
      </c>
      <c r="C2" s="55"/>
      <c r="D2" s="55"/>
      <c r="E2" s="55"/>
      <c r="F2" s="55"/>
      <c r="G2" s="55"/>
      <c r="H2" s="55"/>
      <c r="I2" s="55"/>
      <c r="J2" s="55"/>
      <c r="K2" s="55"/>
      <c r="L2" s="55"/>
      <c r="M2" s="55"/>
      <c r="N2" s="55"/>
      <c r="O2" s="55"/>
      <c r="P2" s="55"/>
      <c r="Q2" s="55"/>
    </row>
    <row r="3" spans="1:28" ht="9.75" customHeight="1" x14ac:dyDescent="0.4"/>
    <row r="4" spans="1:28" ht="28.5" customHeight="1" x14ac:dyDescent="0.4">
      <c r="A4" s="1" t="s">
        <v>2</v>
      </c>
      <c r="D4" s="2"/>
      <c r="E4" s="2"/>
    </row>
    <row r="5" spans="1:28" ht="60" customHeight="1" x14ac:dyDescent="0.4">
      <c r="A5" s="3" t="s">
        <v>3</v>
      </c>
      <c r="B5" s="3" t="s">
        <v>4</v>
      </c>
      <c r="C5" s="3" t="s">
        <v>5</v>
      </c>
      <c r="D5" s="4" t="s">
        <v>6</v>
      </c>
      <c r="E5" s="4" t="s">
        <v>7</v>
      </c>
      <c r="F5" s="3" t="s">
        <v>8</v>
      </c>
      <c r="G5" s="3" t="s">
        <v>9</v>
      </c>
      <c r="H5" s="3" t="s">
        <v>10</v>
      </c>
      <c r="I5" s="3" t="s">
        <v>11</v>
      </c>
      <c r="J5" s="3" t="s">
        <v>12</v>
      </c>
      <c r="K5" s="51" t="s">
        <v>13</v>
      </c>
      <c r="L5" s="3" t="s">
        <v>14</v>
      </c>
      <c r="M5" s="3" t="s">
        <v>15</v>
      </c>
      <c r="N5" s="3" t="s">
        <v>16</v>
      </c>
      <c r="O5" s="56" t="s">
        <v>17</v>
      </c>
      <c r="P5" s="57"/>
      <c r="Q5" s="57"/>
      <c r="R5" s="58"/>
      <c r="S5" s="3" t="s">
        <v>18</v>
      </c>
      <c r="T5" s="3" t="s">
        <v>19</v>
      </c>
    </row>
    <row r="6" spans="1:28" ht="80.25" customHeight="1" x14ac:dyDescent="0.4">
      <c r="A6" s="5">
        <v>1</v>
      </c>
      <c r="B6" s="6" t="s">
        <v>20</v>
      </c>
      <c r="C6" s="6" t="s">
        <v>21</v>
      </c>
      <c r="D6" s="6" t="s">
        <v>22</v>
      </c>
      <c r="E6" s="7" t="s">
        <v>23</v>
      </c>
      <c r="F6" s="6">
        <v>6600</v>
      </c>
      <c r="G6" s="6">
        <v>6600</v>
      </c>
      <c r="H6" s="3">
        <v>60</v>
      </c>
      <c r="I6" s="3" t="s">
        <v>24</v>
      </c>
      <c r="J6" s="3" t="s">
        <v>25</v>
      </c>
      <c r="K6" s="53" t="s">
        <v>26</v>
      </c>
      <c r="L6" s="5" t="s">
        <v>25</v>
      </c>
      <c r="M6" s="3" t="s">
        <v>27</v>
      </c>
      <c r="N6" s="7" t="s">
        <v>28</v>
      </c>
      <c r="O6" s="59" t="s">
        <v>29</v>
      </c>
      <c r="P6" s="59"/>
      <c r="Q6" s="59"/>
      <c r="R6" s="59"/>
      <c r="S6" s="3" t="s">
        <v>30</v>
      </c>
      <c r="T6" s="3" t="s">
        <v>30</v>
      </c>
    </row>
    <row r="7" spans="1:28" ht="104.25" customHeight="1" x14ac:dyDescent="0.4">
      <c r="A7" s="5">
        <v>2</v>
      </c>
      <c r="B7" s="6" t="s">
        <v>31</v>
      </c>
      <c r="C7" s="6" t="s">
        <v>32</v>
      </c>
      <c r="D7" s="6" t="s">
        <v>33</v>
      </c>
      <c r="E7" s="7" t="s">
        <v>23</v>
      </c>
      <c r="F7" s="6">
        <v>6600</v>
      </c>
      <c r="G7" s="6">
        <v>6600</v>
      </c>
      <c r="H7" s="3">
        <v>60</v>
      </c>
      <c r="I7" s="3" t="s">
        <v>24</v>
      </c>
      <c r="J7" s="3" t="s">
        <v>25</v>
      </c>
      <c r="K7" s="52" t="s">
        <v>34</v>
      </c>
      <c r="L7" s="5" t="s">
        <v>25</v>
      </c>
      <c r="M7" s="3" t="s">
        <v>35</v>
      </c>
      <c r="N7" s="7" t="s">
        <v>28</v>
      </c>
      <c r="O7" s="60" t="s">
        <v>29</v>
      </c>
      <c r="P7" s="61"/>
      <c r="Q7" s="61"/>
      <c r="R7" s="62"/>
      <c r="S7" s="3" t="s">
        <v>30</v>
      </c>
      <c r="T7" s="3" t="s">
        <v>30</v>
      </c>
    </row>
    <row r="8" spans="1:28" ht="29.25" customHeight="1" x14ac:dyDescent="0.4">
      <c r="A8" s="1" t="s">
        <v>36</v>
      </c>
    </row>
    <row r="9" spans="1:28" ht="29.25" customHeight="1" x14ac:dyDescent="0.4">
      <c r="A9" s="3" t="s">
        <v>3</v>
      </c>
      <c r="B9" s="3" t="s">
        <v>4</v>
      </c>
      <c r="C9" s="3" t="s">
        <v>5</v>
      </c>
      <c r="D9" s="3" t="s">
        <v>37</v>
      </c>
      <c r="E9" s="4" t="s">
        <v>38</v>
      </c>
      <c r="F9" s="4" t="s">
        <v>39</v>
      </c>
      <c r="G9" s="4" t="s">
        <v>40</v>
      </c>
      <c r="H9" s="4" t="s">
        <v>41</v>
      </c>
      <c r="I9" s="4" t="s">
        <v>42</v>
      </c>
      <c r="J9" s="4" t="s">
        <v>43</v>
      </c>
      <c r="K9" s="4" t="s">
        <v>44</v>
      </c>
      <c r="L9" s="4" t="s">
        <v>45</v>
      </c>
      <c r="M9" s="4" t="s">
        <v>46</v>
      </c>
      <c r="N9" s="4" t="s">
        <v>47</v>
      </c>
      <c r="O9" s="4" t="s">
        <v>48</v>
      </c>
      <c r="P9" s="4" t="s">
        <v>49</v>
      </c>
      <c r="Q9" s="4" t="s">
        <v>50</v>
      </c>
      <c r="R9" s="2"/>
      <c r="S9" s="2"/>
      <c r="T9" s="2"/>
    </row>
    <row r="10" spans="1:28" ht="29.25" customHeight="1" x14ac:dyDescent="0.4">
      <c r="A10" s="5">
        <v>1</v>
      </c>
      <c r="B10" s="6" t="s">
        <v>20</v>
      </c>
      <c r="C10" s="6" t="s">
        <v>21</v>
      </c>
      <c r="D10" s="3" t="s">
        <v>51</v>
      </c>
      <c r="E10" s="30">
        <f t="shared" ref="E10:E11" si="0">MAX(F10:Q10)</f>
        <v>73</v>
      </c>
      <c r="F10" s="31">
        <v>52</v>
      </c>
      <c r="G10" s="31">
        <v>44</v>
      </c>
      <c r="H10" s="31">
        <v>49</v>
      </c>
      <c r="I10" s="31">
        <v>59</v>
      </c>
      <c r="J10" s="31">
        <v>73</v>
      </c>
      <c r="K10" s="31">
        <v>67</v>
      </c>
      <c r="L10" s="31">
        <v>64</v>
      </c>
      <c r="M10" s="31">
        <v>52</v>
      </c>
      <c r="N10" s="31">
        <v>50</v>
      </c>
      <c r="O10" s="31">
        <v>67</v>
      </c>
      <c r="P10" s="31">
        <v>70</v>
      </c>
      <c r="Q10" s="31">
        <v>65</v>
      </c>
      <c r="R10" s="2"/>
      <c r="S10" s="2"/>
      <c r="T10" s="2"/>
    </row>
    <row r="11" spans="1:28" ht="29.25" customHeight="1" x14ac:dyDescent="0.4">
      <c r="A11" s="8">
        <v>2</v>
      </c>
      <c r="B11" s="9" t="s">
        <v>31</v>
      </c>
      <c r="C11" s="9" t="s">
        <v>32</v>
      </c>
      <c r="D11" s="10" t="s">
        <v>51</v>
      </c>
      <c r="E11" s="30">
        <f t="shared" si="0"/>
        <v>251</v>
      </c>
      <c r="F11" s="31">
        <v>153</v>
      </c>
      <c r="G11" s="32">
        <v>103</v>
      </c>
      <c r="H11" s="32">
        <v>119</v>
      </c>
      <c r="I11" s="32">
        <v>209</v>
      </c>
      <c r="J11" s="32">
        <v>251</v>
      </c>
      <c r="K11" s="32">
        <v>248</v>
      </c>
      <c r="L11" s="32">
        <v>241</v>
      </c>
      <c r="M11" s="32">
        <v>173</v>
      </c>
      <c r="N11" s="32">
        <v>143</v>
      </c>
      <c r="O11" s="32">
        <v>176</v>
      </c>
      <c r="P11" s="32">
        <v>177</v>
      </c>
      <c r="Q11" s="32">
        <v>164</v>
      </c>
      <c r="R11" s="63"/>
      <c r="S11" s="63"/>
      <c r="T11" s="64"/>
      <c r="U11" s="11"/>
      <c r="V11" s="11"/>
      <c r="W11" s="11"/>
      <c r="X11" s="11"/>
      <c r="Y11" s="11"/>
      <c r="Z11" s="11"/>
      <c r="AA11" s="11"/>
      <c r="AB11" s="11"/>
    </row>
    <row r="12" spans="1:28" ht="29.25" customHeight="1" x14ac:dyDescent="0.4">
      <c r="A12" s="12" t="s">
        <v>52</v>
      </c>
      <c r="B12" s="13"/>
      <c r="C12" s="13"/>
      <c r="D12" s="14"/>
      <c r="E12" s="33">
        <f t="shared" ref="E12:Q12" si="1">SUM(E10:E11)</f>
        <v>324</v>
      </c>
      <c r="F12" s="33">
        <f t="shared" si="1"/>
        <v>205</v>
      </c>
      <c r="G12" s="33">
        <f t="shared" si="1"/>
        <v>147</v>
      </c>
      <c r="H12" s="33">
        <f t="shared" si="1"/>
        <v>168</v>
      </c>
      <c r="I12" s="33">
        <f t="shared" si="1"/>
        <v>268</v>
      </c>
      <c r="J12" s="33">
        <f t="shared" si="1"/>
        <v>324</v>
      </c>
      <c r="K12" s="33">
        <f t="shared" si="1"/>
        <v>315</v>
      </c>
      <c r="L12" s="33">
        <f t="shared" si="1"/>
        <v>305</v>
      </c>
      <c r="M12" s="33">
        <f t="shared" si="1"/>
        <v>225</v>
      </c>
      <c r="N12" s="33">
        <f t="shared" si="1"/>
        <v>193</v>
      </c>
      <c r="O12" s="33">
        <f t="shared" si="1"/>
        <v>243</v>
      </c>
      <c r="P12" s="33">
        <f t="shared" si="1"/>
        <v>247</v>
      </c>
      <c r="Q12" s="33">
        <f t="shared" si="1"/>
        <v>229</v>
      </c>
      <c r="R12" s="2"/>
      <c r="S12" s="2"/>
      <c r="T12" s="2"/>
    </row>
    <row r="13" spans="1:28" ht="29.25" customHeight="1" x14ac:dyDescent="0.4">
      <c r="A13" s="1" t="s">
        <v>53</v>
      </c>
      <c r="E13" s="2"/>
      <c r="F13" s="2"/>
      <c r="G13" s="2"/>
      <c r="H13" s="2"/>
      <c r="I13" s="2"/>
      <c r="J13" s="2"/>
      <c r="K13" s="2"/>
      <c r="L13" s="2"/>
      <c r="M13" s="2"/>
      <c r="N13" s="2"/>
      <c r="O13" s="2"/>
      <c r="P13" s="2"/>
      <c r="Q13" s="2"/>
      <c r="R13" s="2"/>
      <c r="S13" s="2"/>
      <c r="T13" s="2"/>
    </row>
    <row r="14" spans="1:28" ht="29.25" customHeight="1" x14ac:dyDescent="0.4">
      <c r="A14" s="10" t="s">
        <v>3</v>
      </c>
      <c r="B14" s="10" t="s">
        <v>4</v>
      </c>
      <c r="C14" s="10" t="s">
        <v>5</v>
      </c>
      <c r="D14" s="10" t="s">
        <v>37</v>
      </c>
      <c r="E14" s="34" t="s">
        <v>39</v>
      </c>
      <c r="F14" s="34" t="s">
        <v>40</v>
      </c>
      <c r="G14" s="34" t="s">
        <v>41</v>
      </c>
      <c r="H14" s="34" t="s">
        <v>42</v>
      </c>
      <c r="I14" s="34" t="s">
        <v>43</v>
      </c>
      <c r="J14" s="34" t="s">
        <v>44</v>
      </c>
      <c r="K14" s="34" t="s">
        <v>45</v>
      </c>
      <c r="L14" s="34" t="s">
        <v>46</v>
      </c>
      <c r="M14" s="34" t="s">
        <v>47</v>
      </c>
      <c r="N14" s="34" t="s">
        <v>48</v>
      </c>
      <c r="O14" s="34" t="s">
        <v>49</v>
      </c>
      <c r="P14" s="35" t="s">
        <v>50</v>
      </c>
      <c r="Q14" s="34" t="s">
        <v>54</v>
      </c>
      <c r="R14" s="36" t="s">
        <v>55</v>
      </c>
      <c r="S14" s="37" t="s">
        <v>56</v>
      </c>
      <c r="T14" s="2"/>
      <c r="W14" s="16"/>
      <c r="X14" s="16"/>
    </row>
    <row r="15" spans="1:28" ht="29.25" customHeight="1" x14ac:dyDescent="0.4">
      <c r="A15" s="8">
        <v>1</v>
      </c>
      <c r="B15" s="9" t="s">
        <v>20</v>
      </c>
      <c r="C15" s="17" t="s">
        <v>21</v>
      </c>
      <c r="D15" s="10" t="s">
        <v>51</v>
      </c>
      <c r="E15" s="38">
        <v>19489</v>
      </c>
      <c r="F15" s="38">
        <v>14389</v>
      </c>
      <c r="G15" s="38">
        <v>12846</v>
      </c>
      <c r="H15" s="38">
        <v>14433</v>
      </c>
      <c r="I15" s="38">
        <v>18743</v>
      </c>
      <c r="J15" s="38">
        <v>20189</v>
      </c>
      <c r="K15" s="38">
        <v>17322</v>
      </c>
      <c r="L15" s="38">
        <v>13011</v>
      </c>
      <c r="M15" s="38">
        <v>17135</v>
      </c>
      <c r="N15" s="38">
        <v>22944</v>
      </c>
      <c r="O15" s="38">
        <v>24083</v>
      </c>
      <c r="P15" s="38">
        <v>21623</v>
      </c>
      <c r="Q15" s="39">
        <f t="shared" ref="Q15" si="2">SUM(E15:P15)</f>
        <v>216207</v>
      </c>
      <c r="R15" s="40">
        <f t="shared" ref="R15:R16" si="3">SUM(I15:K15)</f>
        <v>56254</v>
      </c>
      <c r="S15" s="41">
        <f t="shared" ref="S15:S16" si="4">SUM(Q15-R15)</f>
        <v>159953</v>
      </c>
      <c r="T15" s="2"/>
      <c r="U15" s="18"/>
      <c r="V15" s="18"/>
      <c r="W15" s="19"/>
      <c r="X15" s="19"/>
    </row>
    <row r="16" spans="1:28" ht="29.25" customHeight="1" x14ac:dyDescent="0.4">
      <c r="A16" s="20">
        <v>2</v>
      </c>
      <c r="B16" s="21" t="s">
        <v>31</v>
      </c>
      <c r="C16" s="21" t="s">
        <v>32</v>
      </c>
      <c r="D16" s="22" t="s">
        <v>51</v>
      </c>
      <c r="E16" s="42">
        <v>53242</v>
      </c>
      <c r="F16" s="43">
        <v>42342</v>
      </c>
      <c r="G16" s="43">
        <v>47294</v>
      </c>
      <c r="H16" s="43">
        <v>64265</v>
      </c>
      <c r="I16" s="44">
        <v>83740</v>
      </c>
      <c r="J16" s="44">
        <v>84551</v>
      </c>
      <c r="K16" s="44">
        <v>72863</v>
      </c>
      <c r="L16" s="43">
        <v>59294</v>
      </c>
      <c r="M16" s="43">
        <v>49462</v>
      </c>
      <c r="N16" s="43">
        <v>56060</v>
      </c>
      <c r="O16" s="43">
        <v>57568</v>
      </c>
      <c r="P16" s="43">
        <v>52453</v>
      </c>
      <c r="Q16" s="45">
        <f>SUM(E16:P16)</f>
        <v>723134</v>
      </c>
      <c r="R16" s="40">
        <f t="shared" si="3"/>
        <v>241154</v>
      </c>
      <c r="S16" s="41">
        <f t="shared" si="4"/>
        <v>481980</v>
      </c>
      <c r="T16" s="2"/>
      <c r="U16" s="18"/>
      <c r="V16" s="18"/>
      <c r="W16" s="19"/>
      <c r="X16" s="19"/>
    </row>
    <row r="17" spans="1:24" ht="29.25" customHeight="1" x14ac:dyDescent="0.4">
      <c r="A17" s="23" t="s">
        <v>52</v>
      </c>
      <c r="B17" s="23"/>
      <c r="C17" s="23"/>
      <c r="D17" s="24"/>
      <c r="E17" s="46">
        <f t="shared" ref="E17:Q17" si="5">SUM(E15:E16)</f>
        <v>72731</v>
      </c>
      <c r="F17" s="46">
        <f t="shared" si="5"/>
        <v>56731</v>
      </c>
      <c r="G17" s="46">
        <f t="shared" si="5"/>
        <v>60140</v>
      </c>
      <c r="H17" s="46">
        <f t="shared" si="5"/>
        <v>78698</v>
      </c>
      <c r="I17" s="46">
        <f t="shared" si="5"/>
        <v>102483</v>
      </c>
      <c r="J17" s="46">
        <f t="shared" si="5"/>
        <v>104740</v>
      </c>
      <c r="K17" s="46">
        <f t="shared" si="5"/>
        <v>90185</v>
      </c>
      <c r="L17" s="46">
        <f t="shared" si="5"/>
        <v>72305</v>
      </c>
      <c r="M17" s="46">
        <f t="shared" si="5"/>
        <v>66597</v>
      </c>
      <c r="N17" s="46">
        <f t="shared" si="5"/>
        <v>79004</v>
      </c>
      <c r="O17" s="46">
        <f t="shared" si="5"/>
        <v>81651</v>
      </c>
      <c r="P17" s="46">
        <f t="shared" si="5"/>
        <v>74076</v>
      </c>
      <c r="Q17" s="46">
        <f t="shared" si="5"/>
        <v>939341</v>
      </c>
      <c r="R17" s="46"/>
      <c r="S17" s="46"/>
      <c r="T17" s="2"/>
      <c r="U17" s="18"/>
      <c r="V17" s="18"/>
      <c r="W17" s="19"/>
      <c r="X17" s="19"/>
    </row>
    <row r="18" spans="1:24" ht="29.25" customHeight="1" x14ac:dyDescent="0.4">
      <c r="A18" s="25" t="s">
        <v>57</v>
      </c>
      <c r="B18" s="16"/>
      <c r="C18" s="16"/>
      <c r="D18" s="16"/>
      <c r="E18" s="47"/>
      <c r="F18" s="47"/>
      <c r="G18" s="47"/>
      <c r="H18" s="47"/>
      <c r="I18" s="47"/>
      <c r="J18" s="47"/>
      <c r="K18" s="47"/>
      <c r="L18" s="47"/>
      <c r="M18" s="47"/>
      <c r="N18" s="47"/>
      <c r="O18" s="47"/>
      <c r="P18" s="47"/>
      <c r="Q18" s="47"/>
      <c r="R18" s="47"/>
      <c r="S18" s="47"/>
      <c r="T18" s="2"/>
      <c r="U18" s="18"/>
      <c r="V18" s="18"/>
      <c r="W18" s="19"/>
      <c r="X18" s="19"/>
    </row>
    <row r="19" spans="1:24" ht="21" customHeight="1" x14ac:dyDescent="0.4">
      <c r="A19" s="1" t="s">
        <v>58</v>
      </c>
      <c r="E19" s="2"/>
      <c r="F19" s="2"/>
      <c r="G19" s="2"/>
      <c r="H19" s="2"/>
      <c r="I19" s="2"/>
      <c r="J19" s="2"/>
      <c r="K19" s="2"/>
      <c r="L19" s="2"/>
      <c r="M19" s="2"/>
      <c r="N19" s="2"/>
      <c r="O19" s="2"/>
      <c r="P19" s="2"/>
      <c r="Q19" s="2"/>
      <c r="R19" s="2"/>
      <c r="S19" s="2"/>
      <c r="T19" s="2"/>
    </row>
    <row r="20" spans="1:24" ht="52.5" customHeight="1" x14ac:dyDescent="0.4">
      <c r="A20" s="10" t="s">
        <v>3</v>
      </c>
      <c r="B20" s="10" t="s">
        <v>4</v>
      </c>
      <c r="C20" s="10" t="s">
        <v>5</v>
      </c>
      <c r="D20" s="15" t="s">
        <v>37</v>
      </c>
      <c r="E20" s="34" t="s">
        <v>59</v>
      </c>
      <c r="F20" s="34" t="s">
        <v>60</v>
      </c>
      <c r="G20" s="34" t="s">
        <v>63</v>
      </c>
      <c r="H20" s="2"/>
      <c r="I20" s="2"/>
      <c r="J20" s="2"/>
      <c r="K20" s="2"/>
      <c r="L20" s="2"/>
      <c r="M20" s="2"/>
      <c r="N20" s="2"/>
      <c r="O20" s="2"/>
      <c r="P20" s="2"/>
      <c r="Q20" s="2"/>
      <c r="R20" s="2"/>
      <c r="S20" s="2"/>
      <c r="T20" s="2"/>
    </row>
    <row r="21" spans="1:24" ht="28.5" customHeight="1" x14ac:dyDescent="0.4">
      <c r="A21" s="10">
        <f t="shared" ref="A21:C22" si="6">A15</f>
        <v>1</v>
      </c>
      <c r="B21" s="9" t="str">
        <f t="shared" si="6"/>
        <v>動物愛護センター</v>
      </c>
      <c r="C21" s="9" t="str">
        <f t="shared" si="6"/>
        <v>大分市大字廻栖野３２３１－４７</v>
      </c>
      <c r="D21" s="15" t="s">
        <v>51</v>
      </c>
      <c r="E21" s="46">
        <f>E10</f>
        <v>73</v>
      </c>
      <c r="F21" s="46">
        <f>SUM(Q15)</f>
        <v>216207</v>
      </c>
      <c r="G21" s="48">
        <f t="shared" ref="G21:G22" si="7">SUM(F21/E21/8760)</f>
        <v>0.3380981422405705</v>
      </c>
      <c r="H21" s="2"/>
      <c r="I21" s="2"/>
      <c r="J21" s="2"/>
      <c r="K21" s="2"/>
      <c r="L21" s="2"/>
      <c r="M21" s="2"/>
      <c r="N21" s="2"/>
      <c r="O21" s="2"/>
      <c r="P21" s="2"/>
      <c r="Q21" s="2"/>
      <c r="R21" s="2"/>
      <c r="S21" s="2"/>
      <c r="T21" s="2"/>
    </row>
    <row r="22" spans="1:24" ht="28.5" customHeight="1" x14ac:dyDescent="0.4">
      <c r="A22" s="10">
        <f t="shared" si="6"/>
        <v>2</v>
      </c>
      <c r="B22" s="9" t="str">
        <f t="shared" si="6"/>
        <v>大分県衛生環境研究センター</v>
      </c>
      <c r="C22" s="9" t="str">
        <f t="shared" si="6"/>
        <v>大分市高江西２－８</v>
      </c>
      <c r="D22" s="15" t="s">
        <v>51</v>
      </c>
      <c r="E22" s="46">
        <f>E11</f>
        <v>251</v>
      </c>
      <c r="F22" s="46">
        <f>SUM(Q16)</f>
        <v>723134</v>
      </c>
      <c r="G22" s="48">
        <f t="shared" si="7"/>
        <v>0.32888264294420494</v>
      </c>
      <c r="H22" s="2"/>
      <c r="I22" s="2"/>
      <c r="J22" s="2"/>
      <c r="K22" s="2"/>
      <c r="L22" s="2"/>
      <c r="M22" s="2"/>
      <c r="N22" s="2"/>
      <c r="O22" s="2"/>
      <c r="P22" s="2"/>
      <c r="Q22" s="2"/>
      <c r="R22" s="2"/>
      <c r="S22" s="2"/>
      <c r="T22" s="2"/>
    </row>
    <row r="23" spans="1:24" ht="28.5" customHeight="1" x14ac:dyDescent="0.4">
      <c r="A23" s="26" t="s">
        <v>52</v>
      </c>
      <c r="B23" s="26"/>
      <c r="C23" s="26"/>
      <c r="D23" s="27"/>
      <c r="E23" s="49">
        <f>SUM(E21:E22)</f>
        <v>324</v>
      </c>
      <c r="F23" s="49">
        <f>SUM(F21:F22)</f>
        <v>939341</v>
      </c>
      <c r="G23" s="50">
        <f>SUM(F23/E23/8760)</f>
        <v>0.33095897457579343</v>
      </c>
      <c r="H23" s="2"/>
      <c r="I23" s="2"/>
      <c r="J23" s="2"/>
      <c r="K23" s="2"/>
      <c r="L23" s="2"/>
      <c r="M23" s="2"/>
      <c r="N23" s="2"/>
      <c r="O23" s="2"/>
      <c r="P23" s="2"/>
      <c r="Q23" s="2"/>
      <c r="R23" s="2"/>
      <c r="S23" s="2"/>
      <c r="T23" s="2"/>
    </row>
    <row r="24" spans="1:24" s="28" customFormat="1" ht="19.5" customHeight="1" x14ac:dyDescent="0.15">
      <c r="A24" s="54" t="s">
        <v>61</v>
      </c>
      <c r="B24" s="54"/>
      <c r="C24" s="54"/>
      <c r="D24" s="54"/>
      <c r="E24" s="54"/>
      <c r="F24" s="54"/>
      <c r="G24" s="54"/>
      <c r="H24" s="54"/>
      <c r="I24" s="54"/>
      <c r="J24" s="54"/>
    </row>
    <row r="25" spans="1:24" ht="18.75" customHeight="1" x14ac:dyDescent="0.4">
      <c r="A25" s="29" t="s">
        <v>62</v>
      </c>
    </row>
    <row r="26" spans="1:24" ht="54.75" customHeight="1" x14ac:dyDescent="0.4">
      <c r="D26" s="18"/>
      <c r="E26" s="18"/>
      <c r="F26" s="18"/>
      <c r="G26" s="18"/>
      <c r="H26" s="18"/>
      <c r="I26" s="18"/>
      <c r="J26" s="18"/>
      <c r="K26" s="18"/>
      <c r="L26" s="18"/>
      <c r="M26" s="18"/>
      <c r="N26" s="18"/>
      <c r="O26" s="18"/>
      <c r="P26" s="18"/>
      <c r="Q26" s="18"/>
      <c r="R26" s="18"/>
      <c r="S26" s="18"/>
      <c r="T26" s="18"/>
    </row>
    <row r="27" spans="1:24" x14ac:dyDescent="0.4">
      <c r="D27" s="18"/>
      <c r="E27" s="18"/>
      <c r="F27" s="18"/>
      <c r="G27" s="18"/>
      <c r="H27" s="18"/>
      <c r="I27" s="18"/>
      <c r="J27" s="18"/>
      <c r="K27" s="18"/>
      <c r="L27" s="18"/>
      <c r="M27" s="18"/>
      <c r="N27" s="18"/>
      <c r="O27" s="18"/>
      <c r="P27" s="18"/>
      <c r="Q27" s="18"/>
      <c r="R27" s="18"/>
      <c r="S27" s="18"/>
      <c r="T27" s="18"/>
    </row>
    <row r="28" spans="1:24" x14ac:dyDescent="0.4">
      <c r="D28" s="18"/>
      <c r="E28" s="18"/>
      <c r="F28" s="18"/>
      <c r="G28" s="18"/>
      <c r="H28" s="18"/>
      <c r="I28" s="18"/>
      <c r="J28" s="18"/>
      <c r="K28" s="18"/>
      <c r="L28" s="18"/>
      <c r="M28" s="18"/>
      <c r="N28" s="18"/>
      <c r="O28" s="18"/>
      <c r="P28" s="18"/>
      <c r="Q28" s="18"/>
      <c r="R28" s="18"/>
      <c r="S28" s="18"/>
    </row>
    <row r="29" spans="1:24" x14ac:dyDescent="0.4">
      <c r="D29" s="18"/>
      <c r="E29" s="18"/>
      <c r="F29" s="18"/>
      <c r="G29" s="18"/>
      <c r="H29" s="18"/>
      <c r="I29" s="18"/>
      <c r="J29" s="18"/>
      <c r="K29" s="18"/>
      <c r="L29" s="18"/>
      <c r="M29" s="18"/>
      <c r="N29" s="18"/>
      <c r="O29" s="18"/>
      <c r="P29" s="18"/>
      <c r="Q29" s="18"/>
      <c r="R29" s="18"/>
      <c r="S29" s="18"/>
    </row>
  </sheetData>
  <mergeCells count="6">
    <mergeCell ref="A24:J24"/>
    <mergeCell ref="B2:Q2"/>
    <mergeCell ref="O5:R5"/>
    <mergeCell ref="O6:R6"/>
    <mergeCell ref="O7:R7"/>
    <mergeCell ref="R11:T11"/>
  </mergeCells>
  <phoneticPr fontId="3"/>
  <pageMargins left="0.70866141732283472" right="0.70866141732283472" top="0.74803149606299213" bottom="0.74803149606299213" header="0.31496062992125984" footer="0.31496062992125984"/>
  <pageSetup paperSize="9" scale="55" orientation="landscape" r:id="rId1"/>
  <rowBreaks count="4" manualBreakCount="4">
    <brk id="7" max="16383" man="1"/>
    <brk id="12" max="16383" man="1"/>
    <brk id="18" max="16383" man="1"/>
    <brk id="25" max="19"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仕様書別紙</vt:lpstr>
      <vt:lpstr>仕様書別紙!Print_Area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2024-09-30T08:21:17Z</dcterms:created>
  <dcterms:modified xsi:type="dcterms:W3CDTF">2024-10-21T02:52:18Z</dcterms:modified>
</cp:coreProperties>
</file>