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25000_選挙管理委員会\☆R6年50回衆院選・26回国民審査\07_速報\01_一件\12_選挙人名簿登録者数\05_HP用\"/>
    </mc:Choice>
  </mc:AlternateContent>
  <bookViews>
    <workbookView xWindow="0" yWindow="0" windowWidth="13515" windowHeight="9495"/>
  </bookViews>
  <sheets>
    <sheet name="プレス" sheetId="1" r:id="rId1"/>
  </sheets>
  <externalReferences>
    <externalReference r:id="rId2"/>
  </externalReferences>
  <definedNames>
    <definedName name="_xlnm.Print_Area" localSheetId="0">プレス!$A$1:$J$53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" l="1"/>
  <c r="G50" i="1"/>
  <c r="F50" i="1"/>
  <c r="I50" i="1" s="1"/>
  <c r="E50" i="1"/>
  <c r="C50" i="1"/>
  <c r="B50" i="1"/>
  <c r="D50" i="1" s="1"/>
  <c r="L50" i="1" s="1"/>
  <c r="I49" i="1"/>
  <c r="H49" i="1"/>
  <c r="J49" i="1" s="1"/>
  <c r="G49" i="1"/>
  <c r="F49" i="1"/>
  <c r="E49" i="1"/>
  <c r="C49" i="1"/>
  <c r="B49" i="1"/>
  <c r="D49" i="1" s="1"/>
  <c r="L49" i="1" s="1"/>
  <c r="G48" i="1"/>
  <c r="F48" i="1"/>
  <c r="E48" i="1"/>
  <c r="C48" i="1"/>
  <c r="I48" i="1" s="1"/>
  <c r="B48" i="1"/>
  <c r="H48" i="1" s="1"/>
  <c r="G47" i="1"/>
  <c r="F47" i="1"/>
  <c r="I47" i="1" s="1"/>
  <c r="E47" i="1"/>
  <c r="D47" i="1"/>
  <c r="L47" i="1" s="1"/>
  <c r="C47" i="1"/>
  <c r="B47" i="1"/>
  <c r="H47" i="1" s="1"/>
  <c r="J47" i="1" s="1"/>
  <c r="I45" i="1"/>
  <c r="H45" i="1"/>
  <c r="J45" i="1" s="1"/>
  <c r="G45" i="1"/>
  <c r="F45" i="1"/>
  <c r="E45" i="1"/>
  <c r="C45" i="1"/>
  <c r="B45" i="1"/>
  <c r="D45" i="1" s="1"/>
  <c r="L45" i="1" s="1"/>
  <c r="G44" i="1"/>
  <c r="F44" i="1"/>
  <c r="E44" i="1"/>
  <c r="C44" i="1"/>
  <c r="I44" i="1" s="1"/>
  <c r="B44" i="1"/>
  <c r="H44" i="1" s="1"/>
  <c r="J44" i="1" s="1"/>
  <c r="I43" i="1"/>
  <c r="G43" i="1"/>
  <c r="F43" i="1"/>
  <c r="E43" i="1"/>
  <c r="D43" i="1"/>
  <c r="L43" i="1" s="1"/>
  <c r="C43" i="1"/>
  <c r="B43" i="1"/>
  <c r="H43" i="1" s="1"/>
  <c r="J43" i="1" s="1"/>
  <c r="G42" i="1"/>
  <c r="G46" i="1" s="1"/>
  <c r="G51" i="1" s="1"/>
  <c r="F42" i="1"/>
  <c r="F46" i="1" s="1"/>
  <c r="F51" i="1" s="1"/>
  <c r="E42" i="1"/>
  <c r="C42" i="1"/>
  <c r="D42" i="1" s="1"/>
  <c r="L42" i="1" s="1"/>
  <c r="B42" i="1"/>
  <c r="H42" i="1" s="1"/>
  <c r="I41" i="1"/>
  <c r="H41" i="1"/>
  <c r="J41" i="1" s="1"/>
  <c r="G41" i="1"/>
  <c r="F41" i="1"/>
  <c r="E41" i="1"/>
  <c r="C41" i="1"/>
  <c r="B41" i="1"/>
  <c r="D41" i="1" s="1"/>
  <c r="L41" i="1" s="1"/>
  <c r="G40" i="1"/>
  <c r="F40" i="1"/>
  <c r="E40" i="1"/>
  <c r="E46" i="1" s="1"/>
  <c r="E51" i="1" s="1"/>
  <c r="C40" i="1"/>
  <c r="I40" i="1" s="1"/>
  <c r="B40" i="1"/>
  <c r="H40" i="1" s="1"/>
  <c r="J40" i="1" s="1"/>
  <c r="E37" i="1"/>
  <c r="B37" i="1"/>
  <c r="I33" i="1"/>
  <c r="H33" i="1"/>
  <c r="J33" i="1" s="1"/>
  <c r="G33" i="1"/>
  <c r="F33" i="1"/>
  <c r="E33" i="1"/>
  <c r="C33" i="1"/>
  <c r="B33" i="1"/>
  <c r="D33" i="1" s="1"/>
  <c r="L33" i="1" s="1"/>
  <c r="G32" i="1"/>
  <c r="F32" i="1"/>
  <c r="E32" i="1"/>
  <c r="C32" i="1"/>
  <c r="I32" i="1" s="1"/>
  <c r="B32" i="1"/>
  <c r="H32" i="1" s="1"/>
  <c r="J32" i="1" s="1"/>
  <c r="G31" i="1"/>
  <c r="F31" i="1"/>
  <c r="E31" i="1"/>
  <c r="D31" i="1"/>
  <c r="L31" i="1" s="1"/>
  <c r="C31" i="1"/>
  <c r="I31" i="1" s="1"/>
  <c r="B31" i="1"/>
  <c r="H31" i="1" s="1"/>
  <c r="J31" i="1" s="1"/>
  <c r="I29" i="1"/>
  <c r="H29" i="1"/>
  <c r="J29" i="1" s="1"/>
  <c r="G29" i="1"/>
  <c r="F29" i="1"/>
  <c r="E29" i="1"/>
  <c r="C29" i="1"/>
  <c r="B29" i="1"/>
  <c r="D29" i="1" s="1"/>
  <c r="L29" i="1" s="1"/>
  <c r="G28" i="1"/>
  <c r="F28" i="1"/>
  <c r="E28" i="1"/>
  <c r="C28" i="1"/>
  <c r="I28" i="1" s="1"/>
  <c r="B28" i="1"/>
  <c r="H28" i="1" s="1"/>
  <c r="J28" i="1" s="1"/>
  <c r="G27" i="1"/>
  <c r="F27" i="1"/>
  <c r="E27" i="1"/>
  <c r="D27" i="1"/>
  <c r="L27" i="1" s="1"/>
  <c r="C27" i="1"/>
  <c r="I27" i="1" s="1"/>
  <c r="B27" i="1"/>
  <c r="H27" i="1" s="1"/>
  <c r="J27" i="1" s="1"/>
  <c r="G26" i="1"/>
  <c r="F26" i="1"/>
  <c r="E26" i="1"/>
  <c r="H26" i="1" s="1"/>
  <c r="D26" i="1"/>
  <c r="L26" i="1" s="1"/>
  <c r="C26" i="1"/>
  <c r="I26" i="1" s="1"/>
  <c r="B26" i="1"/>
  <c r="I25" i="1"/>
  <c r="H25" i="1"/>
  <c r="J25" i="1" s="1"/>
  <c r="G25" i="1"/>
  <c r="F25" i="1"/>
  <c r="E25" i="1"/>
  <c r="C25" i="1"/>
  <c r="B25" i="1"/>
  <c r="D25" i="1" s="1"/>
  <c r="L25" i="1" s="1"/>
  <c r="G24" i="1"/>
  <c r="F24" i="1"/>
  <c r="E24" i="1"/>
  <c r="C24" i="1"/>
  <c r="I24" i="1" s="1"/>
  <c r="B24" i="1"/>
  <c r="H24" i="1" s="1"/>
  <c r="J24" i="1" s="1"/>
  <c r="G23" i="1"/>
  <c r="F23" i="1"/>
  <c r="E23" i="1"/>
  <c r="D23" i="1"/>
  <c r="L23" i="1" s="1"/>
  <c r="C23" i="1"/>
  <c r="I23" i="1" s="1"/>
  <c r="B23" i="1"/>
  <c r="H23" i="1" s="1"/>
  <c r="J23" i="1" s="1"/>
  <c r="G22" i="1"/>
  <c r="G30" i="1" s="1"/>
  <c r="G34" i="1" s="1"/>
  <c r="F22" i="1"/>
  <c r="F30" i="1" s="1"/>
  <c r="F34" i="1" s="1"/>
  <c r="E22" i="1"/>
  <c r="E30" i="1" s="1"/>
  <c r="E34" i="1" s="1"/>
  <c r="D22" i="1"/>
  <c r="C22" i="1"/>
  <c r="C30" i="1" s="1"/>
  <c r="B22" i="1"/>
  <c r="B30" i="1" s="1"/>
  <c r="E19" i="1"/>
  <c r="B19" i="1"/>
  <c r="C16" i="1"/>
  <c r="B16" i="1"/>
  <c r="G15" i="1"/>
  <c r="G16" i="1" s="1"/>
  <c r="F15" i="1"/>
  <c r="F16" i="1" s="1"/>
  <c r="E15" i="1"/>
  <c r="E16" i="1" s="1"/>
  <c r="D15" i="1"/>
  <c r="L15" i="1" s="1"/>
  <c r="C15" i="1"/>
  <c r="I15" i="1" s="1"/>
  <c r="I16" i="1" s="1"/>
  <c r="B15" i="1"/>
  <c r="H15" i="1" s="1"/>
  <c r="E12" i="1"/>
  <c r="B12" i="1"/>
  <c r="L8" i="1"/>
  <c r="G8" i="1"/>
  <c r="F8" i="1"/>
  <c r="E8" i="1"/>
  <c r="D8" i="1"/>
  <c r="C8" i="1"/>
  <c r="I8" i="1" s="1"/>
  <c r="B8" i="1"/>
  <c r="H8" i="1" s="1"/>
  <c r="G7" i="1"/>
  <c r="G9" i="1" s="1"/>
  <c r="F7" i="1"/>
  <c r="F9" i="1" s="1"/>
  <c r="E7" i="1"/>
  <c r="E9" i="1" s="1"/>
  <c r="D7" i="1"/>
  <c r="L7" i="1" s="1"/>
  <c r="C7" i="1"/>
  <c r="I7" i="1" s="1"/>
  <c r="I9" i="1" s="1"/>
  <c r="B7" i="1"/>
  <c r="H7" i="1" s="1"/>
  <c r="E1" i="1"/>
  <c r="B1" i="1"/>
  <c r="B34" i="1" l="1"/>
  <c r="H30" i="1"/>
  <c r="C34" i="1"/>
  <c r="I30" i="1"/>
  <c r="I34" i="1" s="1"/>
  <c r="D30" i="1"/>
  <c r="J26" i="1"/>
  <c r="J8" i="1"/>
  <c r="H16" i="1"/>
  <c r="J15" i="1"/>
  <c r="J16" i="1" s="1"/>
  <c r="J48" i="1"/>
  <c r="J7" i="1"/>
  <c r="H9" i="1"/>
  <c r="J50" i="1"/>
  <c r="B9" i="1"/>
  <c r="D16" i="1"/>
  <c r="L16" i="1" s="1"/>
  <c r="H22" i="1"/>
  <c r="D24" i="1"/>
  <c r="L24" i="1" s="1"/>
  <c r="D28" i="1"/>
  <c r="L28" i="1" s="1"/>
  <c r="D32" i="1"/>
  <c r="L32" i="1" s="1"/>
  <c r="D40" i="1"/>
  <c r="D44" i="1"/>
  <c r="L44" i="1" s="1"/>
  <c r="D48" i="1"/>
  <c r="L48" i="1" s="1"/>
  <c r="C9" i="1"/>
  <c r="I22" i="1"/>
  <c r="I42" i="1"/>
  <c r="J42" i="1" s="1"/>
  <c r="D9" i="1"/>
  <c r="L9" i="1" s="1"/>
  <c r="B46" i="1"/>
  <c r="L22" i="1"/>
  <c r="C46" i="1"/>
  <c r="C51" i="1" l="1"/>
  <c r="I46" i="1"/>
  <c r="I51" i="1" s="1"/>
  <c r="B51" i="1"/>
  <c r="H46" i="1"/>
  <c r="D46" i="1"/>
  <c r="L40" i="1"/>
  <c r="J30" i="1"/>
  <c r="J34" i="1" s="1"/>
  <c r="H34" i="1"/>
  <c r="D34" i="1"/>
  <c r="L34" i="1" s="1"/>
  <c r="L30" i="1"/>
  <c r="J9" i="1"/>
  <c r="J22" i="1"/>
  <c r="L46" i="1" l="1"/>
  <c r="D51" i="1"/>
  <c r="L51" i="1" s="1"/>
  <c r="H51" i="1"/>
  <c r="J46" i="1"/>
  <c r="J51" i="1" s="1"/>
</calcChain>
</file>

<file path=xl/sharedStrings.xml><?xml version="1.0" encoding="utf-8"?>
<sst xmlns="http://schemas.openxmlformats.org/spreadsheetml/2006/main" count="86" uniqueCount="42">
  <si>
    <t>（衆議院小選挙区別）</t>
    <rPh sb="1" eb="4">
      <t>シュウギイン</t>
    </rPh>
    <rPh sb="4" eb="5">
      <t>ショウ</t>
    </rPh>
    <rPh sb="5" eb="8">
      <t>センキョク</t>
    </rPh>
    <rPh sb="8" eb="9">
      <t>ベツ</t>
    </rPh>
    <phoneticPr fontId="3"/>
  </si>
  <si>
    <t>県計</t>
    <rPh sb="0" eb="1">
      <t>ケンケイ</t>
    </rPh>
    <rPh sb="1" eb="2">
      <t>ケイ</t>
    </rPh>
    <phoneticPr fontId="3"/>
  </si>
  <si>
    <t>　　令和6年10月14日における</t>
    <rPh sb="2" eb="4">
      <t>レイワ</t>
    </rPh>
    <rPh sb="5" eb="6">
      <t>ネン</t>
    </rPh>
    <rPh sb="8" eb="9">
      <t>ガツ</t>
    </rPh>
    <rPh sb="11" eb="12">
      <t>ヒ</t>
    </rPh>
    <phoneticPr fontId="3"/>
  </si>
  <si>
    <t>　　令和6年9月2日における</t>
    <rPh sb="2" eb="4">
      <t>レイワ</t>
    </rPh>
    <rPh sb="5" eb="6">
      <t>ネン</t>
    </rPh>
    <rPh sb="7" eb="8">
      <t>ガツ</t>
    </rPh>
    <rPh sb="9" eb="10">
      <t>ヒ</t>
    </rPh>
    <phoneticPr fontId="3"/>
  </si>
  <si>
    <t>　　名簿登録者数　（Ａ）</t>
    <rPh sb="2" eb="4">
      <t>メイボ</t>
    </rPh>
    <rPh sb="4" eb="7">
      <t>トウロクシャ</t>
    </rPh>
    <rPh sb="7" eb="8">
      <t>スウ</t>
    </rPh>
    <phoneticPr fontId="3"/>
  </si>
  <si>
    <t>　　名簿登録者数　（Ｂ）</t>
    <rPh sb="2" eb="4">
      <t>メイボ</t>
    </rPh>
    <rPh sb="4" eb="7">
      <t>トウロクシャ</t>
    </rPh>
    <rPh sb="7" eb="8">
      <t>スウ</t>
    </rPh>
    <phoneticPr fontId="3"/>
  </si>
  <si>
    <t>　　増減(Ａ)-(Ｂ)</t>
    <rPh sb="2" eb="4">
      <t>ゾウゲン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</si>
  <si>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</si>
  <si>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</si>
  <si>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</si>
  <si>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市　　計</t>
    <rPh sb="0" eb="1">
      <t>イチ</t>
    </rPh>
    <rPh sb="3" eb="4">
      <t>ケイ</t>
    </rPh>
    <phoneticPr fontId="3"/>
  </si>
  <si>
    <t>町村計</t>
    <rPh sb="0" eb="2">
      <t>チョウソン</t>
    </rPh>
    <rPh sb="2" eb="3">
      <t>ケイ</t>
    </rPh>
    <phoneticPr fontId="3"/>
  </si>
  <si>
    <t>県　　　計</t>
    <rPh sb="0" eb="1">
      <t>ケンケイ</t>
    </rPh>
    <rPh sb="4" eb="5">
      <t>ケイ</t>
    </rPh>
    <phoneticPr fontId="3"/>
  </si>
  <si>
    <t>第１区</t>
    <rPh sb="0" eb="1">
      <t>ダイ</t>
    </rPh>
    <rPh sb="2" eb="3">
      <t>ク</t>
    </rPh>
    <phoneticPr fontId="3"/>
  </si>
  <si>
    <t>大分市(注)</t>
    <rPh sb="0" eb="3">
      <t>オオイタシ</t>
    </rPh>
    <rPh sb="4" eb="5">
      <t>チュウ</t>
    </rPh>
    <phoneticPr fontId="3"/>
  </si>
  <si>
    <t>第１区計</t>
    <rPh sb="0" eb="1">
      <t>ダイ</t>
    </rPh>
    <rPh sb="2" eb="3">
      <t>ク</t>
    </rPh>
    <rPh sb="3" eb="4">
      <t>ケイ</t>
    </rPh>
    <phoneticPr fontId="3"/>
  </si>
  <si>
    <t>第２区</t>
    <rPh sb="0" eb="1">
      <t>ダイ</t>
    </rPh>
    <rPh sb="2" eb="3">
      <t>ク</t>
    </rPh>
    <phoneticPr fontId="3"/>
  </si>
  <si>
    <t>日　田　市</t>
    <rPh sb="0" eb="5">
      <t>ヒタシ</t>
    </rPh>
    <phoneticPr fontId="3"/>
  </si>
  <si>
    <t>佐伯市</t>
    <rPh sb="0" eb="2">
      <t>サエキシ</t>
    </rPh>
    <rPh sb="2" eb="3">
      <t>シ</t>
    </rPh>
    <phoneticPr fontId="3"/>
  </si>
  <si>
    <t>臼杵市</t>
    <rPh sb="0" eb="3">
      <t>ウスキシ</t>
    </rPh>
    <phoneticPr fontId="3"/>
  </si>
  <si>
    <t>津久見市</t>
    <rPh sb="0" eb="4">
      <t>ツクミシ</t>
    </rPh>
    <phoneticPr fontId="3"/>
  </si>
  <si>
    <t>竹田市</t>
    <rPh sb="0" eb="3">
      <t>タケタシ</t>
    </rPh>
    <phoneticPr fontId="3"/>
  </si>
  <si>
    <t>豊後大野市</t>
    <rPh sb="0" eb="2">
      <t>ブンゴ</t>
    </rPh>
    <rPh sb="2" eb="5">
      <t>オオノシ</t>
    </rPh>
    <phoneticPr fontId="3"/>
  </si>
  <si>
    <t>由布市</t>
    <rPh sb="0" eb="1">
      <t>ユ</t>
    </rPh>
    <rPh sb="1" eb="2">
      <t>フ</t>
    </rPh>
    <rPh sb="2" eb="3">
      <t>シ</t>
    </rPh>
    <phoneticPr fontId="3"/>
  </si>
  <si>
    <t>市計</t>
    <rPh sb="0" eb="1">
      <t>シ</t>
    </rPh>
    <rPh sb="1" eb="2">
      <t>ケイ</t>
    </rPh>
    <phoneticPr fontId="3"/>
  </si>
  <si>
    <t>九　重　町</t>
    <rPh sb="0" eb="5">
      <t>ココノエマチ</t>
    </rPh>
    <phoneticPr fontId="3"/>
  </si>
  <si>
    <t>玖　珠　町</t>
    <rPh sb="0" eb="3">
      <t>クス</t>
    </rPh>
    <rPh sb="4" eb="5">
      <t>マチ</t>
    </rPh>
    <phoneticPr fontId="3"/>
  </si>
  <si>
    <t>玖珠郡</t>
    <rPh sb="0" eb="2">
      <t>クス</t>
    </rPh>
    <rPh sb="2" eb="3">
      <t>グン</t>
    </rPh>
    <phoneticPr fontId="3"/>
  </si>
  <si>
    <t>第２区計</t>
    <rPh sb="0" eb="1">
      <t>ダイ</t>
    </rPh>
    <rPh sb="2" eb="3">
      <t>ク</t>
    </rPh>
    <rPh sb="3" eb="4">
      <t>ケイ</t>
    </rPh>
    <phoneticPr fontId="3"/>
  </si>
  <si>
    <t>第３区</t>
    <rPh sb="0" eb="1">
      <t>ダイ</t>
    </rPh>
    <rPh sb="2" eb="3">
      <t>ク</t>
    </rPh>
    <phoneticPr fontId="3"/>
  </si>
  <si>
    <t>別　府　市</t>
    <rPh sb="0" eb="5">
      <t>ベップシ</t>
    </rPh>
    <phoneticPr fontId="3"/>
  </si>
  <si>
    <t>中　津　市</t>
    <rPh sb="0" eb="5">
      <t>ナカツシ</t>
    </rPh>
    <phoneticPr fontId="3"/>
  </si>
  <si>
    <t>豊後高田市</t>
    <rPh sb="0" eb="2">
      <t>ブンゴ</t>
    </rPh>
    <rPh sb="2" eb="4">
      <t>タカダシ</t>
    </rPh>
    <rPh sb="4" eb="5">
      <t>シ</t>
    </rPh>
    <phoneticPr fontId="3"/>
  </si>
  <si>
    <t>杵　築　市</t>
    <rPh sb="0" eb="5">
      <t>キツキシ</t>
    </rPh>
    <phoneticPr fontId="3"/>
  </si>
  <si>
    <t>宇　佐　市</t>
    <rPh sb="0" eb="5">
      <t>ウサシ</t>
    </rPh>
    <phoneticPr fontId="3"/>
  </si>
  <si>
    <t>国東市</t>
    <rPh sb="0" eb="2">
      <t>クニサキ</t>
    </rPh>
    <rPh sb="2" eb="3">
      <t>シ</t>
    </rPh>
    <phoneticPr fontId="3"/>
  </si>
  <si>
    <t>姫　島　村</t>
    <rPh sb="0" eb="5">
      <t>ヒメシマムラ</t>
    </rPh>
    <phoneticPr fontId="3"/>
  </si>
  <si>
    <t>東国東郡</t>
    <rPh sb="0" eb="1">
      <t>ヒガシ</t>
    </rPh>
    <rPh sb="1" eb="3">
      <t>クニサキ</t>
    </rPh>
    <rPh sb="3" eb="4">
      <t>グン</t>
    </rPh>
    <phoneticPr fontId="3"/>
  </si>
  <si>
    <t>日　出　町</t>
    <rPh sb="0" eb="5">
      <t>ヒジマチ</t>
    </rPh>
    <phoneticPr fontId="3"/>
  </si>
  <si>
    <t>速見郡</t>
    <rPh sb="0" eb="2">
      <t>ハヤミ</t>
    </rPh>
    <rPh sb="2" eb="3">
      <t>グン</t>
    </rPh>
    <phoneticPr fontId="3"/>
  </si>
  <si>
    <t>第３区計</t>
    <rPh sb="0" eb="1">
      <t>ダイ</t>
    </rPh>
    <rPh sb="2" eb="3">
      <t>ク</t>
    </rPh>
    <rPh sb="3" eb="4">
      <t>ケイ</t>
    </rPh>
    <phoneticPr fontId="3"/>
  </si>
  <si>
    <t>(注)　第１区の大分市は旧大分市の区域、第２区の大分市は旧野津原町及び旧佐賀関町の区域です。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</si>
</sst>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/>
    </xf>
    <xf numFmtId="38" fontId="4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38" fontId="2" fillId="0" borderId="0" xfId="1" applyFont="1" applyBorder="1"/>
    <xf numFmtId="0" fontId="2" fillId="0" borderId="1" xfId="0" applyFont="1" applyBorder="1" applyAlignment="1">
      <alignment horizontal="left"/>
    </xf>
    <xf numFmtId="38" fontId="2" fillId="0" borderId="1" xfId="1" quotePrefix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left"/>
    </xf>
    <xf numFmtId="38" fontId="2" fillId="0" borderId="5" xfId="1" quotePrefix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5" xfId="0" quotePrefix="1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38" fontId="4" fillId="0" borderId="5" xfId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38" fontId="6" fillId="0" borderId="9" xfId="1" applyFont="1" applyBorder="1" applyAlignment="1">
      <alignment horizontal="distributed"/>
    </xf>
    <xf numFmtId="38" fontId="6" fillId="0" borderId="9" xfId="0" applyNumberFormat="1" applyFont="1" applyBorder="1"/>
    <xf numFmtId="38" fontId="6" fillId="0" borderId="9" xfId="1" applyFont="1" applyBorder="1"/>
    <xf numFmtId="0" fontId="6" fillId="0" borderId="0" xfId="0" applyFont="1"/>
    <xf numFmtId="38" fontId="6" fillId="0" borderId="0" xfId="0" applyNumberFormat="1" applyFont="1"/>
    <xf numFmtId="38" fontId="6" fillId="0" borderId="9" xfId="0" applyNumberFormat="1" applyFont="1" applyFill="1" applyBorder="1"/>
    <xf numFmtId="0" fontId="6" fillId="0" borderId="9" xfId="0" applyFont="1" applyBorder="1" applyAlignment="1">
      <alignment horizontal="distributed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38" fontId="2" fillId="0" borderId="9" xfId="1" applyFont="1" applyBorder="1" applyAlignment="1">
      <alignment horizontal="distributed"/>
    </xf>
    <xf numFmtId="38" fontId="2" fillId="0" borderId="9" xfId="0" applyNumberFormat="1" applyFont="1" applyBorder="1"/>
    <xf numFmtId="38" fontId="2" fillId="0" borderId="9" xfId="1" applyFont="1" applyBorder="1"/>
    <xf numFmtId="38" fontId="6" fillId="0" borderId="2" xfId="1" applyFont="1" applyBorder="1" applyAlignment="1">
      <alignment horizontal="distributed"/>
    </xf>
    <xf numFmtId="38" fontId="6" fillId="0" borderId="2" xfId="0" applyNumberFormat="1" applyFont="1" applyBorder="1"/>
    <xf numFmtId="38" fontId="2" fillId="0" borderId="2" xfId="0" applyNumberFormat="1" applyFont="1" applyBorder="1"/>
    <xf numFmtId="38" fontId="2" fillId="0" borderId="2" xfId="1" applyFont="1" applyBorder="1"/>
    <xf numFmtId="0" fontId="2" fillId="0" borderId="0" xfId="0" applyFont="1" applyBorder="1"/>
    <xf numFmtId="38" fontId="2" fillId="0" borderId="5" xfId="1" applyFont="1" applyFill="1" applyBorder="1" applyAlignment="1">
      <alignment horizontal="distributed"/>
    </xf>
    <xf numFmtId="38" fontId="2" fillId="0" borderId="9" xfId="0" applyNumberFormat="1" applyFont="1" applyFill="1" applyBorder="1" applyAlignment="1"/>
    <xf numFmtId="38" fontId="2" fillId="0" borderId="9" xfId="0" applyNumberFormat="1" applyFont="1" applyFill="1" applyBorder="1"/>
    <xf numFmtId="38" fontId="2" fillId="0" borderId="9" xfId="1" applyFont="1" applyFill="1" applyBorder="1"/>
    <xf numFmtId="38" fontId="2" fillId="0" borderId="9" xfId="0" applyNumberFormat="1" applyFont="1" applyBorder="1" applyAlignment="1"/>
    <xf numFmtId="38" fontId="2" fillId="0" borderId="9" xfId="1" applyFont="1" applyFill="1" applyBorder="1" applyAlignment="1">
      <alignment horizontal="distributed"/>
    </xf>
    <xf numFmtId="38" fontId="2" fillId="0" borderId="10" xfId="1" applyFont="1" applyBorder="1" applyAlignment="1">
      <alignment horizontal="distributed"/>
    </xf>
    <xf numFmtId="38" fontId="2" fillId="0" borderId="10" xfId="0" applyNumberFormat="1" applyFont="1" applyBorder="1"/>
    <xf numFmtId="38" fontId="2" fillId="0" borderId="10" xfId="1" applyFont="1" applyBorder="1"/>
    <xf numFmtId="38" fontId="2" fillId="0" borderId="8" xfId="1" applyFont="1" applyBorder="1" applyAlignment="1">
      <alignment horizontal="distributed"/>
    </xf>
    <xf numFmtId="38" fontId="2" fillId="0" borderId="8" xfId="0" applyNumberFormat="1" applyFont="1" applyBorder="1"/>
    <xf numFmtId="38" fontId="2" fillId="0" borderId="8" xfId="1" applyFont="1" applyBorder="1"/>
    <xf numFmtId="0" fontId="6" fillId="0" borderId="0" xfId="0" applyFont="1" applyBorder="1"/>
    <xf numFmtId="38" fontId="2" fillId="0" borderId="0" xfId="0" applyNumberFormat="1" applyFont="1" applyBorder="1"/>
    <xf numFmtId="38" fontId="6" fillId="0" borderId="10" xfId="0" applyNumberFormat="1" applyFont="1" applyBorder="1"/>
    <xf numFmtId="38" fontId="6" fillId="0" borderId="10" xfId="1" applyFont="1" applyBorder="1"/>
    <xf numFmtId="38" fontId="6" fillId="0" borderId="0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25000_&#36984;&#25369;&#31649;&#29702;&#22996;&#21729;&#20250;/&#9734;R6&#24180;50&#22238;&#34886;&#38498;&#36984;&#12539;26&#22238;&#22269;&#27665;&#23529;&#26619;/07_&#36895;&#22577;/01_&#19968;&#20214;/12_&#36984;&#25369;&#20154;&#21517;&#31807;&#30331;&#37682;&#32773;&#25968;/02_&#22577;&#21578;&#38598;&#35336;&#65288;&#24066;&#30010;&#26449;&#8594;&#30476;&#65289;/&#23450;&#26178;&#30331;&#37682;R6.10&#65288;&#22269;&#2086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示登録者数"/>
      <sheetName val="総務省報告"/>
      <sheetName val="入力用名簿"/>
      <sheetName val="プレス"/>
      <sheetName val="告示"/>
    </sheetNames>
    <sheetDataSet>
      <sheetData sheetId="0" refreshError="1"/>
      <sheetData sheetId="1" refreshError="1"/>
      <sheetData sheetId="2">
        <row r="1">
          <cell r="C1" t="str">
            <v>令和6年10月14日現在</v>
          </cell>
          <cell r="J1" t="str">
            <v>選挙人名簿登録者数</v>
          </cell>
        </row>
        <row r="5">
          <cell r="C5">
            <v>182616</v>
          </cell>
          <cell r="D5">
            <v>202080</v>
          </cell>
          <cell r="E5">
            <v>384696</v>
          </cell>
          <cell r="U5">
            <v>182739</v>
          </cell>
          <cell r="V5">
            <v>202187</v>
          </cell>
        </row>
        <row r="6">
          <cell r="C6">
            <v>4818</v>
          </cell>
          <cell r="D6">
            <v>5507</v>
          </cell>
          <cell r="E6">
            <v>10325</v>
          </cell>
          <cell r="U6">
            <v>4797</v>
          </cell>
          <cell r="V6">
            <v>5492</v>
          </cell>
        </row>
        <row r="7">
          <cell r="C7">
            <v>42056</v>
          </cell>
          <cell r="D7">
            <v>51345</v>
          </cell>
          <cell r="E7">
            <v>93401</v>
          </cell>
          <cell r="U7">
            <v>42105</v>
          </cell>
          <cell r="V7">
            <v>51347</v>
          </cell>
        </row>
        <row r="8">
          <cell r="C8">
            <v>32109</v>
          </cell>
          <cell r="D8">
            <v>34806</v>
          </cell>
          <cell r="E8">
            <v>66915</v>
          </cell>
          <cell r="U8">
            <v>32081</v>
          </cell>
          <cell r="V8">
            <v>34793</v>
          </cell>
        </row>
        <row r="9">
          <cell r="C9">
            <v>24083</v>
          </cell>
          <cell r="D9">
            <v>27207</v>
          </cell>
          <cell r="E9">
            <v>51290</v>
          </cell>
          <cell r="U9">
            <v>24062</v>
          </cell>
          <cell r="V9">
            <v>27168</v>
          </cell>
        </row>
        <row r="10">
          <cell r="C10">
            <v>26030</v>
          </cell>
          <cell r="D10">
            <v>30448</v>
          </cell>
          <cell r="E10">
            <v>56478</v>
          </cell>
          <cell r="U10">
            <v>26004</v>
          </cell>
          <cell r="V10">
            <v>30410</v>
          </cell>
        </row>
        <row r="11">
          <cell r="C11">
            <v>14414</v>
          </cell>
          <cell r="D11">
            <v>16297</v>
          </cell>
          <cell r="E11">
            <v>30711</v>
          </cell>
          <cell r="U11">
            <v>14393</v>
          </cell>
          <cell r="V11">
            <v>16283</v>
          </cell>
        </row>
        <row r="12">
          <cell r="C12">
            <v>6392</v>
          </cell>
          <cell r="D12">
            <v>7244</v>
          </cell>
          <cell r="E12">
            <v>13636</v>
          </cell>
          <cell r="U12">
            <v>6388</v>
          </cell>
          <cell r="V12">
            <v>7226</v>
          </cell>
        </row>
        <row r="13">
          <cell r="C13">
            <v>7848</v>
          </cell>
          <cell r="D13">
            <v>8948</v>
          </cell>
          <cell r="E13">
            <v>16796</v>
          </cell>
          <cell r="U13">
            <v>7838</v>
          </cell>
          <cell r="V13">
            <v>8932</v>
          </cell>
        </row>
        <row r="14">
          <cell r="C14">
            <v>8552</v>
          </cell>
          <cell r="D14">
            <v>9393</v>
          </cell>
          <cell r="E14">
            <v>17945</v>
          </cell>
          <cell r="U14">
            <v>8544</v>
          </cell>
          <cell r="V14">
            <v>9387</v>
          </cell>
        </row>
        <row r="15">
          <cell r="C15">
            <v>11084</v>
          </cell>
          <cell r="D15">
            <v>11788</v>
          </cell>
          <cell r="E15">
            <v>22872</v>
          </cell>
          <cell r="U15">
            <v>11085</v>
          </cell>
          <cell r="V15">
            <v>11774</v>
          </cell>
        </row>
        <row r="16">
          <cell r="C16">
            <v>20858</v>
          </cell>
          <cell r="D16">
            <v>23210</v>
          </cell>
          <cell r="E16">
            <v>44068</v>
          </cell>
          <cell r="U16">
            <v>20860</v>
          </cell>
          <cell r="V16">
            <v>23197</v>
          </cell>
        </row>
        <row r="17">
          <cell r="C17">
            <v>13110</v>
          </cell>
          <cell r="D17">
            <v>15131</v>
          </cell>
          <cell r="E17">
            <v>28241</v>
          </cell>
          <cell r="U17">
            <v>13099</v>
          </cell>
          <cell r="V17">
            <v>15093</v>
          </cell>
        </row>
        <row r="18">
          <cell r="C18">
            <v>13142</v>
          </cell>
          <cell r="D18">
            <v>14644</v>
          </cell>
          <cell r="E18">
            <v>27786</v>
          </cell>
          <cell r="U18">
            <v>13193</v>
          </cell>
          <cell r="V18">
            <v>14646</v>
          </cell>
        </row>
        <row r="19">
          <cell r="C19">
            <v>10731</v>
          </cell>
          <cell r="D19">
            <v>11477</v>
          </cell>
          <cell r="E19">
            <v>22208</v>
          </cell>
          <cell r="U19">
            <v>10728</v>
          </cell>
          <cell r="V19">
            <v>11447</v>
          </cell>
        </row>
        <row r="20">
          <cell r="C20">
            <v>417843</v>
          </cell>
          <cell r="D20">
            <v>469525</v>
          </cell>
          <cell r="E20">
            <v>887368</v>
          </cell>
          <cell r="U20">
            <v>417916</v>
          </cell>
          <cell r="V20">
            <v>469382</v>
          </cell>
          <cell r="W20">
            <v>887298</v>
          </cell>
        </row>
        <row r="21">
          <cell r="C21">
            <v>750</v>
          </cell>
          <cell r="D21">
            <v>835</v>
          </cell>
          <cell r="E21">
            <v>1585</v>
          </cell>
          <cell r="U21">
            <v>749</v>
          </cell>
          <cell r="V21">
            <v>833</v>
          </cell>
        </row>
        <row r="22">
          <cell r="C22">
            <v>750</v>
          </cell>
          <cell r="D22">
            <v>835</v>
          </cell>
          <cell r="E22">
            <v>1585</v>
          </cell>
          <cell r="U22">
            <v>749</v>
          </cell>
          <cell r="V22">
            <v>833</v>
          </cell>
        </row>
        <row r="23">
          <cell r="C23">
            <v>11065</v>
          </cell>
          <cell r="D23">
            <v>12201</v>
          </cell>
          <cell r="E23">
            <v>23266</v>
          </cell>
          <cell r="U23">
            <v>11060</v>
          </cell>
          <cell r="V23">
            <v>12188</v>
          </cell>
        </row>
        <row r="24">
          <cell r="C24">
            <v>11065</v>
          </cell>
          <cell r="D24">
            <v>12201</v>
          </cell>
          <cell r="E24">
            <v>23266</v>
          </cell>
          <cell r="U24">
            <v>11060</v>
          </cell>
          <cell r="V24">
            <v>12188</v>
          </cell>
        </row>
        <row r="25">
          <cell r="C25">
            <v>3430</v>
          </cell>
          <cell r="D25">
            <v>3794</v>
          </cell>
          <cell r="E25">
            <v>7224</v>
          </cell>
          <cell r="U25">
            <v>3428</v>
          </cell>
          <cell r="V25">
            <v>3793</v>
          </cell>
        </row>
        <row r="26">
          <cell r="C26">
            <v>5758</v>
          </cell>
          <cell r="D26">
            <v>6259</v>
          </cell>
          <cell r="E26">
            <v>12017</v>
          </cell>
          <cell r="U26">
            <v>5766</v>
          </cell>
          <cell r="V26">
            <v>6244</v>
          </cell>
        </row>
        <row r="27">
          <cell r="C27">
            <v>9188</v>
          </cell>
          <cell r="D27">
            <v>10053</v>
          </cell>
          <cell r="E27">
            <v>19241</v>
          </cell>
          <cell r="U27">
            <v>9194</v>
          </cell>
          <cell r="V27">
            <v>10037</v>
          </cell>
        </row>
        <row r="28">
          <cell r="C28">
            <v>21003</v>
          </cell>
          <cell r="D28">
            <v>23089</v>
          </cell>
          <cell r="E28">
            <v>44092</v>
          </cell>
          <cell r="U28">
            <v>21003</v>
          </cell>
          <cell r="V28">
            <v>23058</v>
          </cell>
          <cell r="W28">
            <v>44061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L53"/>
  <sheetViews>
    <sheetView tabSelected="1" view="pageBreakPreview" zoomScale="75" zoomScaleNormal="75" zoomScaleSheetLayoutView="75" workbookViewId="0">
      <selection activeCell="G3" sqref="G3"/>
    </sheetView>
  </sheetViews>
  <sheetFormatPr defaultRowHeight="13.5" x14ac:dyDescent="0.15"/>
  <cols>
    <col min="1" max="1" width="12.75" style="1" customWidth="1"/>
    <col min="2" max="3" width="10.875" style="3" customWidth="1"/>
    <col min="4" max="4" width="12.375" style="3" customWidth="1"/>
    <col min="5" max="6" width="10.875" style="3" customWidth="1"/>
    <col min="7" max="7" width="12.375" style="3" customWidth="1"/>
    <col min="8" max="9" width="7.375" style="3" customWidth="1"/>
    <col min="10" max="10" width="9.875" style="3" customWidth="1"/>
    <col min="11" max="16384" width="9" style="3"/>
  </cols>
  <sheetData>
    <row r="1" spans="1:12" ht="18" customHeight="1" x14ac:dyDescent="0.2">
      <c r="B1" s="2" t="str">
        <f>+[1]入力用名簿!C1</f>
        <v>令和6年10月14日現在</v>
      </c>
      <c r="E1" s="2" t="str">
        <f>+[1]入力用名簿!J1</f>
        <v>選挙人名簿登録者数</v>
      </c>
      <c r="H1" s="3" t="s">
        <v>0</v>
      </c>
    </row>
    <row r="2" spans="1:12" ht="18" customHeight="1" x14ac:dyDescent="0.15">
      <c r="C2" s="4"/>
    </row>
    <row r="3" spans="1:12" ht="18" customHeight="1" x14ac:dyDescent="0.15">
      <c r="A3" s="5" t="s">
        <v>1</v>
      </c>
      <c r="B3" s="6"/>
      <c r="E3" s="6"/>
    </row>
    <row r="4" spans="1:12" ht="18" customHeight="1" x14ac:dyDescent="0.15">
      <c r="A4" s="7"/>
      <c r="B4" s="8" t="s">
        <v>2</v>
      </c>
      <c r="C4" s="9"/>
      <c r="D4" s="10"/>
      <c r="E4" s="8" t="s">
        <v>3</v>
      </c>
      <c r="F4" s="9"/>
      <c r="G4" s="10"/>
      <c r="H4" s="11"/>
      <c r="I4" s="12"/>
      <c r="J4" s="13"/>
    </row>
    <row r="5" spans="1:12" ht="18" customHeight="1" x14ac:dyDescent="0.15">
      <c r="A5" s="14"/>
      <c r="B5" s="15" t="s">
        <v>4</v>
      </c>
      <c r="C5" s="16"/>
      <c r="D5" s="17"/>
      <c r="E5" s="15" t="s">
        <v>5</v>
      </c>
      <c r="F5" s="16"/>
      <c r="G5" s="17"/>
      <c r="H5" s="18" t="s">
        <v>6</v>
      </c>
      <c r="I5" s="19"/>
      <c r="J5" s="20"/>
    </row>
    <row r="6" spans="1:12" ht="18" customHeight="1" x14ac:dyDescent="0.2">
      <c r="A6" s="21"/>
      <c r="B6" s="22" t="s">
        <v>7</v>
      </c>
      <c r="C6" s="22" t="s">
        <v>8</v>
      </c>
      <c r="D6" s="22" t="s">
        <v>9</v>
      </c>
      <c r="E6" s="22" t="s">
        <v>7</v>
      </c>
      <c r="F6" s="22" t="s">
        <v>8</v>
      </c>
      <c r="G6" s="22" t="s">
        <v>9</v>
      </c>
      <c r="H6" s="22" t="s">
        <v>7</v>
      </c>
      <c r="I6" s="22" t="s">
        <v>8</v>
      </c>
      <c r="J6" s="22" t="s">
        <v>9</v>
      </c>
    </row>
    <row r="7" spans="1:12" s="26" customFormat="1" ht="18" customHeight="1" x14ac:dyDescent="0.15">
      <c r="A7" s="23" t="s">
        <v>10</v>
      </c>
      <c r="B7" s="24">
        <f>[1]入力用名簿!U20</f>
        <v>417916</v>
      </c>
      <c r="C7" s="24">
        <f>[1]入力用名簿!V20</f>
        <v>469382</v>
      </c>
      <c r="D7" s="24">
        <f>[1]入力用名簿!W20</f>
        <v>887298</v>
      </c>
      <c r="E7" s="24">
        <f>SUM([1]入力用名簿!C20)</f>
        <v>417843</v>
      </c>
      <c r="F7" s="24">
        <f>SUM([1]入力用名簿!D20)</f>
        <v>469525</v>
      </c>
      <c r="G7" s="24">
        <f>[1]入力用名簿!E20</f>
        <v>887368</v>
      </c>
      <c r="H7" s="24">
        <f>+B7-E7</f>
        <v>73</v>
      </c>
      <c r="I7" s="24">
        <f>+C7-F7</f>
        <v>-143</v>
      </c>
      <c r="J7" s="25">
        <f>+H7+I7</f>
        <v>-70</v>
      </c>
      <c r="L7" s="27">
        <f>+D7-G7</f>
        <v>-70</v>
      </c>
    </row>
    <row r="8" spans="1:12" s="26" customFormat="1" ht="18" customHeight="1" x14ac:dyDescent="0.15">
      <c r="A8" s="23" t="s">
        <v>11</v>
      </c>
      <c r="B8" s="24">
        <f>[1]入力用名簿!U28</f>
        <v>21003</v>
      </c>
      <c r="C8" s="24">
        <f>[1]入力用名簿!V28</f>
        <v>23058</v>
      </c>
      <c r="D8" s="24">
        <f>[1]入力用名簿!W28</f>
        <v>44061</v>
      </c>
      <c r="E8" s="28">
        <f>[1]入力用名簿!C28</f>
        <v>21003</v>
      </c>
      <c r="F8" s="28">
        <f>[1]入力用名簿!D28</f>
        <v>23089</v>
      </c>
      <c r="G8" s="24">
        <f>[1]入力用名簿!E28</f>
        <v>44092</v>
      </c>
      <c r="H8" s="24">
        <f>+B8-E8</f>
        <v>0</v>
      </c>
      <c r="I8" s="24">
        <f>+C8-F8</f>
        <v>-31</v>
      </c>
      <c r="J8" s="25">
        <f>+H8+I8</f>
        <v>-31</v>
      </c>
      <c r="L8" s="27">
        <f>+D8-G8</f>
        <v>-31</v>
      </c>
    </row>
    <row r="9" spans="1:12" s="26" customFormat="1" ht="18" customHeight="1" x14ac:dyDescent="0.15">
      <c r="A9" s="29" t="s">
        <v>12</v>
      </c>
      <c r="B9" s="24">
        <f>SUM(B7:B8)</f>
        <v>438919</v>
      </c>
      <c r="C9" s="24">
        <f>SUM(C7:C8)</f>
        <v>492440</v>
      </c>
      <c r="D9" s="24">
        <f>SUM(D7:D8)</f>
        <v>931359</v>
      </c>
      <c r="E9" s="28">
        <f t="shared" ref="E9:J9" si="0">SUM(E7:E8)</f>
        <v>438846</v>
      </c>
      <c r="F9" s="28">
        <f t="shared" si="0"/>
        <v>492614</v>
      </c>
      <c r="G9" s="24">
        <f t="shared" si="0"/>
        <v>931460</v>
      </c>
      <c r="H9" s="24">
        <f t="shared" si="0"/>
        <v>73</v>
      </c>
      <c r="I9" s="24">
        <f t="shared" si="0"/>
        <v>-174</v>
      </c>
      <c r="J9" s="24">
        <f t="shared" si="0"/>
        <v>-101</v>
      </c>
      <c r="L9" s="27">
        <f>+D9-G9</f>
        <v>-101</v>
      </c>
    </row>
    <row r="10" spans="1:12" ht="18" customHeight="1" x14ac:dyDescent="0.15">
      <c r="L10" s="27"/>
    </row>
    <row r="11" spans="1:12" ht="18" customHeight="1" x14ac:dyDescent="0.15">
      <c r="A11" s="1" t="s">
        <v>13</v>
      </c>
      <c r="B11" s="6"/>
      <c r="E11" s="6"/>
      <c r="L11" s="27"/>
    </row>
    <row r="12" spans="1:12" ht="18" customHeight="1" x14ac:dyDescent="0.15">
      <c r="A12" s="7"/>
      <c r="B12" s="8" t="str">
        <f>B4</f>
        <v>　　令和6年10月14日における</v>
      </c>
      <c r="C12" s="9"/>
      <c r="D12" s="10"/>
      <c r="E12" s="8" t="str">
        <f>E4</f>
        <v>　　令和6年9月2日における</v>
      </c>
      <c r="F12" s="9"/>
      <c r="G12" s="10"/>
      <c r="H12" s="11"/>
      <c r="I12" s="12"/>
      <c r="J12" s="13"/>
      <c r="L12" s="27"/>
    </row>
    <row r="13" spans="1:12" ht="18" customHeight="1" x14ac:dyDescent="0.15">
      <c r="A13" s="14"/>
      <c r="B13" s="15" t="s">
        <v>4</v>
      </c>
      <c r="C13" s="16"/>
      <c r="D13" s="17"/>
      <c r="E13" s="15" t="s">
        <v>5</v>
      </c>
      <c r="F13" s="16"/>
      <c r="G13" s="17"/>
      <c r="H13" s="18" t="s">
        <v>6</v>
      </c>
      <c r="I13" s="19"/>
      <c r="J13" s="20"/>
      <c r="L13" s="27"/>
    </row>
    <row r="14" spans="1:12" s="31" customFormat="1" ht="18" customHeight="1" x14ac:dyDescent="0.2">
      <c r="A14" s="21"/>
      <c r="B14" s="30" t="s">
        <v>7</v>
      </c>
      <c r="C14" s="30" t="s">
        <v>8</v>
      </c>
      <c r="D14" s="30" t="s">
        <v>9</v>
      </c>
      <c r="E14" s="30" t="s">
        <v>7</v>
      </c>
      <c r="F14" s="30" t="s">
        <v>8</v>
      </c>
      <c r="G14" s="30" t="s">
        <v>9</v>
      </c>
      <c r="H14" s="30" t="s">
        <v>7</v>
      </c>
      <c r="I14" s="30" t="s">
        <v>8</v>
      </c>
      <c r="J14" s="30" t="s">
        <v>9</v>
      </c>
      <c r="L14" s="27"/>
    </row>
    <row r="15" spans="1:12" ht="18" customHeight="1" x14ac:dyDescent="0.15">
      <c r="A15" s="32" t="s">
        <v>14</v>
      </c>
      <c r="B15" s="33">
        <f>[1]入力用名簿!U5</f>
        <v>182739</v>
      </c>
      <c r="C15" s="33">
        <f>[1]入力用名簿!V5</f>
        <v>202187</v>
      </c>
      <c r="D15" s="34">
        <f>+B15+C15</f>
        <v>384926</v>
      </c>
      <c r="E15" s="33">
        <f>[1]入力用名簿!C5</f>
        <v>182616</v>
      </c>
      <c r="F15" s="33">
        <f>[1]入力用名簿!D5</f>
        <v>202080</v>
      </c>
      <c r="G15" s="33">
        <f>[1]入力用名簿!E5</f>
        <v>384696</v>
      </c>
      <c r="H15" s="33">
        <f>+B15-E15</f>
        <v>123</v>
      </c>
      <c r="I15" s="33">
        <f>+C15-F15</f>
        <v>107</v>
      </c>
      <c r="J15" s="34">
        <f>+H15+I15</f>
        <v>230</v>
      </c>
      <c r="L15" s="27">
        <f>+D15-G15</f>
        <v>230</v>
      </c>
    </row>
    <row r="16" spans="1:12" s="26" customFormat="1" ht="18" customHeight="1" x14ac:dyDescent="0.15">
      <c r="A16" s="23" t="s">
        <v>15</v>
      </c>
      <c r="B16" s="24">
        <f>SUM(B15:B15)</f>
        <v>182739</v>
      </c>
      <c r="C16" s="24">
        <f>SUM(C15:C15)</f>
        <v>202187</v>
      </c>
      <c r="D16" s="24">
        <f>SUM(D15:D15)</f>
        <v>384926</v>
      </c>
      <c r="E16" s="24">
        <f>SUM(E15)</f>
        <v>182616</v>
      </c>
      <c r="F16" s="24">
        <f>SUM(F15)</f>
        <v>202080</v>
      </c>
      <c r="G16" s="24">
        <f>SUM(G15)</f>
        <v>384696</v>
      </c>
      <c r="H16" s="24">
        <f>SUM(H15:H15)</f>
        <v>123</v>
      </c>
      <c r="I16" s="24">
        <f>SUM(I15:I15)</f>
        <v>107</v>
      </c>
      <c r="J16" s="24">
        <f>SUM(J15:J15)</f>
        <v>230</v>
      </c>
      <c r="L16" s="27">
        <f>+D16-G16</f>
        <v>230</v>
      </c>
    </row>
    <row r="17" spans="1:12" ht="18" customHeight="1" x14ac:dyDescent="0.15">
      <c r="A17" s="35"/>
      <c r="B17" s="36"/>
      <c r="C17" s="36"/>
      <c r="D17" s="36"/>
      <c r="E17" s="36"/>
      <c r="F17" s="36"/>
      <c r="G17" s="36"/>
      <c r="H17" s="37"/>
      <c r="I17" s="37"/>
      <c r="J17" s="38"/>
      <c r="L17" s="27"/>
    </row>
    <row r="18" spans="1:12" s="39" customFormat="1" ht="18" customHeight="1" x14ac:dyDescent="0.15">
      <c r="A18" s="1" t="s">
        <v>16</v>
      </c>
      <c r="B18" s="6"/>
      <c r="C18" s="3"/>
      <c r="D18" s="3"/>
      <c r="E18" s="6"/>
      <c r="F18" s="3"/>
      <c r="G18" s="3"/>
      <c r="H18" s="3"/>
      <c r="I18" s="3"/>
      <c r="J18" s="3"/>
      <c r="L18" s="27"/>
    </row>
    <row r="19" spans="1:12" s="39" customFormat="1" ht="18" customHeight="1" x14ac:dyDescent="0.15">
      <c r="A19" s="7"/>
      <c r="B19" s="8" t="str">
        <f>B4</f>
        <v>　　令和6年10月14日における</v>
      </c>
      <c r="C19" s="9"/>
      <c r="D19" s="10"/>
      <c r="E19" s="8" t="str">
        <f>E4</f>
        <v>　　令和6年9月2日における</v>
      </c>
      <c r="F19" s="9"/>
      <c r="G19" s="10"/>
      <c r="H19" s="11"/>
      <c r="I19" s="12"/>
      <c r="J19" s="13"/>
      <c r="L19" s="27"/>
    </row>
    <row r="20" spans="1:12" s="39" customFormat="1" ht="18" customHeight="1" x14ac:dyDescent="0.15">
      <c r="A20" s="14"/>
      <c r="B20" s="15" t="s">
        <v>4</v>
      </c>
      <c r="C20" s="16"/>
      <c r="D20" s="17"/>
      <c r="E20" s="15" t="s">
        <v>5</v>
      </c>
      <c r="F20" s="16"/>
      <c r="G20" s="17"/>
      <c r="H20" s="18" t="s">
        <v>6</v>
      </c>
      <c r="I20" s="19"/>
      <c r="J20" s="20"/>
      <c r="L20" s="27"/>
    </row>
    <row r="21" spans="1:12" s="39" customFormat="1" ht="18" customHeight="1" x14ac:dyDescent="0.2">
      <c r="A21" s="21"/>
      <c r="B21" s="30" t="s">
        <v>7</v>
      </c>
      <c r="C21" s="30" t="s">
        <v>8</v>
      </c>
      <c r="D21" s="30" t="s">
        <v>9</v>
      </c>
      <c r="E21" s="30" t="s">
        <v>7</v>
      </c>
      <c r="F21" s="30" t="s">
        <v>8</v>
      </c>
      <c r="G21" s="30" t="s">
        <v>9</v>
      </c>
      <c r="H21" s="30" t="s">
        <v>7</v>
      </c>
      <c r="I21" s="30" t="s">
        <v>8</v>
      </c>
      <c r="J21" s="30" t="s">
        <v>9</v>
      </c>
      <c r="L21" s="27"/>
    </row>
    <row r="22" spans="1:12" s="39" customFormat="1" ht="18" customHeight="1" x14ac:dyDescent="0.15">
      <c r="A22" s="40" t="s">
        <v>14</v>
      </c>
      <c r="B22" s="41">
        <f>[1]入力用名簿!U6</f>
        <v>4797</v>
      </c>
      <c r="C22" s="41">
        <f>[1]入力用名簿!V6</f>
        <v>5492</v>
      </c>
      <c r="D22" s="41">
        <f>B22+C22</f>
        <v>10289</v>
      </c>
      <c r="E22" s="41">
        <f>[1]入力用名簿!C6</f>
        <v>4818</v>
      </c>
      <c r="F22" s="41">
        <f>[1]入力用名簿!D6</f>
        <v>5507</v>
      </c>
      <c r="G22" s="41">
        <f>[1]入力用名簿!E6</f>
        <v>10325</v>
      </c>
      <c r="H22" s="42">
        <f t="shared" ref="H22:I33" si="1">+B22-E22</f>
        <v>-21</v>
      </c>
      <c r="I22" s="42">
        <f t="shared" si="1"/>
        <v>-15</v>
      </c>
      <c r="J22" s="43">
        <f>+H22+I22</f>
        <v>-36</v>
      </c>
      <c r="L22" s="27">
        <f t="shared" ref="L22:L34" si="2">+D22-G22</f>
        <v>-36</v>
      </c>
    </row>
    <row r="23" spans="1:12" ht="18" customHeight="1" x14ac:dyDescent="0.15">
      <c r="A23" s="32" t="s">
        <v>17</v>
      </c>
      <c r="B23" s="44">
        <f>[1]入力用名簿!U9</f>
        <v>24062</v>
      </c>
      <c r="C23" s="44">
        <f>[1]入力用名簿!V9</f>
        <v>27168</v>
      </c>
      <c r="D23" s="34">
        <f t="shared" ref="D23:D29" si="3">+B23+C23</f>
        <v>51230</v>
      </c>
      <c r="E23" s="44">
        <f>[1]入力用名簿!C9</f>
        <v>24083</v>
      </c>
      <c r="F23" s="44">
        <f>[1]入力用名簿!D9</f>
        <v>27207</v>
      </c>
      <c r="G23" s="44">
        <f>[1]入力用名簿!E9</f>
        <v>51290</v>
      </c>
      <c r="H23" s="33">
        <f t="shared" si="1"/>
        <v>-21</v>
      </c>
      <c r="I23" s="33">
        <f t="shared" si="1"/>
        <v>-39</v>
      </c>
      <c r="J23" s="34">
        <f>+H23+I23</f>
        <v>-60</v>
      </c>
      <c r="L23" s="27">
        <f t="shared" si="2"/>
        <v>-60</v>
      </c>
    </row>
    <row r="24" spans="1:12" ht="18" customHeight="1" x14ac:dyDescent="0.15">
      <c r="A24" s="32" t="s">
        <v>18</v>
      </c>
      <c r="B24" s="33">
        <f>[1]入力用名簿!U10</f>
        <v>26004</v>
      </c>
      <c r="C24" s="33">
        <f>[1]入力用名簿!V10</f>
        <v>30410</v>
      </c>
      <c r="D24" s="34">
        <f t="shared" si="3"/>
        <v>56414</v>
      </c>
      <c r="E24" s="33">
        <f>[1]入力用名簿!C10</f>
        <v>26030</v>
      </c>
      <c r="F24" s="33">
        <f>[1]入力用名簿!D10</f>
        <v>30448</v>
      </c>
      <c r="G24" s="33">
        <f>[1]入力用名簿!E10</f>
        <v>56478</v>
      </c>
      <c r="H24" s="33">
        <f t="shared" si="1"/>
        <v>-26</v>
      </c>
      <c r="I24" s="33">
        <f t="shared" si="1"/>
        <v>-38</v>
      </c>
      <c r="J24" s="34">
        <f t="shared" ref="J24:J33" si="4">+H24+I24</f>
        <v>-64</v>
      </c>
      <c r="L24" s="27">
        <f t="shared" si="2"/>
        <v>-64</v>
      </c>
    </row>
    <row r="25" spans="1:12" ht="18" customHeight="1" x14ac:dyDescent="0.15">
      <c r="A25" s="45" t="s">
        <v>19</v>
      </c>
      <c r="B25" s="42">
        <f>[1]入力用名簿!U11</f>
        <v>14393</v>
      </c>
      <c r="C25" s="42">
        <f>[1]入力用名簿!V11</f>
        <v>16283</v>
      </c>
      <c r="D25" s="43">
        <f t="shared" si="3"/>
        <v>30676</v>
      </c>
      <c r="E25" s="42">
        <f>[1]入力用名簿!C11</f>
        <v>14414</v>
      </c>
      <c r="F25" s="42">
        <f>[1]入力用名簿!D11</f>
        <v>16297</v>
      </c>
      <c r="G25" s="42">
        <f>[1]入力用名簿!E11</f>
        <v>30711</v>
      </c>
      <c r="H25" s="42">
        <f t="shared" si="1"/>
        <v>-21</v>
      </c>
      <c r="I25" s="42">
        <f t="shared" si="1"/>
        <v>-14</v>
      </c>
      <c r="J25" s="43">
        <f t="shared" si="4"/>
        <v>-35</v>
      </c>
      <c r="L25" s="27">
        <f t="shared" si="2"/>
        <v>-35</v>
      </c>
    </row>
    <row r="26" spans="1:12" ht="18" customHeight="1" x14ac:dyDescent="0.15">
      <c r="A26" s="32" t="s">
        <v>20</v>
      </c>
      <c r="B26" s="33">
        <f>[1]入力用名簿!U12</f>
        <v>6388</v>
      </c>
      <c r="C26" s="33">
        <f>[1]入力用名簿!V12</f>
        <v>7226</v>
      </c>
      <c r="D26" s="34">
        <f t="shared" si="3"/>
        <v>13614</v>
      </c>
      <c r="E26" s="33">
        <f>[1]入力用名簿!C12</f>
        <v>6392</v>
      </c>
      <c r="F26" s="33">
        <f>[1]入力用名簿!D12</f>
        <v>7244</v>
      </c>
      <c r="G26" s="33">
        <f>[1]入力用名簿!E12</f>
        <v>13636</v>
      </c>
      <c r="H26" s="33">
        <f t="shared" si="1"/>
        <v>-4</v>
      </c>
      <c r="I26" s="33">
        <f t="shared" si="1"/>
        <v>-18</v>
      </c>
      <c r="J26" s="34">
        <f t="shared" si="4"/>
        <v>-22</v>
      </c>
      <c r="L26" s="27">
        <f t="shared" si="2"/>
        <v>-22</v>
      </c>
    </row>
    <row r="27" spans="1:12" ht="18" customHeight="1" x14ac:dyDescent="0.15">
      <c r="A27" s="32" t="s">
        <v>21</v>
      </c>
      <c r="B27" s="33">
        <f>[1]入力用名簿!U13</f>
        <v>7838</v>
      </c>
      <c r="C27" s="33">
        <f>[1]入力用名簿!V13</f>
        <v>8932</v>
      </c>
      <c r="D27" s="34">
        <f t="shared" si="3"/>
        <v>16770</v>
      </c>
      <c r="E27" s="33">
        <f>[1]入力用名簿!C13</f>
        <v>7848</v>
      </c>
      <c r="F27" s="33">
        <f>[1]入力用名簿!D13</f>
        <v>8948</v>
      </c>
      <c r="G27" s="33">
        <f>[1]入力用名簿!E13</f>
        <v>16796</v>
      </c>
      <c r="H27" s="33">
        <f t="shared" si="1"/>
        <v>-10</v>
      </c>
      <c r="I27" s="33">
        <f t="shared" si="1"/>
        <v>-16</v>
      </c>
      <c r="J27" s="34">
        <f t="shared" si="4"/>
        <v>-26</v>
      </c>
      <c r="L27" s="27">
        <f t="shared" si="2"/>
        <v>-26</v>
      </c>
    </row>
    <row r="28" spans="1:12" ht="18" customHeight="1" x14ac:dyDescent="0.15">
      <c r="A28" s="46" t="s">
        <v>22</v>
      </c>
      <c r="B28" s="47">
        <f>[1]入力用名簿!U17</f>
        <v>13099</v>
      </c>
      <c r="C28" s="47">
        <f>[1]入力用名簿!V17</f>
        <v>15093</v>
      </c>
      <c r="D28" s="48">
        <f t="shared" si="3"/>
        <v>28192</v>
      </c>
      <c r="E28" s="47">
        <f>[1]入力用名簿!C17</f>
        <v>13110</v>
      </c>
      <c r="F28" s="47">
        <f>[1]入力用名簿!D17</f>
        <v>15131</v>
      </c>
      <c r="G28" s="47">
        <f>[1]入力用名簿!E17</f>
        <v>28241</v>
      </c>
      <c r="H28" s="47">
        <f t="shared" si="1"/>
        <v>-11</v>
      </c>
      <c r="I28" s="47">
        <f t="shared" si="1"/>
        <v>-38</v>
      </c>
      <c r="J28" s="48">
        <f>+H28+I28</f>
        <v>-49</v>
      </c>
      <c r="L28" s="27">
        <f t="shared" si="2"/>
        <v>-49</v>
      </c>
    </row>
    <row r="29" spans="1:12" ht="18" customHeight="1" x14ac:dyDescent="0.15">
      <c r="A29" s="46" t="s">
        <v>23</v>
      </c>
      <c r="B29" s="47">
        <f>[1]入力用名簿!U18</f>
        <v>13193</v>
      </c>
      <c r="C29" s="47">
        <f>[1]入力用名簿!V18</f>
        <v>14646</v>
      </c>
      <c r="D29" s="48">
        <f t="shared" si="3"/>
        <v>27839</v>
      </c>
      <c r="E29" s="47">
        <f>[1]入力用名簿!C18</f>
        <v>13142</v>
      </c>
      <c r="F29" s="47">
        <f>[1]入力用名簿!D18</f>
        <v>14644</v>
      </c>
      <c r="G29" s="47">
        <f>[1]入力用名簿!E18</f>
        <v>27786</v>
      </c>
      <c r="H29" s="47">
        <f t="shared" si="1"/>
        <v>51</v>
      </c>
      <c r="I29" s="47">
        <f t="shared" si="1"/>
        <v>2</v>
      </c>
      <c r="J29" s="48">
        <f>+H29+I29</f>
        <v>53</v>
      </c>
      <c r="L29" s="27">
        <f t="shared" si="2"/>
        <v>53</v>
      </c>
    </row>
    <row r="30" spans="1:12" ht="18" customHeight="1" x14ac:dyDescent="0.15">
      <c r="A30" s="23" t="s">
        <v>24</v>
      </c>
      <c r="B30" s="24">
        <f t="shared" ref="B30:G30" si="5">SUM(B22:B29)</f>
        <v>109774</v>
      </c>
      <c r="C30" s="24">
        <f t="shared" si="5"/>
        <v>125250</v>
      </c>
      <c r="D30" s="25">
        <f t="shared" si="5"/>
        <v>235024</v>
      </c>
      <c r="E30" s="25">
        <f t="shared" si="5"/>
        <v>109837</v>
      </c>
      <c r="F30" s="25">
        <f t="shared" si="5"/>
        <v>125426</v>
      </c>
      <c r="G30" s="25">
        <f t="shared" si="5"/>
        <v>235263</v>
      </c>
      <c r="H30" s="24">
        <f t="shared" si="1"/>
        <v>-63</v>
      </c>
      <c r="I30" s="24">
        <f t="shared" si="1"/>
        <v>-176</v>
      </c>
      <c r="J30" s="25">
        <f>+H30+I30</f>
        <v>-239</v>
      </c>
      <c r="L30" s="27">
        <f t="shared" si="2"/>
        <v>-239</v>
      </c>
    </row>
    <row r="31" spans="1:12" s="26" customFormat="1" ht="18" customHeight="1" x14ac:dyDescent="0.15">
      <c r="A31" s="49" t="s">
        <v>25</v>
      </c>
      <c r="B31" s="50">
        <f>[1]入力用名簿!U25</f>
        <v>3428</v>
      </c>
      <c r="C31" s="50">
        <f>[1]入力用名簿!V25</f>
        <v>3793</v>
      </c>
      <c r="D31" s="51">
        <f>+B31+C31</f>
        <v>7221</v>
      </c>
      <c r="E31" s="50">
        <f>[1]入力用名簿!C25</f>
        <v>3430</v>
      </c>
      <c r="F31" s="50">
        <f>[1]入力用名簿!D25</f>
        <v>3794</v>
      </c>
      <c r="G31" s="50">
        <f>[1]入力用名簿!E25</f>
        <v>7224</v>
      </c>
      <c r="H31" s="50">
        <f t="shared" si="1"/>
        <v>-2</v>
      </c>
      <c r="I31" s="50">
        <f t="shared" si="1"/>
        <v>-1</v>
      </c>
      <c r="J31" s="51">
        <f t="shared" si="4"/>
        <v>-3</v>
      </c>
      <c r="L31" s="27">
        <f t="shared" si="2"/>
        <v>-3</v>
      </c>
    </row>
    <row r="32" spans="1:12" s="26" customFormat="1" ht="18" customHeight="1" x14ac:dyDescent="0.15">
      <c r="A32" s="32" t="s">
        <v>26</v>
      </c>
      <c r="B32" s="33">
        <f>[1]入力用名簿!U26</f>
        <v>5766</v>
      </c>
      <c r="C32" s="33">
        <f>[1]入力用名簿!V26</f>
        <v>6244</v>
      </c>
      <c r="D32" s="34">
        <f>+B32+C32</f>
        <v>12010</v>
      </c>
      <c r="E32" s="33">
        <f>[1]入力用名簿!C26</f>
        <v>5758</v>
      </c>
      <c r="F32" s="33">
        <f>[1]入力用名簿!D26</f>
        <v>6259</v>
      </c>
      <c r="G32" s="33">
        <f>[1]入力用名簿!E26</f>
        <v>12017</v>
      </c>
      <c r="H32" s="33">
        <f t="shared" si="1"/>
        <v>8</v>
      </c>
      <c r="I32" s="33">
        <f t="shared" si="1"/>
        <v>-15</v>
      </c>
      <c r="J32" s="34">
        <f t="shared" si="4"/>
        <v>-7</v>
      </c>
      <c r="L32" s="27">
        <f t="shared" si="2"/>
        <v>-7</v>
      </c>
    </row>
    <row r="33" spans="1:12" s="26" customFormat="1" ht="18" customHeight="1" x14ac:dyDescent="0.15">
      <c r="A33" s="23" t="s">
        <v>27</v>
      </c>
      <c r="B33" s="24">
        <f>[1]入力用名簿!U27</f>
        <v>9194</v>
      </c>
      <c r="C33" s="24">
        <f>[1]入力用名簿!V27</f>
        <v>10037</v>
      </c>
      <c r="D33" s="25">
        <f>+B33+C33</f>
        <v>19231</v>
      </c>
      <c r="E33" s="24">
        <f>[1]入力用名簿!C27</f>
        <v>9188</v>
      </c>
      <c r="F33" s="24">
        <f>[1]入力用名簿!D27</f>
        <v>10053</v>
      </c>
      <c r="G33" s="24">
        <f>[1]入力用名簿!E27</f>
        <v>19241</v>
      </c>
      <c r="H33" s="24">
        <f t="shared" si="1"/>
        <v>6</v>
      </c>
      <c r="I33" s="24">
        <f t="shared" si="1"/>
        <v>-16</v>
      </c>
      <c r="J33" s="25">
        <f t="shared" si="4"/>
        <v>-10</v>
      </c>
      <c r="L33" s="27">
        <f t="shared" si="2"/>
        <v>-10</v>
      </c>
    </row>
    <row r="34" spans="1:12" s="52" customFormat="1" ht="18" customHeight="1" x14ac:dyDescent="0.15">
      <c r="A34" s="23" t="s">
        <v>28</v>
      </c>
      <c r="B34" s="24">
        <f t="shared" ref="B34:J34" si="6">B30+B33</f>
        <v>118968</v>
      </c>
      <c r="C34" s="24">
        <f t="shared" si="6"/>
        <v>135287</v>
      </c>
      <c r="D34" s="24">
        <f t="shared" si="6"/>
        <v>254255</v>
      </c>
      <c r="E34" s="24">
        <f t="shared" si="6"/>
        <v>119025</v>
      </c>
      <c r="F34" s="24">
        <f t="shared" si="6"/>
        <v>135479</v>
      </c>
      <c r="G34" s="24">
        <f t="shared" si="6"/>
        <v>254504</v>
      </c>
      <c r="H34" s="24">
        <f t="shared" si="6"/>
        <v>-57</v>
      </c>
      <c r="I34" s="24">
        <f t="shared" si="6"/>
        <v>-192</v>
      </c>
      <c r="J34" s="24">
        <f t="shared" si="6"/>
        <v>-249</v>
      </c>
      <c r="L34" s="27">
        <f t="shared" si="2"/>
        <v>-249</v>
      </c>
    </row>
    <row r="35" spans="1:12" s="39" customFormat="1" ht="18" customHeight="1" x14ac:dyDescent="0.15">
      <c r="A35" s="37"/>
      <c r="B35" s="53"/>
      <c r="C35" s="53"/>
      <c r="D35" s="6"/>
      <c r="E35" s="53"/>
      <c r="F35" s="53"/>
      <c r="G35" s="6"/>
      <c r="H35" s="53"/>
      <c r="I35" s="53"/>
      <c r="J35" s="6"/>
      <c r="L35" s="27"/>
    </row>
    <row r="36" spans="1:12" s="39" customFormat="1" ht="18" customHeight="1" x14ac:dyDescent="0.15">
      <c r="A36" s="1" t="s">
        <v>29</v>
      </c>
      <c r="B36" s="6"/>
      <c r="C36" s="3"/>
      <c r="D36" s="3"/>
      <c r="E36" s="6"/>
      <c r="F36" s="3"/>
      <c r="G36" s="3"/>
      <c r="H36" s="3"/>
      <c r="I36" s="3"/>
      <c r="J36" s="3"/>
      <c r="L36" s="27"/>
    </row>
    <row r="37" spans="1:12" s="39" customFormat="1" ht="18" customHeight="1" x14ac:dyDescent="0.15">
      <c r="A37" s="7"/>
      <c r="B37" s="8" t="str">
        <f>B4</f>
        <v>　　令和6年10月14日における</v>
      </c>
      <c r="C37" s="9"/>
      <c r="D37" s="10"/>
      <c r="E37" s="8" t="str">
        <f>E4</f>
        <v>　　令和6年9月2日における</v>
      </c>
      <c r="F37" s="9"/>
      <c r="G37" s="10"/>
      <c r="H37" s="11"/>
      <c r="I37" s="12"/>
      <c r="J37" s="13"/>
      <c r="L37" s="27"/>
    </row>
    <row r="38" spans="1:12" s="39" customFormat="1" ht="18" customHeight="1" x14ac:dyDescent="0.15">
      <c r="A38" s="14"/>
      <c r="B38" s="15" t="s">
        <v>4</v>
      </c>
      <c r="C38" s="16"/>
      <c r="D38" s="17"/>
      <c r="E38" s="15" t="s">
        <v>5</v>
      </c>
      <c r="F38" s="16"/>
      <c r="G38" s="17"/>
      <c r="H38" s="18" t="s">
        <v>6</v>
      </c>
      <c r="I38" s="19"/>
      <c r="J38" s="20"/>
      <c r="L38" s="27"/>
    </row>
    <row r="39" spans="1:12" s="39" customFormat="1" ht="18" customHeight="1" x14ac:dyDescent="0.2">
      <c r="A39" s="21"/>
      <c r="B39" s="30" t="s">
        <v>7</v>
      </c>
      <c r="C39" s="30" t="s">
        <v>8</v>
      </c>
      <c r="D39" s="30" t="s">
        <v>9</v>
      </c>
      <c r="E39" s="30" t="s">
        <v>7</v>
      </c>
      <c r="F39" s="30" t="s">
        <v>8</v>
      </c>
      <c r="G39" s="30" t="s">
        <v>9</v>
      </c>
      <c r="H39" s="30" t="s">
        <v>7</v>
      </c>
      <c r="I39" s="30" t="s">
        <v>8</v>
      </c>
      <c r="J39" s="30" t="s">
        <v>9</v>
      </c>
      <c r="L39" s="27"/>
    </row>
    <row r="40" spans="1:12" ht="18" customHeight="1" x14ac:dyDescent="0.15">
      <c r="A40" s="49" t="s">
        <v>30</v>
      </c>
      <c r="B40" s="33">
        <f>[1]入力用名簿!U7</f>
        <v>42105</v>
      </c>
      <c r="C40" s="33">
        <f>[1]入力用名簿!V7</f>
        <v>51347</v>
      </c>
      <c r="D40" s="34">
        <f t="shared" ref="D40:D45" si="7">+B40+C40</f>
        <v>93452</v>
      </c>
      <c r="E40" s="33">
        <f>[1]入力用名簿!C7</f>
        <v>42056</v>
      </c>
      <c r="F40" s="33">
        <f>[1]入力用名簿!D7</f>
        <v>51345</v>
      </c>
      <c r="G40" s="33">
        <f>[1]入力用名簿!E7</f>
        <v>93401</v>
      </c>
      <c r="H40" s="33">
        <f t="shared" ref="H40:I50" si="8">+B40-E40</f>
        <v>49</v>
      </c>
      <c r="I40" s="33">
        <f t="shared" si="8"/>
        <v>2</v>
      </c>
      <c r="J40" s="34">
        <f>+H40+I40</f>
        <v>51</v>
      </c>
      <c r="L40" s="27">
        <f t="shared" ref="L40:L51" si="9">+D40-G40</f>
        <v>51</v>
      </c>
    </row>
    <row r="41" spans="1:12" ht="18" customHeight="1" x14ac:dyDescent="0.15">
      <c r="A41" s="45" t="s">
        <v>31</v>
      </c>
      <c r="B41" s="42">
        <f>[1]入力用名簿!U8</f>
        <v>32081</v>
      </c>
      <c r="C41" s="42">
        <f>[1]入力用名簿!V8</f>
        <v>34793</v>
      </c>
      <c r="D41" s="43">
        <f t="shared" si="7"/>
        <v>66874</v>
      </c>
      <c r="E41" s="42">
        <f>[1]入力用名簿!C8</f>
        <v>32109</v>
      </c>
      <c r="F41" s="42">
        <f>[1]入力用名簿!D8</f>
        <v>34806</v>
      </c>
      <c r="G41" s="42">
        <f>[1]入力用名簿!E8</f>
        <v>66915</v>
      </c>
      <c r="H41" s="42">
        <f t="shared" si="8"/>
        <v>-28</v>
      </c>
      <c r="I41" s="42">
        <f t="shared" si="8"/>
        <v>-13</v>
      </c>
      <c r="J41" s="43">
        <f t="shared" ref="J41:J50" si="10">+H41+I41</f>
        <v>-41</v>
      </c>
      <c r="L41" s="27">
        <f t="shared" si="9"/>
        <v>-41</v>
      </c>
    </row>
    <row r="42" spans="1:12" ht="18" customHeight="1" x14ac:dyDescent="0.15">
      <c r="A42" s="32" t="s">
        <v>32</v>
      </c>
      <c r="B42" s="33">
        <f>[1]入力用名簿!U14</f>
        <v>8544</v>
      </c>
      <c r="C42" s="33">
        <f>[1]入力用名簿!V14</f>
        <v>9387</v>
      </c>
      <c r="D42" s="34">
        <f t="shared" si="7"/>
        <v>17931</v>
      </c>
      <c r="E42" s="33">
        <f>[1]入力用名簿!C14</f>
        <v>8552</v>
      </c>
      <c r="F42" s="33">
        <f>[1]入力用名簿!D14</f>
        <v>9393</v>
      </c>
      <c r="G42" s="33">
        <f>[1]入力用名簿!E14</f>
        <v>17945</v>
      </c>
      <c r="H42" s="33">
        <f t="shared" si="8"/>
        <v>-8</v>
      </c>
      <c r="I42" s="33">
        <f t="shared" si="8"/>
        <v>-6</v>
      </c>
      <c r="J42" s="34">
        <f t="shared" si="10"/>
        <v>-14</v>
      </c>
      <c r="L42" s="27">
        <f t="shared" si="9"/>
        <v>-14</v>
      </c>
    </row>
    <row r="43" spans="1:12" ht="18" customHeight="1" x14ac:dyDescent="0.15">
      <c r="A43" s="32" t="s">
        <v>33</v>
      </c>
      <c r="B43" s="33">
        <f>[1]入力用名簿!U15</f>
        <v>11085</v>
      </c>
      <c r="C43" s="33">
        <f>[1]入力用名簿!V15</f>
        <v>11774</v>
      </c>
      <c r="D43" s="34">
        <f t="shared" si="7"/>
        <v>22859</v>
      </c>
      <c r="E43" s="33">
        <f>[1]入力用名簿!C15</f>
        <v>11084</v>
      </c>
      <c r="F43" s="33">
        <f>[1]入力用名簿!D15</f>
        <v>11788</v>
      </c>
      <c r="G43" s="33">
        <f>[1]入力用名簿!E15</f>
        <v>22872</v>
      </c>
      <c r="H43" s="33">
        <f t="shared" si="8"/>
        <v>1</v>
      </c>
      <c r="I43" s="33">
        <f t="shared" si="8"/>
        <v>-14</v>
      </c>
      <c r="J43" s="34">
        <f t="shared" si="10"/>
        <v>-13</v>
      </c>
      <c r="L43" s="27">
        <f t="shared" si="9"/>
        <v>-13</v>
      </c>
    </row>
    <row r="44" spans="1:12" ht="18" customHeight="1" x14ac:dyDescent="0.15">
      <c r="A44" s="46" t="s">
        <v>34</v>
      </c>
      <c r="B44" s="47">
        <f>[1]入力用名簿!U16</f>
        <v>20860</v>
      </c>
      <c r="C44" s="47">
        <f>[1]入力用名簿!V16</f>
        <v>23197</v>
      </c>
      <c r="D44" s="48">
        <f t="shared" si="7"/>
        <v>44057</v>
      </c>
      <c r="E44" s="47">
        <f>[1]入力用名簿!C16</f>
        <v>20858</v>
      </c>
      <c r="F44" s="47">
        <f>[1]入力用名簿!D16</f>
        <v>23210</v>
      </c>
      <c r="G44" s="47">
        <f>[1]入力用名簿!E16</f>
        <v>44068</v>
      </c>
      <c r="H44" s="47">
        <f t="shared" si="8"/>
        <v>2</v>
      </c>
      <c r="I44" s="47">
        <f t="shared" si="8"/>
        <v>-13</v>
      </c>
      <c r="J44" s="48">
        <f t="shared" si="10"/>
        <v>-11</v>
      </c>
      <c r="L44" s="27">
        <f t="shared" si="9"/>
        <v>-11</v>
      </c>
    </row>
    <row r="45" spans="1:12" ht="18" customHeight="1" x14ac:dyDescent="0.15">
      <c r="A45" s="46" t="s">
        <v>35</v>
      </c>
      <c r="B45" s="47">
        <f>[1]入力用名簿!U19</f>
        <v>10728</v>
      </c>
      <c r="C45" s="47">
        <f>[1]入力用名簿!V19</f>
        <v>11447</v>
      </c>
      <c r="D45" s="48">
        <f t="shared" si="7"/>
        <v>22175</v>
      </c>
      <c r="E45" s="47">
        <f>[1]入力用名簿!C19</f>
        <v>10731</v>
      </c>
      <c r="F45" s="47">
        <f>[1]入力用名簿!D19</f>
        <v>11477</v>
      </c>
      <c r="G45" s="47">
        <f>[1]入力用名簿!E19</f>
        <v>22208</v>
      </c>
      <c r="H45" s="47">
        <f t="shared" si="8"/>
        <v>-3</v>
      </c>
      <c r="I45" s="47">
        <f t="shared" si="8"/>
        <v>-30</v>
      </c>
      <c r="J45" s="48">
        <f>+H45+I45</f>
        <v>-33</v>
      </c>
      <c r="L45" s="27">
        <f t="shared" si="9"/>
        <v>-33</v>
      </c>
    </row>
    <row r="46" spans="1:12" ht="18" customHeight="1" x14ac:dyDescent="0.15">
      <c r="A46" s="23" t="s">
        <v>24</v>
      </c>
      <c r="B46" s="24">
        <f t="shared" ref="B46:G46" si="11">SUM(B40:B45)</f>
        <v>125403</v>
      </c>
      <c r="C46" s="24">
        <f t="shared" si="11"/>
        <v>141945</v>
      </c>
      <c r="D46" s="24">
        <f t="shared" si="11"/>
        <v>267348</v>
      </c>
      <c r="E46" s="24">
        <f t="shared" si="11"/>
        <v>125390</v>
      </c>
      <c r="F46" s="24">
        <f t="shared" si="11"/>
        <v>142019</v>
      </c>
      <c r="G46" s="24">
        <f t="shared" si="11"/>
        <v>267409</v>
      </c>
      <c r="H46" s="54">
        <f t="shared" si="8"/>
        <v>13</v>
      </c>
      <c r="I46" s="54">
        <f t="shared" si="8"/>
        <v>-74</v>
      </c>
      <c r="J46" s="55">
        <f>+H46+I46</f>
        <v>-61</v>
      </c>
      <c r="L46" s="27">
        <f t="shared" si="9"/>
        <v>-61</v>
      </c>
    </row>
    <row r="47" spans="1:12" ht="18" customHeight="1" x14ac:dyDescent="0.15">
      <c r="A47" s="32" t="s">
        <v>36</v>
      </c>
      <c r="B47" s="33">
        <f>[1]入力用名簿!U21</f>
        <v>749</v>
      </c>
      <c r="C47" s="33">
        <f>[1]入力用名簿!V21</f>
        <v>833</v>
      </c>
      <c r="D47" s="34">
        <f>+B47+C47</f>
        <v>1582</v>
      </c>
      <c r="E47" s="33">
        <f>[1]入力用名簿!C21</f>
        <v>750</v>
      </c>
      <c r="F47" s="33">
        <f>[1]入力用名簿!D21</f>
        <v>835</v>
      </c>
      <c r="G47" s="33">
        <f>[1]入力用名簿!E21</f>
        <v>1585</v>
      </c>
      <c r="H47" s="33">
        <f t="shared" si="8"/>
        <v>-1</v>
      </c>
      <c r="I47" s="33">
        <f t="shared" si="8"/>
        <v>-2</v>
      </c>
      <c r="J47" s="34">
        <f t="shared" si="10"/>
        <v>-3</v>
      </c>
      <c r="L47" s="27">
        <f t="shared" si="9"/>
        <v>-3</v>
      </c>
    </row>
    <row r="48" spans="1:12" s="26" customFormat="1" ht="18" customHeight="1" x14ac:dyDescent="0.15">
      <c r="A48" s="23" t="s">
        <v>37</v>
      </c>
      <c r="B48" s="24">
        <f>[1]入力用名簿!U22</f>
        <v>749</v>
      </c>
      <c r="C48" s="24">
        <f>[1]入力用名簿!V22</f>
        <v>833</v>
      </c>
      <c r="D48" s="25">
        <f>+B48+C48</f>
        <v>1582</v>
      </c>
      <c r="E48" s="24">
        <f>[1]入力用名簿!C22</f>
        <v>750</v>
      </c>
      <c r="F48" s="24">
        <f>[1]入力用名簿!D22</f>
        <v>835</v>
      </c>
      <c r="G48" s="24">
        <f>[1]入力用名簿!E22</f>
        <v>1585</v>
      </c>
      <c r="H48" s="24">
        <f t="shared" si="8"/>
        <v>-1</v>
      </c>
      <c r="I48" s="24">
        <f t="shared" si="8"/>
        <v>-2</v>
      </c>
      <c r="J48" s="25">
        <f t="shared" si="10"/>
        <v>-3</v>
      </c>
      <c r="L48" s="27">
        <f t="shared" si="9"/>
        <v>-3</v>
      </c>
    </row>
    <row r="49" spans="1:12" ht="18" customHeight="1" x14ac:dyDescent="0.15">
      <c r="A49" s="32" t="s">
        <v>38</v>
      </c>
      <c r="B49" s="33">
        <f>[1]入力用名簿!U23</f>
        <v>11060</v>
      </c>
      <c r="C49" s="33">
        <f>[1]入力用名簿!V23</f>
        <v>12188</v>
      </c>
      <c r="D49" s="34">
        <f>+B49+C49</f>
        <v>23248</v>
      </c>
      <c r="E49" s="33">
        <f>[1]入力用名簿!C23</f>
        <v>11065</v>
      </c>
      <c r="F49" s="33">
        <f>[1]入力用名簿!D23</f>
        <v>12201</v>
      </c>
      <c r="G49" s="33">
        <f>[1]入力用名簿!E23</f>
        <v>23266</v>
      </c>
      <c r="H49" s="33">
        <f t="shared" si="8"/>
        <v>-5</v>
      </c>
      <c r="I49" s="33">
        <f t="shared" si="8"/>
        <v>-13</v>
      </c>
      <c r="J49" s="34">
        <f t="shared" si="10"/>
        <v>-18</v>
      </c>
      <c r="L49" s="27">
        <f t="shared" si="9"/>
        <v>-18</v>
      </c>
    </row>
    <row r="50" spans="1:12" s="26" customFormat="1" ht="18" customHeight="1" x14ac:dyDescent="0.15">
      <c r="A50" s="23" t="s">
        <v>39</v>
      </c>
      <c r="B50" s="24">
        <f>[1]入力用名簿!U24</f>
        <v>11060</v>
      </c>
      <c r="C50" s="24">
        <f>[1]入力用名簿!V24</f>
        <v>12188</v>
      </c>
      <c r="D50" s="25">
        <f>+B50+C50</f>
        <v>23248</v>
      </c>
      <c r="E50" s="24">
        <f>[1]入力用名簿!C24</f>
        <v>11065</v>
      </c>
      <c r="F50" s="24">
        <f>[1]入力用名簿!D24</f>
        <v>12201</v>
      </c>
      <c r="G50" s="24">
        <f>[1]入力用名簿!E24</f>
        <v>23266</v>
      </c>
      <c r="H50" s="24">
        <f t="shared" si="8"/>
        <v>-5</v>
      </c>
      <c r="I50" s="24">
        <f t="shared" si="8"/>
        <v>-13</v>
      </c>
      <c r="J50" s="25">
        <f t="shared" si="10"/>
        <v>-18</v>
      </c>
      <c r="L50" s="27">
        <f t="shared" si="9"/>
        <v>-18</v>
      </c>
    </row>
    <row r="51" spans="1:12" s="26" customFormat="1" ht="18" customHeight="1" x14ac:dyDescent="0.15">
      <c r="A51" s="23" t="s">
        <v>40</v>
      </c>
      <c r="B51" s="24">
        <f t="shared" ref="B51:J51" si="12">B46+B48+B50</f>
        <v>137212</v>
      </c>
      <c r="C51" s="24">
        <f t="shared" si="12"/>
        <v>154966</v>
      </c>
      <c r="D51" s="24">
        <f t="shared" si="12"/>
        <v>292178</v>
      </c>
      <c r="E51" s="24">
        <f t="shared" si="12"/>
        <v>137205</v>
      </c>
      <c r="F51" s="24">
        <f t="shared" si="12"/>
        <v>155055</v>
      </c>
      <c r="G51" s="24">
        <f t="shared" si="12"/>
        <v>292260</v>
      </c>
      <c r="H51" s="24">
        <f t="shared" si="12"/>
        <v>7</v>
      </c>
      <c r="I51" s="24">
        <f t="shared" si="12"/>
        <v>-89</v>
      </c>
      <c r="J51" s="24">
        <f t="shared" si="12"/>
        <v>-82</v>
      </c>
      <c r="L51" s="27">
        <f t="shared" si="9"/>
        <v>-82</v>
      </c>
    </row>
    <row r="52" spans="1:12" ht="15.75" customHeight="1" x14ac:dyDescent="0.15">
      <c r="A52" s="37" t="s">
        <v>41</v>
      </c>
    </row>
    <row r="53" spans="1:12" ht="15.75" customHeight="1" x14ac:dyDescent="0.15">
      <c r="B53" s="56"/>
    </row>
  </sheetData>
  <phoneticPr fontId="3"/>
  <pageMargins left="0.98425196850393704" right="0.19685039370078741" top="0.78740157480314965" bottom="0.3937007874015748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プレス</vt:lpstr>
      <vt:lpstr>プレス!Print_Area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2024-10-15T10:36:45Z</dcterms:created>
  <dcterms:modified xsi:type="dcterms:W3CDTF">2024-10-15T10:39:28Z</dcterms:modified>
</cp:coreProperties>
</file>