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医療調整班\03_医療調整班\36仕入税額控除\HP掲載データ\"/>
    </mc:Choice>
  </mc:AlternateContent>
  <bookViews>
    <workbookView xWindow="0" yWindow="0" windowWidth="28800" windowHeight="12315" tabRatio="842" firstSheet="2" activeTab="7"/>
  </bookViews>
  <sheets>
    <sheet name="①報告書(様式7号) " sheetId="11" state="hidden" r:id="rId1"/>
    <sheet name="例" sheetId="1" state="hidden" r:id="rId2"/>
    <sheet name="②算定書2 (個別対応)" sheetId="2" r:id="rId3"/>
    <sheet name="例2" sheetId="9" r:id="rId4"/>
    <sheet name="②算定書3 (一括比例配分) " sheetId="10" r:id="rId5"/>
    <sheet name="例3" sheetId="3" r:id="rId6"/>
    <sheet name="②算定書4 (全額控除)" sheetId="4" r:id="rId7"/>
    <sheet name="例4" sheetId="8" r:id="rId8"/>
    <sheet name="リスト" sheetId="12" state="hidden" r:id="rId9"/>
  </sheets>
  <definedNames>
    <definedName name="_xlnm.Print_Area" localSheetId="0">'①報告書(様式7号) '!$A$1:$V$52</definedName>
    <definedName name="_xlnm.Print_Area" localSheetId="2">'②算定書2 (個別対応)'!$A$1:$L$65</definedName>
    <definedName name="_xlnm.Print_Area" localSheetId="4">'②算定書3 (一括比例配分) '!$A$1:$K$62</definedName>
    <definedName name="_xlnm.Print_Area" localSheetId="6">'②算定書4 (全額控除)'!$A$1:$K$43</definedName>
    <definedName name="_xlnm.Print_Area" localSheetId="1">例!$A$1:$V$52</definedName>
    <definedName name="_xlnm.Print_Area" localSheetId="3">例2!$A$1:$L$65</definedName>
    <definedName name="_xlnm.Print_Area" localSheetId="5">例3!$A$1:$K$62</definedName>
    <definedName name="_xlnm.Print_Area" localSheetId="7">例4!$A$1:$K$43</definedName>
    <definedName name="Z_3B354CA7_5DDB_486E_B190_D1AF122751B8_.wvu.PrintArea" localSheetId="2" hidden="1">'②算定書2 (個別対応)'!$A$7:$L$67</definedName>
    <definedName name="Z_3B354CA7_5DDB_486E_B190_D1AF122751B8_.wvu.PrintArea" localSheetId="4" hidden="1">'②算定書3 (一括比例配分) '!$A$8:$L$63</definedName>
    <definedName name="Z_3B354CA7_5DDB_486E_B190_D1AF122751B8_.wvu.PrintArea" localSheetId="6" hidden="1">'②算定書4 (全額控除)'!$A$8:$L$45</definedName>
    <definedName name="Z_3B354CA7_5DDB_486E_B190_D1AF122751B8_.wvu.PrintArea" localSheetId="3" hidden="1">例2!$A$7:$L$67</definedName>
    <definedName name="Z_3B354CA7_5DDB_486E_B190_D1AF122751B8_.wvu.PrintArea" localSheetId="5" hidden="1">例3!$A$8:$L$63</definedName>
    <definedName name="Z_3B354CA7_5DDB_486E_B190_D1AF122751B8_.wvu.PrintArea" localSheetId="7" hidden="1">例4!$A$8:$L$45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10" l="1"/>
  <c r="I54" i="10" s="1"/>
  <c r="K44" i="10"/>
  <c r="G57" i="10" s="1"/>
  <c r="G34" i="10"/>
  <c r="D34" i="10"/>
  <c r="N33" i="10"/>
  <c r="Q33" i="10" s="1"/>
  <c r="M33" i="10"/>
  <c r="O33" i="10" s="1"/>
  <c r="O32" i="10"/>
  <c r="N32" i="10"/>
  <c r="Q32" i="10" s="1"/>
  <c r="M32" i="10"/>
  <c r="N31" i="10"/>
  <c r="Q31" i="10" s="1"/>
  <c r="M31" i="10"/>
  <c r="N30" i="10"/>
  <c r="Q30" i="10" s="1"/>
  <c r="M30" i="10"/>
  <c r="O30" i="10" s="1"/>
  <c r="N29" i="10"/>
  <c r="Q29" i="10" s="1"/>
  <c r="M29" i="10"/>
  <c r="O29" i="10" s="1"/>
  <c r="N28" i="10"/>
  <c r="Q28" i="10" s="1"/>
  <c r="M28" i="10"/>
  <c r="O28" i="10" s="1"/>
  <c r="N27" i="10"/>
  <c r="M27" i="10"/>
  <c r="O27" i="10" s="1"/>
  <c r="Q26" i="10"/>
  <c r="P26" i="10"/>
  <c r="N26" i="10"/>
  <c r="M26" i="10"/>
  <c r="O26" i="10" s="1"/>
  <c r="N25" i="10"/>
  <c r="Q25" i="10" s="1"/>
  <c r="M25" i="10"/>
  <c r="O25" i="10" s="1"/>
  <c r="G21" i="10"/>
  <c r="G38" i="10" s="1"/>
  <c r="D21" i="10"/>
  <c r="D38" i="10" s="1"/>
  <c r="J20" i="10"/>
  <c r="J19" i="10"/>
  <c r="J17" i="10"/>
  <c r="J16" i="10"/>
  <c r="J15" i="10"/>
  <c r="J14" i="10"/>
  <c r="J13" i="10"/>
  <c r="J12" i="10"/>
  <c r="J11" i="10"/>
  <c r="J10" i="10"/>
  <c r="J9" i="10"/>
  <c r="I53" i="9"/>
  <c r="I55" i="9" s="1"/>
  <c r="K45" i="9"/>
  <c r="G58" i="9" s="1"/>
  <c r="G34" i="9"/>
  <c r="D34" i="9"/>
  <c r="N33" i="9"/>
  <c r="Q33" i="9" s="1"/>
  <c r="M33" i="9"/>
  <c r="Q32" i="9"/>
  <c r="P32" i="9"/>
  <c r="N32" i="9"/>
  <c r="M32" i="9"/>
  <c r="O32" i="9" s="1"/>
  <c r="R32" i="9" s="1"/>
  <c r="J32" i="9" s="1"/>
  <c r="N31" i="9"/>
  <c r="Q31" i="9" s="1"/>
  <c r="M31" i="9"/>
  <c r="O31" i="9" s="1"/>
  <c r="O30" i="9"/>
  <c r="N30" i="9"/>
  <c r="Q30" i="9" s="1"/>
  <c r="M30" i="9"/>
  <c r="N29" i="9"/>
  <c r="Q29" i="9" s="1"/>
  <c r="M29" i="9"/>
  <c r="P29" i="9" s="1"/>
  <c r="O28" i="9"/>
  <c r="N28" i="9"/>
  <c r="M28" i="9"/>
  <c r="N27" i="9"/>
  <c r="Q27" i="9" s="1"/>
  <c r="M27" i="9"/>
  <c r="O27" i="9" s="1"/>
  <c r="N26" i="9"/>
  <c r="Q26" i="9" s="1"/>
  <c r="M26" i="9"/>
  <c r="O26" i="9" s="1"/>
  <c r="N25" i="9"/>
  <c r="Q25" i="9" s="1"/>
  <c r="M25" i="9"/>
  <c r="G21" i="9"/>
  <c r="G38" i="9" s="1"/>
  <c r="D21" i="9"/>
  <c r="J20" i="9"/>
  <c r="J19" i="9"/>
  <c r="J17" i="9"/>
  <c r="J16" i="9"/>
  <c r="J15" i="9"/>
  <c r="J14" i="9"/>
  <c r="J13" i="9"/>
  <c r="J12" i="9"/>
  <c r="J11" i="9"/>
  <c r="J10" i="9"/>
  <c r="J9" i="9"/>
  <c r="R33" i="10" l="1"/>
  <c r="J33" i="10" s="1"/>
  <c r="P27" i="10"/>
  <c r="R27" i="10" s="1"/>
  <c r="J27" i="10" s="1"/>
  <c r="J21" i="10"/>
  <c r="P25" i="10"/>
  <c r="R25" i="10" s="1"/>
  <c r="J25" i="10" s="1"/>
  <c r="Q27" i="10"/>
  <c r="P31" i="10"/>
  <c r="P33" i="10"/>
  <c r="R26" i="10"/>
  <c r="J26" i="10" s="1"/>
  <c r="O29" i="9"/>
  <c r="R29" i="9" s="1"/>
  <c r="J29" i="9" s="1"/>
  <c r="P31" i="9"/>
  <c r="R31" i="9" s="1"/>
  <c r="J31" i="9" s="1"/>
  <c r="P33" i="9"/>
  <c r="D38" i="9"/>
  <c r="P25" i="9"/>
  <c r="P28" i="9"/>
  <c r="P30" i="9"/>
  <c r="R30" i="9" s="1"/>
  <c r="J30" i="9" s="1"/>
  <c r="J21" i="9"/>
  <c r="R29" i="10"/>
  <c r="J29" i="10" s="1"/>
  <c r="R30" i="10"/>
  <c r="J30" i="10" s="1"/>
  <c r="O31" i="10"/>
  <c r="R31" i="10" s="1"/>
  <c r="J31" i="10" s="1"/>
  <c r="P32" i="10"/>
  <c r="R32" i="10" s="1"/>
  <c r="J32" i="10" s="1"/>
  <c r="P30" i="10"/>
  <c r="P29" i="10"/>
  <c r="P28" i="10"/>
  <c r="R28" i="10" s="1"/>
  <c r="J28" i="10" s="1"/>
  <c r="P27" i="9"/>
  <c r="R27" i="9" s="1"/>
  <c r="J27" i="9" s="1"/>
  <c r="Q28" i="9"/>
  <c r="G59" i="9"/>
  <c r="O25" i="9"/>
  <c r="R25" i="9" s="1"/>
  <c r="J25" i="9" s="1"/>
  <c r="P26" i="9"/>
  <c r="R26" i="9" s="1"/>
  <c r="J26" i="9" s="1"/>
  <c r="O33" i="9"/>
  <c r="R33" i="9" s="1"/>
  <c r="J33" i="9" s="1"/>
  <c r="G34" i="8"/>
  <c r="D34" i="8"/>
  <c r="N33" i="8"/>
  <c r="Q33" i="8" s="1"/>
  <c r="M33" i="8"/>
  <c r="P33" i="8" s="1"/>
  <c r="N32" i="8"/>
  <c r="P32" i="8" s="1"/>
  <c r="M32" i="8"/>
  <c r="O32" i="8" s="1"/>
  <c r="N31" i="8"/>
  <c r="Q31" i="8" s="1"/>
  <c r="M31" i="8"/>
  <c r="O31" i="8" s="1"/>
  <c r="O30" i="8"/>
  <c r="N30" i="8"/>
  <c r="Q30" i="8" s="1"/>
  <c r="M30" i="8"/>
  <c r="N29" i="8"/>
  <c r="Q29" i="8" s="1"/>
  <c r="M29" i="8"/>
  <c r="O29" i="8" s="1"/>
  <c r="N28" i="8"/>
  <c r="Q28" i="8" s="1"/>
  <c r="M28" i="8"/>
  <c r="O28" i="8" s="1"/>
  <c r="N27" i="8"/>
  <c r="P27" i="8" s="1"/>
  <c r="M27" i="8"/>
  <c r="O27" i="8" s="1"/>
  <c r="N26" i="8"/>
  <c r="Q26" i="8" s="1"/>
  <c r="M26" i="8"/>
  <c r="O26" i="8" s="1"/>
  <c r="N25" i="8"/>
  <c r="Q25" i="8" s="1"/>
  <c r="M25" i="8"/>
  <c r="P25" i="8" s="1"/>
  <c r="G21" i="8"/>
  <c r="D21" i="8"/>
  <c r="J20" i="8"/>
  <c r="J19" i="8"/>
  <c r="J17" i="8"/>
  <c r="J16" i="8"/>
  <c r="J15" i="8"/>
  <c r="J14" i="8"/>
  <c r="J13" i="8"/>
  <c r="J12" i="8"/>
  <c r="J11" i="8"/>
  <c r="J10" i="8"/>
  <c r="J9" i="8"/>
  <c r="Q27" i="8" l="1"/>
  <c r="J34" i="10"/>
  <c r="J38" i="10" s="1"/>
  <c r="R28" i="9"/>
  <c r="J28" i="9" s="1"/>
  <c r="J34" i="9" s="1"/>
  <c r="J38" i="9" s="1"/>
  <c r="H60" i="10"/>
  <c r="L44" i="10"/>
  <c r="O33" i="8"/>
  <c r="R33" i="8" s="1"/>
  <c r="J33" i="8" s="1"/>
  <c r="Q32" i="8"/>
  <c r="R32" i="8" s="1"/>
  <c r="J32" i="8" s="1"/>
  <c r="P31" i="8"/>
  <c r="R31" i="8" s="1"/>
  <c r="J31" i="8" s="1"/>
  <c r="P26" i="8"/>
  <c r="R26" i="8" s="1"/>
  <c r="J26" i="8" s="1"/>
  <c r="O25" i="8"/>
  <c r="R25" i="8" s="1"/>
  <c r="J25" i="8" s="1"/>
  <c r="R27" i="8"/>
  <c r="J27" i="8" s="1"/>
  <c r="G38" i="8"/>
  <c r="D38" i="8"/>
  <c r="J21" i="8"/>
  <c r="P30" i="8"/>
  <c r="R30" i="8" s="1"/>
  <c r="J30" i="8" s="1"/>
  <c r="P29" i="8"/>
  <c r="R29" i="8" s="1"/>
  <c r="J29" i="8" s="1"/>
  <c r="P28" i="8"/>
  <c r="R28" i="8" s="1"/>
  <c r="J28" i="8" s="1"/>
  <c r="H63" i="9" l="1"/>
  <c r="H62" i="9"/>
  <c r="L45" i="9"/>
  <c r="J34" i="8"/>
  <c r="J38" i="8" s="1"/>
  <c r="H42" i="8" s="1"/>
  <c r="H64" i="9" l="1"/>
  <c r="G34" i="4"/>
  <c r="D34" i="4"/>
  <c r="N33" i="4"/>
  <c r="Q33" i="4" s="1"/>
  <c r="M33" i="4"/>
  <c r="O33" i="4" s="1"/>
  <c r="N32" i="4"/>
  <c r="Q32" i="4" s="1"/>
  <c r="M32" i="4"/>
  <c r="O32" i="4" s="1"/>
  <c r="N31" i="4"/>
  <c r="M31" i="4"/>
  <c r="O31" i="4" s="1"/>
  <c r="N30" i="4"/>
  <c r="Q30" i="4" s="1"/>
  <c r="M30" i="4"/>
  <c r="O30" i="4" s="1"/>
  <c r="N29" i="4"/>
  <c r="Q29" i="4" s="1"/>
  <c r="M29" i="4"/>
  <c r="O29" i="4" s="1"/>
  <c r="N28" i="4"/>
  <c r="Q28" i="4" s="1"/>
  <c r="M28" i="4"/>
  <c r="O28" i="4" s="1"/>
  <c r="N27" i="4"/>
  <c r="Q27" i="4" s="1"/>
  <c r="M27" i="4"/>
  <c r="O27" i="4" s="1"/>
  <c r="N26" i="4"/>
  <c r="M26" i="4"/>
  <c r="O26" i="4" s="1"/>
  <c r="N25" i="4"/>
  <c r="Q25" i="4" s="1"/>
  <c r="M25" i="4"/>
  <c r="O25" i="4" s="1"/>
  <c r="G21" i="4"/>
  <c r="D21" i="4"/>
  <c r="J20" i="4"/>
  <c r="J19" i="4"/>
  <c r="J17" i="4"/>
  <c r="J16" i="4"/>
  <c r="J15" i="4"/>
  <c r="J14" i="4"/>
  <c r="J13" i="4"/>
  <c r="J12" i="4"/>
  <c r="J11" i="4"/>
  <c r="J10" i="4"/>
  <c r="J9" i="4"/>
  <c r="I52" i="3"/>
  <c r="I54" i="3" s="1"/>
  <c r="K44" i="3"/>
  <c r="G57" i="3" s="1"/>
  <c r="G34" i="3"/>
  <c r="D34" i="3"/>
  <c r="N33" i="3"/>
  <c r="Q33" i="3" s="1"/>
  <c r="M33" i="3"/>
  <c r="O33" i="3" s="1"/>
  <c r="N32" i="3"/>
  <c r="M32" i="3"/>
  <c r="O32" i="3" s="1"/>
  <c r="N31" i="3"/>
  <c r="Q31" i="3" s="1"/>
  <c r="M31" i="3"/>
  <c r="O31" i="3" s="1"/>
  <c r="N30" i="3"/>
  <c r="Q30" i="3" s="1"/>
  <c r="M30" i="3"/>
  <c r="O30" i="3" s="1"/>
  <c r="N29" i="3"/>
  <c r="Q29" i="3" s="1"/>
  <c r="M29" i="3"/>
  <c r="O29" i="3" s="1"/>
  <c r="N28" i="3"/>
  <c r="M28" i="3"/>
  <c r="O28" i="3" s="1"/>
  <c r="N27" i="3"/>
  <c r="Q27" i="3" s="1"/>
  <c r="M27" i="3"/>
  <c r="O27" i="3" s="1"/>
  <c r="N26" i="3"/>
  <c r="Q26" i="3" s="1"/>
  <c r="M26" i="3"/>
  <c r="O26" i="3" s="1"/>
  <c r="N25" i="3"/>
  <c r="Q25" i="3" s="1"/>
  <c r="M25" i="3"/>
  <c r="O25" i="3" s="1"/>
  <c r="G21" i="3"/>
  <c r="D21" i="3"/>
  <c r="J20" i="3"/>
  <c r="J19" i="3"/>
  <c r="J17" i="3"/>
  <c r="J16" i="3"/>
  <c r="J15" i="3"/>
  <c r="J14" i="3"/>
  <c r="J13" i="3"/>
  <c r="J12" i="3"/>
  <c r="J11" i="3"/>
  <c r="J10" i="3"/>
  <c r="J9" i="3"/>
  <c r="I53" i="2"/>
  <c r="I55" i="2" s="1"/>
  <c r="K45" i="2"/>
  <c r="G59" i="2" s="1"/>
  <c r="G34" i="2"/>
  <c r="D34" i="2"/>
  <c r="N33" i="2"/>
  <c r="M33" i="2"/>
  <c r="O33" i="2" s="1"/>
  <c r="N32" i="2"/>
  <c r="Q32" i="2" s="1"/>
  <c r="M32" i="2"/>
  <c r="O32" i="2" s="1"/>
  <c r="O31" i="2"/>
  <c r="N31" i="2"/>
  <c r="Q31" i="2" s="1"/>
  <c r="M31" i="2"/>
  <c r="N30" i="2"/>
  <c r="Q30" i="2" s="1"/>
  <c r="M30" i="2"/>
  <c r="O30" i="2" s="1"/>
  <c r="N29" i="2"/>
  <c r="Q29" i="2" s="1"/>
  <c r="M29" i="2"/>
  <c r="O29" i="2" s="1"/>
  <c r="N28" i="2"/>
  <c r="Q28" i="2" s="1"/>
  <c r="M28" i="2"/>
  <c r="O28" i="2" s="1"/>
  <c r="N27" i="2"/>
  <c r="Q27" i="2" s="1"/>
  <c r="M27" i="2"/>
  <c r="O27" i="2" s="1"/>
  <c r="N26" i="2"/>
  <c r="Q26" i="2" s="1"/>
  <c r="M26" i="2"/>
  <c r="O26" i="2" s="1"/>
  <c r="N25" i="2"/>
  <c r="M25" i="2"/>
  <c r="O25" i="2" s="1"/>
  <c r="G21" i="2"/>
  <c r="G38" i="2" s="1"/>
  <c r="D21" i="2"/>
  <c r="J20" i="2"/>
  <c r="J19" i="2"/>
  <c r="J17" i="2"/>
  <c r="J16" i="2"/>
  <c r="J15" i="2"/>
  <c r="J14" i="2"/>
  <c r="J13" i="2"/>
  <c r="J12" i="2"/>
  <c r="J11" i="2"/>
  <c r="J10" i="2"/>
  <c r="J9" i="2"/>
  <c r="P33" i="2" l="1"/>
  <c r="P26" i="4"/>
  <c r="P30" i="4"/>
  <c r="R30" i="4" s="1"/>
  <c r="J30" i="4" s="1"/>
  <c r="P25" i="4"/>
  <c r="P31" i="4"/>
  <c r="D38" i="4"/>
  <c r="Q26" i="4"/>
  <c r="R26" i="4" s="1"/>
  <c r="J26" i="4" s="1"/>
  <c r="P29" i="4"/>
  <c r="R29" i="4" s="1"/>
  <c r="J29" i="4" s="1"/>
  <c r="P28" i="3"/>
  <c r="P32" i="3"/>
  <c r="Q28" i="3"/>
  <c r="D38" i="3"/>
  <c r="P27" i="3"/>
  <c r="R27" i="3" s="1"/>
  <c r="J27" i="3" s="1"/>
  <c r="G38" i="4"/>
  <c r="Q31" i="4"/>
  <c r="R31" i="4" s="1"/>
  <c r="J31" i="4" s="1"/>
  <c r="J21" i="4"/>
  <c r="R25" i="4"/>
  <c r="J25" i="4" s="1"/>
  <c r="P32" i="4"/>
  <c r="R32" i="4" s="1"/>
  <c r="J32" i="4" s="1"/>
  <c r="Q32" i="3"/>
  <c r="R32" i="3" s="1"/>
  <c r="J32" i="3" s="1"/>
  <c r="P30" i="3"/>
  <c r="R30" i="3" s="1"/>
  <c r="J30" i="3" s="1"/>
  <c r="G38" i="3"/>
  <c r="P29" i="3"/>
  <c r="R29" i="3" s="1"/>
  <c r="J29" i="3" s="1"/>
  <c r="J21" i="3"/>
  <c r="P31" i="2"/>
  <c r="R31" i="2" s="1"/>
  <c r="J31" i="2" s="1"/>
  <c r="P25" i="2"/>
  <c r="Q33" i="2"/>
  <c r="R33" i="2" s="1"/>
  <c r="J33" i="2" s="1"/>
  <c r="Q25" i="2"/>
  <c r="P32" i="2"/>
  <c r="R32" i="2" s="1"/>
  <c r="J32" i="2" s="1"/>
  <c r="J21" i="2"/>
  <c r="D38" i="2"/>
  <c r="P28" i="4"/>
  <c r="R28" i="4" s="1"/>
  <c r="J28" i="4" s="1"/>
  <c r="P27" i="4"/>
  <c r="R27" i="4" s="1"/>
  <c r="J27" i="4" s="1"/>
  <c r="P33" i="4"/>
  <c r="R33" i="4" s="1"/>
  <c r="J33" i="4" s="1"/>
  <c r="P33" i="3"/>
  <c r="R33" i="3" s="1"/>
  <c r="J33" i="3" s="1"/>
  <c r="P26" i="3"/>
  <c r="R26" i="3" s="1"/>
  <c r="J26" i="3" s="1"/>
  <c r="P25" i="3"/>
  <c r="R25" i="3" s="1"/>
  <c r="J25" i="3" s="1"/>
  <c r="P31" i="3"/>
  <c r="R31" i="3" s="1"/>
  <c r="J31" i="3" s="1"/>
  <c r="R26" i="2"/>
  <c r="J26" i="2" s="1"/>
  <c r="P30" i="2"/>
  <c r="R30" i="2" s="1"/>
  <c r="J30" i="2" s="1"/>
  <c r="P29" i="2"/>
  <c r="R29" i="2" s="1"/>
  <c r="J29" i="2" s="1"/>
  <c r="P28" i="2"/>
  <c r="R28" i="2" s="1"/>
  <c r="J28" i="2" s="1"/>
  <c r="G58" i="2"/>
  <c r="P27" i="2"/>
  <c r="R27" i="2" s="1"/>
  <c r="J27" i="2" s="1"/>
  <c r="P26" i="2"/>
  <c r="R25" i="2" l="1"/>
  <c r="J25" i="2" s="1"/>
  <c r="J34" i="2" s="1"/>
  <c r="J38" i="2" s="1"/>
  <c r="R28" i="3"/>
  <c r="J28" i="3" s="1"/>
  <c r="J34" i="3" s="1"/>
  <c r="J38" i="3" s="1"/>
  <c r="J34" i="4"/>
  <c r="J38" i="4" s="1"/>
  <c r="H42" i="4" s="1"/>
  <c r="H60" i="3" l="1"/>
  <c r="L44" i="3"/>
  <c r="H63" i="2"/>
  <c r="H62" i="2"/>
  <c r="L45" i="2"/>
  <c r="H64" i="2" l="1"/>
</calcChain>
</file>

<file path=xl/sharedStrings.xml><?xml version="1.0" encoding="utf-8"?>
<sst xmlns="http://schemas.openxmlformats.org/spreadsheetml/2006/main" count="627" uniqueCount="147">
  <si>
    <t>所在地</t>
  </si>
  <si>
    <t>事業者名</t>
    <rPh sb="0" eb="3">
      <t>ジギョウシャ</t>
    </rPh>
    <phoneticPr fontId="4"/>
  </si>
  <si>
    <t>代表者氏名</t>
  </si>
  <si>
    <t>金</t>
    <rPh sb="0" eb="1">
      <t>キン</t>
    </rPh>
    <phoneticPr fontId="3"/>
  </si>
  <si>
    <t>円</t>
    <rPh sb="0" eb="1">
      <t>エン</t>
    </rPh>
    <phoneticPr fontId="3"/>
  </si>
  <si>
    <t>　別紙算定書記載のとおり交付決定通知のあった大分県検査無料化事業費補助金について、消費税等仕入控除税額が確定しましたので、大分県検査無料化事業費補助金第４条３項の規定により、下記のとおり報告します。</t>
    <phoneticPr fontId="3"/>
  </si>
  <si>
    <t>様式第７号</t>
    <rPh sb="2" eb="3">
      <t>ダイ</t>
    </rPh>
    <rPh sb="4" eb="5">
      <t>ゴウ</t>
    </rPh>
    <phoneticPr fontId="3"/>
  </si>
  <si>
    <t>大分県知事　　佐藤　樹一郎　殿</t>
    <rPh sb="7" eb="9">
      <t>サトウ</t>
    </rPh>
    <rPh sb="10" eb="13">
      <t>キイチロウ</t>
    </rPh>
    <phoneticPr fontId="2"/>
  </si>
  <si>
    <t>別紙算定書（２ 補助金確定額）記載のとおり</t>
    <phoneticPr fontId="2"/>
  </si>
  <si>
    <t>１　補助金額（交付要綱第５条による額の確定額）</t>
    <phoneticPr fontId="4"/>
  </si>
  <si>
    <t>←記入不要です。（このまま提出してください）</t>
    <rPh sb="1" eb="3">
      <t>キニュウ</t>
    </rPh>
    <rPh sb="3" eb="5">
      <t>フヨウ</t>
    </rPh>
    <rPh sb="13" eb="15">
      <t>テイシュツ</t>
    </rPh>
    <phoneticPr fontId="2"/>
  </si>
  <si>
    <t>２　消費税及び地方消費税額の確定に伴う補助金に係る消費税等仕入控除税額</t>
    <phoneticPr fontId="4"/>
  </si>
  <si>
    <t>　　　（＝補助金返還相当額）</t>
    <phoneticPr fontId="2"/>
  </si>
  <si>
    <t>３　添付書類</t>
  </si>
  <si>
    <t xml:space="preserve">            （注）別紙算定書に記載されている添付書類も添付すること。</t>
    <phoneticPr fontId="2"/>
  </si>
  <si>
    <t>大分県検査無料化事業費補助金に係る消費税等仕入控除税額確定報告書</t>
    <phoneticPr fontId="3"/>
  </si>
  <si>
    <t>交付決定日</t>
    <rPh sb="0" eb="5">
      <t>コウフケッテイビ</t>
    </rPh>
    <phoneticPr fontId="6"/>
  </si>
  <si>
    <t>文書番号</t>
    <rPh sb="0" eb="4">
      <t>ブンショバンゴウ</t>
    </rPh>
    <phoneticPr fontId="6"/>
  </si>
  <si>
    <t>検査件数</t>
    <rPh sb="0" eb="2">
      <t>ケンサ</t>
    </rPh>
    <rPh sb="2" eb="4">
      <t>ケンスウ</t>
    </rPh>
    <phoneticPr fontId="6"/>
  </si>
  <si>
    <t>-</t>
    <phoneticPr fontId="6"/>
  </si>
  <si>
    <t>備考</t>
    <rPh sb="0" eb="2">
      <t>ビコウ</t>
    </rPh>
    <phoneticPr fontId="6"/>
  </si>
  <si>
    <t>小計</t>
    <rPh sb="0" eb="2">
      <t>ショウケイ</t>
    </rPh>
    <phoneticPr fontId="6"/>
  </si>
  <si>
    <t>計算用</t>
    <rPh sb="0" eb="3">
      <t>ケイサンヨウ</t>
    </rPh>
    <phoneticPr fontId="6"/>
  </si>
  <si>
    <t>文書番号</t>
    <rPh sb="0" eb="2">
      <t>ブンショ</t>
    </rPh>
    <rPh sb="2" eb="4">
      <t>バンゴウ</t>
    </rPh>
    <phoneticPr fontId="6"/>
  </si>
  <si>
    <t>閾値①</t>
    <rPh sb="0" eb="2">
      <t>イキチ</t>
    </rPh>
    <phoneticPr fontId="6"/>
  </si>
  <si>
    <t>閾値②</t>
    <rPh sb="0" eb="2">
      <t>イキチ</t>
    </rPh>
    <phoneticPr fontId="6"/>
  </si>
  <si>
    <t>閾値①まで</t>
    <rPh sb="0" eb="2">
      <t>イキチ</t>
    </rPh>
    <phoneticPr fontId="6"/>
  </si>
  <si>
    <t>閾値②まで</t>
    <rPh sb="0" eb="2">
      <t>イキチ</t>
    </rPh>
    <phoneticPr fontId="6"/>
  </si>
  <si>
    <t>閾値②を超える回数</t>
    <rPh sb="0" eb="2">
      <t>イキチ</t>
    </rPh>
    <rPh sb="4" eb="5">
      <t>コ</t>
    </rPh>
    <rPh sb="7" eb="9">
      <t>カイスウ</t>
    </rPh>
    <phoneticPr fontId="6"/>
  </si>
  <si>
    <t>各種経費の額</t>
    <rPh sb="0" eb="4">
      <t>カクシュケイヒ</t>
    </rPh>
    <rPh sb="5" eb="6">
      <t>ガク</t>
    </rPh>
    <phoneticPr fontId="6"/>
  </si>
  <si>
    <t>　合計（１）＋（２）</t>
    <rPh sb="1" eb="3">
      <t>ゴウケイ</t>
    </rPh>
    <phoneticPr fontId="6"/>
  </si>
  <si>
    <t>３　仕入控除税額の概要</t>
    <phoneticPr fontId="6"/>
  </si>
  <si>
    <t>（１）補助対象経費の使途の内訳</t>
    <rPh sb="3" eb="5">
      <t>ホジョ</t>
    </rPh>
    <rPh sb="5" eb="7">
      <t>タイショウ</t>
    </rPh>
    <rPh sb="7" eb="9">
      <t>ケイヒ</t>
    </rPh>
    <rPh sb="10" eb="12">
      <t>シト</t>
    </rPh>
    <rPh sb="13" eb="15">
      <t>ウチワケ</t>
    </rPh>
    <phoneticPr fontId="6"/>
  </si>
  <si>
    <t>課税仕入</t>
    <rPh sb="0" eb="2">
      <t>カゼイ</t>
    </rPh>
    <rPh sb="2" eb="4">
      <t>シイレ</t>
    </rPh>
    <phoneticPr fontId="6"/>
  </si>
  <si>
    <t>非課税仕入</t>
    <rPh sb="0" eb="3">
      <t>ヒカゼイ</t>
    </rPh>
    <rPh sb="3" eb="5">
      <t>シイレ</t>
    </rPh>
    <phoneticPr fontId="6"/>
  </si>
  <si>
    <t>合計
（Ｄ）</t>
    <rPh sb="0" eb="2">
      <t>ゴウケイ</t>
    </rPh>
    <phoneticPr fontId="6"/>
  </si>
  <si>
    <t>課税売上対応分
（Ａ）</t>
    <rPh sb="0" eb="2">
      <t>カゼイ</t>
    </rPh>
    <rPh sb="2" eb="6">
      <t>ウリアゲタイオウ</t>
    </rPh>
    <rPh sb="6" eb="7">
      <t>ブン</t>
    </rPh>
    <phoneticPr fontId="6"/>
  </si>
  <si>
    <t>共通対応分
（Ｃ）</t>
    <rPh sb="0" eb="2">
      <t>キョウツウ</t>
    </rPh>
    <rPh sb="2" eb="4">
      <t>タイオウ</t>
    </rPh>
    <rPh sb="4" eb="5">
      <t>ブン</t>
    </rPh>
    <phoneticPr fontId="6"/>
  </si>
  <si>
    <t>補助対象経費</t>
    <rPh sb="0" eb="6">
      <t>ホジョタイショウケイヒ</t>
    </rPh>
    <phoneticPr fontId="6"/>
  </si>
  <si>
    <t>（２）課税売上割合</t>
    <rPh sb="3" eb="5">
      <t>カゼイ</t>
    </rPh>
    <rPh sb="5" eb="7">
      <t>ウリアゲ</t>
    </rPh>
    <rPh sb="7" eb="9">
      <t>ワリアイ</t>
    </rPh>
    <phoneticPr fontId="6"/>
  </si>
  <si>
    <t>課税資産の譲渡等の対価の額（Ｅ）</t>
    <phoneticPr fontId="6"/>
  </si>
  <si>
    <t>資産の譲渡等の対価の額（Ｆ）</t>
    <phoneticPr fontId="6"/>
  </si>
  <si>
    <t>課税売上割合（Ｅ÷Ｆ）</t>
    <rPh sb="0" eb="2">
      <t>カゼイ</t>
    </rPh>
    <rPh sb="2" eb="4">
      <t>ウリアゲ</t>
    </rPh>
    <rPh sb="4" eb="6">
      <t>ワリアイ</t>
    </rPh>
    <phoneticPr fontId="6"/>
  </si>
  <si>
    <t>計算に使用する課税売上割合（Ｇ）</t>
    <phoneticPr fontId="6"/>
  </si>
  <si>
    <t>（３）支出のうち課税仕入れの占める割合</t>
    <phoneticPr fontId="6"/>
  </si>
  <si>
    <t>　課税売上対応分（Ａ／Ｄ）＝</t>
    <phoneticPr fontId="6"/>
  </si>
  <si>
    <t>・・・・・・（Ｈ）</t>
    <phoneticPr fontId="6"/>
  </si>
  <si>
    <t>　共通対応分（Ｃ／Ｄ）＝</t>
    <phoneticPr fontId="6"/>
  </si>
  <si>
    <t>・・・・・・（Ｉ）</t>
    <phoneticPr fontId="6"/>
  </si>
  <si>
    <t>（４）仕入控除税額</t>
    <rPh sb="3" eb="5">
      <t>シイレ</t>
    </rPh>
    <rPh sb="5" eb="7">
      <t>コウジョ</t>
    </rPh>
    <rPh sb="7" eb="9">
      <t>ゼイガク</t>
    </rPh>
    <phoneticPr fontId="6"/>
  </si>
  <si>
    <t>　補助金確定額 × Ｈ × 10 / 110　＝</t>
    <rPh sb="1" eb="3">
      <t>ホジョ</t>
    </rPh>
    <rPh sb="3" eb="4">
      <t>キン</t>
    </rPh>
    <rPh sb="4" eb="7">
      <t>カクテイガク</t>
    </rPh>
    <phoneticPr fontId="6"/>
  </si>
  <si>
    <t>・・・（Ｊ）</t>
    <phoneticPr fontId="6"/>
  </si>
  <si>
    <t>　補助金確定額 × Ｉ × 10 / 110 × Ｇ　＝</t>
    <phoneticPr fontId="6"/>
  </si>
  <si>
    <t>・・・（Ｋ）</t>
    <phoneticPr fontId="6"/>
  </si>
  <si>
    <t xml:space="preserve">  合計（Ｊ＋Ｋ）＝</t>
    <rPh sb="2" eb="4">
      <t>ゴウケイ</t>
    </rPh>
    <phoneticPr fontId="6"/>
  </si>
  <si>
    <t>・・・（返還額）(小数点以下切り捨て)</t>
    <rPh sb="9" eb="12">
      <t>ショウスウテン</t>
    </rPh>
    <rPh sb="12" eb="14">
      <t>イカ</t>
    </rPh>
    <rPh sb="14" eb="15">
      <t>キ</t>
    </rPh>
    <rPh sb="16" eb="17">
      <t>ス</t>
    </rPh>
    <phoneticPr fontId="6"/>
  </si>
  <si>
    <t>１　事業所名</t>
    <rPh sb="2" eb="5">
      <t>ジギョウショ</t>
    </rPh>
    <phoneticPr fontId="8"/>
  </si>
  <si>
    <t>２　補助金確定額</t>
    <phoneticPr fontId="8"/>
  </si>
  <si>
    <t>３　仕入控除税額の概要</t>
    <phoneticPr fontId="8"/>
  </si>
  <si>
    <t>（１）補助対象経費の使途の内訳</t>
    <rPh sb="3" eb="5">
      <t>ホジョ</t>
    </rPh>
    <rPh sb="5" eb="7">
      <t>タイショウ</t>
    </rPh>
    <rPh sb="7" eb="9">
      <t>ケイヒ</t>
    </rPh>
    <rPh sb="10" eb="12">
      <t>シト</t>
    </rPh>
    <rPh sb="13" eb="15">
      <t>ウチワケ</t>
    </rPh>
    <phoneticPr fontId="8"/>
  </si>
  <si>
    <t>課税仕入
（Ａ）</t>
    <rPh sb="0" eb="2">
      <t>カゼイ</t>
    </rPh>
    <rPh sb="2" eb="4">
      <t>シイレ</t>
    </rPh>
    <phoneticPr fontId="8"/>
  </si>
  <si>
    <t>非課税仕入</t>
    <rPh sb="0" eb="3">
      <t>ヒカゼイ</t>
    </rPh>
    <rPh sb="3" eb="5">
      <t>シイレ</t>
    </rPh>
    <phoneticPr fontId="8"/>
  </si>
  <si>
    <t>合計
（Ｄ）</t>
    <rPh sb="0" eb="2">
      <t>ゴウケイ</t>
    </rPh>
    <phoneticPr fontId="8"/>
  </si>
  <si>
    <t>補助対象経費</t>
    <rPh sb="0" eb="2">
      <t>ホジョ</t>
    </rPh>
    <rPh sb="2" eb="4">
      <t>タイショウ</t>
    </rPh>
    <rPh sb="4" eb="6">
      <t>ケイヒ</t>
    </rPh>
    <phoneticPr fontId="8"/>
  </si>
  <si>
    <t>（２）課税売上割合</t>
    <rPh sb="3" eb="5">
      <t>カゼイ</t>
    </rPh>
    <rPh sb="5" eb="7">
      <t>ウリアゲ</t>
    </rPh>
    <rPh sb="7" eb="9">
      <t>ワリアイ</t>
    </rPh>
    <phoneticPr fontId="8"/>
  </si>
  <si>
    <t>課税資産の譲渡等の対価の額（Ｅ）</t>
    <phoneticPr fontId="8"/>
  </si>
  <si>
    <t>資産の譲渡等の対価の額（Ｆ）</t>
    <phoneticPr fontId="8"/>
  </si>
  <si>
    <t>課税売上割合（Ｅ÷Ｆ）</t>
    <rPh sb="0" eb="2">
      <t>カゼイ</t>
    </rPh>
    <rPh sb="2" eb="4">
      <t>ウリアゲ</t>
    </rPh>
    <rPh sb="4" eb="6">
      <t>ワリアイ</t>
    </rPh>
    <phoneticPr fontId="8"/>
  </si>
  <si>
    <t>計算に使用する課税売上割合（Ｇ）</t>
    <phoneticPr fontId="8"/>
  </si>
  <si>
    <t>（３）支出のうち課税仕入れの占める割合</t>
    <phoneticPr fontId="8"/>
  </si>
  <si>
    <t>　課税仕入（Ａ／Ｄ）＝</t>
    <rPh sb="3" eb="5">
      <t>シイ</t>
    </rPh>
    <phoneticPr fontId="8"/>
  </si>
  <si>
    <t>・・・・・・（Ｈ）</t>
    <phoneticPr fontId="8"/>
  </si>
  <si>
    <t>（４）仕入控除税額</t>
    <rPh sb="3" eb="5">
      <t>シイレ</t>
    </rPh>
    <rPh sb="5" eb="7">
      <t>コウジョ</t>
    </rPh>
    <rPh sb="7" eb="9">
      <t>ゼイガク</t>
    </rPh>
    <phoneticPr fontId="8"/>
  </si>
  <si>
    <t>　補助金確定額 × Ｈ × 10 / 110 × Ｇ　＝</t>
    <phoneticPr fontId="8"/>
  </si>
  <si>
    <t>・・・・・・（返還額）(小数点以下切り捨て)</t>
    <rPh sb="12" eb="15">
      <t>ショウスウテン</t>
    </rPh>
    <rPh sb="15" eb="17">
      <t>イカ</t>
    </rPh>
    <rPh sb="17" eb="18">
      <t>キ</t>
    </rPh>
    <rPh sb="19" eb="20">
      <t>ス</t>
    </rPh>
    <phoneticPr fontId="8"/>
  </si>
  <si>
    <t>（１）仕入控除税額</t>
    <rPh sb="3" eb="5">
      <t>シイレ</t>
    </rPh>
    <rPh sb="5" eb="7">
      <t>コウジョ</t>
    </rPh>
    <rPh sb="7" eb="9">
      <t>ゼイガク</t>
    </rPh>
    <phoneticPr fontId="8"/>
  </si>
  <si>
    <t>・課税方式が「個別対応方式」「一括比例配分方式」「全額控除」の場合</t>
    <phoneticPr fontId="2"/>
  </si>
  <si>
    <t>・「消費税納税義務がない」「簡易課税方式による納税」等、返納額がない場合…「0」と記載　　</t>
    <rPh sb="26" eb="27">
      <t>トウ</t>
    </rPh>
    <phoneticPr fontId="2"/>
  </si>
  <si>
    <t>・「消費税納税義務がない」「簡易課税方式による納税」等、返納額がない場合</t>
    <rPh sb="26" eb="27">
      <t>トウ</t>
    </rPh>
    <phoneticPr fontId="2"/>
  </si>
  <si>
    <t>補助金確定額
（各種経費を除く額）</t>
    <rPh sb="0" eb="6">
      <t>ホジョキンカクテイガク</t>
    </rPh>
    <rPh sb="8" eb="12">
      <t>カクシュケイヒ</t>
    </rPh>
    <rPh sb="13" eb="14">
      <t>ノゾ</t>
    </rPh>
    <rPh sb="15" eb="16">
      <t>ガク</t>
    </rPh>
    <phoneticPr fontId="6"/>
  </si>
  <si>
    <t>当該月の
営業日数</t>
    <rPh sb="0" eb="3">
      <t>トウガイツキ</t>
    </rPh>
    <rPh sb="5" eb="7">
      <t>エイギョウ</t>
    </rPh>
    <rPh sb="7" eb="9">
      <t>ニッスウ</t>
    </rPh>
    <phoneticPr fontId="6"/>
  </si>
  <si>
    <t>検査実施月
（1か月ごとに記載）</t>
    <rPh sb="0" eb="2">
      <t>ケンサ</t>
    </rPh>
    <rPh sb="2" eb="4">
      <t>ジッシ</t>
    </rPh>
    <rPh sb="4" eb="5">
      <t>ツキ</t>
    </rPh>
    <rPh sb="9" eb="10">
      <t>ツキ</t>
    </rPh>
    <rPh sb="13" eb="15">
      <t>キサイ</t>
    </rPh>
    <phoneticPr fontId="6"/>
  </si>
  <si>
    <t>（１）検査実施期間が令和4年8月31日以前のもの</t>
    <rPh sb="3" eb="9">
      <t>ケンサジッシキカン</t>
    </rPh>
    <rPh sb="10" eb="12">
      <t>レイワ</t>
    </rPh>
    <rPh sb="13" eb="14">
      <t>ネン</t>
    </rPh>
    <rPh sb="15" eb="16">
      <t>ガツ</t>
    </rPh>
    <rPh sb="18" eb="19">
      <t>ニチ</t>
    </rPh>
    <rPh sb="19" eb="21">
      <t>イゼン</t>
    </rPh>
    <phoneticPr fontId="6"/>
  </si>
  <si>
    <t>（２）検査実施期間が令和4年9月1日以降のもの</t>
    <rPh sb="3" eb="9">
      <t>ケンサジッシキカン</t>
    </rPh>
    <rPh sb="10" eb="12">
      <t>レイワ</t>
    </rPh>
    <rPh sb="13" eb="14">
      <t>ネン</t>
    </rPh>
    <rPh sb="15" eb="16">
      <t>ガツ</t>
    </rPh>
    <rPh sb="17" eb="18">
      <t>ニチ</t>
    </rPh>
    <rPh sb="18" eb="20">
      <t>イコウ</t>
    </rPh>
    <phoneticPr fontId="6"/>
  </si>
  <si>
    <t>・・・・（返還額）(小数点以下切り捨て)</t>
    <rPh sb="10" eb="13">
      <t>ショウスウテン</t>
    </rPh>
    <rPh sb="13" eb="15">
      <t>イカ</t>
    </rPh>
    <rPh sb="15" eb="16">
      <t>キ</t>
    </rPh>
    <rPh sb="17" eb="18">
      <t>ス</t>
    </rPh>
    <phoneticPr fontId="8"/>
  </si>
  <si>
    <r>
      <t>　消費税の確定申告の際、課税売上割合を切り捨て（小数点第２位以下の切り捨てなど）し、課税仕入れ等の税額を計算している場合、その課税売上割合を記載してください。
　</t>
    </r>
    <r>
      <rPr>
        <b/>
        <u/>
        <sz val="11"/>
        <rFont val="ＭＳ Ｐゴシック"/>
        <family val="3"/>
        <charset val="128"/>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1" eb="83">
      <t>ガイトウ</t>
    </rPh>
    <rPh sb="86" eb="88">
      <t>バアイ</t>
    </rPh>
    <rPh sb="89" eb="91">
      <t>キサイ</t>
    </rPh>
    <rPh sb="92" eb="94">
      <t>フヨウ</t>
    </rPh>
    <phoneticPr fontId="8"/>
  </si>
  <si>
    <t>非課税売上
対応分（Ｂ）</t>
    <rPh sb="0" eb="3">
      <t>ヒカゼイ</t>
    </rPh>
    <rPh sb="3" eb="5">
      <t>ウリアゲ</t>
    </rPh>
    <rPh sb="6" eb="8">
      <t>タイオウ</t>
    </rPh>
    <rPh sb="8" eb="9">
      <t>ブン</t>
    </rPh>
    <phoneticPr fontId="6"/>
  </si>
  <si>
    <r>
      <t>　消費税の確定申告の際、課税売上割合を切り捨て（小数点第２位以下の切り捨てなど）し、課税仕入れ等の税額を計算している場合、その課税売上割合を記載してください。
　</t>
    </r>
    <r>
      <rPr>
        <b/>
        <u/>
        <sz val="11"/>
        <rFont val="ＭＳ Ｐゴシック"/>
        <family val="3"/>
        <charset val="128"/>
      </rPr>
      <t>該当しない場合は記載は不要です。</t>
    </r>
    <rPh sb="1" eb="4">
      <t>ショウヒゼイ</t>
    </rPh>
    <rPh sb="5" eb="7">
      <t>カクテイ</t>
    </rPh>
    <rPh sb="7" eb="9">
      <t>シンコク</t>
    </rPh>
    <rPh sb="10" eb="11">
      <t>サイ</t>
    </rPh>
    <rPh sb="12" eb="14">
      <t>カゼイ</t>
    </rPh>
    <rPh sb="14" eb="16">
      <t>ウリアゲ</t>
    </rPh>
    <rPh sb="16" eb="18">
      <t>ワリアイ</t>
    </rPh>
    <rPh sb="19" eb="20">
      <t>キ</t>
    </rPh>
    <rPh sb="21" eb="22">
      <t>ス</t>
    </rPh>
    <rPh sb="24" eb="27">
      <t>ショウスウテン</t>
    </rPh>
    <rPh sb="27" eb="28">
      <t>ダイ</t>
    </rPh>
    <rPh sb="29" eb="30">
      <t>イ</t>
    </rPh>
    <rPh sb="30" eb="32">
      <t>イカ</t>
    </rPh>
    <rPh sb="33" eb="34">
      <t>キ</t>
    </rPh>
    <rPh sb="35" eb="36">
      <t>ス</t>
    </rPh>
    <rPh sb="42" eb="44">
      <t>カゼイ</t>
    </rPh>
    <rPh sb="44" eb="46">
      <t>シイ</t>
    </rPh>
    <rPh sb="47" eb="48">
      <t>トウ</t>
    </rPh>
    <rPh sb="49" eb="51">
      <t>ゼイガク</t>
    </rPh>
    <rPh sb="52" eb="54">
      <t>ケイサン</t>
    </rPh>
    <rPh sb="58" eb="60">
      <t>バアイ</t>
    </rPh>
    <rPh sb="63" eb="65">
      <t>カゼイ</t>
    </rPh>
    <rPh sb="65" eb="67">
      <t>ウリアゲ</t>
    </rPh>
    <rPh sb="67" eb="69">
      <t>ワリアイ</t>
    </rPh>
    <rPh sb="70" eb="72">
      <t>キサイ</t>
    </rPh>
    <rPh sb="81" eb="83">
      <t>ガイトウ</t>
    </rPh>
    <rPh sb="86" eb="88">
      <t>バアイ</t>
    </rPh>
    <rPh sb="89" eb="91">
      <t>キサイ</t>
    </rPh>
    <rPh sb="92" eb="94">
      <t>フヨウ</t>
    </rPh>
    <phoneticPr fontId="6"/>
  </si>
  <si>
    <t>検査件数
（PCR等・抗原定性の合計）</t>
    <rPh sb="0" eb="2">
      <t>ケンサ</t>
    </rPh>
    <rPh sb="2" eb="4">
      <t>ケンスウ</t>
    </rPh>
    <rPh sb="9" eb="10">
      <t>トウ</t>
    </rPh>
    <rPh sb="11" eb="15">
      <t>コウゲンテイセイ</t>
    </rPh>
    <rPh sb="16" eb="18">
      <t>ゴウケイ</t>
    </rPh>
    <phoneticPr fontId="6"/>
  </si>
  <si>
    <r>
      <t>補助金確定額
（</t>
    </r>
    <r>
      <rPr>
        <u/>
        <sz val="11"/>
        <rFont val="ＭＳ Ｐゴシック"/>
        <family val="3"/>
        <charset val="128"/>
      </rPr>
      <t>検査体制整備支援分を含む</t>
    </r>
    <r>
      <rPr>
        <sz val="11"/>
        <rFont val="ＭＳ Ｐゴシック"/>
        <family val="3"/>
        <charset val="128"/>
      </rPr>
      <t>全額）</t>
    </r>
    <rPh sb="0" eb="3">
      <t>ホジョキン</t>
    </rPh>
    <rPh sb="3" eb="6">
      <t>カクテイガク</t>
    </rPh>
    <rPh sb="18" eb="19">
      <t>フク</t>
    </rPh>
    <rPh sb="20" eb="22">
      <t>ゼンガク</t>
    </rPh>
    <phoneticPr fontId="6"/>
  </si>
  <si>
    <t>補助金確定額
（検査体制整備支援分を含む全額）</t>
    <rPh sb="0" eb="3">
      <t>ホジョキン</t>
    </rPh>
    <rPh sb="3" eb="6">
      <t>カクテイガク</t>
    </rPh>
    <rPh sb="18" eb="19">
      <t>フク</t>
    </rPh>
    <rPh sb="20" eb="22">
      <t>ゼンガク</t>
    </rPh>
    <phoneticPr fontId="6"/>
  </si>
  <si>
    <t>補助金確定額
（各種経費を除く額）</t>
    <rPh sb="0" eb="3">
      <t>ホジョキン</t>
    </rPh>
    <rPh sb="3" eb="5">
      <t>カクテイ</t>
    </rPh>
    <rPh sb="5" eb="6">
      <t>ガク</t>
    </rPh>
    <rPh sb="8" eb="12">
      <t>カクシュケイヒ</t>
    </rPh>
    <rPh sb="13" eb="14">
      <t>ノゾ</t>
    </rPh>
    <rPh sb="15" eb="16">
      <t>ガク</t>
    </rPh>
    <phoneticPr fontId="6"/>
  </si>
  <si>
    <t>検査実施月
（1か月ごと
に記載）</t>
    <rPh sb="0" eb="2">
      <t>ケンサ</t>
    </rPh>
    <rPh sb="2" eb="4">
      <t>ジッシ</t>
    </rPh>
    <rPh sb="4" eb="5">
      <t>ツキ</t>
    </rPh>
    <rPh sb="9" eb="10">
      <t>ツキ</t>
    </rPh>
    <rPh sb="14" eb="16">
      <t>キサイ</t>
    </rPh>
    <phoneticPr fontId="6"/>
  </si>
  <si>
    <t>検査件数
（PCR等・抗原
定性の合計）</t>
    <rPh sb="0" eb="2">
      <t>ケンサ</t>
    </rPh>
    <rPh sb="2" eb="4">
      <t>ケンスウ</t>
    </rPh>
    <rPh sb="9" eb="10">
      <t>トウ</t>
    </rPh>
    <rPh sb="11" eb="13">
      <t>コウゲン</t>
    </rPh>
    <rPh sb="14" eb="16">
      <t>テイセイ</t>
    </rPh>
    <rPh sb="17" eb="19">
      <t>ゴウケイ</t>
    </rPh>
    <phoneticPr fontId="6"/>
  </si>
  <si>
    <t>検査件数
（PCR等・抗原定性の合計）</t>
    <rPh sb="0" eb="2">
      <t>ケンサ</t>
    </rPh>
    <rPh sb="2" eb="4">
      <t>ケンスウ</t>
    </rPh>
    <rPh sb="9" eb="10">
      <t>トウ</t>
    </rPh>
    <rPh sb="11" eb="13">
      <t>コウゲン</t>
    </rPh>
    <rPh sb="13" eb="15">
      <t>テイセイ</t>
    </rPh>
    <rPh sb="16" eb="18">
      <t>ゴウケイ</t>
    </rPh>
    <phoneticPr fontId="6"/>
  </si>
  <si>
    <t xml:space="preserve">        別紙算定書</t>
    <phoneticPr fontId="2"/>
  </si>
  <si>
    <t>令和○年○月○日</t>
    <rPh sb="0" eb="2">
      <t>レイワ</t>
    </rPh>
    <rPh sb="3" eb="4">
      <t>ネン</t>
    </rPh>
    <rPh sb="5" eb="6">
      <t>ガツ</t>
    </rPh>
    <rPh sb="7" eb="8">
      <t>ニチ</t>
    </rPh>
    <phoneticPr fontId="2"/>
  </si>
  <si>
    <t xml:space="preserve">  　　　　　　　　　　　　　　　　　　　　 …別紙算定書で算定した仕入控除税額（返還額）を記載</t>
    <phoneticPr fontId="2"/>
  </si>
  <si>
    <t xml:space="preserve">   　　　　                                     （別紙算定書が複数ある場合は、合計額を記載）</t>
    <phoneticPr fontId="2"/>
  </si>
  <si>
    <t>色のついた箇所のみ入力してください。</t>
    <rPh sb="0" eb="1">
      <t>イロ</t>
    </rPh>
    <rPh sb="5" eb="7">
      <t>カショ</t>
    </rPh>
    <rPh sb="9" eb="11">
      <t>ニュウリョク</t>
    </rPh>
    <phoneticPr fontId="2"/>
  </si>
  <si>
    <r>
      <t>消費税の確定申告書　</t>
    </r>
    <r>
      <rPr>
        <sz val="11"/>
        <color rgb="FF3333FF"/>
        <rFont val="ＭＳ Ｐゴシック"/>
        <family val="3"/>
        <charset val="128"/>
      </rPr>
      <t>付表２「課税売上割合・控除対象仕入税額等の計算表」</t>
    </r>
    <r>
      <rPr>
        <sz val="11"/>
        <rFont val="ＭＳ Ｐゴシック"/>
        <family val="3"/>
        <charset val="128"/>
      </rPr>
      <t>を確認し、記載してください。</t>
    </r>
    <rPh sb="27" eb="28">
      <t>ゼイ</t>
    </rPh>
    <rPh sb="36" eb="38">
      <t>カクニン</t>
    </rPh>
    <rPh sb="40" eb="42">
      <t>キサイ</t>
    </rPh>
    <phoneticPr fontId="6"/>
  </si>
  <si>
    <r>
      <t>※</t>
    </r>
    <r>
      <rPr>
        <sz val="11"/>
        <color rgb="FF3333FF"/>
        <rFont val="ＭＳ Ｐゴシック"/>
        <family val="3"/>
        <charset val="128"/>
      </rPr>
      <t>上記計算表</t>
    </r>
    <r>
      <rPr>
        <sz val="11"/>
        <rFont val="ＭＳ Ｐゴシック"/>
        <family val="3"/>
        <charset val="128"/>
      </rPr>
      <t>④行「課税資産の譲渡等の対価の額」の金額（合計欄がある場合は、合計欄の金額）を記載してください。</t>
    </r>
    <phoneticPr fontId="6"/>
  </si>
  <si>
    <r>
      <t>※</t>
    </r>
    <r>
      <rPr>
        <sz val="11"/>
        <color rgb="FF3333FF"/>
        <rFont val="ＭＳ Ｐゴシック"/>
        <family val="3"/>
        <charset val="128"/>
      </rPr>
      <t>上記計算表</t>
    </r>
    <r>
      <rPr>
        <sz val="11"/>
        <rFont val="ＭＳ Ｐゴシック"/>
        <family val="3"/>
        <charset val="128"/>
      </rPr>
      <t>⑦行「資産の譲渡等の対価の額」の金額（合計欄がある場合は、合計欄の金額）を記載してください。</t>
    </r>
    <phoneticPr fontId="6"/>
  </si>
  <si>
    <r>
      <t>※上記</t>
    </r>
    <r>
      <rPr>
        <sz val="11"/>
        <color rgb="FF3333FF"/>
        <rFont val="ＭＳ Ｐゴシック"/>
        <family val="3"/>
        <charset val="128"/>
      </rPr>
      <t>計算表</t>
    </r>
    <r>
      <rPr>
        <sz val="11"/>
        <rFont val="ＭＳ Ｐゴシック"/>
        <family val="3"/>
        <charset val="128"/>
      </rPr>
      <t>⑦行「資産の譲渡等の対価の額」の金額（合計欄がある場合は、合計欄の金額）を記載してください。</t>
    </r>
    <phoneticPr fontId="8"/>
  </si>
  <si>
    <r>
      <t>※上記</t>
    </r>
    <r>
      <rPr>
        <sz val="11"/>
        <color rgb="FF3333FF"/>
        <rFont val="ＭＳ Ｐゴシック"/>
        <family val="3"/>
        <charset val="128"/>
      </rPr>
      <t>計算表</t>
    </r>
    <r>
      <rPr>
        <sz val="11"/>
        <rFont val="ＭＳ Ｐゴシック"/>
        <family val="3"/>
        <charset val="128"/>
      </rPr>
      <t>④行「課税資産の譲渡等の対価の額」の金額（合計欄がある場合は、合計欄の金額）を記載してください。</t>
    </r>
    <phoneticPr fontId="8"/>
  </si>
  <si>
    <r>
      <t>消費税の確定申告書　</t>
    </r>
    <r>
      <rPr>
        <sz val="11"/>
        <color rgb="FF3333FF"/>
        <rFont val="ＭＳ Ｐゴシック"/>
        <family val="3"/>
        <charset val="128"/>
      </rPr>
      <t>付表２「課税売上割合・控除対象仕入税額等の計算表」</t>
    </r>
    <r>
      <rPr>
        <sz val="11"/>
        <rFont val="ＭＳ Ｐゴシック"/>
        <family val="3"/>
        <charset val="128"/>
      </rPr>
      <t>を確認し、記載してください。</t>
    </r>
    <rPh sb="27" eb="28">
      <t>ゼイ</t>
    </rPh>
    <rPh sb="36" eb="38">
      <t>カクニン</t>
    </rPh>
    <rPh sb="40" eb="42">
      <t>キサイ</t>
    </rPh>
    <phoneticPr fontId="8"/>
  </si>
  <si>
    <t xml:space="preserve"> 　　…「別紙算定書1」を添付</t>
    <rPh sb="5" eb="7">
      <t>ベッシ</t>
    </rPh>
    <rPh sb="7" eb="9">
      <t>サンテイ</t>
    </rPh>
    <rPh sb="9" eb="10">
      <t>ショ</t>
    </rPh>
    <rPh sb="13" eb="15">
      <t>テンプ</t>
    </rPh>
    <phoneticPr fontId="2"/>
  </si>
  <si>
    <t>・課税方式が「個別対応方式」の場合　　  　…「別紙算定書2」を添付</t>
    <rPh sb="15" eb="17">
      <t>バアイ</t>
    </rPh>
    <rPh sb="24" eb="26">
      <t>ベッシ</t>
    </rPh>
    <rPh sb="26" eb="28">
      <t>サンテイ</t>
    </rPh>
    <rPh sb="28" eb="29">
      <t>ショ</t>
    </rPh>
    <rPh sb="32" eb="34">
      <t>テンプ</t>
    </rPh>
    <phoneticPr fontId="2"/>
  </si>
  <si>
    <t>・課税方式が「一括比例配分方式」の場合　…「別紙算定書3」を添付</t>
    <rPh sb="17" eb="19">
      <t>バアイ</t>
    </rPh>
    <rPh sb="22" eb="24">
      <t>ベッシ</t>
    </rPh>
    <rPh sb="24" eb="26">
      <t>サンテイ</t>
    </rPh>
    <rPh sb="26" eb="27">
      <t>ショ</t>
    </rPh>
    <rPh sb="30" eb="32">
      <t>テンプ</t>
    </rPh>
    <phoneticPr fontId="2"/>
  </si>
  <si>
    <t>・課税方式が「全額控除」の場合　　    　　　…「別紙算定書4」を添付</t>
    <rPh sb="13" eb="15">
      <t>バアイ</t>
    </rPh>
    <rPh sb="26" eb="28">
      <t>ベッシ</t>
    </rPh>
    <rPh sb="28" eb="30">
      <t>サンテイ</t>
    </rPh>
    <rPh sb="30" eb="31">
      <t>ショ</t>
    </rPh>
    <rPh sb="34" eb="36">
      <t>テンプ</t>
    </rPh>
    <phoneticPr fontId="2"/>
  </si>
  <si>
    <r>
      <t>大分県検査無料化事業費補助金　消費税等仕入控除税額確定報告書　</t>
    </r>
    <r>
      <rPr>
        <b/>
        <u/>
        <sz val="12"/>
        <rFont val="ＭＳ Ｐゴシック"/>
        <family val="3"/>
        <charset val="128"/>
      </rPr>
      <t>別紙算定書2 (個別対応方式)</t>
    </r>
    <rPh sb="39" eb="41">
      <t>コベツ</t>
    </rPh>
    <rPh sb="41" eb="43">
      <t>タイオウ</t>
    </rPh>
    <rPh sb="43" eb="45">
      <t>ホウシキ</t>
    </rPh>
    <phoneticPr fontId="6"/>
  </si>
  <si>
    <r>
      <t>大分県検査無料化事業費補助金　消費税等仕入控除税額確定報告書　</t>
    </r>
    <r>
      <rPr>
        <b/>
        <u/>
        <sz val="12"/>
        <rFont val="ＭＳ Ｐゴシック"/>
        <family val="3"/>
        <charset val="128"/>
      </rPr>
      <t>別紙算定書3  (一括比例配分方式)</t>
    </r>
    <rPh sb="40" eb="42">
      <t>イッカツ</t>
    </rPh>
    <rPh sb="42" eb="44">
      <t>ヒレイ</t>
    </rPh>
    <rPh sb="44" eb="46">
      <t>ハイブン</t>
    </rPh>
    <rPh sb="46" eb="48">
      <t>ホウシキ</t>
    </rPh>
    <phoneticPr fontId="6"/>
  </si>
  <si>
    <r>
      <t>大分県検査無料化事業費補助金　消費税等仕入控除税額確定報告書　</t>
    </r>
    <r>
      <rPr>
        <b/>
        <u/>
        <sz val="12"/>
        <rFont val="ＭＳ Ｐゴシック"/>
        <family val="3"/>
        <charset val="128"/>
      </rPr>
      <t>別紙算定書4 (全額控除)</t>
    </r>
    <rPh sb="39" eb="41">
      <t>ゼンガク</t>
    </rPh>
    <rPh sb="41" eb="43">
      <t>コウジョ</t>
    </rPh>
    <phoneticPr fontId="6"/>
  </si>
  <si>
    <t>○○薬局✕✕店</t>
    <phoneticPr fontId="2"/>
  </si>
  <si>
    <t>329号</t>
    <rPh sb="3" eb="4">
      <t>ゴウ</t>
    </rPh>
    <phoneticPr fontId="2"/>
  </si>
  <si>
    <t>715号</t>
    <rPh sb="3" eb="4">
      <t>ゴウ</t>
    </rPh>
    <phoneticPr fontId="2"/>
  </si>
  <si>
    <t>972号</t>
    <rPh sb="3" eb="4">
      <t>ゴウ</t>
    </rPh>
    <phoneticPr fontId="2"/>
  </si>
  <si>
    <t>994号</t>
    <rPh sb="3" eb="4">
      <t>ゴウ</t>
    </rPh>
    <phoneticPr fontId="2"/>
  </si>
  <si>
    <t>1014号</t>
    <rPh sb="4" eb="5">
      <t>ゴウ</t>
    </rPh>
    <phoneticPr fontId="2"/>
  </si>
  <si>
    <t>1258号</t>
    <rPh sb="4" eb="5">
      <t>ゴウ</t>
    </rPh>
    <phoneticPr fontId="2"/>
  </si>
  <si>
    <t>1271号</t>
    <rPh sb="4" eb="5">
      <t>ゴウ</t>
    </rPh>
    <phoneticPr fontId="2"/>
  </si>
  <si>
    <t>1294号</t>
    <rPh sb="4" eb="5">
      <t>ゴウ</t>
    </rPh>
    <phoneticPr fontId="2"/>
  </si>
  <si>
    <t>91号</t>
    <rPh sb="2" eb="3">
      <t>ゴウ</t>
    </rPh>
    <phoneticPr fontId="2"/>
  </si>
  <si>
    <t>123号</t>
    <rPh sb="3" eb="4">
      <t>ゴウ</t>
    </rPh>
    <phoneticPr fontId="2"/>
  </si>
  <si>
    <t>276号</t>
    <rPh sb="3" eb="4">
      <t>ゴウ</t>
    </rPh>
    <phoneticPr fontId="2"/>
  </si>
  <si>
    <t>令和4年9月</t>
    <rPh sb="0" eb="2">
      <t>レイワ</t>
    </rPh>
    <rPh sb="3" eb="4">
      <t>ネン</t>
    </rPh>
    <rPh sb="5" eb="6">
      <t>ガツ</t>
    </rPh>
    <phoneticPr fontId="2"/>
  </si>
  <si>
    <t>令和4年10月</t>
    <rPh sb="0" eb="2">
      <t>レイワ</t>
    </rPh>
    <rPh sb="3" eb="4">
      <t>ネン</t>
    </rPh>
    <rPh sb="6" eb="7">
      <t>ガツ</t>
    </rPh>
    <phoneticPr fontId="2"/>
  </si>
  <si>
    <t>令和4年11月</t>
    <rPh sb="0" eb="2">
      <t>レイワ</t>
    </rPh>
    <rPh sb="3" eb="4">
      <t>ネン</t>
    </rPh>
    <rPh sb="6" eb="7">
      <t>ガツ</t>
    </rPh>
    <phoneticPr fontId="2"/>
  </si>
  <si>
    <t>令和4年12月</t>
    <rPh sb="0" eb="2">
      <t>レイワ</t>
    </rPh>
    <rPh sb="3" eb="4">
      <t>ネン</t>
    </rPh>
    <rPh sb="6" eb="7">
      <t>ガツ</t>
    </rPh>
    <phoneticPr fontId="2"/>
  </si>
  <si>
    <t>令和5年1月</t>
    <rPh sb="0" eb="2">
      <t>レイワ</t>
    </rPh>
    <rPh sb="3" eb="4">
      <t>ネン</t>
    </rPh>
    <rPh sb="5" eb="6">
      <t>ガツ</t>
    </rPh>
    <phoneticPr fontId="2"/>
  </si>
  <si>
    <t>令和5年2月</t>
    <rPh sb="0" eb="2">
      <t>レイワ</t>
    </rPh>
    <rPh sb="3" eb="4">
      <t>ネン</t>
    </rPh>
    <rPh sb="5" eb="6">
      <t>ガツ</t>
    </rPh>
    <phoneticPr fontId="2"/>
  </si>
  <si>
    <t>令和5年3月</t>
    <rPh sb="0" eb="2">
      <t>レイワ</t>
    </rPh>
    <rPh sb="3" eb="4">
      <t>ネン</t>
    </rPh>
    <rPh sb="5" eb="6">
      <t>ガツ</t>
    </rPh>
    <phoneticPr fontId="2"/>
  </si>
  <si>
    <t>令和5年4月</t>
    <rPh sb="0" eb="2">
      <t>レイワ</t>
    </rPh>
    <rPh sb="3" eb="4">
      <t>ネン</t>
    </rPh>
    <rPh sb="5" eb="6">
      <t>ガツ</t>
    </rPh>
    <phoneticPr fontId="2"/>
  </si>
  <si>
    <t>令和5年5月</t>
    <rPh sb="0" eb="2">
      <t>レイワ</t>
    </rPh>
    <rPh sb="3" eb="4">
      <t>ネン</t>
    </rPh>
    <rPh sb="5" eb="6">
      <t>ガツ</t>
    </rPh>
    <phoneticPr fontId="2"/>
  </si>
  <si>
    <r>
      <t>大分県検査無料化事業費補助金　消費税等仕入控除税額確定報告書　</t>
    </r>
    <r>
      <rPr>
        <b/>
        <u/>
        <sz val="12"/>
        <rFont val="ＭＳ Ｐゴシック"/>
        <family val="3"/>
        <charset val="128"/>
      </rPr>
      <t>別紙算定書2 (個別対応方式)</t>
    </r>
    <r>
      <rPr>
        <b/>
        <u/>
        <sz val="12"/>
        <color rgb="FFFF0000"/>
        <rFont val="ＭＳ Ｐゴシック"/>
        <family val="3"/>
        <charset val="128"/>
      </rPr>
      <t>※記入例</t>
    </r>
    <rPh sb="39" eb="41">
      <t>コベツ</t>
    </rPh>
    <rPh sb="41" eb="43">
      <t>タイオウ</t>
    </rPh>
    <rPh sb="43" eb="45">
      <t>ホウシキ</t>
    </rPh>
    <rPh sb="47" eb="49">
      <t>キニュウ</t>
    </rPh>
    <rPh sb="49" eb="50">
      <t>レイ</t>
    </rPh>
    <phoneticPr fontId="6"/>
  </si>
  <si>
    <r>
      <t>大分県検査無料化事業費補助金　消費税等仕入控除税額確定報告書　</t>
    </r>
    <r>
      <rPr>
        <b/>
        <u/>
        <sz val="12"/>
        <rFont val="ＭＳ Ｐゴシック"/>
        <family val="3"/>
        <charset val="128"/>
      </rPr>
      <t>別紙算定書3  (一括比例配分方式)</t>
    </r>
    <r>
      <rPr>
        <b/>
        <u/>
        <sz val="12"/>
        <color rgb="FFFF0000"/>
        <rFont val="ＭＳ Ｐゴシック"/>
        <family val="3"/>
        <charset val="128"/>
      </rPr>
      <t>※記入例</t>
    </r>
    <rPh sb="40" eb="42">
      <t>イッカツ</t>
    </rPh>
    <rPh sb="42" eb="44">
      <t>ヒレイ</t>
    </rPh>
    <rPh sb="44" eb="46">
      <t>ハイブン</t>
    </rPh>
    <rPh sb="46" eb="48">
      <t>ホウシキ</t>
    </rPh>
    <rPh sb="50" eb="52">
      <t>キニュウ</t>
    </rPh>
    <rPh sb="52" eb="53">
      <t>レイ</t>
    </rPh>
    <phoneticPr fontId="6"/>
  </si>
  <si>
    <r>
      <t>大分県検査無料化事業費補助金　消費税等仕入控除税額確定報告書　</t>
    </r>
    <r>
      <rPr>
        <b/>
        <u/>
        <sz val="12"/>
        <rFont val="ＭＳ Ｐゴシック"/>
        <family val="3"/>
        <charset val="128"/>
      </rPr>
      <t>別紙算定書4 (全額控除)</t>
    </r>
    <r>
      <rPr>
        <b/>
        <u/>
        <sz val="12"/>
        <color rgb="FFFF0000"/>
        <rFont val="ＭＳ Ｐゴシック"/>
        <family val="3"/>
        <charset val="128"/>
      </rPr>
      <t>※記入例</t>
    </r>
    <rPh sb="39" eb="41">
      <t>ゼンガク</t>
    </rPh>
    <rPh sb="41" eb="43">
      <t>コウジョ</t>
    </rPh>
    <rPh sb="45" eb="47">
      <t>キニュウ</t>
    </rPh>
    <rPh sb="47" eb="48">
      <t>レイ</t>
    </rPh>
    <phoneticPr fontId="6"/>
  </si>
  <si>
    <t>大分市○○町1-1-1</t>
    <rPh sb="0" eb="3">
      <t>オオイタシ</t>
    </rPh>
    <rPh sb="5" eb="6">
      <t>マチ</t>
    </rPh>
    <phoneticPr fontId="2"/>
  </si>
  <si>
    <t>○○薬局✕✕店</t>
    <phoneticPr fontId="2"/>
  </si>
  <si>
    <t>□□　□□</t>
    <phoneticPr fontId="2"/>
  </si>
  <si>
    <r>
      <t xml:space="preserve">大分県検査無料化事業費補助金に係る消費税等仕入控除税額確定報告書
</t>
    </r>
    <r>
      <rPr>
        <sz val="14"/>
        <color rgb="FFFF0000"/>
        <rFont val="ＭＳ Ｐゴシック"/>
        <family val="3"/>
        <charset val="128"/>
      </rPr>
      <t>※記入例</t>
    </r>
    <rPh sb="34" eb="36">
      <t>キニュウ</t>
    </rPh>
    <rPh sb="36" eb="37">
      <t>レイ</t>
    </rPh>
    <phoneticPr fontId="3"/>
  </si>
  <si>
    <r>
      <t>補助金の確定額
（</t>
    </r>
    <r>
      <rPr>
        <u/>
        <sz val="11"/>
        <rFont val="ＭＳ Ｐゴシック"/>
        <family val="3"/>
        <charset val="128"/>
      </rPr>
      <t>検査体制整備支援分を含む</t>
    </r>
    <r>
      <rPr>
        <sz val="11"/>
        <rFont val="ＭＳ Ｐゴシック"/>
        <family val="3"/>
        <charset val="128"/>
      </rPr>
      <t>全額）</t>
    </r>
    <rPh sb="0" eb="3">
      <t>ホジョキン</t>
    </rPh>
    <rPh sb="4" eb="7">
      <t>カクテイガク</t>
    </rPh>
    <rPh sb="19" eb="20">
      <t>フク</t>
    </rPh>
    <rPh sb="21" eb="23">
      <t>ゼンガク</t>
    </rPh>
    <phoneticPr fontId="6"/>
  </si>
  <si>
    <t>医療法人○○　✕✕クリニック</t>
    <rPh sb="0" eb="2">
      <t>イリョウ</t>
    </rPh>
    <rPh sb="2" eb="4">
      <t>ホウジン</t>
    </rPh>
    <phoneticPr fontId="2"/>
  </si>
  <si>
    <t>※上記返還額を電子申請システムの仕入控除税額入力欄に入力してください。</t>
    <rPh sb="1" eb="6">
      <t>ジョウキヘンカンガク</t>
    </rPh>
    <rPh sb="7" eb="9">
      <t>デンシ</t>
    </rPh>
    <rPh sb="9" eb="11">
      <t>シンセイ</t>
    </rPh>
    <rPh sb="16" eb="18">
      <t>シイレ</t>
    </rPh>
    <rPh sb="18" eb="20">
      <t>コウジョ</t>
    </rPh>
    <rPh sb="20" eb="22">
      <t>ゼイガク</t>
    </rPh>
    <rPh sb="22" eb="24">
      <t>ニュウリョク</t>
    </rPh>
    <rPh sb="24" eb="25">
      <t>ラン</t>
    </rPh>
    <rPh sb="26" eb="28">
      <t>ニュウリョク</t>
    </rPh>
    <phoneticPr fontId="6"/>
  </si>
  <si>
    <t>年度</t>
    <rPh sb="0" eb="2">
      <t>ネンド</t>
    </rPh>
    <phoneticPr fontId="2"/>
  </si>
  <si>
    <t>令和4年度</t>
    <rPh sb="0" eb="2">
      <t>レイワ</t>
    </rPh>
    <rPh sb="3" eb="5">
      <t>ネンド</t>
    </rPh>
    <phoneticPr fontId="2"/>
  </si>
  <si>
    <t>令和5年度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</si>
</sst>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00_ "/>
    <numFmt numFmtId="177" formatCode="#,##0.00000_ "/>
    <numFmt numFmtId="178" formatCode="#,##0.00000000_ "/>
    <numFmt numFmtId="179" formatCode="#,##0.00_ "/>
    <numFmt numFmtId="180" formatCode="#,##0_ "/>
  </numFmts>
  <fonts count="28" x14ac:knownFonts="1">
    <font>
      <sz val="11"/>
      <color theme="1"/>
      <name val="ＭＳ Ｐゴシック"/>
      <family val="2"/>
      <charset val="128"/>
    </font>
    <font>
      <sz val="10.5"/>
      <name val="ＭＳ 明朝"/>
      <family val="1"/>
      <charset val="128"/>
    </font>
    <font>
      <sz val="6"/>
      <name val="ＭＳ Ｐゴシック"/>
      <family val="2"/>
      <charset val="128"/>
    </font>
    <font>
      <sz val="6"/>
      <name val="ＭＳ 明朝"/>
      <family val="1"/>
      <charset val="128"/>
    </font>
    <font>
      <sz val="6"/>
      <name val="ＭＳ Ｐ明朝"/>
      <family val="1"/>
      <charset val="128"/>
    </font>
    <font>
      <sz val="11"/>
      <name val="ＭＳ Ｐゴシック"/>
      <family val="3"/>
      <charset val="128"/>
    </font>
    <font>
      <sz val="6"/>
      <name val="ＭＳ Ｐゴシック"/>
      <family val="3"/>
      <charset val="128"/>
    </font>
    <font>
      <sz val="11"/>
      <name val="ＭＳ Ｐゴシック"/>
      <family val="3"/>
    </font>
    <font>
      <sz val="6"/>
      <name val="ＭＳ Ｐゴシック"/>
      <family val="3"/>
    </font>
    <font>
      <sz val="11"/>
      <color indexed="8"/>
      <name val="ＭＳ Ｐゴシック"/>
      <family val="3"/>
      <charset val="128"/>
    </font>
    <font>
      <b/>
      <u/>
      <sz val="11"/>
      <name val="ＭＳ Ｐゴシック"/>
      <family val="3"/>
      <charset val="128"/>
    </font>
    <font>
      <sz val="11"/>
      <color theme="1"/>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b/>
      <u/>
      <sz val="12"/>
      <name val="ＭＳ Ｐゴシック"/>
      <family val="3"/>
      <charset val="128"/>
    </font>
    <font>
      <sz val="12"/>
      <color theme="1"/>
      <name val="ＭＳ Ｐゴシック"/>
      <family val="3"/>
      <charset val="128"/>
    </font>
    <font>
      <sz val="12"/>
      <color indexed="8"/>
      <name val="ＭＳ Ｐゴシック"/>
      <family val="3"/>
      <charset val="128"/>
    </font>
    <font>
      <sz val="10.5"/>
      <name val="ＭＳ Ｐゴシック"/>
      <family val="3"/>
      <charset val="128"/>
    </font>
    <font>
      <b/>
      <sz val="11"/>
      <name val="ＭＳ Ｐゴシック"/>
      <family val="3"/>
      <charset val="128"/>
    </font>
    <font>
      <b/>
      <sz val="11"/>
      <color theme="1"/>
      <name val="ＭＳ Ｐゴシック"/>
      <family val="3"/>
      <charset val="128"/>
    </font>
    <font>
      <b/>
      <sz val="11"/>
      <color indexed="8"/>
      <name val="ＭＳ Ｐゴシック"/>
      <family val="3"/>
      <charset val="128"/>
    </font>
    <font>
      <sz val="11"/>
      <color rgb="FFFF0000"/>
      <name val="ＭＳ Ｐゴシック"/>
      <family val="3"/>
      <charset val="128"/>
    </font>
    <font>
      <b/>
      <sz val="14"/>
      <color theme="9" tint="0.59999389629810485"/>
      <name val="ＭＳ Ｐゴシック"/>
      <family val="3"/>
      <charset val="128"/>
    </font>
    <font>
      <sz val="12"/>
      <color rgb="FFFF0000"/>
      <name val="ＭＳ Ｐゴシック"/>
      <family val="3"/>
      <charset val="128"/>
    </font>
    <font>
      <sz val="11"/>
      <color rgb="FF3333FF"/>
      <name val="ＭＳ Ｐゴシック"/>
      <family val="3"/>
      <charset val="128"/>
    </font>
    <font>
      <b/>
      <u/>
      <sz val="12"/>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5" fillId="0" borderId="0" applyFont="0" applyFill="0" applyBorder="0" applyAlignment="0" applyProtection="0"/>
    <xf numFmtId="0" fontId="7" fillId="0" borderId="0"/>
    <xf numFmtId="38" fontId="7" fillId="0" borderId="0" applyFont="0" applyFill="0" applyBorder="0" applyAlignment="0" applyProtection="0"/>
  </cellStyleXfs>
  <cellXfs count="208">
    <xf numFmtId="0" fontId="0" fillId="0" borderId="0" xfId="0">
      <alignment vertical="center"/>
    </xf>
    <xf numFmtId="0" fontId="9" fillId="3" borderId="0" xfId="3" applyFont="1" applyFill="1" applyBorder="1" applyAlignment="1">
      <alignment vertical="center"/>
    </xf>
    <xf numFmtId="0" fontId="5" fillId="0" borderId="0" xfId="6" applyFont="1" applyBorder="1" applyAlignment="1"/>
    <xf numFmtId="0" fontId="5" fillId="0" borderId="0" xfId="6" applyFont="1" applyAlignment="1"/>
    <xf numFmtId="0" fontId="5" fillId="3" borderId="0" xfId="6" applyFont="1" applyFill="1" applyBorder="1" applyAlignment="1">
      <alignment vertical="center"/>
    </xf>
    <xf numFmtId="0" fontId="5" fillId="0" borderId="0" xfId="6" applyFont="1" applyAlignment="1">
      <alignment vertical="center"/>
    </xf>
    <xf numFmtId="0" fontId="9" fillId="3" borderId="0" xfId="6" applyFont="1" applyFill="1" applyAlignment="1">
      <alignment vertical="center"/>
    </xf>
    <xf numFmtId="0" fontId="5" fillId="3" borderId="0" xfId="6" applyFont="1" applyFill="1" applyAlignment="1">
      <alignment vertical="center"/>
    </xf>
    <xf numFmtId="0" fontId="5" fillId="3" borderId="0" xfId="3" applyFont="1" applyFill="1" applyBorder="1" applyAlignment="1">
      <alignment vertical="center"/>
    </xf>
    <xf numFmtId="0" fontId="5" fillId="0" borderId="0" xfId="3" applyFont="1" applyBorder="1" applyAlignment="1">
      <alignment vertical="center"/>
    </xf>
    <xf numFmtId="0" fontId="5" fillId="3" borderId="2" xfId="6" applyFont="1" applyFill="1" applyBorder="1" applyAlignment="1">
      <alignment horizontal="center" vertical="center"/>
    </xf>
    <xf numFmtId="0" fontId="5" fillId="3" borderId="2" xfId="6" applyFont="1" applyFill="1" applyBorder="1" applyAlignment="1">
      <alignment horizontal="center" vertical="center"/>
    </xf>
    <xf numFmtId="0" fontId="5" fillId="3" borderId="2" xfId="6" applyFont="1" applyFill="1" applyBorder="1" applyAlignment="1">
      <alignment horizontal="center" vertical="center" wrapText="1"/>
    </xf>
    <xf numFmtId="0" fontId="5" fillId="0" borderId="2" xfId="6" applyFont="1" applyBorder="1" applyAlignment="1">
      <alignment horizontal="center" vertical="center" wrapText="1"/>
    </xf>
    <xf numFmtId="0" fontId="5" fillId="0" borderId="2" xfId="6" applyFont="1" applyBorder="1" applyAlignment="1">
      <alignment horizontal="center" vertical="center"/>
    </xf>
    <xf numFmtId="0" fontId="5" fillId="0" borderId="0" xfId="6" applyFont="1" applyBorder="1" applyAlignment="1">
      <alignment vertical="center"/>
    </xf>
    <xf numFmtId="0" fontId="9" fillId="3" borderId="0" xfId="6" applyFont="1" applyFill="1" applyBorder="1" applyAlignment="1">
      <alignment vertical="center"/>
    </xf>
    <xf numFmtId="0" fontId="5" fillId="3" borderId="2" xfId="6" applyFont="1" applyFill="1" applyBorder="1" applyAlignment="1">
      <alignment horizontal="center" vertical="center" wrapText="1" shrinkToFit="1"/>
    </xf>
    <xf numFmtId="0" fontId="5" fillId="0" borderId="2" xfId="6" applyFont="1" applyBorder="1" applyAlignment="1">
      <alignment vertical="center" wrapText="1"/>
    </xf>
    <xf numFmtId="38" fontId="5" fillId="0" borderId="2" xfId="4" applyFont="1" applyBorder="1" applyAlignment="1">
      <alignment vertical="center"/>
    </xf>
    <xf numFmtId="38" fontId="5" fillId="0" borderId="0" xfId="4" applyFont="1" applyBorder="1" applyAlignment="1">
      <alignment vertical="center"/>
    </xf>
    <xf numFmtId="0" fontId="5" fillId="0" borderId="0" xfId="6" applyFont="1" applyFill="1" applyBorder="1" applyAlignment="1">
      <alignment vertical="center"/>
    </xf>
    <xf numFmtId="38" fontId="5" fillId="3" borderId="0" xfId="4" applyFont="1" applyFill="1" applyBorder="1" applyAlignment="1">
      <alignment vertical="center"/>
    </xf>
    <xf numFmtId="0" fontId="5" fillId="3" borderId="0" xfId="6" applyFont="1" applyFill="1" applyAlignment="1"/>
    <xf numFmtId="0" fontId="5" fillId="3" borderId="0" xfId="6" applyFont="1" applyFill="1" applyBorder="1" applyAlignment="1">
      <alignment horizontal="center" vertical="center"/>
    </xf>
    <xf numFmtId="38" fontId="5" fillId="3" borderId="0" xfId="6" applyNumberFormat="1" applyFont="1" applyFill="1" applyBorder="1" applyAlignment="1">
      <alignment horizontal="center" vertical="center"/>
    </xf>
    <xf numFmtId="38" fontId="5" fillId="3" borderId="0" xfId="6" applyNumberFormat="1" applyFont="1" applyFill="1" applyBorder="1" applyAlignment="1">
      <alignment vertical="center"/>
    </xf>
    <xf numFmtId="0" fontId="5" fillId="0" borderId="0" xfId="6" applyFont="1" applyBorder="1" applyAlignment="1">
      <alignment horizontal="center" vertical="center"/>
    </xf>
    <xf numFmtId="0" fontId="5" fillId="3" borderId="7" xfId="6" applyFont="1" applyFill="1" applyBorder="1" applyAlignment="1">
      <alignment vertical="center" wrapText="1"/>
    </xf>
    <xf numFmtId="0" fontId="5" fillId="3" borderId="0" xfId="6" applyFont="1" applyFill="1" applyAlignment="1">
      <alignment vertical="center" wrapText="1"/>
    </xf>
    <xf numFmtId="0" fontId="5" fillId="0" borderId="0" xfId="6" applyFont="1" applyAlignment="1">
      <alignment vertical="center" wrapText="1"/>
    </xf>
    <xf numFmtId="0" fontId="5" fillId="3" borderId="1" xfId="6" applyFont="1" applyFill="1" applyBorder="1" applyAlignment="1">
      <alignment vertical="center" wrapText="1"/>
    </xf>
    <xf numFmtId="0" fontId="5" fillId="3" borderId="4" xfId="6" applyFont="1" applyFill="1" applyBorder="1" applyAlignment="1">
      <alignment horizontal="center" vertical="center"/>
    </xf>
    <xf numFmtId="0" fontId="5" fillId="3" borderId="5" xfId="6" applyFont="1" applyFill="1" applyBorder="1" applyAlignment="1">
      <alignment horizontal="center" vertical="center"/>
    </xf>
    <xf numFmtId="38" fontId="5" fillId="0" borderId="2" xfId="7" applyFont="1" applyFill="1" applyBorder="1" applyAlignment="1">
      <alignment horizontal="right" vertical="center" shrinkToFit="1"/>
    </xf>
    <xf numFmtId="0" fontId="5" fillId="3" borderId="0" xfId="6" applyFont="1" applyFill="1" applyBorder="1" applyAlignment="1">
      <alignment vertical="top"/>
    </xf>
    <xf numFmtId="0" fontId="5" fillId="3" borderId="0" xfId="6" applyFont="1" applyFill="1" applyBorder="1" applyAlignment="1">
      <alignment horizontal="left" vertical="center"/>
    </xf>
    <xf numFmtId="3" fontId="5" fillId="3" borderId="0" xfId="6" applyNumberFormat="1" applyFont="1" applyFill="1" applyBorder="1" applyAlignment="1">
      <alignment vertical="center"/>
    </xf>
    <xf numFmtId="3" fontId="5" fillId="3" borderId="0" xfId="6" applyNumberFormat="1" applyFont="1" applyFill="1" applyBorder="1" applyAlignment="1">
      <alignment vertical="top"/>
    </xf>
    <xf numFmtId="178" fontId="5" fillId="3" borderId="2" xfId="6" applyNumberFormat="1" applyFont="1" applyFill="1" applyBorder="1" applyAlignment="1">
      <alignment vertical="center" shrinkToFit="1"/>
    </xf>
    <xf numFmtId="0" fontId="5" fillId="3" borderId="0" xfId="6" applyFont="1" applyFill="1" applyAlignment="1">
      <alignment horizontal="left" vertical="center"/>
    </xf>
    <xf numFmtId="0" fontId="5" fillId="3" borderId="2" xfId="6" applyFont="1" applyFill="1" applyBorder="1" applyAlignment="1">
      <alignment horizontal="center" vertical="center"/>
    </xf>
    <xf numFmtId="0" fontId="5" fillId="3" borderId="0" xfId="6" applyFont="1" applyFill="1" applyAlignment="1">
      <alignment horizontal="left" vertical="center"/>
    </xf>
    <xf numFmtId="0" fontId="5" fillId="3" borderId="0" xfId="6" applyFont="1" applyFill="1" applyBorder="1" applyAlignment="1">
      <alignment horizontal="left" vertical="center"/>
    </xf>
    <xf numFmtId="0" fontId="5" fillId="3" borderId="2"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2" xfId="3" applyFont="1" applyFill="1" applyBorder="1" applyAlignment="1">
      <alignment horizontal="center" vertical="center" wrapText="1"/>
    </xf>
    <xf numFmtId="0" fontId="5" fillId="0" borderId="2" xfId="3" applyFont="1" applyBorder="1" applyAlignment="1">
      <alignment horizontal="center" vertical="center" wrapText="1"/>
    </xf>
    <xf numFmtId="0" fontId="5" fillId="0" borderId="2" xfId="3" applyFont="1" applyBorder="1" applyAlignment="1">
      <alignment horizontal="center" vertical="center"/>
    </xf>
    <xf numFmtId="0" fontId="5" fillId="3" borderId="2" xfId="3" applyFont="1" applyFill="1" applyBorder="1" applyAlignment="1">
      <alignment horizontal="center" vertical="center" wrapText="1" shrinkToFit="1"/>
    </xf>
    <xf numFmtId="0" fontId="5" fillId="0" borderId="2" xfId="3" applyFont="1" applyBorder="1" applyAlignment="1">
      <alignment vertical="center" wrapText="1"/>
    </xf>
    <xf numFmtId="0" fontId="5" fillId="0" borderId="0" xfId="3" applyFont="1" applyFill="1" applyBorder="1" applyAlignment="1">
      <alignment vertical="center"/>
    </xf>
    <xf numFmtId="0" fontId="5" fillId="3" borderId="6" xfId="3" applyFont="1" applyFill="1" applyBorder="1" applyAlignment="1">
      <alignment horizontal="center" vertical="center" wrapText="1"/>
    </xf>
    <xf numFmtId="0" fontId="5" fillId="3" borderId="7" xfId="3" applyFont="1" applyFill="1" applyBorder="1" applyAlignment="1">
      <alignment horizontal="center" vertical="center" wrapText="1"/>
    </xf>
    <xf numFmtId="0" fontId="5" fillId="3" borderId="8" xfId="3" applyFont="1" applyFill="1" applyBorder="1" applyAlignment="1">
      <alignment horizontal="center" vertical="center" wrapText="1"/>
    </xf>
    <xf numFmtId="0" fontId="5" fillId="3" borderId="2" xfId="3" applyFont="1" applyFill="1" applyBorder="1" applyAlignment="1">
      <alignment horizontal="center" vertical="center" wrapText="1"/>
    </xf>
    <xf numFmtId="0" fontId="5" fillId="3" borderId="0" xfId="3" applyFont="1" applyFill="1" applyBorder="1" applyAlignment="1">
      <alignment vertical="center" wrapText="1"/>
    </xf>
    <xf numFmtId="0" fontId="5" fillId="0" borderId="0" xfId="3" applyFont="1" applyBorder="1" applyAlignment="1">
      <alignment vertical="center" wrapText="1"/>
    </xf>
    <xf numFmtId="0" fontId="5" fillId="3" borderId="9"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10" xfId="3" applyFont="1" applyFill="1" applyBorder="1" applyAlignment="1">
      <alignment horizontal="center" vertical="center" wrapText="1"/>
    </xf>
    <xf numFmtId="38" fontId="5" fillId="2" borderId="2" xfId="5" applyFont="1" applyFill="1" applyBorder="1" applyAlignment="1">
      <alignment horizontal="center" vertical="center" shrinkToFit="1"/>
    </xf>
    <xf numFmtId="38" fontId="5" fillId="0" borderId="2" xfId="5" applyFont="1" applyFill="1" applyBorder="1" applyAlignment="1">
      <alignment horizontal="right" vertical="center" shrinkToFit="1"/>
    </xf>
    <xf numFmtId="0" fontId="5" fillId="3" borderId="0" xfId="3" applyFont="1" applyFill="1" applyBorder="1" applyAlignment="1">
      <alignment vertical="top"/>
    </xf>
    <xf numFmtId="0" fontId="5" fillId="3" borderId="0" xfId="3" applyFont="1" applyFill="1" applyBorder="1" applyAlignment="1">
      <alignment horizontal="left" vertical="center"/>
    </xf>
    <xf numFmtId="3" fontId="5" fillId="3" borderId="0" xfId="3" applyNumberFormat="1" applyFont="1" applyFill="1" applyBorder="1" applyAlignment="1">
      <alignment vertical="center"/>
    </xf>
    <xf numFmtId="3" fontId="5" fillId="3" borderId="0" xfId="3" applyNumberFormat="1" applyFont="1" applyFill="1" applyBorder="1" applyAlignment="1">
      <alignment vertical="top"/>
    </xf>
    <xf numFmtId="178" fontId="5" fillId="3" borderId="2" xfId="3" applyNumberFormat="1" applyFont="1" applyFill="1" applyBorder="1" applyAlignment="1">
      <alignment vertical="center" shrinkToFit="1"/>
    </xf>
    <xf numFmtId="3" fontId="5" fillId="3" borderId="0" xfId="3" applyNumberFormat="1" applyFont="1" applyFill="1" applyBorder="1" applyAlignment="1">
      <alignment horizontal="left" vertical="center"/>
    </xf>
    <xf numFmtId="3" fontId="5" fillId="3" borderId="0" xfId="3" quotePrefix="1" applyNumberFormat="1" applyFont="1" applyFill="1" applyBorder="1" applyAlignment="1">
      <alignment horizontal="left" vertical="center"/>
    </xf>
    <xf numFmtId="0" fontId="5" fillId="3" borderId="0" xfId="3" applyFont="1" applyFill="1" applyAlignment="1">
      <alignment vertical="center"/>
    </xf>
    <xf numFmtId="0" fontId="5" fillId="0" borderId="0" xfId="3" applyFont="1" applyAlignment="1">
      <alignment vertical="center"/>
    </xf>
    <xf numFmtId="0" fontId="5" fillId="3" borderId="0" xfId="3" applyFont="1" applyFill="1" applyBorder="1" applyAlignment="1"/>
    <xf numFmtId="0" fontId="5" fillId="0" borderId="0" xfId="3" applyFont="1" applyBorder="1" applyAlignment="1"/>
    <xf numFmtId="0" fontId="17" fillId="3" borderId="0" xfId="6" applyFont="1" applyFill="1" applyAlignment="1">
      <alignment vertical="center" wrapText="1"/>
    </xf>
    <xf numFmtId="0" fontId="14" fillId="3" borderId="0" xfId="6" applyFont="1" applyFill="1" applyBorder="1" applyAlignment="1">
      <alignment vertical="center"/>
    </xf>
    <xf numFmtId="0" fontId="5" fillId="0" borderId="0" xfId="1" applyFont="1" applyAlignment="1">
      <alignment vertical="center"/>
    </xf>
    <xf numFmtId="0" fontId="5" fillId="0" borderId="0" xfId="1" applyFont="1" applyAlignment="1">
      <alignment horizontal="right" vertical="center"/>
    </xf>
    <xf numFmtId="0" fontId="18"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left" vertical="center"/>
    </xf>
    <xf numFmtId="0" fontId="12" fillId="0" borderId="0" xfId="1" applyFont="1" applyAlignment="1">
      <alignment horizontal="center" vertical="center"/>
    </xf>
    <xf numFmtId="0" fontId="19" fillId="3" borderId="0" xfId="6" applyFont="1" applyFill="1" applyAlignment="1">
      <alignment vertical="center"/>
    </xf>
    <xf numFmtId="0" fontId="21" fillId="3" borderId="0" xfId="6" applyFont="1" applyFill="1" applyAlignment="1">
      <alignment vertical="center"/>
    </xf>
    <xf numFmtId="0" fontId="19" fillId="3" borderId="4" xfId="6" applyFont="1" applyFill="1" applyBorder="1" applyAlignment="1">
      <alignment horizontal="center" vertical="center"/>
    </xf>
    <xf numFmtId="0" fontId="19" fillId="3" borderId="0" xfId="3" applyFont="1" applyFill="1" applyBorder="1" applyAlignment="1">
      <alignment vertical="center"/>
    </xf>
    <xf numFmtId="0" fontId="23" fillId="0" borderId="0" xfId="6" applyFont="1" applyAlignment="1">
      <alignment vertical="center"/>
    </xf>
    <xf numFmtId="0" fontId="21" fillId="3" borderId="0" xfId="3" applyFont="1" applyFill="1" applyBorder="1" applyAlignment="1">
      <alignment vertical="center"/>
    </xf>
    <xf numFmtId="58" fontId="5" fillId="2" borderId="2" xfId="4" applyNumberFormat="1" applyFont="1" applyFill="1" applyBorder="1" applyAlignment="1">
      <alignment horizontal="center" vertical="center" shrinkToFit="1"/>
    </xf>
    <xf numFmtId="58" fontId="5" fillId="2" borderId="2" xfId="4" applyNumberFormat="1" applyFont="1" applyFill="1" applyBorder="1" applyAlignment="1">
      <alignment horizontal="center" vertical="center" shrinkToFit="1"/>
    </xf>
    <xf numFmtId="38" fontId="5" fillId="2" borderId="2" xfId="4" applyFont="1" applyFill="1" applyBorder="1" applyAlignment="1">
      <alignment horizontal="right" vertical="center" shrinkToFit="1"/>
    </xf>
    <xf numFmtId="38" fontId="5" fillId="2" borderId="2" xfId="4" applyFont="1" applyFill="1" applyBorder="1" applyAlignment="1">
      <alignment horizontal="center" vertical="center" shrinkToFit="1"/>
    </xf>
    <xf numFmtId="38" fontId="5" fillId="2" borderId="2" xfId="4" applyFont="1" applyFill="1" applyBorder="1" applyAlignment="1">
      <alignment vertical="center" shrinkToFit="1"/>
    </xf>
    <xf numFmtId="179" fontId="5" fillId="3" borderId="2" xfId="3" applyNumberFormat="1" applyFont="1" applyFill="1" applyBorder="1" applyAlignment="1">
      <alignment vertical="center" shrinkToFit="1"/>
    </xf>
    <xf numFmtId="179" fontId="5" fillId="3" borderId="11" xfId="3" applyNumberFormat="1" applyFont="1" applyFill="1" applyBorder="1" applyAlignment="1">
      <alignment vertical="center" shrinkToFit="1"/>
    </xf>
    <xf numFmtId="180" fontId="5" fillId="3" borderId="13" xfId="3" applyNumberFormat="1" applyFont="1" applyFill="1" applyBorder="1" applyAlignment="1">
      <alignment vertical="center" shrinkToFit="1"/>
    </xf>
    <xf numFmtId="0" fontId="5" fillId="3" borderId="2" xfId="6" applyFont="1" applyFill="1" applyBorder="1" applyAlignment="1">
      <alignment horizontal="center" vertical="center" shrinkToFit="1"/>
    </xf>
    <xf numFmtId="0" fontId="5" fillId="3" borderId="2" xfId="6" applyFont="1" applyFill="1" applyBorder="1" applyAlignment="1">
      <alignment horizontal="center" vertical="center" shrinkToFit="1"/>
    </xf>
    <xf numFmtId="38" fontId="5" fillId="3" borderId="2" xfId="6" applyNumberFormat="1" applyFont="1" applyFill="1" applyBorder="1" applyAlignment="1">
      <alignment vertical="center" shrinkToFit="1"/>
    </xf>
    <xf numFmtId="0" fontId="5" fillId="3" borderId="2" xfId="6" applyFont="1" applyFill="1" applyBorder="1" applyAlignment="1">
      <alignment vertical="center" shrinkToFit="1"/>
    </xf>
    <xf numFmtId="38" fontId="5" fillId="3" borderId="2" xfId="4" applyFont="1" applyFill="1" applyBorder="1" applyAlignment="1">
      <alignment vertical="center" shrinkToFit="1"/>
    </xf>
    <xf numFmtId="0" fontId="5" fillId="0" borderId="2" xfId="6" applyFont="1" applyBorder="1" applyAlignment="1">
      <alignment horizontal="center" vertical="center" shrinkToFit="1"/>
    </xf>
    <xf numFmtId="0" fontId="5" fillId="3" borderId="0" xfId="6" applyFont="1" applyFill="1" applyBorder="1" applyAlignment="1">
      <alignment vertical="center" shrinkToFit="1"/>
    </xf>
    <xf numFmtId="180" fontId="5" fillId="3" borderId="13" xfId="6" applyNumberFormat="1" applyFont="1" applyFill="1" applyBorder="1" applyAlignment="1">
      <alignment vertical="center" shrinkToFit="1"/>
    </xf>
    <xf numFmtId="38" fontId="5" fillId="3" borderId="2" xfId="4" applyFont="1" applyFill="1" applyBorder="1" applyAlignment="1">
      <alignment horizontal="right" vertical="center" shrinkToFit="1"/>
    </xf>
    <xf numFmtId="0" fontId="5" fillId="0" borderId="2" xfId="6" applyFont="1" applyBorder="1" applyAlignment="1">
      <alignment vertical="center" shrinkToFit="1"/>
    </xf>
    <xf numFmtId="38" fontId="5" fillId="0" borderId="2" xfId="4" applyFont="1" applyFill="1" applyBorder="1" applyAlignment="1">
      <alignment horizontal="center" vertical="center" shrinkToFit="1"/>
    </xf>
    <xf numFmtId="38" fontId="5" fillId="0" borderId="2" xfId="4" applyFont="1" applyFill="1" applyBorder="1" applyAlignment="1">
      <alignment horizontal="right" vertical="center" shrinkToFit="1"/>
    </xf>
    <xf numFmtId="38" fontId="5" fillId="0" borderId="2" xfId="4" applyFont="1" applyFill="1" applyBorder="1" applyAlignment="1">
      <alignment vertical="center" shrinkToFit="1"/>
    </xf>
    <xf numFmtId="0" fontId="5" fillId="0" borderId="2" xfId="3" applyFont="1" applyBorder="1" applyAlignment="1">
      <alignment horizontal="center" vertical="center" shrinkToFit="1"/>
    </xf>
    <xf numFmtId="0" fontId="5" fillId="3" borderId="2" xfId="3" applyFont="1" applyFill="1" applyBorder="1" applyAlignment="1">
      <alignment horizontal="center" vertical="center" shrinkToFit="1"/>
    </xf>
    <xf numFmtId="0" fontId="5" fillId="0" borderId="2" xfId="3" applyFont="1" applyBorder="1" applyAlignment="1">
      <alignment vertical="center" shrinkToFit="1"/>
    </xf>
    <xf numFmtId="0" fontId="5" fillId="3" borderId="2" xfId="3" applyFont="1" applyFill="1" applyBorder="1" applyAlignment="1">
      <alignment horizontal="center" vertical="center" shrinkToFit="1"/>
    </xf>
    <xf numFmtId="38" fontId="5" fillId="3" borderId="2" xfId="3" applyNumberFormat="1" applyFont="1" applyFill="1" applyBorder="1" applyAlignment="1">
      <alignment vertical="center" shrinkToFit="1"/>
    </xf>
    <xf numFmtId="0" fontId="5" fillId="3" borderId="0" xfId="3" applyFont="1" applyFill="1" applyBorder="1" applyAlignment="1">
      <alignment vertical="center" shrinkToFit="1"/>
    </xf>
    <xf numFmtId="58" fontId="22" fillId="2" borderId="2" xfId="4" applyNumberFormat="1" applyFont="1" applyFill="1" applyBorder="1" applyAlignment="1">
      <alignment horizontal="center" vertical="center" shrinkToFit="1"/>
    </xf>
    <xf numFmtId="38" fontId="22" fillId="2" borderId="2" xfId="4" applyFont="1" applyFill="1" applyBorder="1" applyAlignment="1">
      <alignment horizontal="right" vertical="center" shrinkToFit="1"/>
    </xf>
    <xf numFmtId="38" fontId="22" fillId="2" borderId="2" xfId="4" applyFont="1" applyFill="1" applyBorder="1" applyAlignment="1">
      <alignment horizontal="center" vertical="center" shrinkToFit="1"/>
    </xf>
    <xf numFmtId="0" fontId="22" fillId="3" borderId="0" xfId="3" applyFont="1" applyFill="1" applyBorder="1" applyAlignment="1">
      <alignment vertical="center" wrapText="1"/>
    </xf>
    <xf numFmtId="58" fontId="22" fillId="2" borderId="2" xfId="4" applyNumberFormat="1" applyFont="1" applyFill="1" applyBorder="1" applyAlignment="1">
      <alignment horizontal="center" vertical="center" shrinkToFit="1"/>
    </xf>
    <xf numFmtId="3" fontId="5" fillId="2" borderId="1" xfId="1" applyNumberFormat="1" applyFont="1" applyFill="1" applyBorder="1" applyAlignment="1">
      <alignment vertical="center" shrinkToFit="1"/>
    </xf>
    <xf numFmtId="58" fontId="5" fillId="2" borderId="0" xfId="1" applyNumberFormat="1" applyFont="1" applyFill="1" applyAlignment="1">
      <alignment horizontal="right" vertical="center"/>
    </xf>
    <xf numFmtId="0" fontId="5" fillId="2" borderId="0" xfId="1" applyFont="1" applyFill="1" applyAlignment="1">
      <alignment horizontal="right" vertical="center"/>
    </xf>
    <xf numFmtId="0" fontId="5" fillId="2" borderId="0" xfId="1" applyFont="1" applyFill="1" applyAlignment="1">
      <alignment vertical="center" shrinkToFit="1"/>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left" vertical="center" wrapText="1"/>
    </xf>
    <xf numFmtId="3" fontId="22" fillId="2" borderId="1" xfId="1" applyNumberFormat="1" applyFont="1" applyFill="1" applyBorder="1" applyAlignment="1">
      <alignment vertical="center" shrinkToFit="1"/>
    </xf>
    <xf numFmtId="58" fontId="22" fillId="2" borderId="0" xfId="1" applyNumberFormat="1" applyFont="1" applyFill="1" applyAlignment="1">
      <alignment horizontal="right" vertical="center"/>
    </xf>
    <xf numFmtId="0" fontId="22" fillId="2" borderId="0" xfId="1" applyFont="1" applyFill="1" applyAlignment="1">
      <alignment horizontal="right" vertical="center"/>
    </xf>
    <xf numFmtId="0" fontId="22" fillId="2" borderId="0" xfId="1" applyFont="1" applyFill="1" applyAlignment="1">
      <alignment vertical="center" shrinkToFit="1"/>
    </xf>
    <xf numFmtId="0" fontId="24" fillId="2" borderId="0" xfId="6" applyFont="1" applyFill="1" applyBorder="1" applyAlignment="1">
      <alignment horizontal="center" vertical="center"/>
    </xf>
    <xf numFmtId="0" fontId="24" fillId="0" borderId="0" xfId="0" applyFont="1" applyAlignment="1">
      <alignment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5" fillId="3" borderId="5" xfId="3" applyFont="1" applyFill="1" applyBorder="1" applyAlignment="1">
      <alignment horizontal="center" vertical="center" wrapText="1"/>
    </xf>
    <xf numFmtId="58" fontId="5" fillId="2" borderId="2" xfId="4" applyNumberFormat="1" applyFont="1" applyFill="1" applyBorder="1" applyAlignment="1">
      <alignment horizontal="center" vertical="center" shrinkToFit="1"/>
    </xf>
    <xf numFmtId="38" fontId="5" fillId="2" borderId="3" xfId="4" applyFont="1" applyFill="1" applyBorder="1" applyAlignment="1">
      <alignment horizontal="right" vertical="center" shrinkToFit="1"/>
    </xf>
    <xf numFmtId="38" fontId="5" fillId="2" borderId="4" xfId="4" applyFont="1" applyFill="1" applyBorder="1" applyAlignment="1">
      <alignment horizontal="right" vertical="center" shrinkToFit="1"/>
    </xf>
    <xf numFmtId="58" fontId="5" fillId="0" borderId="2" xfId="4" applyNumberFormat="1" applyFont="1" applyFill="1" applyBorder="1" applyAlignment="1">
      <alignment horizontal="center" vertical="center" shrinkToFit="1"/>
    </xf>
    <xf numFmtId="38" fontId="5" fillId="0" borderId="3" xfId="4" applyFont="1" applyFill="1" applyBorder="1" applyAlignment="1">
      <alignment horizontal="right" vertical="center" shrinkToFit="1"/>
    </xf>
    <xf numFmtId="38" fontId="5" fillId="0" borderId="4" xfId="4" applyFont="1" applyFill="1" applyBorder="1" applyAlignment="1">
      <alignment horizontal="right" vertical="center" shrinkToFit="1"/>
    </xf>
    <xf numFmtId="0" fontId="5" fillId="3" borderId="2" xfId="3" applyFont="1" applyFill="1" applyBorder="1" applyAlignment="1">
      <alignment horizontal="center" vertical="center" shrinkToFit="1"/>
    </xf>
    <xf numFmtId="38" fontId="5" fillId="3" borderId="3" xfId="3" applyNumberFormat="1" applyFont="1" applyFill="1" applyBorder="1" applyAlignment="1">
      <alignment horizontal="center" vertical="center" shrinkToFit="1"/>
    </xf>
    <xf numFmtId="38" fontId="5" fillId="3" borderId="4" xfId="3" applyNumberFormat="1" applyFont="1" applyFill="1" applyBorder="1" applyAlignment="1">
      <alignment horizontal="center" vertical="center" shrinkToFit="1"/>
    </xf>
    <xf numFmtId="0" fontId="5" fillId="3" borderId="3" xfId="3"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4" fillId="0" borderId="0" xfId="6"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176" fontId="5" fillId="3" borderId="2" xfId="3" applyNumberFormat="1" applyFont="1" applyFill="1" applyBorder="1" applyAlignment="1">
      <alignment horizontal="center" vertical="center" wrapText="1"/>
    </xf>
    <xf numFmtId="0" fontId="5" fillId="2" borderId="0" xfId="6" applyFont="1" applyFill="1" applyBorder="1" applyAlignment="1">
      <alignment horizontal="center" vertical="center" shrinkToFit="1"/>
    </xf>
    <xf numFmtId="0" fontId="11" fillId="2" borderId="0" xfId="0" applyFont="1" applyFill="1" applyAlignment="1">
      <alignment vertical="center" shrinkToFit="1"/>
    </xf>
    <xf numFmtId="176" fontId="5" fillId="3" borderId="3" xfId="3" applyNumberFormat="1"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3" fontId="5" fillId="2" borderId="2" xfId="3" applyNumberFormat="1" applyFont="1" applyFill="1" applyBorder="1" applyAlignment="1">
      <alignment horizontal="center" vertical="center" shrinkToFit="1"/>
    </xf>
    <xf numFmtId="177" fontId="5" fillId="2" borderId="2"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38" fontId="5" fillId="2" borderId="3" xfId="5" applyFont="1" applyFill="1" applyBorder="1" applyAlignment="1">
      <alignment horizontal="center" vertical="center" shrinkToFit="1"/>
    </xf>
    <xf numFmtId="38" fontId="5" fillId="2" borderId="4" xfId="5" applyFont="1" applyFill="1" applyBorder="1" applyAlignment="1">
      <alignment horizontal="center" vertical="center" shrinkToFit="1"/>
    </xf>
    <xf numFmtId="38" fontId="5" fillId="2" borderId="5" xfId="5" applyFont="1" applyFill="1" applyBorder="1" applyAlignment="1">
      <alignment horizontal="center" vertical="center" shrinkToFit="1"/>
    </xf>
    <xf numFmtId="0" fontId="22" fillId="3" borderId="0" xfId="3" applyFont="1" applyFill="1" applyBorder="1" applyAlignment="1">
      <alignment horizontal="left" vertical="center" wrapText="1"/>
    </xf>
    <xf numFmtId="176" fontId="5" fillId="3" borderId="3" xfId="3"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176" fontId="19" fillId="3" borderId="3" xfId="3" applyNumberFormat="1" applyFont="1" applyFill="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9" fillId="3" borderId="3" xfId="3" applyFont="1" applyFill="1" applyBorder="1" applyAlignment="1">
      <alignment horizontal="center" vertical="center"/>
    </xf>
    <xf numFmtId="58" fontId="22" fillId="2" borderId="2" xfId="4" applyNumberFormat="1" applyFont="1" applyFill="1" applyBorder="1" applyAlignment="1">
      <alignment horizontal="center" vertical="center" shrinkToFit="1"/>
    </xf>
    <xf numFmtId="38" fontId="22" fillId="2" borderId="3" xfId="4" applyFont="1" applyFill="1" applyBorder="1" applyAlignment="1">
      <alignment horizontal="right" vertical="center" shrinkToFit="1"/>
    </xf>
    <xf numFmtId="38" fontId="22" fillId="2" borderId="4" xfId="4" applyFont="1" applyFill="1" applyBorder="1" applyAlignment="1">
      <alignment horizontal="right" vertical="center" shrinkToFit="1"/>
    </xf>
    <xf numFmtId="0" fontId="22" fillId="2" borderId="0" xfId="6" applyFont="1" applyFill="1" applyBorder="1" applyAlignment="1">
      <alignment horizontal="center" vertical="center" shrinkToFit="1"/>
    </xf>
    <xf numFmtId="0" fontId="22" fillId="2" borderId="0" xfId="0" applyFont="1" applyFill="1" applyAlignment="1">
      <alignment vertical="center" shrinkToFit="1"/>
    </xf>
    <xf numFmtId="0" fontId="5" fillId="3" borderId="2"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4" xfId="6" applyFont="1" applyFill="1" applyBorder="1" applyAlignment="1">
      <alignment horizontal="center" vertical="center" wrapText="1"/>
    </xf>
    <xf numFmtId="0" fontId="5" fillId="3" borderId="5" xfId="6" applyFont="1" applyFill="1" applyBorder="1" applyAlignment="1">
      <alignment horizontal="center" vertical="center" wrapText="1"/>
    </xf>
    <xf numFmtId="0" fontId="5" fillId="3" borderId="2" xfId="6" applyFont="1" applyFill="1" applyBorder="1" applyAlignment="1">
      <alignment horizontal="center" vertical="center" shrinkToFit="1"/>
    </xf>
    <xf numFmtId="38" fontId="5" fillId="3" borderId="3" xfId="6" applyNumberFormat="1" applyFont="1" applyFill="1" applyBorder="1" applyAlignment="1">
      <alignment horizontal="center" vertical="center" shrinkToFit="1"/>
    </xf>
    <xf numFmtId="38" fontId="5" fillId="3" borderId="4" xfId="6" applyNumberFormat="1" applyFont="1" applyFill="1" applyBorder="1" applyAlignment="1">
      <alignment horizontal="center" vertical="center" shrinkToFit="1"/>
    </xf>
    <xf numFmtId="0" fontId="5" fillId="3" borderId="6" xfId="6" applyFont="1" applyFill="1" applyBorder="1" applyAlignment="1">
      <alignment horizontal="center" vertical="center" wrapText="1"/>
    </xf>
    <xf numFmtId="0" fontId="5" fillId="3" borderId="7" xfId="6" applyFont="1" applyFill="1" applyBorder="1" applyAlignment="1">
      <alignment horizontal="center" vertical="center" wrapText="1"/>
    </xf>
    <xf numFmtId="0" fontId="5" fillId="3" borderId="8"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3" borderId="12" xfId="6" applyFont="1" applyFill="1" applyBorder="1" applyAlignment="1">
      <alignment horizontal="center" vertical="center" wrapText="1"/>
    </xf>
    <xf numFmtId="176" fontId="5" fillId="3" borderId="3" xfId="6" applyNumberFormat="1" applyFont="1" applyFill="1" applyBorder="1" applyAlignment="1">
      <alignment horizontal="left" vertical="center" wrapText="1"/>
    </xf>
    <xf numFmtId="177" fontId="5" fillId="2" borderId="2" xfId="6" applyNumberFormat="1" applyFont="1" applyFill="1" applyBorder="1" applyAlignment="1">
      <alignment horizontal="center" vertical="center" wrapText="1"/>
    </xf>
    <xf numFmtId="176" fontId="19" fillId="3" borderId="3" xfId="6" applyNumberFormat="1"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176" fontId="5" fillId="3" borderId="2" xfId="6" applyNumberFormat="1" applyFont="1" applyFill="1" applyBorder="1" applyAlignment="1">
      <alignment horizontal="center" vertical="center" wrapText="1"/>
    </xf>
    <xf numFmtId="0" fontId="19" fillId="3" borderId="3" xfId="6" applyFont="1" applyFill="1" applyBorder="1" applyAlignment="1">
      <alignment horizontal="center" vertical="center"/>
    </xf>
    <xf numFmtId="3" fontId="5" fillId="2" borderId="2" xfId="6" applyNumberFormat="1" applyFont="1" applyFill="1" applyBorder="1" applyAlignment="1">
      <alignment horizontal="center" vertical="center" shrinkToFit="1"/>
    </xf>
    <xf numFmtId="176" fontId="19" fillId="3" borderId="3" xfId="6" applyNumberFormat="1" applyFont="1" applyFill="1" applyBorder="1" applyAlignment="1">
      <alignment horizontal="center" vertical="center"/>
    </xf>
    <xf numFmtId="38" fontId="5" fillId="2" borderId="3" xfId="7" applyFont="1" applyFill="1" applyBorder="1" applyAlignment="1">
      <alignment horizontal="center" vertical="center" shrinkToFit="1"/>
    </xf>
    <xf numFmtId="38" fontId="5" fillId="2" borderId="4" xfId="7" applyFont="1" applyFill="1" applyBorder="1" applyAlignment="1">
      <alignment horizontal="center" vertical="center" shrinkToFit="1"/>
    </xf>
    <xf numFmtId="38" fontId="5" fillId="2" borderId="5" xfId="7" applyFont="1" applyFill="1" applyBorder="1" applyAlignment="1">
      <alignment horizontal="center" vertical="center" shrinkToFit="1"/>
    </xf>
    <xf numFmtId="0" fontId="5" fillId="3" borderId="0" xfId="6" applyFont="1" applyFill="1" applyAlignment="1">
      <alignment horizontal="left" vertical="center"/>
    </xf>
    <xf numFmtId="0" fontId="5" fillId="3" borderId="0" xfId="6" applyFont="1" applyFill="1" applyBorder="1" applyAlignment="1">
      <alignment horizontal="left" vertical="center"/>
    </xf>
  </cellXfs>
  <cellStyles count="8">
    <cellStyle name="桁区切り 2" xfId="4"/>
    <cellStyle name="桁区切り 2 2" xfId="5"/>
    <cellStyle name="桁区切り 2 3" xfId="7"/>
    <cellStyle name="桁区切り 4" xfId="2"/>
    <cellStyle name="標準" xfId="0" builtinId="0"/>
    <cellStyle name="標準 2" xfId="3"/>
    <cellStyle name="標準 3" xfId="1"/>
    <cellStyle name="標準 4" xfId="6"/>
  </cellStyles>
  <dxfs count="0"/>
  <tableStyles count="0" defaultTableStyle="TableStyleMedium2" defaultPivotStyle="PivotStyleLight16"/>
  <colors>
    <mruColors>
      <color rgb="FFFFFFC1"/>
      <color rgb="FFFFFF79"/>
      <color rgb="FFFFE7FF"/>
      <color rgb="FFEFFFEF"/>
      <color rgb="FFFFE8D1"/>
      <color rgb="FFFFCC99"/>
      <color rgb="FFC1FFFF"/>
      <color rgb="FF66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123824</xdr:colOff>
      <xdr:row>28</xdr:row>
      <xdr:rowOff>123823</xdr:rowOff>
    </xdr:from>
    <xdr:to>
      <xdr:col>21</xdr:col>
      <xdr:colOff>219075</xdr:colOff>
      <xdr:row>33</xdr:row>
      <xdr:rowOff>171449</xdr:rowOff>
    </xdr:to>
    <xdr:sp macro="" textlink="">
      <xdr:nvSpPr>
        <xdr:cNvPr id="2" name="大かっこ 1"/>
        <xdr:cNvSpPr/>
      </xdr:nvSpPr>
      <xdr:spPr>
        <a:xfrm>
          <a:off x="400049" y="5295898"/>
          <a:ext cx="5619751" cy="952501"/>
        </a:xfrm>
        <a:prstGeom prst="bracketPair">
          <a:avLst>
            <a:gd name="adj" fmla="val 1037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180974</xdr:colOff>
      <xdr:row>39</xdr:row>
      <xdr:rowOff>133349</xdr:rowOff>
    </xdr:from>
    <xdr:to>
      <xdr:col>20</xdr:col>
      <xdr:colOff>123824</xdr:colOff>
      <xdr:row>46</xdr:row>
      <xdr:rowOff>28574</xdr:rowOff>
    </xdr:to>
    <xdr:sp macro="" textlink="">
      <xdr:nvSpPr>
        <xdr:cNvPr id="3" name="大かっこ 2"/>
        <xdr:cNvSpPr/>
      </xdr:nvSpPr>
      <xdr:spPr>
        <a:xfrm>
          <a:off x="457199" y="7296149"/>
          <a:ext cx="5191125" cy="1162050"/>
        </a:xfrm>
        <a:prstGeom prst="bracketPair">
          <a:avLst>
            <a:gd name="adj" fmla="val 1037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123824</xdr:colOff>
      <xdr:row>28</xdr:row>
      <xdr:rowOff>123823</xdr:rowOff>
    </xdr:from>
    <xdr:to>
      <xdr:col>21</xdr:col>
      <xdr:colOff>219075</xdr:colOff>
      <xdr:row>33</xdr:row>
      <xdr:rowOff>171449</xdr:rowOff>
    </xdr:to>
    <xdr:sp macro="" textlink="">
      <xdr:nvSpPr>
        <xdr:cNvPr id="4" name="大かっこ 3"/>
        <xdr:cNvSpPr/>
      </xdr:nvSpPr>
      <xdr:spPr>
        <a:xfrm>
          <a:off x="400049" y="5295898"/>
          <a:ext cx="5619751" cy="952501"/>
        </a:xfrm>
        <a:prstGeom prst="bracketPair">
          <a:avLst>
            <a:gd name="adj" fmla="val 1037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180974</xdr:colOff>
      <xdr:row>39</xdr:row>
      <xdr:rowOff>133349</xdr:rowOff>
    </xdr:from>
    <xdr:to>
      <xdr:col>20</xdr:col>
      <xdr:colOff>123824</xdr:colOff>
      <xdr:row>46</xdr:row>
      <xdr:rowOff>28574</xdr:rowOff>
    </xdr:to>
    <xdr:sp macro="" textlink="">
      <xdr:nvSpPr>
        <xdr:cNvPr id="5" name="大かっこ 4"/>
        <xdr:cNvSpPr/>
      </xdr:nvSpPr>
      <xdr:spPr>
        <a:xfrm>
          <a:off x="457199" y="5305424"/>
          <a:ext cx="5191125" cy="1343025"/>
        </a:xfrm>
        <a:prstGeom prst="bracketPair">
          <a:avLst>
            <a:gd name="adj" fmla="val 1037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0</xdr:colOff>
      <xdr:row>48</xdr:row>
      <xdr:rowOff>0</xdr:rowOff>
    </xdr:from>
    <xdr:ext cx="5580951" cy="328423"/>
    <xdr:sp macro="" textlink="">
      <xdr:nvSpPr>
        <xdr:cNvPr id="2" name="テキスト ボックス 1"/>
        <xdr:cNvSpPr txBox="1"/>
      </xdr:nvSpPr>
      <xdr:spPr>
        <a:xfrm>
          <a:off x="8796130" y="14188109"/>
          <a:ext cx="5580951"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E,F</a:t>
          </a:r>
          <a:r>
            <a:rPr kumimoji="1" lang="ja-JP" altLang="en-US" sz="1100"/>
            <a:t>：付表２「課税売上割合・控除対象仕入税額等の計算表」から転記してください。</a:t>
          </a:r>
        </a:p>
      </xdr:txBody>
    </xdr:sp>
    <xdr:clientData/>
  </xdr:oneCellAnchor>
  <xdr:twoCellAnchor editAs="oneCell">
    <xdr:from>
      <xdr:col>13</xdr:col>
      <xdr:colOff>8984</xdr:colOff>
      <xdr:row>49</xdr:row>
      <xdr:rowOff>76419</xdr:rowOff>
    </xdr:from>
    <xdr:to>
      <xdr:col>21</xdr:col>
      <xdr:colOff>61163</xdr:colOff>
      <xdr:row>57</xdr:row>
      <xdr:rowOff>167147</xdr:rowOff>
    </xdr:to>
    <xdr:pic>
      <xdr:nvPicPr>
        <xdr:cNvPr id="3" name="図 2"/>
        <xdr:cNvPicPr>
          <a:picLocks noChangeAspect="1"/>
        </xdr:cNvPicPr>
      </xdr:nvPicPr>
      <xdr:blipFill>
        <a:blip xmlns:r="http://schemas.openxmlformats.org/officeDocument/2006/relationships" r:embed="rId1"/>
        <a:stretch>
          <a:fillRect/>
        </a:stretch>
      </xdr:blipFill>
      <xdr:spPr>
        <a:xfrm>
          <a:off x="8805114" y="14529571"/>
          <a:ext cx="6628571" cy="3047619"/>
        </a:xfrm>
        <a:prstGeom prst="rect">
          <a:avLst/>
        </a:prstGeom>
      </xdr:spPr>
    </xdr:pic>
    <xdr:clientData/>
  </xdr:twoCellAnchor>
  <xdr:twoCellAnchor>
    <xdr:from>
      <xdr:col>17</xdr:col>
      <xdr:colOff>279653</xdr:colOff>
      <xdr:row>53</xdr:row>
      <xdr:rowOff>648466</xdr:rowOff>
    </xdr:from>
    <xdr:to>
      <xdr:col>20</xdr:col>
      <xdr:colOff>679719</xdr:colOff>
      <xdr:row>54</xdr:row>
      <xdr:rowOff>26333</xdr:rowOff>
    </xdr:to>
    <xdr:sp macro="" textlink="">
      <xdr:nvSpPr>
        <xdr:cNvPr id="4" name="正方形/長方形 3"/>
        <xdr:cNvSpPr/>
      </xdr:nvSpPr>
      <xdr:spPr>
        <a:xfrm>
          <a:off x="12687001" y="16335727"/>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279653</xdr:colOff>
      <xdr:row>56</xdr:row>
      <xdr:rowOff>116269</xdr:rowOff>
    </xdr:from>
    <xdr:to>
      <xdr:col>20</xdr:col>
      <xdr:colOff>679719</xdr:colOff>
      <xdr:row>57</xdr:row>
      <xdr:rowOff>156745</xdr:rowOff>
    </xdr:to>
    <xdr:sp macro="" textlink="">
      <xdr:nvSpPr>
        <xdr:cNvPr id="5" name="正方形/長方形 4"/>
        <xdr:cNvSpPr/>
      </xdr:nvSpPr>
      <xdr:spPr>
        <a:xfrm>
          <a:off x="12687001" y="17261269"/>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505240</xdr:colOff>
      <xdr:row>2</xdr:row>
      <xdr:rowOff>265045</xdr:rowOff>
    </xdr:from>
    <xdr:to>
      <xdr:col>11</xdr:col>
      <xdr:colOff>41635</xdr:colOff>
      <xdr:row>5</xdr:row>
      <xdr:rowOff>215349</xdr:rowOff>
    </xdr:to>
    <xdr:sp macro="" textlink="" fLocksText="0">
      <xdr:nvSpPr>
        <xdr:cNvPr id="4" name="四角形吹き出し 3"/>
        <xdr:cNvSpPr/>
      </xdr:nvSpPr>
      <xdr:spPr>
        <a:xfrm>
          <a:off x="4596849" y="811697"/>
          <a:ext cx="3122764" cy="770282"/>
        </a:xfrm>
        <a:prstGeom prst="wedgeRectCallout">
          <a:avLst>
            <a:gd name="adj1" fmla="val -48526"/>
            <a:gd name="adj2" fmla="val -795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プルダウンで選択してください。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（令和</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年度実施分は令和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年度に交付決定していますので、令和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a:t>
          </a:r>
          <a:r>
            <a:rPr lang="en-US" altLang="ja-JP" sz="1100">
              <a:solidFill>
                <a:srgbClr val="FF0000"/>
              </a:solidFill>
              <a:effectLst/>
              <a:latin typeface="ＭＳ ゴシック" panose="020B0609070205080204" pitchFamily="49" charset="-128"/>
              <a:ea typeface="ＭＳ ゴシック" panose="020B0609070205080204" pitchFamily="49" charset="-128"/>
            </a:rPr>
            <a:t>1</a:t>
          </a:r>
          <a:r>
            <a:rPr lang="ja-JP" altLang="en-US" sz="1100">
              <a:solidFill>
                <a:srgbClr val="FF0000"/>
              </a:solidFill>
              <a:effectLst/>
              <a:latin typeface="ＭＳ ゴシック" panose="020B0609070205080204" pitchFamily="49" charset="-128"/>
              <a:ea typeface="ＭＳ ゴシック" panose="020B0609070205080204" pitchFamily="49" charset="-128"/>
            </a:rPr>
            <a:t>～</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月分は令和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a:t>
          </a:r>
          <a:endParaRPr lang="ja-JP"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207067</xdr:colOff>
      <xdr:row>13</xdr:row>
      <xdr:rowOff>248478</xdr:rowOff>
    </xdr:from>
    <xdr:to>
      <xdr:col>7</xdr:col>
      <xdr:colOff>505240</xdr:colOff>
      <xdr:row>17</xdr:row>
      <xdr:rowOff>173936</xdr:rowOff>
    </xdr:to>
    <xdr:sp macro="" textlink="" fLocksText="0">
      <xdr:nvSpPr>
        <xdr:cNvPr id="5" name="四角形吹き出し 1"/>
        <xdr:cNvSpPr/>
      </xdr:nvSpPr>
      <xdr:spPr>
        <a:xfrm>
          <a:off x="3081132" y="4166152"/>
          <a:ext cx="1515717" cy="985632"/>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県から送付を受けた「大分県検査無料化事業費補助金交付決定兼額の確定通知書」に記載の金額を転記してください。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356152</xdr:colOff>
      <xdr:row>13</xdr:row>
      <xdr:rowOff>223630</xdr:rowOff>
    </xdr:from>
    <xdr:to>
      <xdr:col>6</xdr:col>
      <xdr:colOff>66261</xdr:colOff>
      <xdr:row>17</xdr:row>
      <xdr:rowOff>33131</xdr:rowOff>
    </xdr:to>
    <xdr:sp macro="" textlink="" fLocksText="0">
      <xdr:nvSpPr>
        <xdr:cNvPr id="6" name="四角形吹き出し 1"/>
        <xdr:cNvSpPr/>
      </xdr:nvSpPr>
      <xdr:spPr>
        <a:xfrm>
          <a:off x="1863587" y="4141304"/>
          <a:ext cx="1076739" cy="869675"/>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県に提出した「大分県検査無料化事業実績報告書」から転記してください。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82826</xdr:colOff>
      <xdr:row>13</xdr:row>
      <xdr:rowOff>223630</xdr:rowOff>
    </xdr:from>
    <xdr:to>
      <xdr:col>2</xdr:col>
      <xdr:colOff>231913</xdr:colOff>
      <xdr:row>19</xdr:row>
      <xdr:rowOff>88641</xdr:rowOff>
    </xdr:to>
    <xdr:sp macro="" textlink="" fLocksText="0">
      <xdr:nvSpPr>
        <xdr:cNvPr id="7" name="四角形吹き出し 1"/>
        <xdr:cNvSpPr/>
      </xdr:nvSpPr>
      <xdr:spPr>
        <a:xfrm>
          <a:off x="82826" y="4141304"/>
          <a:ext cx="1656522" cy="1455272"/>
        </a:xfrm>
        <a:prstGeom prst="wedgeRectCallout">
          <a:avLst>
            <a:gd name="adj1" fmla="val 6919"/>
            <a:gd name="adj2" fmla="val -6944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県から送付を受けた通知（交付要綱様式第２号）に記載の年月日と文書番号（感染第○○○○○号）を転記してください。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en-US" altLang="ja-JP" sz="1000">
              <a:solidFill>
                <a:srgbClr val="FF0000"/>
              </a:solidFill>
              <a:effectLst/>
              <a:latin typeface="ＭＳ ゴシック" panose="020B0609070205080204" pitchFamily="49" charset="-128"/>
              <a:ea typeface="ＭＳ ゴシック" panose="020B0609070205080204" pitchFamily="49" charset="-128"/>
            </a:rPr>
            <a:t>※</a:t>
          </a:r>
          <a:r>
            <a:rPr lang="ja-JP" altLang="en-US" sz="1000">
              <a:solidFill>
                <a:srgbClr val="FF0000"/>
              </a:solidFill>
              <a:effectLst/>
              <a:latin typeface="ＭＳ ゴシック" panose="020B0609070205080204" pitchFamily="49" charset="-128"/>
              <a:ea typeface="ＭＳ ゴシック" panose="020B0609070205080204" pitchFamily="49" charset="-128"/>
            </a:rPr>
            <a:t>期間中に交付決定が複数ある場合は、行を分けて記載してください。</a:t>
          </a:r>
        </a:p>
      </xdr:txBody>
    </xdr:sp>
    <xdr:clientData/>
  </xdr:twoCellAnchor>
  <xdr:twoCellAnchor>
    <xdr:from>
      <xdr:col>7</xdr:col>
      <xdr:colOff>447262</xdr:colOff>
      <xdr:row>54</xdr:row>
      <xdr:rowOff>231913</xdr:rowOff>
    </xdr:from>
    <xdr:to>
      <xdr:col>11</xdr:col>
      <xdr:colOff>52645</xdr:colOff>
      <xdr:row>59</xdr:row>
      <xdr:rowOff>223631</xdr:rowOff>
    </xdr:to>
    <xdr:sp macro="" textlink="" fLocksText="0">
      <xdr:nvSpPr>
        <xdr:cNvPr id="8" name="四角形吹き出し 1"/>
        <xdr:cNvSpPr/>
      </xdr:nvSpPr>
      <xdr:spPr>
        <a:xfrm>
          <a:off x="4538871" y="16846826"/>
          <a:ext cx="3191752" cy="1316935"/>
        </a:xfrm>
        <a:prstGeom prst="wedgeRectCallout">
          <a:avLst>
            <a:gd name="adj1" fmla="val 1807"/>
            <a:gd name="adj2" fmla="val -7963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200"/>
            </a:lnSpc>
          </a:pP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確定申告時に課税売上割合</a:t>
          </a: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の端数を</a:t>
          </a: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切り捨てて計算し、確定申告をしている場合にのみ、その</a:t>
          </a: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確定申告時に使用した課税売上</a:t>
          </a: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割合</a:t>
          </a: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（端数切捨て）</a:t>
          </a: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を記入</a:t>
          </a: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して</a:t>
          </a: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ください。それ以外の場合には空欄で構いません。</a:t>
          </a:r>
          <a:endParaRPr lang="en-US" altLang="ja-JP" sz="1000">
            <a:solidFill>
              <a:srgbClr val="FF0000"/>
            </a:solidFill>
            <a:effectLst/>
            <a:latin typeface="ＭＳ ゴシック" panose="020B0609070205080204" pitchFamily="49" charset="-128"/>
            <a:ea typeface="ＭＳ ゴシック" panose="020B0609070205080204" pitchFamily="49" charset="-128"/>
            <a:cs typeface="+mn-cs"/>
          </a:endParaRPr>
        </a:p>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確定申告時に課税売上割合の端数を切り捨てたか否かを確認するには、「課税売上割合・控除対象仕入額等の計算表（第２表）のチェックポイント」をご確認ください。</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314740</xdr:colOff>
      <xdr:row>45</xdr:row>
      <xdr:rowOff>91107</xdr:rowOff>
    </xdr:from>
    <xdr:to>
      <xdr:col>10</xdr:col>
      <xdr:colOff>795131</xdr:colOff>
      <xdr:row>47</xdr:row>
      <xdr:rowOff>182217</xdr:rowOff>
    </xdr:to>
    <xdr:sp macro="" textlink="" fLocksText="0">
      <xdr:nvSpPr>
        <xdr:cNvPr id="12" name="四角形吹き出し 1"/>
        <xdr:cNvSpPr/>
      </xdr:nvSpPr>
      <xdr:spPr>
        <a:xfrm>
          <a:off x="4406349" y="13484085"/>
          <a:ext cx="3246782" cy="621197"/>
        </a:xfrm>
        <a:prstGeom prst="wedgeRectCallout">
          <a:avLst>
            <a:gd name="adj1" fmla="val -164"/>
            <a:gd name="adj2" fmla="val 86306"/>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2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（Ｅ）欄及び（Ｆ）欄の記載に不明な点がありましたら、</a:t>
          </a:r>
          <a:r>
            <a:rPr lang="ja-JP" altLang="ja-JP" sz="1000">
              <a:solidFill>
                <a:srgbClr val="FF0000"/>
              </a:solidFill>
              <a:effectLst/>
              <a:latin typeface="ＭＳ ゴシック" panose="020B0609070205080204" pitchFamily="49" charset="-128"/>
              <a:ea typeface="ＭＳ ゴシック" panose="020B0609070205080204" pitchFamily="49" charset="-128"/>
              <a:cs typeface="+mn-cs"/>
            </a:rPr>
            <a:t>「課税売上割合・控除対象仕入額等の計算表（第２表）のチェックポイント」</a:t>
          </a:r>
          <a:r>
            <a:rPr lang="ja-JP" altLang="en-US" sz="1000">
              <a:solidFill>
                <a:srgbClr val="FF0000"/>
              </a:solidFill>
              <a:effectLst/>
              <a:latin typeface="ＭＳ ゴシック" panose="020B0609070205080204" pitchFamily="49" charset="-128"/>
              <a:ea typeface="ＭＳ ゴシック" panose="020B0609070205080204" pitchFamily="49" charset="-128"/>
              <a:cs typeface="+mn-cs"/>
            </a:rPr>
            <a:t>をご確認ください。</a:t>
          </a:r>
          <a:endParaRPr lang="ja-JP"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869674</xdr:colOff>
      <xdr:row>37</xdr:row>
      <xdr:rowOff>207064</xdr:rowOff>
    </xdr:from>
    <xdr:to>
      <xdr:col>10</xdr:col>
      <xdr:colOff>621196</xdr:colOff>
      <xdr:row>44</xdr:row>
      <xdr:rowOff>1</xdr:rowOff>
    </xdr:to>
    <xdr:sp macro="" textlink="" fLocksText="0">
      <xdr:nvSpPr>
        <xdr:cNvPr id="13" name="四角形吹き出し 1"/>
        <xdr:cNvSpPr/>
      </xdr:nvSpPr>
      <xdr:spPr>
        <a:xfrm>
          <a:off x="4961283" y="11363738"/>
          <a:ext cx="2517913" cy="1764198"/>
        </a:xfrm>
        <a:custGeom>
          <a:avLst/>
          <a:gdLst>
            <a:gd name="connsiteX0" fmla="*/ 0 w 2517913"/>
            <a:gd name="connsiteY0" fmla="*/ 0 h 788351"/>
            <a:gd name="connsiteX1" fmla="*/ 1468783 w 2517913"/>
            <a:gd name="connsiteY1" fmla="*/ 0 h 788351"/>
            <a:gd name="connsiteX2" fmla="*/ 1468783 w 2517913"/>
            <a:gd name="connsiteY2" fmla="*/ 0 h 788351"/>
            <a:gd name="connsiteX3" fmla="*/ 2098261 w 2517913"/>
            <a:gd name="connsiteY3" fmla="*/ 0 h 788351"/>
            <a:gd name="connsiteX4" fmla="*/ 2517913 w 2517913"/>
            <a:gd name="connsiteY4" fmla="*/ 0 h 788351"/>
            <a:gd name="connsiteX5" fmla="*/ 2517913 w 2517913"/>
            <a:gd name="connsiteY5" fmla="*/ 459871 h 788351"/>
            <a:gd name="connsiteX6" fmla="*/ 2517913 w 2517913"/>
            <a:gd name="connsiteY6" fmla="*/ 459871 h 788351"/>
            <a:gd name="connsiteX7" fmla="*/ 2517913 w 2517913"/>
            <a:gd name="connsiteY7" fmla="*/ 656959 h 788351"/>
            <a:gd name="connsiteX8" fmla="*/ 2517913 w 2517913"/>
            <a:gd name="connsiteY8" fmla="*/ 788351 h 788351"/>
            <a:gd name="connsiteX9" fmla="*/ 2098261 w 2517913"/>
            <a:gd name="connsiteY9" fmla="*/ 788351 h 788351"/>
            <a:gd name="connsiteX10" fmla="*/ 2263453 w 2517913"/>
            <a:gd name="connsiteY10" fmla="*/ 1489029 h 788351"/>
            <a:gd name="connsiteX11" fmla="*/ 1468783 w 2517913"/>
            <a:gd name="connsiteY11" fmla="*/ 788351 h 788351"/>
            <a:gd name="connsiteX12" fmla="*/ 0 w 2517913"/>
            <a:gd name="connsiteY12" fmla="*/ 788351 h 788351"/>
            <a:gd name="connsiteX13" fmla="*/ 0 w 2517913"/>
            <a:gd name="connsiteY13" fmla="*/ 656959 h 788351"/>
            <a:gd name="connsiteX14" fmla="*/ 0 w 2517913"/>
            <a:gd name="connsiteY14" fmla="*/ 459871 h 788351"/>
            <a:gd name="connsiteX15" fmla="*/ 0 w 2517913"/>
            <a:gd name="connsiteY15" fmla="*/ 459871 h 788351"/>
            <a:gd name="connsiteX16" fmla="*/ 0 w 2517913"/>
            <a:gd name="connsiteY16" fmla="*/ 0 h 788351"/>
            <a:gd name="connsiteX0" fmla="*/ 0 w 2517913"/>
            <a:gd name="connsiteY0" fmla="*/ 16566 h 1505595"/>
            <a:gd name="connsiteX1" fmla="*/ 1468783 w 2517913"/>
            <a:gd name="connsiteY1" fmla="*/ 16566 h 1505595"/>
            <a:gd name="connsiteX2" fmla="*/ 1468783 w 2517913"/>
            <a:gd name="connsiteY2" fmla="*/ 16566 h 1505595"/>
            <a:gd name="connsiteX3" fmla="*/ 1797326 w 2517913"/>
            <a:gd name="connsiteY3" fmla="*/ 0 h 1505595"/>
            <a:gd name="connsiteX4" fmla="*/ 2098261 w 2517913"/>
            <a:gd name="connsiteY4" fmla="*/ 16566 h 1505595"/>
            <a:gd name="connsiteX5" fmla="*/ 2517913 w 2517913"/>
            <a:gd name="connsiteY5" fmla="*/ 16566 h 1505595"/>
            <a:gd name="connsiteX6" fmla="*/ 2517913 w 2517913"/>
            <a:gd name="connsiteY6" fmla="*/ 476437 h 1505595"/>
            <a:gd name="connsiteX7" fmla="*/ 2517913 w 2517913"/>
            <a:gd name="connsiteY7" fmla="*/ 476437 h 1505595"/>
            <a:gd name="connsiteX8" fmla="*/ 2517913 w 2517913"/>
            <a:gd name="connsiteY8" fmla="*/ 673525 h 1505595"/>
            <a:gd name="connsiteX9" fmla="*/ 2517913 w 2517913"/>
            <a:gd name="connsiteY9" fmla="*/ 804917 h 1505595"/>
            <a:gd name="connsiteX10" fmla="*/ 2098261 w 2517913"/>
            <a:gd name="connsiteY10" fmla="*/ 804917 h 1505595"/>
            <a:gd name="connsiteX11" fmla="*/ 2263453 w 2517913"/>
            <a:gd name="connsiteY11" fmla="*/ 1505595 h 1505595"/>
            <a:gd name="connsiteX12" fmla="*/ 1468783 w 2517913"/>
            <a:gd name="connsiteY12" fmla="*/ 804917 h 1505595"/>
            <a:gd name="connsiteX13" fmla="*/ 0 w 2517913"/>
            <a:gd name="connsiteY13" fmla="*/ 804917 h 1505595"/>
            <a:gd name="connsiteX14" fmla="*/ 0 w 2517913"/>
            <a:gd name="connsiteY14" fmla="*/ 673525 h 1505595"/>
            <a:gd name="connsiteX15" fmla="*/ 0 w 2517913"/>
            <a:gd name="connsiteY15" fmla="*/ 476437 h 1505595"/>
            <a:gd name="connsiteX16" fmla="*/ 0 w 2517913"/>
            <a:gd name="connsiteY16" fmla="*/ 476437 h 1505595"/>
            <a:gd name="connsiteX17" fmla="*/ 0 w 2517913"/>
            <a:gd name="connsiteY17" fmla="*/ 16566 h 1505595"/>
            <a:gd name="connsiteX0" fmla="*/ 0 w 2517913"/>
            <a:gd name="connsiteY0" fmla="*/ 298175 h 1787204"/>
            <a:gd name="connsiteX1" fmla="*/ 1468783 w 2517913"/>
            <a:gd name="connsiteY1" fmla="*/ 298175 h 1787204"/>
            <a:gd name="connsiteX2" fmla="*/ 1468783 w 2517913"/>
            <a:gd name="connsiteY2" fmla="*/ 298175 h 1787204"/>
            <a:gd name="connsiteX3" fmla="*/ 1051891 w 2517913"/>
            <a:gd name="connsiteY3" fmla="*/ 0 h 1787204"/>
            <a:gd name="connsiteX4" fmla="*/ 2098261 w 2517913"/>
            <a:gd name="connsiteY4" fmla="*/ 298175 h 1787204"/>
            <a:gd name="connsiteX5" fmla="*/ 2517913 w 2517913"/>
            <a:gd name="connsiteY5" fmla="*/ 298175 h 1787204"/>
            <a:gd name="connsiteX6" fmla="*/ 2517913 w 2517913"/>
            <a:gd name="connsiteY6" fmla="*/ 758046 h 1787204"/>
            <a:gd name="connsiteX7" fmla="*/ 2517913 w 2517913"/>
            <a:gd name="connsiteY7" fmla="*/ 758046 h 1787204"/>
            <a:gd name="connsiteX8" fmla="*/ 2517913 w 2517913"/>
            <a:gd name="connsiteY8" fmla="*/ 955134 h 1787204"/>
            <a:gd name="connsiteX9" fmla="*/ 2517913 w 2517913"/>
            <a:gd name="connsiteY9" fmla="*/ 1086526 h 1787204"/>
            <a:gd name="connsiteX10" fmla="*/ 2098261 w 2517913"/>
            <a:gd name="connsiteY10" fmla="*/ 1086526 h 1787204"/>
            <a:gd name="connsiteX11" fmla="*/ 2263453 w 2517913"/>
            <a:gd name="connsiteY11" fmla="*/ 1787204 h 1787204"/>
            <a:gd name="connsiteX12" fmla="*/ 1468783 w 2517913"/>
            <a:gd name="connsiteY12" fmla="*/ 1086526 h 1787204"/>
            <a:gd name="connsiteX13" fmla="*/ 0 w 2517913"/>
            <a:gd name="connsiteY13" fmla="*/ 1086526 h 1787204"/>
            <a:gd name="connsiteX14" fmla="*/ 0 w 2517913"/>
            <a:gd name="connsiteY14" fmla="*/ 955134 h 1787204"/>
            <a:gd name="connsiteX15" fmla="*/ 0 w 2517913"/>
            <a:gd name="connsiteY15" fmla="*/ 758046 h 1787204"/>
            <a:gd name="connsiteX16" fmla="*/ 0 w 2517913"/>
            <a:gd name="connsiteY16" fmla="*/ 758046 h 1787204"/>
            <a:gd name="connsiteX17" fmla="*/ 0 w 2517913"/>
            <a:gd name="connsiteY17" fmla="*/ 298175 h 1787204"/>
            <a:gd name="connsiteX0" fmla="*/ 0 w 2517913"/>
            <a:gd name="connsiteY0" fmla="*/ 298175 h 2321186"/>
            <a:gd name="connsiteX1" fmla="*/ 1468783 w 2517913"/>
            <a:gd name="connsiteY1" fmla="*/ 298175 h 2321186"/>
            <a:gd name="connsiteX2" fmla="*/ 1468783 w 2517913"/>
            <a:gd name="connsiteY2" fmla="*/ 298175 h 2321186"/>
            <a:gd name="connsiteX3" fmla="*/ 1051891 w 2517913"/>
            <a:gd name="connsiteY3" fmla="*/ 0 h 2321186"/>
            <a:gd name="connsiteX4" fmla="*/ 2098261 w 2517913"/>
            <a:gd name="connsiteY4" fmla="*/ 298175 h 2321186"/>
            <a:gd name="connsiteX5" fmla="*/ 2517913 w 2517913"/>
            <a:gd name="connsiteY5" fmla="*/ 298175 h 2321186"/>
            <a:gd name="connsiteX6" fmla="*/ 2517913 w 2517913"/>
            <a:gd name="connsiteY6" fmla="*/ 758046 h 2321186"/>
            <a:gd name="connsiteX7" fmla="*/ 2517913 w 2517913"/>
            <a:gd name="connsiteY7" fmla="*/ 758046 h 2321186"/>
            <a:gd name="connsiteX8" fmla="*/ 2517913 w 2517913"/>
            <a:gd name="connsiteY8" fmla="*/ 955134 h 2321186"/>
            <a:gd name="connsiteX9" fmla="*/ 2517913 w 2517913"/>
            <a:gd name="connsiteY9" fmla="*/ 1086526 h 2321186"/>
            <a:gd name="connsiteX10" fmla="*/ 2098261 w 2517913"/>
            <a:gd name="connsiteY10" fmla="*/ 1086526 h 2321186"/>
            <a:gd name="connsiteX11" fmla="*/ 2130931 w 2517913"/>
            <a:gd name="connsiteY11" fmla="*/ 2321186 h 2321186"/>
            <a:gd name="connsiteX12" fmla="*/ 1468783 w 2517913"/>
            <a:gd name="connsiteY12" fmla="*/ 1086526 h 2321186"/>
            <a:gd name="connsiteX13" fmla="*/ 0 w 2517913"/>
            <a:gd name="connsiteY13" fmla="*/ 1086526 h 2321186"/>
            <a:gd name="connsiteX14" fmla="*/ 0 w 2517913"/>
            <a:gd name="connsiteY14" fmla="*/ 955134 h 2321186"/>
            <a:gd name="connsiteX15" fmla="*/ 0 w 2517913"/>
            <a:gd name="connsiteY15" fmla="*/ 758046 h 2321186"/>
            <a:gd name="connsiteX16" fmla="*/ 0 w 2517913"/>
            <a:gd name="connsiteY16" fmla="*/ 758046 h 2321186"/>
            <a:gd name="connsiteX17" fmla="*/ 0 w 2517913"/>
            <a:gd name="connsiteY17" fmla="*/ 298175 h 2321186"/>
            <a:gd name="connsiteX0" fmla="*/ 0 w 2517913"/>
            <a:gd name="connsiteY0" fmla="*/ 298175 h 2321186"/>
            <a:gd name="connsiteX1" fmla="*/ 1468783 w 2517913"/>
            <a:gd name="connsiteY1" fmla="*/ 298175 h 2321186"/>
            <a:gd name="connsiteX2" fmla="*/ 1468783 w 2517913"/>
            <a:gd name="connsiteY2" fmla="*/ 298175 h 2321186"/>
            <a:gd name="connsiteX3" fmla="*/ 1051891 w 2517913"/>
            <a:gd name="connsiteY3" fmla="*/ 0 h 2321186"/>
            <a:gd name="connsiteX4" fmla="*/ 2098261 w 2517913"/>
            <a:gd name="connsiteY4" fmla="*/ 298175 h 2321186"/>
            <a:gd name="connsiteX5" fmla="*/ 2517913 w 2517913"/>
            <a:gd name="connsiteY5" fmla="*/ 298175 h 2321186"/>
            <a:gd name="connsiteX6" fmla="*/ 2517913 w 2517913"/>
            <a:gd name="connsiteY6" fmla="*/ 758046 h 2321186"/>
            <a:gd name="connsiteX7" fmla="*/ 2517913 w 2517913"/>
            <a:gd name="connsiteY7" fmla="*/ 758046 h 2321186"/>
            <a:gd name="connsiteX8" fmla="*/ 2517913 w 2517913"/>
            <a:gd name="connsiteY8" fmla="*/ 955134 h 2321186"/>
            <a:gd name="connsiteX9" fmla="*/ 2517913 w 2517913"/>
            <a:gd name="connsiteY9" fmla="*/ 1086526 h 2321186"/>
            <a:gd name="connsiteX10" fmla="*/ 1841500 w 2517913"/>
            <a:gd name="connsiteY10" fmla="*/ 1086526 h 2321186"/>
            <a:gd name="connsiteX11" fmla="*/ 2130931 w 2517913"/>
            <a:gd name="connsiteY11" fmla="*/ 2321186 h 2321186"/>
            <a:gd name="connsiteX12" fmla="*/ 1468783 w 2517913"/>
            <a:gd name="connsiteY12" fmla="*/ 1086526 h 2321186"/>
            <a:gd name="connsiteX13" fmla="*/ 0 w 2517913"/>
            <a:gd name="connsiteY13" fmla="*/ 1086526 h 2321186"/>
            <a:gd name="connsiteX14" fmla="*/ 0 w 2517913"/>
            <a:gd name="connsiteY14" fmla="*/ 955134 h 2321186"/>
            <a:gd name="connsiteX15" fmla="*/ 0 w 2517913"/>
            <a:gd name="connsiteY15" fmla="*/ 758046 h 2321186"/>
            <a:gd name="connsiteX16" fmla="*/ 0 w 2517913"/>
            <a:gd name="connsiteY16" fmla="*/ 758046 h 2321186"/>
            <a:gd name="connsiteX17" fmla="*/ 0 w 2517913"/>
            <a:gd name="connsiteY17" fmla="*/ 298175 h 2321186"/>
            <a:gd name="connsiteX0" fmla="*/ 0 w 2517913"/>
            <a:gd name="connsiteY0" fmla="*/ 450742 h 2473753"/>
            <a:gd name="connsiteX1" fmla="*/ 1468783 w 2517913"/>
            <a:gd name="connsiteY1" fmla="*/ 450742 h 2473753"/>
            <a:gd name="connsiteX2" fmla="*/ 1468783 w 2517913"/>
            <a:gd name="connsiteY2" fmla="*/ 450742 h 2473753"/>
            <a:gd name="connsiteX3" fmla="*/ 1242391 w 2517913"/>
            <a:gd name="connsiteY3" fmla="*/ 0 h 2473753"/>
            <a:gd name="connsiteX4" fmla="*/ 2098261 w 2517913"/>
            <a:gd name="connsiteY4" fmla="*/ 450742 h 2473753"/>
            <a:gd name="connsiteX5" fmla="*/ 2517913 w 2517913"/>
            <a:gd name="connsiteY5" fmla="*/ 450742 h 2473753"/>
            <a:gd name="connsiteX6" fmla="*/ 2517913 w 2517913"/>
            <a:gd name="connsiteY6" fmla="*/ 910613 h 2473753"/>
            <a:gd name="connsiteX7" fmla="*/ 2517913 w 2517913"/>
            <a:gd name="connsiteY7" fmla="*/ 910613 h 2473753"/>
            <a:gd name="connsiteX8" fmla="*/ 2517913 w 2517913"/>
            <a:gd name="connsiteY8" fmla="*/ 1107701 h 2473753"/>
            <a:gd name="connsiteX9" fmla="*/ 2517913 w 2517913"/>
            <a:gd name="connsiteY9" fmla="*/ 1239093 h 2473753"/>
            <a:gd name="connsiteX10" fmla="*/ 1841500 w 2517913"/>
            <a:gd name="connsiteY10" fmla="*/ 1239093 h 2473753"/>
            <a:gd name="connsiteX11" fmla="*/ 2130931 w 2517913"/>
            <a:gd name="connsiteY11" fmla="*/ 2473753 h 2473753"/>
            <a:gd name="connsiteX12" fmla="*/ 1468783 w 2517913"/>
            <a:gd name="connsiteY12" fmla="*/ 1239093 h 2473753"/>
            <a:gd name="connsiteX13" fmla="*/ 0 w 2517913"/>
            <a:gd name="connsiteY13" fmla="*/ 1239093 h 2473753"/>
            <a:gd name="connsiteX14" fmla="*/ 0 w 2517913"/>
            <a:gd name="connsiteY14" fmla="*/ 1107701 h 2473753"/>
            <a:gd name="connsiteX15" fmla="*/ 0 w 2517913"/>
            <a:gd name="connsiteY15" fmla="*/ 910613 h 2473753"/>
            <a:gd name="connsiteX16" fmla="*/ 0 w 2517913"/>
            <a:gd name="connsiteY16" fmla="*/ 910613 h 2473753"/>
            <a:gd name="connsiteX17" fmla="*/ 0 w 2517913"/>
            <a:gd name="connsiteY17" fmla="*/ 450742 h 2473753"/>
            <a:gd name="connsiteX0" fmla="*/ 0 w 2517913"/>
            <a:gd name="connsiteY0" fmla="*/ 450742 h 2473753"/>
            <a:gd name="connsiteX1" fmla="*/ 1468783 w 2517913"/>
            <a:gd name="connsiteY1" fmla="*/ 450742 h 2473753"/>
            <a:gd name="connsiteX2" fmla="*/ 1626153 w 2517913"/>
            <a:gd name="connsiteY2" fmla="*/ 450742 h 2473753"/>
            <a:gd name="connsiteX3" fmla="*/ 1242391 w 2517913"/>
            <a:gd name="connsiteY3" fmla="*/ 0 h 2473753"/>
            <a:gd name="connsiteX4" fmla="*/ 2098261 w 2517913"/>
            <a:gd name="connsiteY4" fmla="*/ 450742 h 2473753"/>
            <a:gd name="connsiteX5" fmla="*/ 2517913 w 2517913"/>
            <a:gd name="connsiteY5" fmla="*/ 450742 h 2473753"/>
            <a:gd name="connsiteX6" fmla="*/ 2517913 w 2517913"/>
            <a:gd name="connsiteY6" fmla="*/ 910613 h 2473753"/>
            <a:gd name="connsiteX7" fmla="*/ 2517913 w 2517913"/>
            <a:gd name="connsiteY7" fmla="*/ 910613 h 2473753"/>
            <a:gd name="connsiteX8" fmla="*/ 2517913 w 2517913"/>
            <a:gd name="connsiteY8" fmla="*/ 1107701 h 2473753"/>
            <a:gd name="connsiteX9" fmla="*/ 2517913 w 2517913"/>
            <a:gd name="connsiteY9" fmla="*/ 1239093 h 2473753"/>
            <a:gd name="connsiteX10" fmla="*/ 1841500 w 2517913"/>
            <a:gd name="connsiteY10" fmla="*/ 1239093 h 2473753"/>
            <a:gd name="connsiteX11" fmla="*/ 2130931 w 2517913"/>
            <a:gd name="connsiteY11" fmla="*/ 2473753 h 2473753"/>
            <a:gd name="connsiteX12" fmla="*/ 1468783 w 2517913"/>
            <a:gd name="connsiteY12" fmla="*/ 1239093 h 2473753"/>
            <a:gd name="connsiteX13" fmla="*/ 0 w 2517913"/>
            <a:gd name="connsiteY13" fmla="*/ 1239093 h 2473753"/>
            <a:gd name="connsiteX14" fmla="*/ 0 w 2517913"/>
            <a:gd name="connsiteY14" fmla="*/ 1107701 h 2473753"/>
            <a:gd name="connsiteX15" fmla="*/ 0 w 2517913"/>
            <a:gd name="connsiteY15" fmla="*/ 910613 h 2473753"/>
            <a:gd name="connsiteX16" fmla="*/ 0 w 2517913"/>
            <a:gd name="connsiteY16" fmla="*/ 910613 h 2473753"/>
            <a:gd name="connsiteX17" fmla="*/ 0 w 2517913"/>
            <a:gd name="connsiteY17" fmla="*/ 450742 h 2473753"/>
            <a:gd name="connsiteX0" fmla="*/ 0 w 2517913"/>
            <a:gd name="connsiteY0" fmla="*/ 779699 h 2802710"/>
            <a:gd name="connsiteX1" fmla="*/ 1468783 w 2517913"/>
            <a:gd name="connsiteY1" fmla="*/ 779699 h 2802710"/>
            <a:gd name="connsiteX2" fmla="*/ 1626153 w 2517913"/>
            <a:gd name="connsiteY2" fmla="*/ 779699 h 2802710"/>
            <a:gd name="connsiteX3" fmla="*/ 1292086 w 2517913"/>
            <a:gd name="connsiteY3" fmla="*/ 0 h 2802710"/>
            <a:gd name="connsiteX4" fmla="*/ 2098261 w 2517913"/>
            <a:gd name="connsiteY4" fmla="*/ 779699 h 2802710"/>
            <a:gd name="connsiteX5" fmla="*/ 2517913 w 2517913"/>
            <a:gd name="connsiteY5" fmla="*/ 779699 h 2802710"/>
            <a:gd name="connsiteX6" fmla="*/ 2517913 w 2517913"/>
            <a:gd name="connsiteY6" fmla="*/ 1239570 h 2802710"/>
            <a:gd name="connsiteX7" fmla="*/ 2517913 w 2517913"/>
            <a:gd name="connsiteY7" fmla="*/ 1239570 h 2802710"/>
            <a:gd name="connsiteX8" fmla="*/ 2517913 w 2517913"/>
            <a:gd name="connsiteY8" fmla="*/ 1436658 h 2802710"/>
            <a:gd name="connsiteX9" fmla="*/ 2517913 w 2517913"/>
            <a:gd name="connsiteY9" fmla="*/ 1568050 h 2802710"/>
            <a:gd name="connsiteX10" fmla="*/ 1841500 w 2517913"/>
            <a:gd name="connsiteY10" fmla="*/ 1568050 h 2802710"/>
            <a:gd name="connsiteX11" fmla="*/ 2130931 w 2517913"/>
            <a:gd name="connsiteY11" fmla="*/ 2802710 h 2802710"/>
            <a:gd name="connsiteX12" fmla="*/ 1468783 w 2517913"/>
            <a:gd name="connsiteY12" fmla="*/ 1568050 h 2802710"/>
            <a:gd name="connsiteX13" fmla="*/ 0 w 2517913"/>
            <a:gd name="connsiteY13" fmla="*/ 1568050 h 2802710"/>
            <a:gd name="connsiteX14" fmla="*/ 0 w 2517913"/>
            <a:gd name="connsiteY14" fmla="*/ 1436658 h 2802710"/>
            <a:gd name="connsiteX15" fmla="*/ 0 w 2517913"/>
            <a:gd name="connsiteY15" fmla="*/ 1239570 h 2802710"/>
            <a:gd name="connsiteX16" fmla="*/ 0 w 2517913"/>
            <a:gd name="connsiteY16" fmla="*/ 1239570 h 2802710"/>
            <a:gd name="connsiteX17" fmla="*/ 0 w 2517913"/>
            <a:gd name="connsiteY17" fmla="*/ 779699 h 28027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2517913" h="2802710">
              <a:moveTo>
                <a:pt x="0" y="779699"/>
              </a:moveTo>
              <a:lnTo>
                <a:pt x="1468783" y="779699"/>
              </a:lnTo>
              <a:lnTo>
                <a:pt x="1626153" y="779699"/>
              </a:lnTo>
              <a:lnTo>
                <a:pt x="1292086" y="0"/>
              </a:lnTo>
              <a:lnTo>
                <a:pt x="2098261" y="779699"/>
              </a:lnTo>
              <a:lnTo>
                <a:pt x="2517913" y="779699"/>
              </a:lnTo>
              <a:lnTo>
                <a:pt x="2517913" y="1239570"/>
              </a:lnTo>
              <a:lnTo>
                <a:pt x="2517913" y="1239570"/>
              </a:lnTo>
              <a:lnTo>
                <a:pt x="2517913" y="1436658"/>
              </a:lnTo>
              <a:lnTo>
                <a:pt x="2517913" y="1568050"/>
              </a:lnTo>
              <a:lnTo>
                <a:pt x="1841500" y="1568050"/>
              </a:lnTo>
              <a:lnTo>
                <a:pt x="2130931" y="2802710"/>
              </a:lnTo>
              <a:lnTo>
                <a:pt x="1468783" y="1568050"/>
              </a:lnTo>
              <a:lnTo>
                <a:pt x="0" y="1568050"/>
              </a:lnTo>
              <a:lnTo>
                <a:pt x="0" y="1436658"/>
              </a:lnTo>
              <a:lnTo>
                <a:pt x="0" y="1239570"/>
              </a:lnTo>
              <a:lnTo>
                <a:pt x="0" y="1239570"/>
              </a:lnTo>
              <a:lnTo>
                <a:pt x="0" y="779699"/>
              </a:lnTo>
              <a:close/>
            </a:path>
          </a:pathLst>
        </a:cu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2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2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2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2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上の「補助金の確定額」と下の「合計」は原則として一致させてください。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256761</xdr:colOff>
      <xdr:row>20</xdr:row>
      <xdr:rowOff>248479</xdr:rowOff>
    </xdr:from>
    <xdr:to>
      <xdr:col>9</xdr:col>
      <xdr:colOff>656535</xdr:colOff>
      <xdr:row>23</xdr:row>
      <xdr:rowOff>87797</xdr:rowOff>
    </xdr:to>
    <xdr:sp macro="" textlink="" fLocksText="0">
      <xdr:nvSpPr>
        <xdr:cNvPr id="15" name="四角形吹き出し 1"/>
        <xdr:cNvSpPr/>
      </xdr:nvSpPr>
      <xdr:spPr>
        <a:xfrm>
          <a:off x="2758109" y="6021457"/>
          <a:ext cx="3762513" cy="634449"/>
        </a:xfrm>
        <a:custGeom>
          <a:avLst/>
          <a:gdLst>
            <a:gd name="connsiteX0" fmla="*/ 0 w 3563869"/>
            <a:gd name="connsiteY0" fmla="*/ 0 h 474666"/>
            <a:gd name="connsiteX1" fmla="*/ 593978 w 3563869"/>
            <a:gd name="connsiteY1" fmla="*/ 0 h 474666"/>
            <a:gd name="connsiteX2" fmla="*/ 593978 w 3563869"/>
            <a:gd name="connsiteY2" fmla="*/ 0 h 474666"/>
            <a:gd name="connsiteX3" fmla="*/ 1484945 w 3563869"/>
            <a:gd name="connsiteY3" fmla="*/ 0 h 474666"/>
            <a:gd name="connsiteX4" fmla="*/ 3563869 w 3563869"/>
            <a:gd name="connsiteY4" fmla="*/ 0 h 474666"/>
            <a:gd name="connsiteX5" fmla="*/ 3563869 w 3563869"/>
            <a:gd name="connsiteY5" fmla="*/ 276889 h 474666"/>
            <a:gd name="connsiteX6" fmla="*/ 3563869 w 3563869"/>
            <a:gd name="connsiteY6" fmla="*/ 276889 h 474666"/>
            <a:gd name="connsiteX7" fmla="*/ 3563869 w 3563869"/>
            <a:gd name="connsiteY7" fmla="*/ 395555 h 474666"/>
            <a:gd name="connsiteX8" fmla="*/ 3563869 w 3563869"/>
            <a:gd name="connsiteY8" fmla="*/ 474666 h 474666"/>
            <a:gd name="connsiteX9" fmla="*/ 1484945 w 3563869"/>
            <a:gd name="connsiteY9" fmla="*/ 474666 h 474666"/>
            <a:gd name="connsiteX10" fmla="*/ 697948 w 3563869"/>
            <a:gd name="connsiteY10" fmla="*/ 628363 h 474666"/>
            <a:gd name="connsiteX11" fmla="*/ 593978 w 3563869"/>
            <a:gd name="connsiteY11" fmla="*/ 474666 h 474666"/>
            <a:gd name="connsiteX12" fmla="*/ 0 w 3563869"/>
            <a:gd name="connsiteY12" fmla="*/ 474666 h 474666"/>
            <a:gd name="connsiteX13" fmla="*/ 0 w 3563869"/>
            <a:gd name="connsiteY13" fmla="*/ 395555 h 474666"/>
            <a:gd name="connsiteX14" fmla="*/ 0 w 3563869"/>
            <a:gd name="connsiteY14" fmla="*/ 276889 h 474666"/>
            <a:gd name="connsiteX15" fmla="*/ 0 w 3563869"/>
            <a:gd name="connsiteY15" fmla="*/ 276889 h 474666"/>
            <a:gd name="connsiteX16" fmla="*/ 0 w 3563869"/>
            <a:gd name="connsiteY16" fmla="*/ 0 h 474666"/>
            <a:gd name="connsiteX0" fmla="*/ 0 w 3563869"/>
            <a:gd name="connsiteY0" fmla="*/ 0 h 628363"/>
            <a:gd name="connsiteX1" fmla="*/ 593978 w 3563869"/>
            <a:gd name="connsiteY1" fmla="*/ 0 h 628363"/>
            <a:gd name="connsiteX2" fmla="*/ 593978 w 3563869"/>
            <a:gd name="connsiteY2" fmla="*/ 0 h 628363"/>
            <a:gd name="connsiteX3" fmla="*/ 1484945 w 3563869"/>
            <a:gd name="connsiteY3" fmla="*/ 0 h 628363"/>
            <a:gd name="connsiteX4" fmla="*/ 3563869 w 3563869"/>
            <a:gd name="connsiteY4" fmla="*/ 0 h 628363"/>
            <a:gd name="connsiteX5" fmla="*/ 3563869 w 3563869"/>
            <a:gd name="connsiteY5" fmla="*/ 276889 h 628363"/>
            <a:gd name="connsiteX6" fmla="*/ 3563869 w 3563869"/>
            <a:gd name="connsiteY6" fmla="*/ 276889 h 628363"/>
            <a:gd name="connsiteX7" fmla="*/ 3563869 w 3563869"/>
            <a:gd name="connsiteY7" fmla="*/ 395555 h 628363"/>
            <a:gd name="connsiteX8" fmla="*/ 3563869 w 3563869"/>
            <a:gd name="connsiteY8" fmla="*/ 474666 h 628363"/>
            <a:gd name="connsiteX9" fmla="*/ 1484945 w 3563869"/>
            <a:gd name="connsiteY9" fmla="*/ 474666 h 628363"/>
            <a:gd name="connsiteX10" fmla="*/ 697948 w 3563869"/>
            <a:gd name="connsiteY10" fmla="*/ 628363 h 628363"/>
            <a:gd name="connsiteX11" fmla="*/ 323413 w 3563869"/>
            <a:gd name="connsiteY11" fmla="*/ 485709 h 628363"/>
            <a:gd name="connsiteX12" fmla="*/ 0 w 3563869"/>
            <a:gd name="connsiteY12" fmla="*/ 474666 h 628363"/>
            <a:gd name="connsiteX13" fmla="*/ 0 w 3563869"/>
            <a:gd name="connsiteY13" fmla="*/ 395555 h 628363"/>
            <a:gd name="connsiteX14" fmla="*/ 0 w 3563869"/>
            <a:gd name="connsiteY14" fmla="*/ 276889 h 628363"/>
            <a:gd name="connsiteX15" fmla="*/ 0 w 3563869"/>
            <a:gd name="connsiteY15" fmla="*/ 276889 h 628363"/>
            <a:gd name="connsiteX16" fmla="*/ 0 w 3563869"/>
            <a:gd name="connsiteY16" fmla="*/ 0 h 628363"/>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484945 w 3563869"/>
            <a:gd name="connsiteY9" fmla="*/ 474666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50554 w 3563869"/>
            <a:gd name="connsiteY9" fmla="*/ 496753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23413 w 3563869"/>
            <a:gd name="connsiteY11" fmla="*/ 485709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39979 w 3563869"/>
            <a:gd name="connsiteY11" fmla="*/ 480188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35044 w 3563869"/>
            <a:gd name="connsiteY9" fmla="*/ 480391 h 622841"/>
            <a:gd name="connsiteX10" fmla="*/ 739511 w 3563869"/>
            <a:gd name="connsiteY10" fmla="*/ 480188 h 622841"/>
            <a:gd name="connsiteX11" fmla="*/ 488122 w 3563869"/>
            <a:gd name="connsiteY11" fmla="*/ 622841 h 622841"/>
            <a:gd name="connsiteX12" fmla="*/ 339979 w 3563869"/>
            <a:gd name="connsiteY12" fmla="*/ 480188 h 622841"/>
            <a:gd name="connsiteX13" fmla="*/ 0 w 3563869"/>
            <a:gd name="connsiteY13" fmla="*/ 474666 h 622841"/>
            <a:gd name="connsiteX14" fmla="*/ 0 w 3563869"/>
            <a:gd name="connsiteY14" fmla="*/ 395555 h 622841"/>
            <a:gd name="connsiteX15" fmla="*/ 0 w 3563869"/>
            <a:gd name="connsiteY15" fmla="*/ 276889 h 622841"/>
            <a:gd name="connsiteX16" fmla="*/ 0 w 3563869"/>
            <a:gd name="connsiteY16" fmla="*/ 276889 h 622841"/>
            <a:gd name="connsiteX17" fmla="*/ 0 w 3563869"/>
            <a:gd name="connsiteY17"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739511 w 3563869"/>
            <a:gd name="connsiteY9" fmla="*/ 480188 h 622841"/>
            <a:gd name="connsiteX10" fmla="*/ 488122 w 3563869"/>
            <a:gd name="connsiteY10" fmla="*/ 622841 h 622841"/>
            <a:gd name="connsiteX11" fmla="*/ 339979 w 3563869"/>
            <a:gd name="connsiteY11" fmla="*/ 480188 h 622841"/>
            <a:gd name="connsiteX12" fmla="*/ 0 w 3563869"/>
            <a:gd name="connsiteY12" fmla="*/ 474666 h 622841"/>
            <a:gd name="connsiteX13" fmla="*/ 0 w 3563869"/>
            <a:gd name="connsiteY13" fmla="*/ 395555 h 622841"/>
            <a:gd name="connsiteX14" fmla="*/ 0 w 3563869"/>
            <a:gd name="connsiteY14" fmla="*/ 276889 h 622841"/>
            <a:gd name="connsiteX15" fmla="*/ 0 w 3563869"/>
            <a:gd name="connsiteY15" fmla="*/ 276889 h 622841"/>
            <a:gd name="connsiteX16" fmla="*/ 0 w 3563869"/>
            <a:gd name="connsiteY16"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90261 w 3563869"/>
            <a:gd name="connsiteY9" fmla="*/ 469348 h 622841"/>
            <a:gd name="connsiteX10" fmla="*/ 739511 w 3563869"/>
            <a:gd name="connsiteY10" fmla="*/ 480188 h 622841"/>
            <a:gd name="connsiteX11" fmla="*/ 488122 w 3563869"/>
            <a:gd name="connsiteY11" fmla="*/ 622841 h 622841"/>
            <a:gd name="connsiteX12" fmla="*/ 339979 w 3563869"/>
            <a:gd name="connsiteY12" fmla="*/ 480188 h 622841"/>
            <a:gd name="connsiteX13" fmla="*/ 0 w 3563869"/>
            <a:gd name="connsiteY13" fmla="*/ 474666 h 622841"/>
            <a:gd name="connsiteX14" fmla="*/ 0 w 3563869"/>
            <a:gd name="connsiteY14" fmla="*/ 395555 h 622841"/>
            <a:gd name="connsiteX15" fmla="*/ 0 w 3563869"/>
            <a:gd name="connsiteY15" fmla="*/ 276889 h 622841"/>
            <a:gd name="connsiteX16" fmla="*/ 0 w 3563869"/>
            <a:gd name="connsiteY16" fmla="*/ 276889 h 622841"/>
            <a:gd name="connsiteX17" fmla="*/ 0 w 3563869"/>
            <a:gd name="connsiteY17"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590261 w 3563869"/>
            <a:gd name="connsiteY9" fmla="*/ 469348 h 622841"/>
            <a:gd name="connsiteX10" fmla="*/ 1435653 w 3563869"/>
            <a:gd name="connsiteY10" fmla="*/ 474869 h 622841"/>
            <a:gd name="connsiteX11" fmla="*/ 739511 w 3563869"/>
            <a:gd name="connsiteY11" fmla="*/ 480188 h 622841"/>
            <a:gd name="connsiteX12" fmla="*/ 488122 w 3563869"/>
            <a:gd name="connsiteY12" fmla="*/ 622841 h 622841"/>
            <a:gd name="connsiteX13" fmla="*/ 339979 w 3563869"/>
            <a:gd name="connsiteY13" fmla="*/ 480188 h 622841"/>
            <a:gd name="connsiteX14" fmla="*/ 0 w 3563869"/>
            <a:gd name="connsiteY14" fmla="*/ 474666 h 622841"/>
            <a:gd name="connsiteX15" fmla="*/ 0 w 3563869"/>
            <a:gd name="connsiteY15" fmla="*/ 395555 h 622841"/>
            <a:gd name="connsiteX16" fmla="*/ 0 w 3563869"/>
            <a:gd name="connsiteY16" fmla="*/ 276889 h 622841"/>
            <a:gd name="connsiteX17" fmla="*/ 0 w 3563869"/>
            <a:gd name="connsiteY17" fmla="*/ 276889 h 622841"/>
            <a:gd name="connsiteX18" fmla="*/ 0 w 3563869"/>
            <a:gd name="connsiteY18" fmla="*/ 0 h 622841"/>
            <a:gd name="connsiteX0" fmla="*/ 0 w 3563869"/>
            <a:gd name="connsiteY0" fmla="*/ 0 h 622841"/>
            <a:gd name="connsiteX1" fmla="*/ 593978 w 3563869"/>
            <a:gd name="connsiteY1" fmla="*/ 0 h 622841"/>
            <a:gd name="connsiteX2" fmla="*/ 593978 w 3563869"/>
            <a:gd name="connsiteY2" fmla="*/ 0 h 622841"/>
            <a:gd name="connsiteX3" fmla="*/ 1484945 w 3563869"/>
            <a:gd name="connsiteY3" fmla="*/ 0 h 622841"/>
            <a:gd name="connsiteX4" fmla="*/ 3563869 w 3563869"/>
            <a:gd name="connsiteY4" fmla="*/ 0 h 622841"/>
            <a:gd name="connsiteX5" fmla="*/ 3563869 w 3563869"/>
            <a:gd name="connsiteY5" fmla="*/ 276889 h 622841"/>
            <a:gd name="connsiteX6" fmla="*/ 3563869 w 3563869"/>
            <a:gd name="connsiteY6" fmla="*/ 276889 h 622841"/>
            <a:gd name="connsiteX7" fmla="*/ 3563869 w 3563869"/>
            <a:gd name="connsiteY7" fmla="*/ 395555 h 622841"/>
            <a:gd name="connsiteX8" fmla="*/ 3563869 w 3563869"/>
            <a:gd name="connsiteY8" fmla="*/ 474666 h 622841"/>
            <a:gd name="connsiteX9" fmla="*/ 1816653 w 3563869"/>
            <a:gd name="connsiteY9" fmla="*/ 474869 h 622841"/>
            <a:gd name="connsiteX10" fmla="*/ 1590261 w 3563869"/>
            <a:gd name="connsiteY10" fmla="*/ 469348 h 622841"/>
            <a:gd name="connsiteX11" fmla="*/ 1435653 w 3563869"/>
            <a:gd name="connsiteY11" fmla="*/ 474869 h 622841"/>
            <a:gd name="connsiteX12" fmla="*/ 739511 w 3563869"/>
            <a:gd name="connsiteY12" fmla="*/ 480188 h 622841"/>
            <a:gd name="connsiteX13" fmla="*/ 488122 w 3563869"/>
            <a:gd name="connsiteY13" fmla="*/ 622841 h 622841"/>
            <a:gd name="connsiteX14" fmla="*/ 339979 w 3563869"/>
            <a:gd name="connsiteY14" fmla="*/ 480188 h 622841"/>
            <a:gd name="connsiteX15" fmla="*/ 0 w 3563869"/>
            <a:gd name="connsiteY15" fmla="*/ 474666 h 622841"/>
            <a:gd name="connsiteX16" fmla="*/ 0 w 3563869"/>
            <a:gd name="connsiteY16" fmla="*/ 395555 h 622841"/>
            <a:gd name="connsiteX17" fmla="*/ 0 w 3563869"/>
            <a:gd name="connsiteY17" fmla="*/ 276889 h 622841"/>
            <a:gd name="connsiteX18" fmla="*/ 0 w 3563869"/>
            <a:gd name="connsiteY18" fmla="*/ 276889 h 622841"/>
            <a:gd name="connsiteX19" fmla="*/ 0 w 3563869"/>
            <a:gd name="connsiteY19" fmla="*/ 0 h 622841"/>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1816653 w 3563869"/>
            <a:gd name="connsiteY9" fmla="*/ 474869 h 629479"/>
            <a:gd name="connsiteX10" fmla="*/ 1573696 w 3563869"/>
            <a:gd name="connsiteY10" fmla="*/ 629479 h 629479"/>
            <a:gd name="connsiteX11" fmla="*/ 1435653 w 3563869"/>
            <a:gd name="connsiteY11" fmla="*/ 474869 h 629479"/>
            <a:gd name="connsiteX12" fmla="*/ 739511 w 3563869"/>
            <a:gd name="connsiteY12" fmla="*/ 480188 h 629479"/>
            <a:gd name="connsiteX13" fmla="*/ 488122 w 3563869"/>
            <a:gd name="connsiteY13" fmla="*/ 622841 h 629479"/>
            <a:gd name="connsiteX14" fmla="*/ 339979 w 3563869"/>
            <a:gd name="connsiteY14" fmla="*/ 480188 h 629479"/>
            <a:gd name="connsiteX15" fmla="*/ 0 w 3563869"/>
            <a:gd name="connsiteY15" fmla="*/ 474666 h 629479"/>
            <a:gd name="connsiteX16" fmla="*/ 0 w 3563869"/>
            <a:gd name="connsiteY16" fmla="*/ 395555 h 629479"/>
            <a:gd name="connsiteX17" fmla="*/ 0 w 3563869"/>
            <a:gd name="connsiteY17" fmla="*/ 276889 h 629479"/>
            <a:gd name="connsiteX18" fmla="*/ 0 w 3563869"/>
            <a:gd name="connsiteY18" fmla="*/ 276889 h 629479"/>
            <a:gd name="connsiteX19" fmla="*/ 0 w 3563869"/>
            <a:gd name="connsiteY19"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2821609 w 3563869"/>
            <a:gd name="connsiteY9" fmla="*/ 474869 h 629479"/>
            <a:gd name="connsiteX10" fmla="*/ 1816653 w 3563869"/>
            <a:gd name="connsiteY10" fmla="*/ 474869 h 629479"/>
            <a:gd name="connsiteX11" fmla="*/ 1573696 w 3563869"/>
            <a:gd name="connsiteY11" fmla="*/ 629479 h 629479"/>
            <a:gd name="connsiteX12" fmla="*/ 1435653 w 3563869"/>
            <a:gd name="connsiteY12" fmla="*/ 474869 h 629479"/>
            <a:gd name="connsiteX13" fmla="*/ 739511 w 3563869"/>
            <a:gd name="connsiteY13" fmla="*/ 480188 h 629479"/>
            <a:gd name="connsiteX14" fmla="*/ 488122 w 3563869"/>
            <a:gd name="connsiteY14" fmla="*/ 622841 h 629479"/>
            <a:gd name="connsiteX15" fmla="*/ 339979 w 3563869"/>
            <a:gd name="connsiteY15" fmla="*/ 480188 h 629479"/>
            <a:gd name="connsiteX16" fmla="*/ 0 w 3563869"/>
            <a:gd name="connsiteY16" fmla="*/ 474666 h 629479"/>
            <a:gd name="connsiteX17" fmla="*/ 0 w 3563869"/>
            <a:gd name="connsiteY17" fmla="*/ 395555 h 629479"/>
            <a:gd name="connsiteX18" fmla="*/ 0 w 3563869"/>
            <a:gd name="connsiteY18" fmla="*/ 276889 h 629479"/>
            <a:gd name="connsiteX19" fmla="*/ 0 w 3563869"/>
            <a:gd name="connsiteY19" fmla="*/ 276889 h 629479"/>
            <a:gd name="connsiteX20" fmla="*/ 0 w 3563869"/>
            <a:gd name="connsiteY20"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2821609 w 3563869"/>
            <a:gd name="connsiteY9" fmla="*/ 474869 h 629479"/>
            <a:gd name="connsiteX10" fmla="*/ 2611783 w 3563869"/>
            <a:gd name="connsiteY10" fmla="*/ 469348 h 629479"/>
            <a:gd name="connsiteX11" fmla="*/ 1816653 w 3563869"/>
            <a:gd name="connsiteY11" fmla="*/ 474869 h 629479"/>
            <a:gd name="connsiteX12" fmla="*/ 1573696 w 3563869"/>
            <a:gd name="connsiteY12" fmla="*/ 629479 h 629479"/>
            <a:gd name="connsiteX13" fmla="*/ 1435653 w 3563869"/>
            <a:gd name="connsiteY13" fmla="*/ 474869 h 629479"/>
            <a:gd name="connsiteX14" fmla="*/ 739511 w 3563869"/>
            <a:gd name="connsiteY14" fmla="*/ 480188 h 629479"/>
            <a:gd name="connsiteX15" fmla="*/ 488122 w 3563869"/>
            <a:gd name="connsiteY15" fmla="*/ 622841 h 629479"/>
            <a:gd name="connsiteX16" fmla="*/ 339979 w 3563869"/>
            <a:gd name="connsiteY16" fmla="*/ 480188 h 629479"/>
            <a:gd name="connsiteX17" fmla="*/ 0 w 3563869"/>
            <a:gd name="connsiteY17" fmla="*/ 474666 h 629479"/>
            <a:gd name="connsiteX18" fmla="*/ 0 w 3563869"/>
            <a:gd name="connsiteY18" fmla="*/ 395555 h 629479"/>
            <a:gd name="connsiteX19" fmla="*/ 0 w 3563869"/>
            <a:gd name="connsiteY19" fmla="*/ 276889 h 629479"/>
            <a:gd name="connsiteX20" fmla="*/ 0 w 3563869"/>
            <a:gd name="connsiteY20" fmla="*/ 276889 h 629479"/>
            <a:gd name="connsiteX21" fmla="*/ 0 w 3563869"/>
            <a:gd name="connsiteY21"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21609 w 3563869"/>
            <a:gd name="connsiteY10" fmla="*/ 474869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27130 w 3563869"/>
            <a:gd name="connsiteY10" fmla="*/ 596348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 name="connsiteX0" fmla="*/ 0 w 3563869"/>
            <a:gd name="connsiteY0" fmla="*/ 0 h 629479"/>
            <a:gd name="connsiteX1" fmla="*/ 593978 w 3563869"/>
            <a:gd name="connsiteY1" fmla="*/ 0 h 629479"/>
            <a:gd name="connsiteX2" fmla="*/ 593978 w 3563869"/>
            <a:gd name="connsiteY2" fmla="*/ 0 h 629479"/>
            <a:gd name="connsiteX3" fmla="*/ 1484945 w 3563869"/>
            <a:gd name="connsiteY3" fmla="*/ 0 h 629479"/>
            <a:gd name="connsiteX4" fmla="*/ 3563869 w 3563869"/>
            <a:gd name="connsiteY4" fmla="*/ 0 h 629479"/>
            <a:gd name="connsiteX5" fmla="*/ 3563869 w 3563869"/>
            <a:gd name="connsiteY5" fmla="*/ 276889 h 629479"/>
            <a:gd name="connsiteX6" fmla="*/ 3563869 w 3563869"/>
            <a:gd name="connsiteY6" fmla="*/ 276889 h 629479"/>
            <a:gd name="connsiteX7" fmla="*/ 3563869 w 3563869"/>
            <a:gd name="connsiteY7" fmla="*/ 395555 h 629479"/>
            <a:gd name="connsiteX8" fmla="*/ 3563869 w 3563869"/>
            <a:gd name="connsiteY8" fmla="*/ 474666 h 629479"/>
            <a:gd name="connsiteX9" fmla="*/ 3003826 w 3563869"/>
            <a:gd name="connsiteY9" fmla="*/ 474869 h 629479"/>
            <a:gd name="connsiteX10" fmla="*/ 2816086 w 3563869"/>
            <a:gd name="connsiteY10" fmla="*/ 629478 h 629479"/>
            <a:gd name="connsiteX11" fmla="*/ 2611783 w 3563869"/>
            <a:gd name="connsiteY11" fmla="*/ 469348 h 629479"/>
            <a:gd name="connsiteX12" fmla="*/ 1816653 w 3563869"/>
            <a:gd name="connsiteY12" fmla="*/ 474869 h 629479"/>
            <a:gd name="connsiteX13" fmla="*/ 1573696 w 3563869"/>
            <a:gd name="connsiteY13" fmla="*/ 629479 h 629479"/>
            <a:gd name="connsiteX14" fmla="*/ 1435653 w 3563869"/>
            <a:gd name="connsiteY14" fmla="*/ 474869 h 629479"/>
            <a:gd name="connsiteX15" fmla="*/ 739511 w 3563869"/>
            <a:gd name="connsiteY15" fmla="*/ 480188 h 629479"/>
            <a:gd name="connsiteX16" fmla="*/ 488122 w 3563869"/>
            <a:gd name="connsiteY16" fmla="*/ 622841 h 629479"/>
            <a:gd name="connsiteX17" fmla="*/ 339979 w 3563869"/>
            <a:gd name="connsiteY17" fmla="*/ 480188 h 629479"/>
            <a:gd name="connsiteX18" fmla="*/ 0 w 3563869"/>
            <a:gd name="connsiteY18" fmla="*/ 474666 h 629479"/>
            <a:gd name="connsiteX19" fmla="*/ 0 w 3563869"/>
            <a:gd name="connsiteY19" fmla="*/ 395555 h 629479"/>
            <a:gd name="connsiteX20" fmla="*/ 0 w 3563869"/>
            <a:gd name="connsiteY20" fmla="*/ 276889 h 629479"/>
            <a:gd name="connsiteX21" fmla="*/ 0 w 3563869"/>
            <a:gd name="connsiteY21" fmla="*/ 276889 h 629479"/>
            <a:gd name="connsiteX22" fmla="*/ 0 w 3563869"/>
            <a:gd name="connsiteY22" fmla="*/ 0 h 6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3563869" h="629479">
              <a:moveTo>
                <a:pt x="0" y="0"/>
              </a:moveTo>
              <a:lnTo>
                <a:pt x="593978" y="0"/>
              </a:lnTo>
              <a:lnTo>
                <a:pt x="593978" y="0"/>
              </a:lnTo>
              <a:lnTo>
                <a:pt x="1484945" y="0"/>
              </a:lnTo>
              <a:lnTo>
                <a:pt x="3563869" y="0"/>
              </a:lnTo>
              <a:lnTo>
                <a:pt x="3563869" y="276889"/>
              </a:lnTo>
              <a:lnTo>
                <a:pt x="3563869" y="276889"/>
              </a:lnTo>
              <a:lnTo>
                <a:pt x="3563869" y="395555"/>
              </a:lnTo>
              <a:lnTo>
                <a:pt x="3563869" y="474666"/>
              </a:lnTo>
              <a:lnTo>
                <a:pt x="3003826" y="474869"/>
              </a:lnTo>
              <a:lnTo>
                <a:pt x="2816086" y="629478"/>
              </a:lnTo>
              <a:lnTo>
                <a:pt x="2611783" y="469348"/>
              </a:lnTo>
              <a:lnTo>
                <a:pt x="1816653" y="474869"/>
              </a:lnTo>
              <a:lnTo>
                <a:pt x="1573696" y="629479"/>
              </a:lnTo>
              <a:lnTo>
                <a:pt x="1435653" y="474869"/>
              </a:lnTo>
              <a:lnTo>
                <a:pt x="739511" y="480188"/>
              </a:lnTo>
              <a:lnTo>
                <a:pt x="488122" y="622841"/>
              </a:lnTo>
              <a:lnTo>
                <a:pt x="339979" y="480188"/>
              </a:lnTo>
              <a:lnTo>
                <a:pt x="0" y="474666"/>
              </a:lnTo>
              <a:lnTo>
                <a:pt x="0" y="395555"/>
              </a:lnTo>
              <a:lnTo>
                <a:pt x="0" y="276889"/>
              </a:lnTo>
              <a:lnTo>
                <a:pt x="0" y="276889"/>
              </a:lnTo>
              <a:lnTo>
                <a:pt x="0" y="0"/>
              </a:lnTo>
              <a:close/>
            </a:path>
          </a:pathLst>
        </a:cu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県に提出した申請書（交付要綱様式第１号別紙４）から転記してください。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530086</xdr:colOff>
      <xdr:row>5</xdr:row>
      <xdr:rowOff>91109</xdr:rowOff>
    </xdr:from>
    <xdr:to>
      <xdr:col>10</xdr:col>
      <xdr:colOff>231912</xdr:colOff>
      <xdr:row>7</xdr:row>
      <xdr:rowOff>124239</xdr:rowOff>
    </xdr:to>
    <xdr:sp macro="" textlink="" fLocksText="0">
      <xdr:nvSpPr>
        <xdr:cNvPr id="14" name="四角形吹き出し 1"/>
        <xdr:cNvSpPr/>
      </xdr:nvSpPr>
      <xdr:spPr>
        <a:xfrm>
          <a:off x="1416325" y="1457739"/>
          <a:ext cx="5673587" cy="571500"/>
        </a:xfrm>
        <a:prstGeom prst="wedgeRectCallout">
          <a:avLst>
            <a:gd name="adj1" fmla="val -61990"/>
            <a:gd name="adj2" fmla="val 2213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以下をもとに記載してください。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・県に提出した「交付申請書 兼 実績報告書兼 交付請求書」（交付要綱様式第２号）</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・県から送付を受けた「交付決定兼額の確定通知書」</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oneCellAnchor>
    <xdr:from>
      <xdr:col>13</xdr:col>
      <xdr:colOff>0</xdr:colOff>
      <xdr:row>48</xdr:row>
      <xdr:rowOff>0</xdr:rowOff>
    </xdr:from>
    <xdr:ext cx="5580951" cy="328423"/>
    <xdr:sp macro="" textlink="">
      <xdr:nvSpPr>
        <xdr:cNvPr id="16" name="テキスト ボックス 15"/>
        <xdr:cNvSpPr txBox="1"/>
      </xdr:nvSpPr>
      <xdr:spPr>
        <a:xfrm>
          <a:off x="8796130" y="14188109"/>
          <a:ext cx="5580951"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E,F</a:t>
          </a:r>
          <a:r>
            <a:rPr kumimoji="1" lang="ja-JP" altLang="en-US" sz="1100"/>
            <a:t>：付表２「課税売上割合・控除対象仕入税額等の計算表」から転記してください。</a:t>
          </a:r>
        </a:p>
      </xdr:txBody>
    </xdr:sp>
    <xdr:clientData/>
  </xdr:oneCellAnchor>
  <xdr:twoCellAnchor editAs="oneCell">
    <xdr:from>
      <xdr:col>13</xdr:col>
      <xdr:colOff>8984</xdr:colOff>
      <xdr:row>49</xdr:row>
      <xdr:rowOff>76419</xdr:rowOff>
    </xdr:from>
    <xdr:to>
      <xdr:col>21</xdr:col>
      <xdr:colOff>61163</xdr:colOff>
      <xdr:row>57</xdr:row>
      <xdr:rowOff>167147</xdr:rowOff>
    </xdr:to>
    <xdr:pic>
      <xdr:nvPicPr>
        <xdr:cNvPr id="17" name="図 16"/>
        <xdr:cNvPicPr>
          <a:picLocks noChangeAspect="1"/>
        </xdr:cNvPicPr>
      </xdr:nvPicPr>
      <xdr:blipFill>
        <a:blip xmlns:r="http://schemas.openxmlformats.org/officeDocument/2006/relationships" r:embed="rId1"/>
        <a:stretch>
          <a:fillRect/>
        </a:stretch>
      </xdr:blipFill>
      <xdr:spPr>
        <a:xfrm>
          <a:off x="8805114" y="14529571"/>
          <a:ext cx="6628571" cy="3047619"/>
        </a:xfrm>
        <a:prstGeom prst="rect">
          <a:avLst/>
        </a:prstGeom>
      </xdr:spPr>
    </xdr:pic>
    <xdr:clientData/>
  </xdr:twoCellAnchor>
  <xdr:twoCellAnchor>
    <xdr:from>
      <xdr:col>17</xdr:col>
      <xdr:colOff>279653</xdr:colOff>
      <xdr:row>53</xdr:row>
      <xdr:rowOff>648466</xdr:rowOff>
    </xdr:from>
    <xdr:to>
      <xdr:col>20</xdr:col>
      <xdr:colOff>679719</xdr:colOff>
      <xdr:row>54</xdr:row>
      <xdr:rowOff>26333</xdr:rowOff>
    </xdr:to>
    <xdr:sp macro="" textlink="">
      <xdr:nvSpPr>
        <xdr:cNvPr id="18" name="正方形/長方形 17"/>
        <xdr:cNvSpPr/>
      </xdr:nvSpPr>
      <xdr:spPr>
        <a:xfrm>
          <a:off x="12687001" y="16335727"/>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279653</xdr:colOff>
      <xdr:row>56</xdr:row>
      <xdr:rowOff>116269</xdr:rowOff>
    </xdr:from>
    <xdr:to>
      <xdr:col>20</xdr:col>
      <xdr:colOff>679719</xdr:colOff>
      <xdr:row>57</xdr:row>
      <xdr:rowOff>156745</xdr:rowOff>
    </xdr:to>
    <xdr:sp macro="" textlink="">
      <xdr:nvSpPr>
        <xdr:cNvPr id="19" name="正方形/長方形 18"/>
        <xdr:cNvSpPr/>
      </xdr:nvSpPr>
      <xdr:spPr>
        <a:xfrm>
          <a:off x="12687001" y="17261269"/>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47</xdr:row>
      <xdr:rowOff>0</xdr:rowOff>
    </xdr:from>
    <xdr:ext cx="5580951" cy="328423"/>
    <xdr:sp macro="" textlink="">
      <xdr:nvSpPr>
        <xdr:cNvPr id="2" name="テキスト ボックス 1"/>
        <xdr:cNvSpPr txBox="1"/>
      </xdr:nvSpPr>
      <xdr:spPr>
        <a:xfrm>
          <a:off x="7992717" y="12655826"/>
          <a:ext cx="5580951"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E,F</a:t>
          </a:r>
          <a:r>
            <a:rPr kumimoji="1" lang="ja-JP" altLang="en-US" sz="1100"/>
            <a:t>：付表２「課税売上割合・控除対象仕入税額等の計算表」から転記してください。</a:t>
          </a:r>
        </a:p>
      </xdr:txBody>
    </xdr:sp>
    <xdr:clientData/>
  </xdr:oneCellAnchor>
  <xdr:twoCellAnchor editAs="oneCell">
    <xdr:from>
      <xdr:col>12</xdr:col>
      <xdr:colOff>8984</xdr:colOff>
      <xdr:row>48</xdr:row>
      <xdr:rowOff>92984</xdr:rowOff>
    </xdr:from>
    <xdr:to>
      <xdr:col>21</xdr:col>
      <xdr:colOff>450446</xdr:colOff>
      <xdr:row>56</xdr:row>
      <xdr:rowOff>208559</xdr:rowOff>
    </xdr:to>
    <xdr:pic>
      <xdr:nvPicPr>
        <xdr:cNvPr id="3" name="図 2"/>
        <xdr:cNvPicPr>
          <a:picLocks noChangeAspect="1"/>
        </xdr:cNvPicPr>
      </xdr:nvPicPr>
      <xdr:blipFill>
        <a:blip xmlns:r="http://schemas.openxmlformats.org/officeDocument/2006/relationships" r:embed="rId1"/>
        <a:stretch>
          <a:fillRect/>
        </a:stretch>
      </xdr:blipFill>
      <xdr:spPr>
        <a:xfrm>
          <a:off x="8001701" y="12997288"/>
          <a:ext cx="6628571" cy="3047619"/>
        </a:xfrm>
        <a:prstGeom prst="rect">
          <a:avLst/>
        </a:prstGeom>
      </xdr:spPr>
    </xdr:pic>
    <xdr:clientData/>
  </xdr:twoCellAnchor>
  <xdr:twoCellAnchor>
    <xdr:from>
      <xdr:col>17</xdr:col>
      <xdr:colOff>453588</xdr:colOff>
      <xdr:row>52</xdr:row>
      <xdr:rowOff>640183</xdr:rowOff>
    </xdr:from>
    <xdr:to>
      <xdr:col>21</xdr:col>
      <xdr:colOff>381545</xdr:colOff>
      <xdr:row>53</xdr:row>
      <xdr:rowOff>18050</xdr:rowOff>
    </xdr:to>
    <xdr:sp macro="" textlink="">
      <xdr:nvSpPr>
        <xdr:cNvPr id="4" name="正方形/長方形 3"/>
        <xdr:cNvSpPr/>
      </xdr:nvSpPr>
      <xdr:spPr>
        <a:xfrm>
          <a:off x="11883588" y="14803444"/>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453588</xdr:colOff>
      <xdr:row>55</xdr:row>
      <xdr:rowOff>141116</xdr:rowOff>
    </xdr:from>
    <xdr:to>
      <xdr:col>21</xdr:col>
      <xdr:colOff>381545</xdr:colOff>
      <xdr:row>56</xdr:row>
      <xdr:rowOff>198157</xdr:rowOff>
    </xdr:to>
    <xdr:sp macro="" textlink="">
      <xdr:nvSpPr>
        <xdr:cNvPr id="5" name="正方形/長方形 4"/>
        <xdr:cNvSpPr/>
      </xdr:nvSpPr>
      <xdr:spPr>
        <a:xfrm>
          <a:off x="11883588" y="15728986"/>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173934</xdr:colOff>
      <xdr:row>2</xdr:row>
      <xdr:rowOff>248478</xdr:rowOff>
    </xdr:from>
    <xdr:to>
      <xdr:col>10</xdr:col>
      <xdr:colOff>480611</xdr:colOff>
      <xdr:row>6</xdr:row>
      <xdr:rowOff>99390</xdr:rowOff>
    </xdr:to>
    <xdr:sp macro="" textlink="" fLocksText="0">
      <xdr:nvSpPr>
        <xdr:cNvPr id="4" name="四角形吹き出し 3"/>
        <xdr:cNvSpPr/>
      </xdr:nvSpPr>
      <xdr:spPr>
        <a:xfrm>
          <a:off x="4265543" y="795130"/>
          <a:ext cx="3122764" cy="770282"/>
        </a:xfrm>
        <a:prstGeom prst="wedgeRectCallout">
          <a:avLst>
            <a:gd name="adj1" fmla="val -29694"/>
            <a:gd name="adj2" fmla="val -82766"/>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プルダウンで選択してください。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（令和</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年度実施分は令和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年度に交付決定していますので、令和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a:t>
          </a:r>
          <a:r>
            <a:rPr lang="en-US" altLang="ja-JP" sz="1100">
              <a:solidFill>
                <a:srgbClr val="FF0000"/>
              </a:solidFill>
              <a:effectLst/>
              <a:latin typeface="ＭＳ ゴシック" panose="020B0609070205080204" pitchFamily="49" charset="-128"/>
              <a:ea typeface="ＭＳ ゴシック" panose="020B0609070205080204" pitchFamily="49" charset="-128"/>
            </a:rPr>
            <a:t>1</a:t>
          </a:r>
          <a:r>
            <a:rPr lang="ja-JP" altLang="en-US" sz="1100">
              <a:solidFill>
                <a:srgbClr val="FF0000"/>
              </a:solidFill>
              <a:effectLst/>
              <a:latin typeface="ＭＳ ゴシック" panose="020B0609070205080204" pitchFamily="49" charset="-128"/>
              <a:ea typeface="ＭＳ ゴシック" panose="020B0609070205080204" pitchFamily="49" charset="-128"/>
            </a:rPr>
            <a:t>～</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月分は令和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a:t>
          </a:r>
          <a:endParaRPr lang="ja-JP"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41413</xdr:colOff>
      <xdr:row>6</xdr:row>
      <xdr:rowOff>215348</xdr:rowOff>
    </xdr:from>
    <xdr:to>
      <xdr:col>10</xdr:col>
      <xdr:colOff>314739</xdr:colOff>
      <xdr:row>7</xdr:row>
      <xdr:rowOff>538370</xdr:rowOff>
    </xdr:to>
    <xdr:sp macro="" textlink="" fLocksText="0">
      <xdr:nvSpPr>
        <xdr:cNvPr id="5" name="四角形吹き出し 1"/>
        <xdr:cNvSpPr/>
      </xdr:nvSpPr>
      <xdr:spPr>
        <a:xfrm>
          <a:off x="1548848" y="1681370"/>
          <a:ext cx="5673587" cy="571500"/>
        </a:xfrm>
        <a:prstGeom prst="wedgeRectCallout">
          <a:avLst>
            <a:gd name="adj1" fmla="val -61990"/>
            <a:gd name="adj2" fmla="val 2213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以下をもとに記載してください。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・県に提出した「交付申請書 兼 実績報告書兼 交付請求書」（交付要綱様式第２号）</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・県から送付を受けた「交付決定兼額の確定通知書」</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381002</xdr:colOff>
      <xdr:row>14</xdr:row>
      <xdr:rowOff>91109</xdr:rowOff>
    </xdr:from>
    <xdr:to>
      <xdr:col>7</xdr:col>
      <xdr:colOff>679175</xdr:colOff>
      <xdr:row>18</xdr:row>
      <xdr:rowOff>82828</xdr:rowOff>
    </xdr:to>
    <xdr:sp macro="" textlink="" fLocksText="0">
      <xdr:nvSpPr>
        <xdr:cNvPr id="6" name="四角形吹き出し 1"/>
        <xdr:cNvSpPr/>
      </xdr:nvSpPr>
      <xdr:spPr>
        <a:xfrm>
          <a:off x="3255067" y="3983935"/>
          <a:ext cx="1515717" cy="985632"/>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県から送付を受けた「大分県検査無料化事業費補助金交付決定兼額の確定通知書」に記載の金額を転記してください。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91109</xdr:colOff>
      <xdr:row>14</xdr:row>
      <xdr:rowOff>66261</xdr:rowOff>
    </xdr:from>
    <xdr:to>
      <xdr:col>6</xdr:col>
      <xdr:colOff>240196</xdr:colOff>
      <xdr:row>17</xdr:row>
      <xdr:rowOff>190501</xdr:rowOff>
    </xdr:to>
    <xdr:sp macro="" textlink="" fLocksText="0">
      <xdr:nvSpPr>
        <xdr:cNvPr id="7" name="四角形吹き出し 1"/>
        <xdr:cNvSpPr/>
      </xdr:nvSpPr>
      <xdr:spPr>
        <a:xfrm>
          <a:off x="2037522" y="3959087"/>
          <a:ext cx="1076739" cy="869675"/>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県に提出した「大分県検査無料化事業実績報告書」から転記してください。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256761</xdr:colOff>
      <xdr:row>14</xdr:row>
      <xdr:rowOff>66261</xdr:rowOff>
    </xdr:from>
    <xdr:to>
      <xdr:col>2</xdr:col>
      <xdr:colOff>405848</xdr:colOff>
      <xdr:row>20</xdr:row>
      <xdr:rowOff>30663</xdr:rowOff>
    </xdr:to>
    <xdr:sp macro="" textlink="" fLocksText="0">
      <xdr:nvSpPr>
        <xdr:cNvPr id="8" name="四角形吹き出し 1"/>
        <xdr:cNvSpPr/>
      </xdr:nvSpPr>
      <xdr:spPr>
        <a:xfrm>
          <a:off x="256761" y="3959087"/>
          <a:ext cx="1656522" cy="1455272"/>
        </a:xfrm>
        <a:prstGeom prst="wedgeRectCallout">
          <a:avLst>
            <a:gd name="adj1" fmla="val 6919"/>
            <a:gd name="adj2" fmla="val -6944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県から送付を受けた通知（交付要綱様式第２号）に記載の年月日と文書番号（感染第○○○○○号）を転記してください。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en-US" altLang="ja-JP" sz="1000">
              <a:solidFill>
                <a:srgbClr val="FF0000"/>
              </a:solidFill>
              <a:effectLst/>
              <a:latin typeface="ＭＳ ゴシック" panose="020B0609070205080204" pitchFamily="49" charset="-128"/>
              <a:ea typeface="ＭＳ ゴシック" panose="020B0609070205080204" pitchFamily="49" charset="-128"/>
            </a:rPr>
            <a:t>※</a:t>
          </a:r>
          <a:r>
            <a:rPr lang="ja-JP" altLang="en-US" sz="1000">
              <a:solidFill>
                <a:srgbClr val="FF0000"/>
              </a:solidFill>
              <a:effectLst/>
              <a:latin typeface="ＭＳ ゴシック" panose="020B0609070205080204" pitchFamily="49" charset="-128"/>
              <a:ea typeface="ＭＳ ゴシック" panose="020B0609070205080204" pitchFamily="49" charset="-128"/>
            </a:rPr>
            <a:t>期間中に交付決定が複数ある場合は、行を分けて記載してください。</a:t>
          </a:r>
        </a:p>
      </xdr:txBody>
    </xdr:sp>
    <xdr:clientData/>
  </xdr:twoCellAnchor>
  <xdr:oneCellAnchor>
    <xdr:from>
      <xdr:col>12</xdr:col>
      <xdr:colOff>0</xdr:colOff>
      <xdr:row>47</xdr:row>
      <xdr:rowOff>0</xdr:rowOff>
    </xdr:from>
    <xdr:ext cx="5580951" cy="328423"/>
    <xdr:sp macro="" textlink="">
      <xdr:nvSpPr>
        <xdr:cNvPr id="9" name="テキスト ボックス 8"/>
        <xdr:cNvSpPr txBox="1"/>
      </xdr:nvSpPr>
      <xdr:spPr>
        <a:xfrm>
          <a:off x="7992717" y="12655826"/>
          <a:ext cx="5580951"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E,F</a:t>
          </a:r>
          <a:r>
            <a:rPr kumimoji="1" lang="ja-JP" altLang="en-US" sz="1100"/>
            <a:t>：付表２「課税売上割合・控除対象仕入税額等の計算表」から転記してください。</a:t>
          </a:r>
        </a:p>
      </xdr:txBody>
    </xdr:sp>
    <xdr:clientData/>
  </xdr:oneCellAnchor>
  <xdr:twoCellAnchor editAs="oneCell">
    <xdr:from>
      <xdr:col>12</xdr:col>
      <xdr:colOff>8984</xdr:colOff>
      <xdr:row>48</xdr:row>
      <xdr:rowOff>92984</xdr:rowOff>
    </xdr:from>
    <xdr:to>
      <xdr:col>21</xdr:col>
      <xdr:colOff>450446</xdr:colOff>
      <xdr:row>56</xdr:row>
      <xdr:rowOff>208559</xdr:rowOff>
    </xdr:to>
    <xdr:pic>
      <xdr:nvPicPr>
        <xdr:cNvPr id="10" name="図 9"/>
        <xdr:cNvPicPr>
          <a:picLocks noChangeAspect="1"/>
        </xdr:cNvPicPr>
      </xdr:nvPicPr>
      <xdr:blipFill>
        <a:blip xmlns:r="http://schemas.openxmlformats.org/officeDocument/2006/relationships" r:embed="rId1"/>
        <a:stretch>
          <a:fillRect/>
        </a:stretch>
      </xdr:blipFill>
      <xdr:spPr>
        <a:xfrm>
          <a:off x="8001701" y="12997288"/>
          <a:ext cx="6628571" cy="3047619"/>
        </a:xfrm>
        <a:prstGeom prst="rect">
          <a:avLst/>
        </a:prstGeom>
      </xdr:spPr>
    </xdr:pic>
    <xdr:clientData/>
  </xdr:twoCellAnchor>
  <xdr:twoCellAnchor>
    <xdr:from>
      <xdr:col>17</xdr:col>
      <xdr:colOff>453588</xdr:colOff>
      <xdr:row>52</xdr:row>
      <xdr:rowOff>640183</xdr:rowOff>
    </xdr:from>
    <xdr:to>
      <xdr:col>21</xdr:col>
      <xdr:colOff>381545</xdr:colOff>
      <xdr:row>53</xdr:row>
      <xdr:rowOff>18050</xdr:rowOff>
    </xdr:to>
    <xdr:sp macro="" textlink="">
      <xdr:nvSpPr>
        <xdr:cNvPr id="11" name="正方形/長方形 10"/>
        <xdr:cNvSpPr/>
      </xdr:nvSpPr>
      <xdr:spPr>
        <a:xfrm>
          <a:off x="11883588" y="14803444"/>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453588</xdr:colOff>
      <xdr:row>55</xdr:row>
      <xdr:rowOff>141116</xdr:rowOff>
    </xdr:from>
    <xdr:to>
      <xdr:col>21</xdr:col>
      <xdr:colOff>381545</xdr:colOff>
      <xdr:row>56</xdr:row>
      <xdr:rowOff>198157</xdr:rowOff>
    </xdr:to>
    <xdr:sp macro="" textlink="">
      <xdr:nvSpPr>
        <xdr:cNvPr id="12" name="正方形/長方形 11"/>
        <xdr:cNvSpPr/>
      </xdr:nvSpPr>
      <xdr:spPr>
        <a:xfrm>
          <a:off x="11883588" y="15728986"/>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66260</xdr:colOff>
      <xdr:row>2</xdr:row>
      <xdr:rowOff>16564</xdr:rowOff>
    </xdr:from>
    <xdr:ext cx="5590761" cy="564514"/>
    <xdr:sp macro="" textlink="">
      <xdr:nvSpPr>
        <xdr:cNvPr id="2" name="テキスト ボックス 1"/>
        <xdr:cNvSpPr txBox="1"/>
      </xdr:nvSpPr>
      <xdr:spPr>
        <a:xfrm>
          <a:off x="1573695" y="563216"/>
          <a:ext cx="559076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この算定書は、課税売上割合が９５％以上かつ課税売上高が５億円以下の法人等の場合に適用されます。</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364435</xdr:colOff>
      <xdr:row>3</xdr:row>
      <xdr:rowOff>248478</xdr:rowOff>
    </xdr:from>
    <xdr:to>
      <xdr:col>10</xdr:col>
      <xdr:colOff>687457</xdr:colOff>
      <xdr:row>6</xdr:row>
      <xdr:rowOff>149086</xdr:rowOff>
    </xdr:to>
    <xdr:sp macro="" textlink="" fLocksText="0">
      <xdr:nvSpPr>
        <xdr:cNvPr id="3" name="四角形吹き出し 1"/>
        <xdr:cNvSpPr/>
      </xdr:nvSpPr>
      <xdr:spPr>
        <a:xfrm>
          <a:off x="1871870" y="1068456"/>
          <a:ext cx="5673587" cy="571500"/>
        </a:xfrm>
        <a:prstGeom prst="wedgeRectCallout">
          <a:avLst>
            <a:gd name="adj1" fmla="val -61990"/>
            <a:gd name="adj2" fmla="val 2213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以下をもとに記載してください。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・県に提出した「交付申請書 兼 実績報告書兼 交付請求書」（交付要綱様式第２号）</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・県から送付を受けた「交付決定兼額の確定通知書」</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157370</xdr:colOff>
      <xdr:row>0</xdr:row>
      <xdr:rowOff>240195</xdr:rowOff>
    </xdr:from>
    <xdr:to>
      <xdr:col>6</xdr:col>
      <xdr:colOff>406069</xdr:colOff>
      <xdr:row>3</xdr:row>
      <xdr:rowOff>190499</xdr:rowOff>
    </xdr:to>
    <xdr:sp macro="" textlink="" fLocksText="0">
      <xdr:nvSpPr>
        <xdr:cNvPr id="5" name="四角形吹き出し 4"/>
        <xdr:cNvSpPr/>
      </xdr:nvSpPr>
      <xdr:spPr>
        <a:xfrm>
          <a:off x="157370" y="240195"/>
          <a:ext cx="3122764" cy="770282"/>
        </a:xfrm>
        <a:prstGeom prst="wedgeRectCallout">
          <a:avLst>
            <a:gd name="adj1" fmla="val 83825"/>
            <a:gd name="adj2" fmla="val -2470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プルダウンで選択してください。</a:t>
          </a:r>
          <a:endParaRPr lang="en-US" altLang="ja-JP" sz="1100">
            <a:solidFill>
              <a:srgbClr val="FF0000"/>
            </a:solidFill>
            <a:effectLst/>
            <a:latin typeface="ＭＳ ゴシック" panose="020B0609070205080204" pitchFamily="49" charset="-128"/>
            <a:ea typeface="ＭＳ ゴシック" panose="020B0609070205080204" pitchFamily="49" charset="-128"/>
          </a:endParaRPr>
        </a:p>
        <a:p>
          <a:pPr algn="l">
            <a:lnSpc>
              <a:spcPts val="1100"/>
            </a:lnSpc>
          </a:pPr>
          <a:r>
            <a:rPr lang="ja-JP" altLang="en-US" sz="1100">
              <a:solidFill>
                <a:srgbClr val="FF0000"/>
              </a:solidFill>
              <a:effectLst/>
              <a:latin typeface="ＭＳ ゴシック" panose="020B0609070205080204" pitchFamily="49" charset="-128"/>
              <a:ea typeface="ＭＳ ゴシック" panose="020B0609070205080204" pitchFamily="49" charset="-128"/>
            </a:rPr>
            <a:t>（令和</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年度実施分は令和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年度に交付決定していますので、令和</a:t>
          </a:r>
          <a:r>
            <a:rPr lang="en-US" altLang="ja-JP" sz="1100">
              <a:solidFill>
                <a:srgbClr val="FF0000"/>
              </a:solidFill>
              <a:effectLst/>
              <a:latin typeface="ＭＳ ゴシック" panose="020B0609070205080204" pitchFamily="49" charset="-128"/>
              <a:ea typeface="ＭＳ ゴシック" panose="020B0609070205080204" pitchFamily="49" charset="-128"/>
            </a:rPr>
            <a:t>4</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a:t>
          </a:r>
          <a:r>
            <a:rPr lang="en-US" altLang="ja-JP" sz="1100">
              <a:solidFill>
                <a:srgbClr val="FF0000"/>
              </a:solidFill>
              <a:effectLst/>
              <a:latin typeface="ＭＳ ゴシック" panose="020B0609070205080204" pitchFamily="49" charset="-128"/>
              <a:ea typeface="ＭＳ ゴシック" panose="020B0609070205080204" pitchFamily="49" charset="-128"/>
            </a:rPr>
            <a:t>1</a:t>
          </a:r>
          <a:r>
            <a:rPr lang="ja-JP" altLang="en-US" sz="1100">
              <a:solidFill>
                <a:srgbClr val="FF0000"/>
              </a:solidFill>
              <a:effectLst/>
              <a:latin typeface="ＭＳ ゴシック" panose="020B0609070205080204" pitchFamily="49" charset="-128"/>
              <a:ea typeface="ＭＳ ゴシック" panose="020B0609070205080204" pitchFamily="49" charset="-128"/>
            </a:rPr>
            <a:t>～</a:t>
          </a:r>
          <a:r>
            <a:rPr lang="en-US" altLang="ja-JP" sz="1100">
              <a:solidFill>
                <a:srgbClr val="FF0000"/>
              </a:solidFill>
              <a:effectLst/>
              <a:latin typeface="ＭＳ ゴシック" panose="020B0609070205080204" pitchFamily="49" charset="-128"/>
              <a:ea typeface="ＭＳ ゴシック" panose="020B0609070205080204" pitchFamily="49" charset="-128"/>
            </a:rPr>
            <a:t>3</a:t>
          </a:r>
          <a:r>
            <a:rPr lang="ja-JP" altLang="en-US" sz="1100">
              <a:solidFill>
                <a:srgbClr val="FF0000"/>
              </a:solidFill>
              <a:effectLst/>
              <a:latin typeface="ＭＳ ゴシック" panose="020B0609070205080204" pitchFamily="49" charset="-128"/>
              <a:ea typeface="ＭＳ ゴシック" panose="020B0609070205080204" pitchFamily="49" charset="-128"/>
            </a:rPr>
            <a:t>月分は令和</a:t>
          </a:r>
          <a:r>
            <a:rPr lang="en-US" altLang="ja-JP" sz="1100">
              <a:solidFill>
                <a:srgbClr val="FF0000"/>
              </a:solidFill>
              <a:effectLst/>
              <a:latin typeface="ＭＳ ゴシック" panose="020B0609070205080204" pitchFamily="49" charset="-128"/>
              <a:ea typeface="ＭＳ ゴシック" panose="020B0609070205080204" pitchFamily="49" charset="-128"/>
            </a:rPr>
            <a:t>5</a:t>
          </a:r>
          <a:r>
            <a:rPr lang="ja-JP" altLang="en-US" sz="1100">
              <a:solidFill>
                <a:srgbClr val="FF0000"/>
              </a:solidFill>
              <a:effectLst/>
              <a:latin typeface="ＭＳ ゴシック" panose="020B0609070205080204" pitchFamily="49" charset="-128"/>
              <a:ea typeface="ＭＳ ゴシック" panose="020B0609070205080204" pitchFamily="49" charset="-128"/>
            </a:rPr>
            <a:t>年度としてください。）</a:t>
          </a:r>
          <a:endParaRPr lang="ja-JP" altLang="ja-JP" sz="11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463828</xdr:colOff>
      <xdr:row>14</xdr:row>
      <xdr:rowOff>91109</xdr:rowOff>
    </xdr:from>
    <xdr:to>
      <xdr:col>7</xdr:col>
      <xdr:colOff>762001</xdr:colOff>
      <xdr:row>18</xdr:row>
      <xdr:rowOff>82828</xdr:rowOff>
    </xdr:to>
    <xdr:sp macro="" textlink="" fLocksText="0">
      <xdr:nvSpPr>
        <xdr:cNvPr id="6" name="四角形吹き出し 1"/>
        <xdr:cNvSpPr/>
      </xdr:nvSpPr>
      <xdr:spPr>
        <a:xfrm>
          <a:off x="3337893" y="4025348"/>
          <a:ext cx="1515717" cy="985632"/>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県から送付を受けた「大分県検査無料化事業費補助金交付決定兼額の確定通知書」に記載の金額を転記してください。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173935</xdr:colOff>
      <xdr:row>14</xdr:row>
      <xdr:rowOff>66261</xdr:rowOff>
    </xdr:from>
    <xdr:to>
      <xdr:col>6</xdr:col>
      <xdr:colOff>323022</xdr:colOff>
      <xdr:row>17</xdr:row>
      <xdr:rowOff>190501</xdr:rowOff>
    </xdr:to>
    <xdr:sp macro="" textlink="" fLocksText="0">
      <xdr:nvSpPr>
        <xdr:cNvPr id="7" name="四角形吹き出し 1"/>
        <xdr:cNvSpPr/>
      </xdr:nvSpPr>
      <xdr:spPr>
        <a:xfrm>
          <a:off x="2120348" y="4000500"/>
          <a:ext cx="1076739" cy="869675"/>
        </a:xfrm>
        <a:prstGeom prst="wedgeRectCallout">
          <a:avLst>
            <a:gd name="adj1" fmla="val -5267"/>
            <a:gd name="adj2" fmla="val -7518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県に提出した「大分県検査無料化事業実績報告書」から転記してください。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339587</xdr:colOff>
      <xdr:row>14</xdr:row>
      <xdr:rowOff>66261</xdr:rowOff>
    </xdr:from>
    <xdr:to>
      <xdr:col>3</xdr:col>
      <xdr:colOff>49696</xdr:colOff>
      <xdr:row>20</xdr:row>
      <xdr:rowOff>30663</xdr:rowOff>
    </xdr:to>
    <xdr:sp macro="" textlink="" fLocksText="0">
      <xdr:nvSpPr>
        <xdr:cNvPr id="8" name="四角形吹き出し 1"/>
        <xdr:cNvSpPr/>
      </xdr:nvSpPr>
      <xdr:spPr>
        <a:xfrm>
          <a:off x="339587" y="4000500"/>
          <a:ext cx="1656522" cy="1455272"/>
        </a:xfrm>
        <a:prstGeom prst="wedgeRectCallout">
          <a:avLst>
            <a:gd name="adj1" fmla="val 6919"/>
            <a:gd name="adj2" fmla="val -69449"/>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72000" tIns="72000" rIns="72000" bIns="72000" anchor="t"/>
        <a:lstStyle/>
        <a:p>
          <a:pPr>
            <a:lnSpc>
              <a:spcPts val="1100"/>
            </a:lnSpc>
          </a:pPr>
          <a:r>
            <a:rPr lang="ja-JP" altLang="en-US" sz="1000">
              <a:solidFill>
                <a:srgbClr val="FF0000"/>
              </a:solidFill>
              <a:effectLst/>
              <a:latin typeface="ＭＳ ゴシック" panose="020B0609070205080204" pitchFamily="49" charset="-128"/>
              <a:ea typeface="ＭＳ ゴシック" panose="020B0609070205080204" pitchFamily="49" charset="-128"/>
            </a:rPr>
            <a:t>県から送付を受けた通知（交付要綱様式第２号）に記載の年月日と文書番号（感染第○○○○○号）を転記してください。</a:t>
          </a:r>
          <a:endParaRPr lang="en-US" altLang="ja-JP" sz="1000">
            <a:solidFill>
              <a:srgbClr val="FF0000"/>
            </a:solidFill>
            <a:effectLst/>
            <a:latin typeface="ＭＳ ゴシック" panose="020B0609070205080204" pitchFamily="49" charset="-128"/>
            <a:ea typeface="ＭＳ ゴシック" panose="020B0609070205080204" pitchFamily="49" charset="-128"/>
          </a:endParaRPr>
        </a:p>
        <a:p>
          <a:pPr>
            <a:lnSpc>
              <a:spcPts val="1100"/>
            </a:lnSpc>
          </a:pPr>
          <a:r>
            <a:rPr lang="en-US" altLang="ja-JP" sz="1000">
              <a:solidFill>
                <a:srgbClr val="FF0000"/>
              </a:solidFill>
              <a:effectLst/>
              <a:latin typeface="ＭＳ ゴシック" panose="020B0609070205080204" pitchFamily="49" charset="-128"/>
              <a:ea typeface="ＭＳ ゴシック" panose="020B0609070205080204" pitchFamily="49" charset="-128"/>
            </a:rPr>
            <a:t>※</a:t>
          </a:r>
          <a:r>
            <a:rPr lang="ja-JP" altLang="en-US" sz="1000">
              <a:solidFill>
                <a:srgbClr val="FF0000"/>
              </a:solidFill>
              <a:effectLst/>
              <a:latin typeface="ＭＳ ゴシック" panose="020B0609070205080204" pitchFamily="49" charset="-128"/>
              <a:ea typeface="ＭＳ ゴシック" panose="020B0609070205080204" pitchFamily="49" charset="-128"/>
            </a:rPr>
            <a:t>期間中に交付決定が複数ある場合は、行を分けて記載してください。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53"/>
  <sheetViews>
    <sheetView view="pageBreakPreview" topLeftCell="A13" zoomScale="115" zoomScaleNormal="100" zoomScaleSheetLayoutView="115" workbookViewId="0">
      <selection activeCell="G28" sqref="G28:K28"/>
    </sheetView>
  </sheetViews>
  <sheetFormatPr defaultColWidth="3.625" defaultRowHeight="14.25" customHeight="1" x14ac:dyDescent="0.15"/>
  <cols>
    <col min="1" max="16384" width="3.625" style="78"/>
  </cols>
  <sheetData>
    <row r="1" spans="1:22" ht="14.25" customHeight="1" x14ac:dyDescent="0.15">
      <c r="A1" s="76"/>
      <c r="B1" s="76"/>
      <c r="C1" s="76"/>
      <c r="D1" s="76"/>
      <c r="E1" s="76"/>
      <c r="F1" s="76"/>
      <c r="G1" s="76"/>
      <c r="H1" s="76"/>
      <c r="I1" s="76"/>
      <c r="J1" s="76"/>
      <c r="K1" s="76"/>
      <c r="L1" s="76"/>
      <c r="M1" s="76"/>
      <c r="N1" s="76"/>
      <c r="O1" s="76"/>
      <c r="P1" s="76"/>
      <c r="Q1" s="76"/>
      <c r="R1" s="76"/>
      <c r="S1" s="76"/>
      <c r="T1" s="76"/>
      <c r="U1" s="76"/>
      <c r="V1" s="77" t="s">
        <v>6</v>
      </c>
    </row>
    <row r="2" spans="1:22" ht="14.25" customHeight="1" x14ac:dyDescent="0.15">
      <c r="A2" s="76"/>
      <c r="B2" s="76"/>
      <c r="C2" s="76"/>
      <c r="D2" s="76"/>
      <c r="E2" s="76"/>
      <c r="F2" s="76"/>
      <c r="G2" s="76"/>
      <c r="H2" s="76"/>
      <c r="I2" s="76"/>
      <c r="J2" s="76"/>
      <c r="K2" s="76"/>
      <c r="L2" s="76"/>
      <c r="M2" s="76"/>
      <c r="N2" s="76"/>
      <c r="O2" s="76"/>
      <c r="P2" s="76"/>
      <c r="Q2" s="76"/>
      <c r="R2" s="76"/>
      <c r="S2" s="76"/>
      <c r="T2" s="76"/>
      <c r="U2" s="76"/>
      <c r="V2" s="77"/>
    </row>
    <row r="3" spans="1:22" ht="14.25" customHeight="1" x14ac:dyDescent="0.15">
      <c r="A3" s="76"/>
      <c r="B3" s="76"/>
      <c r="C3" s="76"/>
      <c r="D3" s="76"/>
      <c r="E3" s="76"/>
      <c r="F3" s="76"/>
      <c r="G3" s="76"/>
      <c r="H3" s="76"/>
      <c r="I3" s="76"/>
      <c r="J3" s="76"/>
      <c r="K3" s="76"/>
      <c r="L3" s="76"/>
      <c r="M3" s="76"/>
      <c r="N3" s="76"/>
      <c r="O3" s="76"/>
      <c r="P3" s="76"/>
      <c r="Q3" s="123" t="s">
        <v>96</v>
      </c>
      <c r="R3" s="124"/>
      <c r="S3" s="124"/>
      <c r="T3" s="124"/>
      <c r="U3" s="124"/>
      <c r="V3" s="76"/>
    </row>
    <row r="4" spans="1:22" ht="14.25" customHeight="1" x14ac:dyDescent="0.15">
      <c r="A4" s="76"/>
      <c r="B4" s="76"/>
      <c r="C4" s="76"/>
      <c r="D4" s="76"/>
      <c r="E4" s="76"/>
      <c r="F4" s="76"/>
      <c r="G4" s="76"/>
      <c r="H4" s="76"/>
      <c r="I4" s="76"/>
      <c r="J4" s="76"/>
      <c r="K4" s="76"/>
      <c r="L4" s="76"/>
      <c r="M4" s="76"/>
      <c r="N4" s="76"/>
      <c r="O4" s="76"/>
      <c r="P4" s="76"/>
      <c r="Q4" s="76"/>
      <c r="R4" s="76"/>
      <c r="S4" s="76"/>
      <c r="T4" s="76"/>
      <c r="U4" s="76"/>
      <c r="V4" s="76"/>
    </row>
    <row r="5" spans="1:22" ht="14.25" customHeight="1" x14ac:dyDescent="0.15">
      <c r="A5" s="76"/>
      <c r="B5" s="76" t="s">
        <v>7</v>
      </c>
      <c r="C5" s="76"/>
      <c r="D5" s="76"/>
      <c r="E5" s="76"/>
      <c r="F5" s="76"/>
      <c r="G5" s="76"/>
      <c r="H5" s="76"/>
      <c r="I5" s="76"/>
      <c r="J5" s="76"/>
      <c r="K5" s="76"/>
      <c r="L5" s="76"/>
      <c r="M5" s="76"/>
      <c r="N5" s="76"/>
      <c r="O5" s="76"/>
      <c r="P5" s="76"/>
      <c r="Q5" s="76"/>
      <c r="R5" s="76"/>
      <c r="S5" s="76"/>
      <c r="T5" s="76"/>
      <c r="U5" s="76"/>
      <c r="V5" s="76"/>
    </row>
    <row r="6" spans="1:22" ht="14.25" customHeight="1" x14ac:dyDescent="0.15">
      <c r="A6" s="76"/>
      <c r="B6" s="76"/>
      <c r="C6" s="76"/>
      <c r="D6" s="76"/>
      <c r="E6" s="76"/>
      <c r="F6" s="76"/>
      <c r="G6" s="76"/>
      <c r="H6" s="76"/>
      <c r="I6" s="76"/>
      <c r="J6" s="76"/>
      <c r="K6" s="76"/>
      <c r="L6" s="76"/>
      <c r="M6" s="76"/>
      <c r="N6" s="76"/>
      <c r="O6" s="76"/>
      <c r="P6" s="76"/>
      <c r="Q6" s="76"/>
      <c r="R6" s="76"/>
      <c r="S6" s="76"/>
      <c r="T6" s="76"/>
      <c r="U6" s="76"/>
      <c r="V6" s="76"/>
    </row>
    <row r="7" spans="1:22" ht="14.25" customHeight="1" x14ac:dyDescent="0.15">
      <c r="A7" s="76"/>
      <c r="B7" s="76"/>
      <c r="C7" s="76"/>
      <c r="D7" s="76"/>
      <c r="E7" s="76"/>
      <c r="F7" s="76"/>
      <c r="G7" s="76"/>
      <c r="H7" s="76"/>
      <c r="I7" s="76"/>
      <c r="J7" s="76"/>
      <c r="K7" s="76" t="s">
        <v>0</v>
      </c>
      <c r="L7" s="76"/>
      <c r="M7" s="76"/>
      <c r="N7" s="125"/>
      <c r="O7" s="125"/>
      <c r="P7" s="125"/>
      <c r="Q7" s="125"/>
      <c r="R7" s="125"/>
      <c r="S7" s="125"/>
      <c r="T7" s="125"/>
      <c r="U7" s="125"/>
      <c r="V7" s="76"/>
    </row>
    <row r="8" spans="1:22" ht="14.25" customHeight="1" x14ac:dyDescent="0.15">
      <c r="A8" s="76"/>
      <c r="B8" s="76"/>
      <c r="C8" s="76"/>
      <c r="D8" s="76"/>
      <c r="E8" s="76"/>
      <c r="F8" s="76"/>
      <c r="G8" s="76"/>
      <c r="H8" s="76"/>
      <c r="I8" s="76"/>
      <c r="J8" s="76"/>
      <c r="K8" s="76" t="s">
        <v>1</v>
      </c>
      <c r="L8" s="76"/>
      <c r="M8" s="76"/>
      <c r="N8" s="125"/>
      <c r="O8" s="125"/>
      <c r="P8" s="125"/>
      <c r="Q8" s="125"/>
      <c r="R8" s="125"/>
      <c r="S8" s="125"/>
      <c r="T8" s="125"/>
      <c r="U8" s="125"/>
      <c r="V8" s="76"/>
    </row>
    <row r="9" spans="1:22" ht="14.25" customHeight="1" x14ac:dyDescent="0.15">
      <c r="A9" s="76"/>
      <c r="B9" s="76"/>
      <c r="C9" s="76"/>
      <c r="D9" s="76"/>
      <c r="E9" s="76"/>
      <c r="F9" s="76"/>
      <c r="G9" s="76"/>
      <c r="H9" s="76"/>
      <c r="I9" s="76"/>
      <c r="J9" s="76"/>
      <c r="K9" s="76" t="s">
        <v>2</v>
      </c>
      <c r="L9" s="76"/>
      <c r="M9" s="76"/>
      <c r="N9" s="125"/>
      <c r="O9" s="125"/>
      <c r="P9" s="125"/>
      <c r="Q9" s="125"/>
      <c r="R9" s="125"/>
      <c r="S9" s="125"/>
      <c r="T9" s="125"/>
      <c r="U9" s="125"/>
      <c r="V9" s="76"/>
    </row>
    <row r="10" spans="1:22" ht="14.25" customHeight="1" x14ac:dyDescent="0.15">
      <c r="A10" s="76"/>
      <c r="B10" s="76"/>
      <c r="C10" s="76"/>
      <c r="D10" s="76"/>
      <c r="E10" s="76"/>
      <c r="F10" s="76"/>
      <c r="G10" s="76"/>
      <c r="H10" s="76"/>
      <c r="I10" s="76"/>
      <c r="J10" s="76"/>
      <c r="K10" s="76"/>
      <c r="L10" s="76"/>
      <c r="M10" s="76"/>
      <c r="N10" s="76"/>
      <c r="O10" s="76"/>
      <c r="P10" s="76"/>
      <c r="Q10" s="76"/>
      <c r="R10" s="76"/>
      <c r="S10" s="76"/>
      <c r="T10" s="76"/>
      <c r="U10" s="76"/>
      <c r="V10" s="76"/>
    </row>
    <row r="11" spans="1:22" ht="14.25" customHeight="1" x14ac:dyDescent="0.15">
      <c r="A11" s="76"/>
      <c r="B11" s="76"/>
      <c r="C11" s="126" t="s">
        <v>15</v>
      </c>
      <c r="D11" s="127"/>
      <c r="E11" s="127"/>
      <c r="F11" s="127"/>
      <c r="G11" s="127"/>
      <c r="H11" s="127"/>
      <c r="I11" s="127"/>
      <c r="J11" s="127"/>
      <c r="K11" s="127"/>
      <c r="L11" s="127"/>
      <c r="M11" s="127"/>
      <c r="N11" s="127"/>
      <c r="O11" s="127"/>
      <c r="P11" s="127"/>
      <c r="Q11" s="127"/>
      <c r="R11" s="127"/>
      <c r="S11" s="127"/>
      <c r="T11" s="127"/>
      <c r="U11" s="76"/>
      <c r="V11" s="76"/>
    </row>
    <row r="12" spans="1:22" ht="22.5" customHeight="1" x14ac:dyDescent="0.15">
      <c r="A12" s="76"/>
      <c r="B12" s="76"/>
      <c r="C12" s="127"/>
      <c r="D12" s="127"/>
      <c r="E12" s="127"/>
      <c r="F12" s="127"/>
      <c r="G12" s="127"/>
      <c r="H12" s="127"/>
      <c r="I12" s="127"/>
      <c r="J12" s="127"/>
      <c r="K12" s="127"/>
      <c r="L12" s="127"/>
      <c r="M12" s="127"/>
      <c r="N12" s="127"/>
      <c r="O12" s="127"/>
      <c r="P12" s="127"/>
      <c r="Q12" s="127"/>
      <c r="R12" s="127"/>
      <c r="S12" s="127"/>
      <c r="T12" s="127"/>
      <c r="U12" s="76"/>
      <c r="V12" s="76"/>
    </row>
    <row r="13" spans="1:22" ht="14.25" customHeight="1" x14ac:dyDescent="0.15">
      <c r="A13" s="76"/>
      <c r="B13" s="76"/>
      <c r="C13" s="76"/>
      <c r="D13" s="76"/>
      <c r="E13" s="76"/>
      <c r="F13" s="76"/>
      <c r="G13" s="76"/>
      <c r="H13" s="76"/>
      <c r="I13" s="76"/>
      <c r="J13" s="76"/>
      <c r="K13" s="76"/>
      <c r="L13" s="76"/>
      <c r="M13" s="76"/>
      <c r="N13" s="76"/>
      <c r="O13" s="76"/>
      <c r="P13" s="76"/>
      <c r="Q13" s="76"/>
      <c r="R13" s="76"/>
      <c r="S13" s="76"/>
      <c r="T13" s="76"/>
      <c r="U13" s="76"/>
      <c r="V13" s="76"/>
    </row>
    <row r="14" spans="1:22" ht="14.25" customHeight="1" x14ac:dyDescent="0.15">
      <c r="A14" s="76"/>
      <c r="B14" s="128" t="s">
        <v>5</v>
      </c>
      <c r="C14" s="128"/>
      <c r="D14" s="128"/>
      <c r="E14" s="128"/>
      <c r="F14" s="128"/>
      <c r="G14" s="128"/>
      <c r="H14" s="128"/>
      <c r="I14" s="128"/>
      <c r="J14" s="128"/>
      <c r="K14" s="128"/>
      <c r="L14" s="128"/>
      <c r="M14" s="128"/>
      <c r="N14" s="128"/>
      <c r="O14" s="128"/>
      <c r="P14" s="128"/>
      <c r="Q14" s="128"/>
      <c r="R14" s="128"/>
      <c r="S14" s="128"/>
      <c r="T14" s="128"/>
      <c r="U14" s="128"/>
      <c r="V14" s="76"/>
    </row>
    <row r="15" spans="1:22" ht="14.25" customHeight="1" x14ac:dyDescent="0.15">
      <c r="A15" s="76"/>
      <c r="B15" s="128"/>
      <c r="C15" s="128"/>
      <c r="D15" s="128"/>
      <c r="E15" s="128"/>
      <c r="F15" s="128"/>
      <c r="G15" s="128"/>
      <c r="H15" s="128"/>
      <c r="I15" s="128"/>
      <c r="J15" s="128"/>
      <c r="K15" s="128"/>
      <c r="L15" s="128"/>
      <c r="M15" s="128"/>
      <c r="N15" s="128"/>
      <c r="O15" s="128"/>
      <c r="P15" s="128"/>
      <c r="Q15" s="128"/>
      <c r="R15" s="128"/>
      <c r="S15" s="128"/>
      <c r="T15" s="128"/>
      <c r="U15" s="128"/>
      <c r="V15" s="76"/>
    </row>
    <row r="16" spans="1:22" ht="14.25" customHeight="1" x14ac:dyDescent="0.15">
      <c r="A16" s="76"/>
      <c r="B16" s="128"/>
      <c r="C16" s="128"/>
      <c r="D16" s="128"/>
      <c r="E16" s="128"/>
      <c r="F16" s="128"/>
      <c r="G16" s="128"/>
      <c r="H16" s="128"/>
      <c r="I16" s="128"/>
      <c r="J16" s="128"/>
      <c r="K16" s="128"/>
      <c r="L16" s="128"/>
      <c r="M16" s="128"/>
      <c r="N16" s="128"/>
      <c r="O16" s="128"/>
      <c r="P16" s="128"/>
      <c r="Q16" s="128"/>
      <c r="R16" s="128"/>
      <c r="S16" s="128"/>
      <c r="T16" s="128"/>
      <c r="U16" s="128"/>
      <c r="V16" s="76"/>
    </row>
    <row r="17" spans="1:24" ht="14.25" customHeight="1" x14ac:dyDescent="0.15">
      <c r="A17" s="76"/>
      <c r="B17" s="128"/>
      <c r="C17" s="128"/>
      <c r="D17" s="128"/>
      <c r="E17" s="128"/>
      <c r="F17" s="128"/>
      <c r="G17" s="128"/>
      <c r="H17" s="128"/>
      <c r="I17" s="128"/>
      <c r="J17" s="128"/>
      <c r="K17" s="128"/>
      <c r="L17" s="128"/>
      <c r="M17" s="128"/>
      <c r="N17" s="128"/>
      <c r="O17" s="128"/>
      <c r="P17" s="128"/>
      <c r="Q17" s="128"/>
      <c r="R17" s="128"/>
      <c r="S17" s="128"/>
      <c r="T17" s="128"/>
      <c r="U17" s="128"/>
      <c r="V17" s="76"/>
    </row>
    <row r="18" spans="1:24" ht="14.25" customHeight="1" x14ac:dyDescent="0.15">
      <c r="A18" s="76"/>
      <c r="B18" s="76"/>
      <c r="C18" s="76"/>
      <c r="D18" s="76"/>
      <c r="E18" s="76"/>
      <c r="F18" s="76"/>
      <c r="G18" s="76"/>
      <c r="H18" s="76"/>
      <c r="I18" s="76"/>
      <c r="J18" s="76"/>
      <c r="K18" s="76"/>
      <c r="L18" s="76"/>
      <c r="M18" s="76"/>
      <c r="N18" s="76"/>
      <c r="O18" s="76"/>
      <c r="P18" s="76"/>
      <c r="Q18" s="76"/>
      <c r="R18" s="76"/>
      <c r="S18" s="76"/>
      <c r="T18" s="76"/>
      <c r="U18" s="76"/>
      <c r="V18" s="76"/>
    </row>
    <row r="19" spans="1:24" ht="14.25" customHeight="1" x14ac:dyDescent="0.15">
      <c r="A19" s="76"/>
      <c r="B19" s="79" t="s">
        <v>9</v>
      </c>
      <c r="C19" s="76"/>
      <c r="D19" s="76"/>
      <c r="E19" s="76"/>
      <c r="F19" s="76"/>
      <c r="G19" s="76"/>
      <c r="H19" s="76"/>
      <c r="I19" s="76"/>
      <c r="J19" s="76"/>
      <c r="K19" s="76"/>
      <c r="L19" s="76"/>
      <c r="M19" s="76"/>
      <c r="N19" s="76"/>
      <c r="O19" s="76"/>
      <c r="P19" s="76"/>
      <c r="Q19" s="76"/>
      <c r="R19" s="76"/>
      <c r="S19" s="76"/>
      <c r="T19" s="76"/>
      <c r="U19" s="76"/>
      <c r="V19" s="76"/>
    </row>
    <row r="20" spans="1:24" ht="14.25" customHeight="1" x14ac:dyDescent="0.15">
      <c r="A20" s="76"/>
      <c r="B20" s="79"/>
      <c r="C20" s="76"/>
      <c r="D20" s="76"/>
      <c r="E20" s="76"/>
      <c r="F20" s="76"/>
      <c r="G20" s="76"/>
      <c r="H20" s="76"/>
      <c r="I20" s="76"/>
      <c r="J20" s="76"/>
      <c r="K20" s="76"/>
      <c r="L20" s="76"/>
      <c r="M20" s="76"/>
      <c r="N20" s="76"/>
      <c r="O20" s="76"/>
      <c r="P20" s="76"/>
      <c r="Q20" s="76"/>
      <c r="R20" s="76"/>
      <c r="S20" s="76"/>
      <c r="T20" s="76"/>
      <c r="U20" s="76"/>
      <c r="V20" s="76"/>
    </row>
    <row r="21" spans="1:24" ht="14.25" customHeight="1" x14ac:dyDescent="0.15">
      <c r="A21" s="76"/>
      <c r="B21" s="79"/>
      <c r="C21" s="76"/>
      <c r="D21" s="76" t="s">
        <v>8</v>
      </c>
      <c r="E21" s="76"/>
      <c r="F21" s="76"/>
      <c r="G21" s="76"/>
      <c r="H21" s="76"/>
      <c r="I21" s="76"/>
      <c r="J21" s="76"/>
      <c r="K21" s="76"/>
      <c r="L21" s="76"/>
      <c r="M21" s="76"/>
      <c r="N21" s="76"/>
      <c r="O21" s="76"/>
      <c r="P21" s="76"/>
      <c r="Q21" s="76"/>
      <c r="R21" s="76"/>
      <c r="S21" s="76"/>
      <c r="T21" s="76"/>
      <c r="U21" s="76"/>
      <c r="V21" s="76"/>
      <c r="X21" s="78" t="s">
        <v>10</v>
      </c>
    </row>
    <row r="22" spans="1:24" ht="14.25" customHeight="1" x14ac:dyDescent="0.15">
      <c r="A22" s="76"/>
      <c r="B22" s="79"/>
      <c r="C22" s="76"/>
      <c r="D22" s="76"/>
      <c r="E22" s="76"/>
      <c r="F22" s="76"/>
      <c r="G22" s="76"/>
      <c r="H22" s="76"/>
      <c r="I22" s="76"/>
      <c r="J22" s="76"/>
      <c r="K22" s="76"/>
      <c r="L22" s="76"/>
      <c r="M22" s="76"/>
      <c r="N22" s="76"/>
      <c r="O22" s="76"/>
      <c r="P22" s="76"/>
      <c r="Q22" s="76"/>
      <c r="R22" s="76"/>
      <c r="S22" s="76"/>
      <c r="T22" s="76"/>
      <c r="U22" s="76"/>
      <c r="V22" s="76"/>
    </row>
    <row r="23" spans="1:24" ht="14.25" customHeight="1" x14ac:dyDescent="0.15">
      <c r="A23" s="76"/>
      <c r="B23" s="76"/>
      <c r="C23" s="76"/>
      <c r="D23" s="76"/>
      <c r="E23" s="76"/>
      <c r="F23" s="76"/>
      <c r="G23" s="76"/>
      <c r="H23" s="76"/>
      <c r="I23" s="76"/>
      <c r="J23" s="76"/>
      <c r="K23" s="76"/>
      <c r="L23" s="76"/>
      <c r="M23" s="76"/>
      <c r="N23" s="76"/>
      <c r="O23" s="76"/>
      <c r="P23" s="76"/>
      <c r="Q23" s="76"/>
      <c r="R23" s="76"/>
      <c r="S23" s="76"/>
      <c r="T23" s="76"/>
      <c r="U23" s="76"/>
      <c r="V23" s="76"/>
    </row>
    <row r="24" spans="1:24" ht="14.25" customHeight="1" x14ac:dyDescent="0.15">
      <c r="A24" s="76"/>
      <c r="B24" s="76"/>
      <c r="C24" s="76"/>
      <c r="D24" s="76"/>
      <c r="E24" s="76"/>
      <c r="F24" s="76"/>
      <c r="G24" s="76"/>
      <c r="H24" s="76"/>
      <c r="I24" s="76"/>
      <c r="J24" s="76"/>
      <c r="K24" s="76"/>
      <c r="L24" s="76"/>
      <c r="M24" s="76"/>
      <c r="N24" s="76"/>
      <c r="O24" s="76"/>
      <c r="P24" s="76"/>
      <c r="Q24" s="76"/>
      <c r="R24" s="76"/>
      <c r="S24" s="76"/>
      <c r="T24" s="76"/>
      <c r="U24" s="76"/>
      <c r="V24" s="76"/>
    </row>
    <row r="25" spans="1:24" ht="14.25" customHeight="1" x14ac:dyDescent="0.15">
      <c r="A25" s="76"/>
      <c r="B25" s="79" t="s">
        <v>11</v>
      </c>
      <c r="C25" s="76"/>
      <c r="D25" s="76"/>
      <c r="E25" s="76"/>
      <c r="F25" s="76"/>
      <c r="G25" s="76"/>
      <c r="H25" s="76"/>
      <c r="I25" s="76"/>
      <c r="J25" s="76"/>
      <c r="K25" s="76"/>
      <c r="L25" s="76"/>
      <c r="M25" s="76"/>
      <c r="N25" s="76"/>
      <c r="O25" s="76"/>
      <c r="P25" s="76"/>
      <c r="Q25" s="76"/>
      <c r="R25" s="76"/>
      <c r="S25" s="76"/>
      <c r="T25" s="76"/>
      <c r="U25" s="76"/>
      <c r="V25" s="76"/>
    </row>
    <row r="26" spans="1:24" ht="14.25" customHeight="1" x14ac:dyDescent="0.15">
      <c r="A26" s="76"/>
      <c r="B26" s="79" t="s">
        <v>12</v>
      </c>
      <c r="C26" s="76"/>
      <c r="D26" s="76"/>
      <c r="E26" s="76"/>
      <c r="F26" s="76"/>
      <c r="G26" s="76"/>
      <c r="H26" s="76"/>
      <c r="I26" s="76"/>
      <c r="J26" s="76"/>
      <c r="K26" s="76"/>
      <c r="L26" s="76"/>
      <c r="M26" s="76"/>
      <c r="N26" s="76"/>
      <c r="O26" s="76"/>
      <c r="P26" s="76"/>
      <c r="Q26" s="76"/>
      <c r="R26" s="76"/>
      <c r="S26" s="76"/>
      <c r="T26" s="76"/>
      <c r="U26" s="76"/>
      <c r="V26" s="76"/>
    </row>
    <row r="27" spans="1:24" ht="14.25" customHeight="1" x14ac:dyDescent="0.15">
      <c r="A27" s="76"/>
      <c r="B27" s="79"/>
      <c r="C27" s="76"/>
      <c r="D27" s="76"/>
      <c r="E27" s="76"/>
      <c r="F27" s="76"/>
      <c r="G27" s="76"/>
      <c r="H27" s="76"/>
      <c r="I27" s="76"/>
      <c r="J27" s="76"/>
      <c r="K27" s="76"/>
      <c r="L27" s="76"/>
      <c r="M27" s="76"/>
      <c r="N27" s="76"/>
      <c r="O27" s="76"/>
      <c r="P27" s="76"/>
      <c r="Q27" s="76"/>
      <c r="R27" s="76"/>
      <c r="S27" s="76"/>
      <c r="T27" s="76"/>
      <c r="U27" s="76"/>
      <c r="V27" s="76"/>
    </row>
    <row r="28" spans="1:24" ht="14.25" customHeight="1" x14ac:dyDescent="0.15">
      <c r="A28" s="76"/>
      <c r="B28" s="76"/>
      <c r="C28" s="76"/>
      <c r="D28" s="76"/>
      <c r="E28" s="76"/>
      <c r="F28" s="80" t="s">
        <v>3</v>
      </c>
      <c r="G28" s="122"/>
      <c r="H28" s="122"/>
      <c r="I28" s="122"/>
      <c r="J28" s="122"/>
      <c r="K28" s="122"/>
      <c r="L28" s="76" t="s">
        <v>4</v>
      </c>
      <c r="M28" s="76"/>
      <c r="N28" s="76"/>
      <c r="O28" s="76"/>
      <c r="P28" s="76"/>
      <c r="Q28" s="76"/>
      <c r="R28" s="76"/>
      <c r="S28" s="76"/>
      <c r="T28" s="76"/>
      <c r="U28" s="76"/>
      <c r="V28" s="76"/>
    </row>
    <row r="29" spans="1:24" ht="14.25" customHeight="1" x14ac:dyDescent="0.15">
      <c r="A29" s="76"/>
      <c r="B29" s="76"/>
      <c r="C29" s="76"/>
      <c r="D29" s="76"/>
      <c r="E29" s="76"/>
      <c r="F29" s="76"/>
      <c r="G29" s="76"/>
      <c r="H29" s="76"/>
      <c r="I29" s="76"/>
      <c r="J29" s="76"/>
      <c r="K29" s="76"/>
      <c r="L29" s="76"/>
      <c r="M29" s="76"/>
      <c r="N29" s="76"/>
      <c r="O29" s="76"/>
      <c r="P29" s="76"/>
      <c r="Q29" s="76"/>
      <c r="R29" s="76"/>
      <c r="S29" s="76"/>
      <c r="T29" s="76"/>
      <c r="U29" s="76"/>
      <c r="V29" s="76"/>
    </row>
    <row r="30" spans="1:24" ht="14.25" customHeight="1" x14ac:dyDescent="0.15">
      <c r="A30" s="76"/>
      <c r="B30" s="79"/>
      <c r="C30" s="81" t="s">
        <v>77</v>
      </c>
      <c r="D30" s="81"/>
      <c r="E30" s="81"/>
      <c r="F30" s="81"/>
      <c r="G30" s="81"/>
      <c r="H30" s="81"/>
      <c r="I30" s="81"/>
      <c r="J30" s="76"/>
      <c r="K30" s="76"/>
      <c r="L30" s="76"/>
      <c r="M30" s="76"/>
      <c r="N30" s="76"/>
      <c r="O30" s="76"/>
      <c r="P30" s="76"/>
      <c r="Q30" s="76"/>
      <c r="R30" s="76"/>
      <c r="S30" s="76"/>
      <c r="T30" s="76"/>
      <c r="U30" s="76"/>
      <c r="V30" s="76"/>
    </row>
    <row r="31" spans="1:24" ht="14.25" customHeight="1" x14ac:dyDescent="0.15">
      <c r="A31" s="76"/>
      <c r="B31" s="76"/>
      <c r="C31" s="82" t="s">
        <v>76</v>
      </c>
      <c r="D31" s="83"/>
      <c r="E31" s="81"/>
      <c r="F31" s="81"/>
      <c r="G31" s="81"/>
      <c r="H31" s="81"/>
      <c r="I31" s="81"/>
      <c r="R31" s="76"/>
      <c r="S31" s="76"/>
      <c r="T31" s="76"/>
      <c r="U31" s="76"/>
      <c r="V31" s="76"/>
    </row>
    <row r="32" spans="1:24" ht="14.25" customHeight="1" x14ac:dyDescent="0.15">
      <c r="A32" s="76"/>
      <c r="B32" s="76"/>
      <c r="C32" s="82" t="s">
        <v>97</v>
      </c>
      <c r="D32" s="83"/>
      <c r="E32" s="81"/>
      <c r="F32" s="81"/>
      <c r="G32" s="81"/>
      <c r="H32" s="81"/>
      <c r="I32" s="81"/>
      <c r="J32" s="76"/>
      <c r="K32" s="76"/>
      <c r="L32" s="76"/>
      <c r="M32" s="76"/>
      <c r="N32" s="76"/>
      <c r="O32" s="76"/>
      <c r="P32" s="76"/>
      <c r="Q32" s="76"/>
      <c r="R32" s="76"/>
      <c r="S32" s="76"/>
      <c r="T32" s="76"/>
      <c r="U32" s="76"/>
      <c r="V32" s="76"/>
    </row>
    <row r="33" spans="1:22" ht="14.25" customHeight="1" x14ac:dyDescent="0.15">
      <c r="A33" s="76"/>
      <c r="B33" s="76"/>
      <c r="C33" s="82" t="s">
        <v>98</v>
      </c>
      <c r="D33" s="83"/>
      <c r="E33" s="81"/>
      <c r="F33" s="81"/>
      <c r="G33" s="81"/>
      <c r="H33" s="81"/>
      <c r="I33" s="81"/>
      <c r="J33" s="76"/>
      <c r="K33" s="76"/>
      <c r="L33" s="76"/>
      <c r="M33" s="76"/>
      <c r="N33" s="76"/>
      <c r="O33" s="76"/>
      <c r="P33" s="76"/>
      <c r="Q33" s="76"/>
      <c r="R33" s="76"/>
      <c r="S33" s="76"/>
      <c r="T33" s="76"/>
      <c r="U33" s="76"/>
      <c r="V33" s="76"/>
    </row>
    <row r="34" spans="1:22" ht="14.25" customHeight="1" x14ac:dyDescent="0.15">
      <c r="A34" s="76"/>
      <c r="B34" s="76"/>
      <c r="C34" s="79"/>
      <c r="D34" s="80"/>
      <c r="E34" s="76"/>
      <c r="F34" s="76"/>
      <c r="G34" s="76"/>
      <c r="H34" s="76"/>
      <c r="I34" s="76"/>
      <c r="J34" s="76"/>
      <c r="K34" s="76"/>
      <c r="L34" s="76"/>
      <c r="M34" s="76"/>
      <c r="N34" s="76"/>
      <c r="O34" s="76"/>
      <c r="P34" s="76"/>
      <c r="Q34" s="76"/>
      <c r="R34" s="76"/>
      <c r="S34" s="76"/>
      <c r="T34" s="76"/>
      <c r="U34" s="76"/>
      <c r="V34" s="76"/>
    </row>
    <row r="35" spans="1:22" ht="14.25" customHeight="1" x14ac:dyDescent="0.15">
      <c r="A35" s="76"/>
      <c r="B35" s="76"/>
      <c r="C35" s="79"/>
      <c r="D35" s="80"/>
      <c r="E35" s="76"/>
      <c r="F35" s="76"/>
      <c r="G35" s="76"/>
      <c r="H35" s="76"/>
      <c r="I35" s="76"/>
      <c r="J35" s="76"/>
      <c r="K35" s="76"/>
      <c r="L35" s="76"/>
      <c r="M35" s="76"/>
      <c r="N35" s="76"/>
      <c r="O35" s="76"/>
      <c r="P35" s="76"/>
      <c r="Q35" s="76"/>
      <c r="R35" s="76"/>
      <c r="S35" s="76"/>
      <c r="T35" s="76"/>
      <c r="U35" s="76"/>
      <c r="V35" s="76"/>
    </row>
    <row r="36" spans="1:22" ht="14.25" customHeight="1" x14ac:dyDescent="0.15">
      <c r="A36" s="76"/>
      <c r="B36" s="76"/>
      <c r="C36" s="79"/>
      <c r="D36" s="80"/>
      <c r="E36" s="76"/>
      <c r="F36" s="76"/>
      <c r="G36" s="76"/>
      <c r="H36" s="76"/>
      <c r="I36" s="76"/>
      <c r="J36" s="76"/>
      <c r="K36" s="76"/>
      <c r="L36" s="76"/>
      <c r="M36" s="76"/>
      <c r="N36" s="76"/>
      <c r="O36" s="76"/>
      <c r="P36" s="76"/>
      <c r="Q36" s="76"/>
      <c r="R36" s="76"/>
      <c r="S36" s="76"/>
      <c r="T36" s="76"/>
      <c r="U36" s="76"/>
      <c r="V36" s="76"/>
    </row>
    <row r="37" spans="1:22" ht="14.25" customHeight="1" x14ac:dyDescent="0.15">
      <c r="A37" s="76"/>
      <c r="B37" s="76" t="s">
        <v>13</v>
      </c>
      <c r="C37" s="79"/>
      <c r="D37" s="80"/>
      <c r="E37" s="76"/>
      <c r="F37" s="76"/>
      <c r="G37" s="76"/>
      <c r="H37" s="76"/>
      <c r="I37" s="76"/>
      <c r="J37" s="76"/>
      <c r="K37" s="76"/>
      <c r="L37" s="76"/>
      <c r="M37" s="76"/>
      <c r="N37" s="76"/>
      <c r="O37" s="76"/>
      <c r="P37" s="76"/>
      <c r="Q37" s="76"/>
      <c r="R37" s="76"/>
      <c r="S37" s="76"/>
      <c r="T37" s="76"/>
      <c r="U37" s="76"/>
      <c r="V37" s="76"/>
    </row>
    <row r="38" spans="1:22" ht="14.25" customHeight="1" x14ac:dyDescent="0.15">
      <c r="A38" s="76"/>
      <c r="B38" s="76" t="s">
        <v>95</v>
      </c>
      <c r="C38" s="79"/>
      <c r="D38" s="80"/>
      <c r="E38" s="76"/>
      <c r="F38" s="76"/>
      <c r="G38" s="76"/>
      <c r="H38" s="76"/>
      <c r="I38" s="76"/>
      <c r="J38" s="76"/>
      <c r="K38" s="76"/>
      <c r="L38" s="76"/>
      <c r="M38" s="76"/>
      <c r="N38" s="76"/>
      <c r="O38" s="76"/>
      <c r="P38" s="76"/>
      <c r="Q38" s="76"/>
      <c r="R38" s="76"/>
      <c r="S38" s="76"/>
      <c r="T38" s="76"/>
      <c r="U38" s="76"/>
      <c r="V38" s="76"/>
    </row>
    <row r="39" spans="1:22" ht="14.25" customHeight="1" x14ac:dyDescent="0.15">
      <c r="A39" s="76"/>
      <c r="B39" s="76" t="s">
        <v>14</v>
      </c>
      <c r="C39" s="79"/>
      <c r="D39" s="80"/>
      <c r="E39" s="76"/>
      <c r="F39" s="76"/>
      <c r="G39" s="76"/>
      <c r="H39" s="76"/>
      <c r="I39" s="76"/>
      <c r="J39" s="76"/>
      <c r="K39" s="76"/>
      <c r="L39" s="76"/>
      <c r="M39" s="76"/>
      <c r="N39" s="76"/>
      <c r="O39" s="76"/>
      <c r="P39" s="76"/>
      <c r="Q39" s="76"/>
      <c r="R39" s="76"/>
      <c r="S39" s="76"/>
      <c r="T39" s="76"/>
      <c r="U39" s="76"/>
      <c r="V39" s="76"/>
    </row>
    <row r="40" spans="1:22" ht="14.25" customHeight="1" x14ac:dyDescent="0.15">
      <c r="A40" s="76"/>
      <c r="B40" s="76"/>
      <c r="C40" s="79"/>
      <c r="D40" s="80"/>
      <c r="E40" s="76"/>
      <c r="F40" s="76"/>
      <c r="G40" s="76"/>
      <c r="H40" s="76"/>
      <c r="I40" s="76"/>
      <c r="J40" s="76"/>
      <c r="K40" s="76"/>
      <c r="L40" s="76"/>
      <c r="M40" s="76"/>
      <c r="N40" s="76"/>
      <c r="O40" s="76"/>
      <c r="P40" s="76"/>
      <c r="Q40" s="76"/>
      <c r="R40" s="76"/>
      <c r="S40" s="76"/>
      <c r="T40" s="76"/>
      <c r="U40" s="76"/>
      <c r="V40" s="76"/>
    </row>
    <row r="41" spans="1:22" ht="14.25" customHeight="1" x14ac:dyDescent="0.15">
      <c r="A41" s="76"/>
      <c r="B41" s="79"/>
      <c r="C41" s="81" t="s">
        <v>78</v>
      </c>
      <c r="D41" s="81"/>
      <c r="E41" s="81"/>
      <c r="F41" s="81"/>
      <c r="G41" s="81"/>
      <c r="H41" s="81"/>
      <c r="I41" s="81"/>
      <c r="J41" s="81"/>
      <c r="K41" s="81"/>
      <c r="L41" s="81"/>
      <c r="M41" s="81"/>
      <c r="N41" s="81"/>
      <c r="O41" s="81"/>
      <c r="P41" s="81"/>
      <c r="Q41" s="81"/>
      <c r="R41" s="81"/>
      <c r="S41" s="81"/>
      <c r="T41" s="81"/>
      <c r="U41" s="76"/>
      <c r="V41" s="76"/>
    </row>
    <row r="42" spans="1:22" ht="14.25" customHeight="1" x14ac:dyDescent="0.15">
      <c r="A42" s="76"/>
      <c r="B42" s="76"/>
      <c r="C42" s="82" t="s">
        <v>106</v>
      </c>
      <c r="D42" s="81"/>
      <c r="E42" s="81"/>
      <c r="F42" s="81"/>
      <c r="G42" s="81"/>
      <c r="H42" s="81"/>
      <c r="I42" s="81"/>
      <c r="J42" s="81"/>
      <c r="K42" s="81"/>
      <c r="L42" s="81"/>
      <c r="M42" s="81"/>
      <c r="N42" s="81"/>
      <c r="O42" s="81"/>
      <c r="P42" s="81"/>
      <c r="Q42" s="81"/>
      <c r="R42" s="81"/>
      <c r="S42" s="81"/>
      <c r="T42" s="81"/>
      <c r="U42" s="76"/>
      <c r="V42" s="76"/>
    </row>
    <row r="43" spans="1:22" ht="14.25" customHeight="1" x14ac:dyDescent="0.15">
      <c r="A43" s="76"/>
      <c r="B43" s="76"/>
      <c r="C43" s="82" t="s">
        <v>107</v>
      </c>
      <c r="D43" s="83"/>
      <c r="E43" s="81"/>
      <c r="F43" s="81"/>
      <c r="G43" s="81"/>
      <c r="H43" s="81"/>
      <c r="I43" s="81"/>
      <c r="J43" s="81"/>
      <c r="K43" s="81"/>
      <c r="L43" s="81"/>
      <c r="M43" s="81"/>
      <c r="N43" s="81"/>
      <c r="O43" s="81"/>
      <c r="P43" s="81"/>
      <c r="Q43" s="81"/>
      <c r="R43" s="81"/>
      <c r="S43" s="81"/>
      <c r="T43" s="81"/>
      <c r="U43" s="76"/>
      <c r="V43" s="76"/>
    </row>
    <row r="44" spans="1:22" ht="14.25" customHeight="1" x14ac:dyDescent="0.15">
      <c r="A44" s="76"/>
      <c r="B44" s="76"/>
      <c r="C44" s="82" t="s">
        <v>108</v>
      </c>
      <c r="D44" s="83"/>
      <c r="E44" s="81"/>
      <c r="F44" s="81"/>
      <c r="G44" s="81"/>
      <c r="H44" s="81"/>
      <c r="I44" s="81"/>
      <c r="J44" s="81"/>
      <c r="K44" s="81"/>
      <c r="L44" s="81"/>
      <c r="M44" s="81"/>
      <c r="N44" s="81"/>
      <c r="O44" s="81"/>
      <c r="P44" s="81"/>
      <c r="Q44" s="81"/>
      <c r="R44" s="81"/>
      <c r="S44" s="81"/>
      <c r="T44" s="81"/>
      <c r="U44" s="76"/>
      <c r="V44" s="76"/>
    </row>
    <row r="45" spans="1:22" ht="14.25" customHeight="1" x14ac:dyDescent="0.15">
      <c r="A45" s="76"/>
      <c r="B45" s="76"/>
      <c r="C45" s="82" t="s">
        <v>109</v>
      </c>
      <c r="D45" s="83"/>
      <c r="E45" s="81"/>
      <c r="F45" s="81"/>
      <c r="G45" s="81"/>
      <c r="H45" s="81"/>
      <c r="I45" s="81"/>
      <c r="J45" s="81"/>
      <c r="K45" s="81"/>
      <c r="L45" s="81"/>
      <c r="M45" s="81"/>
      <c r="N45" s="81"/>
      <c r="O45" s="81"/>
      <c r="P45" s="81"/>
      <c r="Q45" s="81"/>
      <c r="R45" s="81"/>
      <c r="S45" s="81"/>
      <c r="T45" s="81"/>
      <c r="U45" s="76"/>
      <c r="V45" s="76"/>
    </row>
    <row r="46" spans="1:22" ht="14.25" customHeight="1" x14ac:dyDescent="0.15">
      <c r="A46" s="76"/>
      <c r="B46" s="76"/>
      <c r="C46" s="82"/>
      <c r="D46" s="83"/>
      <c r="E46" s="81"/>
      <c r="F46" s="81"/>
      <c r="G46" s="81"/>
      <c r="H46" s="81"/>
      <c r="I46" s="81"/>
      <c r="J46" s="81"/>
      <c r="K46" s="81"/>
      <c r="L46" s="81"/>
      <c r="M46" s="81"/>
      <c r="N46" s="81"/>
      <c r="O46" s="81"/>
      <c r="P46" s="81"/>
      <c r="Q46" s="81"/>
      <c r="R46" s="81"/>
      <c r="S46" s="81"/>
      <c r="T46" s="81"/>
      <c r="U46" s="76"/>
      <c r="V46" s="76"/>
    </row>
    <row r="47" spans="1:22" ht="14.25" customHeight="1" x14ac:dyDescent="0.15">
      <c r="A47" s="76"/>
      <c r="B47" s="76"/>
      <c r="C47" s="79"/>
      <c r="D47" s="80"/>
      <c r="E47" s="76"/>
      <c r="F47" s="76"/>
      <c r="G47" s="76"/>
      <c r="H47" s="76"/>
      <c r="I47" s="76"/>
      <c r="J47" s="76"/>
      <c r="K47" s="76"/>
      <c r="L47" s="76"/>
      <c r="M47" s="76"/>
      <c r="N47" s="76"/>
      <c r="O47" s="76"/>
      <c r="P47" s="76"/>
      <c r="Q47" s="76"/>
      <c r="R47" s="76"/>
      <c r="S47" s="76"/>
      <c r="T47" s="76"/>
      <c r="U47" s="76"/>
      <c r="V47" s="76"/>
    </row>
    <row r="48" spans="1:22" ht="14.25" customHeight="1" x14ac:dyDescent="0.15">
      <c r="A48" s="76"/>
      <c r="B48" s="76"/>
      <c r="C48" s="79"/>
      <c r="D48" s="80"/>
      <c r="E48" s="76"/>
      <c r="F48" s="76"/>
      <c r="G48" s="76"/>
      <c r="H48" s="76"/>
      <c r="I48" s="76"/>
      <c r="J48" s="76"/>
      <c r="K48" s="76"/>
      <c r="L48" s="76"/>
      <c r="M48" s="76"/>
      <c r="N48" s="76"/>
      <c r="O48" s="76"/>
      <c r="P48" s="76"/>
      <c r="Q48" s="76"/>
      <c r="R48" s="76"/>
      <c r="S48" s="76"/>
      <c r="T48" s="76"/>
      <c r="U48" s="76"/>
      <c r="V48" s="76"/>
    </row>
    <row r="49" spans="1:22" ht="14.25" customHeight="1" x14ac:dyDescent="0.15">
      <c r="A49" s="76"/>
      <c r="B49" s="76"/>
      <c r="C49" s="79"/>
      <c r="D49" s="80"/>
      <c r="E49" s="76"/>
      <c r="F49" s="76"/>
      <c r="G49" s="76"/>
      <c r="H49" s="76"/>
      <c r="I49" s="76"/>
      <c r="J49" s="76"/>
      <c r="K49" s="76"/>
      <c r="L49" s="76"/>
      <c r="M49" s="76"/>
      <c r="N49" s="76"/>
      <c r="O49" s="76"/>
      <c r="P49" s="76"/>
      <c r="Q49" s="76"/>
      <c r="R49" s="76"/>
      <c r="S49" s="76"/>
      <c r="T49" s="76"/>
      <c r="U49" s="76"/>
      <c r="V49" s="76"/>
    </row>
    <row r="50" spans="1:22" ht="14.25" customHeight="1" x14ac:dyDescent="0.15">
      <c r="A50" s="76"/>
      <c r="B50" s="76"/>
      <c r="C50" s="79"/>
      <c r="D50" s="80"/>
      <c r="E50" s="76"/>
      <c r="F50" s="76"/>
      <c r="G50" s="76"/>
      <c r="H50" s="76"/>
      <c r="I50" s="76"/>
      <c r="J50" s="76"/>
      <c r="K50" s="76"/>
      <c r="L50" s="76"/>
      <c r="M50" s="76"/>
      <c r="N50" s="76"/>
      <c r="O50" s="76"/>
      <c r="P50" s="76"/>
      <c r="Q50" s="76"/>
      <c r="R50" s="76"/>
      <c r="S50" s="76"/>
      <c r="T50" s="76"/>
      <c r="U50" s="76"/>
      <c r="V50" s="76"/>
    </row>
    <row r="51" spans="1:22" ht="14.25" customHeight="1" x14ac:dyDescent="0.15">
      <c r="A51" s="76"/>
      <c r="B51" s="76"/>
      <c r="C51" s="79"/>
      <c r="D51" s="80"/>
      <c r="E51" s="76"/>
      <c r="F51" s="76"/>
      <c r="G51" s="76"/>
      <c r="H51" s="76"/>
      <c r="I51" s="76"/>
      <c r="J51" s="76"/>
      <c r="K51" s="76"/>
      <c r="L51" s="76"/>
      <c r="M51" s="76"/>
      <c r="N51" s="76"/>
      <c r="O51" s="76"/>
      <c r="P51" s="76"/>
      <c r="Q51" s="76"/>
      <c r="R51" s="76"/>
      <c r="S51" s="76"/>
      <c r="T51" s="76"/>
      <c r="U51" s="76"/>
      <c r="V51" s="76"/>
    </row>
    <row r="52" spans="1:22" ht="14.25" customHeight="1" x14ac:dyDescent="0.15">
      <c r="A52" s="76"/>
      <c r="B52" s="76"/>
      <c r="C52" s="79"/>
      <c r="D52" s="80"/>
      <c r="E52" s="76"/>
      <c r="F52" s="76"/>
      <c r="G52" s="76"/>
      <c r="H52" s="76"/>
      <c r="I52" s="76"/>
      <c r="J52" s="76"/>
      <c r="K52" s="76"/>
      <c r="L52" s="76"/>
      <c r="M52" s="76"/>
      <c r="N52" s="76"/>
      <c r="O52" s="76"/>
      <c r="P52" s="76"/>
      <c r="Q52" s="76"/>
      <c r="R52" s="76"/>
      <c r="S52" s="76"/>
      <c r="T52" s="76"/>
      <c r="U52" s="76"/>
      <c r="V52" s="76"/>
    </row>
    <row r="53" spans="1:22" ht="14.25" customHeight="1" x14ac:dyDescent="0.15">
      <c r="A53" s="76"/>
      <c r="B53" s="76"/>
      <c r="C53" s="76"/>
      <c r="D53" s="76"/>
      <c r="E53" s="76"/>
      <c r="F53" s="76"/>
      <c r="G53" s="76"/>
      <c r="H53" s="76"/>
      <c r="I53" s="76"/>
      <c r="J53" s="76"/>
      <c r="K53" s="76"/>
      <c r="L53" s="76"/>
      <c r="M53" s="76"/>
      <c r="N53" s="76"/>
      <c r="O53" s="76"/>
      <c r="P53" s="76"/>
      <c r="Q53" s="76"/>
      <c r="R53" s="76"/>
      <c r="S53" s="76"/>
      <c r="T53" s="76"/>
      <c r="U53" s="76"/>
      <c r="V53" s="76"/>
    </row>
  </sheetData>
  <mergeCells count="7">
    <mergeCell ref="G28:K28"/>
    <mergeCell ref="Q3:U3"/>
    <mergeCell ref="N7:U7"/>
    <mergeCell ref="N8:U8"/>
    <mergeCell ref="N9:U9"/>
    <mergeCell ref="C11:T12"/>
    <mergeCell ref="B14:U17"/>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1"/>
  </sheetPr>
  <dimension ref="A1:X53"/>
  <sheetViews>
    <sheetView view="pageBreakPreview" zoomScale="115" zoomScaleNormal="100" zoomScaleSheetLayoutView="115" workbookViewId="0">
      <selection activeCell="G28" sqref="G28:K28"/>
    </sheetView>
  </sheetViews>
  <sheetFormatPr defaultColWidth="3.625" defaultRowHeight="14.25" customHeight="1" x14ac:dyDescent="0.15"/>
  <cols>
    <col min="1" max="16384" width="3.625" style="78"/>
  </cols>
  <sheetData>
    <row r="1" spans="1:22" ht="14.25" customHeight="1" x14ac:dyDescent="0.15">
      <c r="A1" s="76"/>
      <c r="B1" s="76"/>
      <c r="C1" s="76"/>
      <c r="D1" s="76"/>
      <c r="E1" s="76"/>
      <c r="F1" s="76"/>
      <c r="G1" s="76"/>
      <c r="H1" s="76"/>
      <c r="I1" s="76"/>
      <c r="J1" s="76"/>
      <c r="K1" s="76"/>
      <c r="L1" s="76"/>
      <c r="M1" s="76"/>
      <c r="N1" s="76"/>
      <c r="O1" s="76"/>
      <c r="P1" s="76"/>
      <c r="Q1" s="76"/>
      <c r="R1" s="76"/>
      <c r="S1" s="76"/>
      <c r="T1" s="76"/>
      <c r="U1" s="76"/>
      <c r="V1" s="77" t="s">
        <v>6</v>
      </c>
    </row>
    <row r="2" spans="1:22" ht="14.25" customHeight="1" x14ac:dyDescent="0.15">
      <c r="A2" s="76"/>
      <c r="B2" s="76"/>
      <c r="C2" s="76"/>
      <c r="D2" s="76"/>
      <c r="E2" s="76"/>
      <c r="F2" s="76"/>
      <c r="G2" s="76"/>
      <c r="H2" s="76"/>
      <c r="I2" s="76"/>
      <c r="J2" s="76"/>
      <c r="K2" s="76"/>
      <c r="L2" s="76"/>
      <c r="M2" s="76"/>
      <c r="N2" s="76"/>
      <c r="O2" s="76"/>
      <c r="P2" s="76"/>
      <c r="Q2" s="76"/>
      <c r="R2" s="76"/>
      <c r="S2" s="76"/>
      <c r="T2" s="76"/>
      <c r="U2" s="76"/>
      <c r="V2" s="77"/>
    </row>
    <row r="3" spans="1:22" ht="14.25" customHeight="1" x14ac:dyDescent="0.15">
      <c r="A3" s="76"/>
      <c r="B3" s="76"/>
      <c r="C3" s="76"/>
      <c r="D3" s="76"/>
      <c r="E3" s="76"/>
      <c r="F3" s="76"/>
      <c r="G3" s="76"/>
      <c r="H3" s="76"/>
      <c r="I3" s="76"/>
      <c r="J3" s="76"/>
      <c r="K3" s="76"/>
      <c r="L3" s="76"/>
      <c r="M3" s="76"/>
      <c r="N3" s="76"/>
      <c r="O3" s="76"/>
      <c r="P3" s="76"/>
      <c r="Q3" s="130" t="s">
        <v>96</v>
      </c>
      <c r="R3" s="131"/>
      <c r="S3" s="131"/>
      <c r="T3" s="131"/>
      <c r="U3" s="131"/>
      <c r="V3" s="76"/>
    </row>
    <row r="4" spans="1:22" ht="14.25" customHeight="1" x14ac:dyDescent="0.15">
      <c r="A4" s="76"/>
      <c r="B4" s="76"/>
      <c r="C4" s="76"/>
      <c r="D4" s="76"/>
      <c r="E4" s="76"/>
      <c r="F4" s="76"/>
      <c r="G4" s="76"/>
      <c r="H4" s="76"/>
      <c r="I4" s="76"/>
      <c r="J4" s="76"/>
      <c r="K4" s="76"/>
      <c r="L4" s="76"/>
      <c r="M4" s="76"/>
      <c r="N4" s="76"/>
      <c r="O4" s="76"/>
      <c r="P4" s="76"/>
      <c r="Q4" s="76"/>
      <c r="R4" s="76"/>
      <c r="S4" s="76"/>
      <c r="T4" s="76"/>
      <c r="U4" s="76"/>
      <c r="V4" s="76"/>
    </row>
    <row r="5" spans="1:22" ht="14.25" customHeight="1" x14ac:dyDescent="0.15">
      <c r="A5" s="76"/>
      <c r="B5" s="76" t="s">
        <v>7</v>
      </c>
      <c r="C5" s="76"/>
      <c r="D5" s="76"/>
      <c r="E5" s="76"/>
      <c r="F5" s="76"/>
      <c r="G5" s="76"/>
      <c r="H5" s="76"/>
      <c r="I5" s="76"/>
      <c r="J5" s="76"/>
      <c r="K5" s="76"/>
      <c r="L5" s="76"/>
      <c r="M5" s="76"/>
      <c r="N5" s="76"/>
      <c r="O5" s="76"/>
      <c r="P5" s="76"/>
      <c r="Q5" s="76"/>
      <c r="R5" s="76"/>
      <c r="S5" s="76"/>
      <c r="T5" s="76"/>
      <c r="U5" s="76"/>
      <c r="V5" s="76"/>
    </row>
    <row r="6" spans="1:22" ht="14.25" customHeight="1" x14ac:dyDescent="0.15">
      <c r="A6" s="76"/>
      <c r="B6" s="76"/>
      <c r="C6" s="76"/>
      <c r="D6" s="76"/>
      <c r="E6" s="76"/>
      <c r="F6" s="76"/>
      <c r="G6" s="76"/>
      <c r="H6" s="76"/>
      <c r="I6" s="76"/>
      <c r="J6" s="76"/>
      <c r="K6" s="76"/>
      <c r="L6" s="76"/>
      <c r="M6" s="76"/>
      <c r="N6" s="76"/>
      <c r="O6" s="76"/>
      <c r="P6" s="76"/>
      <c r="Q6" s="76"/>
      <c r="R6" s="76"/>
      <c r="S6" s="76"/>
      <c r="T6" s="76"/>
      <c r="U6" s="76"/>
      <c r="V6" s="76"/>
    </row>
    <row r="7" spans="1:22" ht="14.25" customHeight="1" x14ac:dyDescent="0.15">
      <c r="A7" s="76"/>
      <c r="B7" s="76"/>
      <c r="C7" s="76"/>
      <c r="D7" s="76"/>
      <c r="E7" s="76"/>
      <c r="F7" s="76"/>
      <c r="G7" s="76"/>
      <c r="H7" s="76"/>
      <c r="I7" s="76"/>
      <c r="J7" s="76"/>
      <c r="K7" s="76" t="s">
        <v>0</v>
      </c>
      <c r="L7" s="76"/>
      <c r="M7" s="76"/>
      <c r="N7" s="132" t="s">
        <v>137</v>
      </c>
      <c r="O7" s="132"/>
      <c r="P7" s="132"/>
      <c r="Q7" s="132"/>
      <c r="R7" s="132"/>
      <c r="S7" s="132"/>
      <c r="T7" s="132"/>
      <c r="U7" s="132"/>
      <c r="V7" s="76"/>
    </row>
    <row r="8" spans="1:22" ht="14.25" customHeight="1" x14ac:dyDescent="0.15">
      <c r="A8" s="76"/>
      <c r="B8" s="76"/>
      <c r="C8" s="76"/>
      <c r="D8" s="76"/>
      <c r="E8" s="76"/>
      <c r="F8" s="76"/>
      <c r="G8" s="76"/>
      <c r="H8" s="76"/>
      <c r="I8" s="76"/>
      <c r="J8" s="76"/>
      <c r="K8" s="76" t="s">
        <v>1</v>
      </c>
      <c r="L8" s="76"/>
      <c r="M8" s="76"/>
      <c r="N8" s="132" t="s">
        <v>138</v>
      </c>
      <c r="O8" s="132"/>
      <c r="P8" s="132"/>
      <c r="Q8" s="132"/>
      <c r="R8" s="132"/>
      <c r="S8" s="132"/>
      <c r="T8" s="132"/>
      <c r="U8" s="132"/>
      <c r="V8" s="76"/>
    </row>
    <row r="9" spans="1:22" ht="14.25" customHeight="1" x14ac:dyDescent="0.15">
      <c r="A9" s="76"/>
      <c r="B9" s="76"/>
      <c r="C9" s="76"/>
      <c r="D9" s="76"/>
      <c r="E9" s="76"/>
      <c r="F9" s="76"/>
      <c r="G9" s="76"/>
      <c r="H9" s="76"/>
      <c r="I9" s="76"/>
      <c r="J9" s="76"/>
      <c r="K9" s="76" t="s">
        <v>2</v>
      </c>
      <c r="L9" s="76"/>
      <c r="M9" s="76"/>
      <c r="N9" s="132" t="s">
        <v>139</v>
      </c>
      <c r="O9" s="132"/>
      <c r="P9" s="132"/>
      <c r="Q9" s="132"/>
      <c r="R9" s="132"/>
      <c r="S9" s="132"/>
      <c r="T9" s="132"/>
      <c r="U9" s="132"/>
      <c r="V9" s="76"/>
    </row>
    <row r="10" spans="1:22" ht="14.25" customHeight="1" x14ac:dyDescent="0.15">
      <c r="A10" s="76"/>
      <c r="B10" s="76"/>
      <c r="C10" s="76"/>
      <c r="D10" s="76"/>
      <c r="E10" s="76"/>
      <c r="F10" s="76"/>
      <c r="G10" s="76"/>
      <c r="H10" s="76"/>
      <c r="I10" s="76"/>
      <c r="J10" s="76"/>
      <c r="K10" s="76"/>
      <c r="L10" s="76"/>
      <c r="M10" s="76"/>
      <c r="N10" s="76"/>
      <c r="O10" s="76"/>
      <c r="P10" s="76"/>
      <c r="Q10" s="76"/>
      <c r="R10" s="76"/>
      <c r="S10" s="76"/>
      <c r="T10" s="76"/>
      <c r="U10" s="76"/>
      <c r="V10" s="76"/>
    </row>
    <row r="11" spans="1:22" ht="14.25" customHeight="1" x14ac:dyDescent="0.15">
      <c r="A11" s="76"/>
      <c r="B11" s="76"/>
      <c r="C11" s="126" t="s">
        <v>140</v>
      </c>
      <c r="D11" s="127"/>
      <c r="E11" s="127"/>
      <c r="F11" s="127"/>
      <c r="G11" s="127"/>
      <c r="H11" s="127"/>
      <c r="I11" s="127"/>
      <c r="J11" s="127"/>
      <c r="K11" s="127"/>
      <c r="L11" s="127"/>
      <c r="M11" s="127"/>
      <c r="N11" s="127"/>
      <c r="O11" s="127"/>
      <c r="P11" s="127"/>
      <c r="Q11" s="127"/>
      <c r="R11" s="127"/>
      <c r="S11" s="127"/>
      <c r="T11" s="127"/>
      <c r="U11" s="76"/>
      <c r="V11" s="76"/>
    </row>
    <row r="12" spans="1:22" ht="22.5" customHeight="1" x14ac:dyDescent="0.15">
      <c r="A12" s="76"/>
      <c r="B12" s="76"/>
      <c r="C12" s="127"/>
      <c r="D12" s="127"/>
      <c r="E12" s="127"/>
      <c r="F12" s="127"/>
      <c r="G12" s="127"/>
      <c r="H12" s="127"/>
      <c r="I12" s="127"/>
      <c r="J12" s="127"/>
      <c r="K12" s="127"/>
      <c r="L12" s="127"/>
      <c r="M12" s="127"/>
      <c r="N12" s="127"/>
      <c r="O12" s="127"/>
      <c r="P12" s="127"/>
      <c r="Q12" s="127"/>
      <c r="R12" s="127"/>
      <c r="S12" s="127"/>
      <c r="T12" s="127"/>
      <c r="U12" s="76"/>
      <c r="V12" s="76"/>
    </row>
    <row r="13" spans="1:22" ht="14.25" customHeight="1" x14ac:dyDescent="0.15">
      <c r="A13" s="76"/>
      <c r="B13" s="76"/>
      <c r="C13" s="76"/>
      <c r="D13" s="76"/>
      <c r="E13" s="76"/>
      <c r="F13" s="76"/>
      <c r="G13" s="76"/>
      <c r="H13" s="76"/>
      <c r="I13" s="76"/>
      <c r="J13" s="76"/>
      <c r="K13" s="76"/>
      <c r="L13" s="76"/>
      <c r="M13" s="76"/>
      <c r="N13" s="76"/>
      <c r="O13" s="76"/>
      <c r="P13" s="76"/>
      <c r="Q13" s="76"/>
      <c r="R13" s="76"/>
      <c r="S13" s="76"/>
      <c r="T13" s="76"/>
      <c r="U13" s="76"/>
      <c r="V13" s="76"/>
    </row>
    <row r="14" spans="1:22" ht="14.25" customHeight="1" x14ac:dyDescent="0.15">
      <c r="A14" s="76"/>
      <c r="B14" s="128" t="s">
        <v>5</v>
      </c>
      <c r="C14" s="128"/>
      <c r="D14" s="128"/>
      <c r="E14" s="128"/>
      <c r="F14" s="128"/>
      <c r="G14" s="128"/>
      <c r="H14" s="128"/>
      <c r="I14" s="128"/>
      <c r="J14" s="128"/>
      <c r="K14" s="128"/>
      <c r="L14" s="128"/>
      <c r="M14" s="128"/>
      <c r="N14" s="128"/>
      <c r="O14" s="128"/>
      <c r="P14" s="128"/>
      <c r="Q14" s="128"/>
      <c r="R14" s="128"/>
      <c r="S14" s="128"/>
      <c r="T14" s="128"/>
      <c r="U14" s="128"/>
      <c r="V14" s="76"/>
    </row>
    <row r="15" spans="1:22" ht="14.25" customHeight="1" x14ac:dyDescent="0.15">
      <c r="A15" s="76"/>
      <c r="B15" s="128"/>
      <c r="C15" s="128"/>
      <c r="D15" s="128"/>
      <c r="E15" s="128"/>
      <c r="F15" s="128"/>
      <c r="G15" s="128"/>
      <c r="H15" s="128"/>
      <c r="I15" s="128"/>
      <c r="J15" s="128"/>
      <c r="K15" s="128"/>
      <c r="L15" s="128"/>
      <c r="M15" s="128"/>
      <c r="N15" s="128"/>
      <c r="O15" s="128"/>
      <c r="P15" s="128"/>
      <c r="Q15" s="128"/>
      <c r="R15" s="128"/>
      <c r="S15" s="128"/>
      <c r="T15" s="128"/>
      <c r="U15" s="128"/>
      <c r="V15" s="76"/>
    </row>
    <row r="16" spans="1:22" ht="14.25" customHeight="1" x14ac:dyDescent="0.15">
      <c r="A16" s="76"/>
      <c r="B16" s="128"/>
      <c r="C16" s="128"/>
      <c r="D16" s="128"/>
      <c r="E16" s="128"/>
      <c r="F16" s="128"/>
      <c r="G16" s="128"/>
      <c r="H16" s="128"/>
      <c r="I16" s="128"/>
      <c r="J16" s="128"/>
      <c r="K16" s="128"/>
      <c r="L16" s="128"/>
      <c r="M16" s="128"/>
      <c r="N16" s="128"/>
      <c r="O16" s="128"/>
      <c r="P16" s="128"/>
      <c r="Q16" s="128"/>
      <c r="R16" s="128"/>
      <c r="S16" s="128"/>
      <c r="T16" s="128"/>
      <c r="U16" s="128"/>
      <c r="V16" s="76"/>
    </row>
    <row r="17" spans="1:24" ht="14.25" customHeight="1" x14ac:dyDescent="0.15">
      <c r="A17" s="76"/>
      <c r="B17" s="128"/>
      <c r="C17" s="128"/>
      <c r="D17" s="128"/>
      <c r="E17" s="128"/>
      <c r="F17" s="128"/>
      <c r="G17" s="128"/>
      <c r="H17" s="128"/>
      <c r="I17" s="128"/>
      <c r="J17" s="128"/>
      <c r="K17" s="128"/>
      <c r="L17" s="128"/>
      <c r="M17" s="128"/>
      <c r="N17" s="128"/>
      <c r="O17" s="128"/>
      <c r="P17" s="128"/>
      <c r="Q17" s="128"/>
      <c r="R17" s="128"/>
      <c r="S17" s="128"/>
      <c r="T17" s="128"/>
      <c r="U17" s="128"/>
      <c r="V17" s="76"/>
    </row>
    <row r="18" spans="1:24" ht="14.25" customHeight="1" x14ac:dyDescent="0.15">
      <c r="A18" s="76"/>
      <c r="B18" s="76"/>
      <c r="C18" s="76"/>
      <c r="D18" s="76"/>
      <c r="E18" s="76"/>
      <c r="F18" s="76"/>
      <c r="G18" s="76"/>
      <c r="H18" s="76"/>
      <c r="I18" s="76"/>
      <c r="J18" s="76"/>
      <c r="K18" s="76"/>
      <c r="L18" s="76"/>
      <c r="M18" s="76"/>
      <c r="N18" s="76"/>
      <c r="O18" s="76"/>
      <c r="P18" s="76"/>
      <c r="Q18" s="76"/>
      <c r="R18" s="76"/>
      <c r="S18" s="76"/>
      <c r="T18" s="76"/>
      <c r="U18" s="76"/>
      <c r="V18" s="76"/>
    </row>
    <row r="19" spans="1:24" ht="14.25" customHeight="1" x14ac:dyDescent="0.15">
      <c r="A19" s="76"/>
      <c r="B19" s="79" t="s">
        <v>9</v>
      </c>
      <c r="C19" s="76"/>
      <c r="D19" s="76"/>
      <c r="E19" s="76"/>
      <c r="F19" s="76"/>
      <c r="G19" s="76"/>
      <c r="H19" s="76"/>
      <c r="I19" s="76"/>
      <c r="J19" s="76"/>
      <c r="K19" s="76"/>
      <c r="L19" s="76"/>
      <c r="M19" s="76"/>
      <c r="N19" s="76"/>
      <c r="O19" s="76"/>
      <c r="P19" s="76"/>
      <c r="Q19" s="76"/>
      <c r="R19" s="76"/>
      <c r="S19" s="76"/>
      <c r="T19" s="76"/>
      <c r="U19" s="76"/>
      <c r="V19" s="76"/>
    </row>
    <row r="20" spans="1:24" ht="14.25" customHeight="1" x14ac:dyDescent="0.15">
      <c r="A20" s="76"/>
      <c r="B20" s="79"/>
      <c r="C20" s="76"/>
      <c r="D20" s="76"/>
      <c r="E20" s="76"/>
      <c r="F20" s="76"/>
      <c r="G20" s="76"/>
      <c r="H20" s="76"/>
      <c r="I20" s="76"/>
      <c r="J20" s="76"/>
      <c r="K20" s="76"/>
      <c r="L20" s="76"/>
      <c r="M20" s="76"/>
      <c r="N20" s="76"/>
      <c r="O20" s="76"/>
      <c r="P20" s="76"/>
      <c r="Q20" s="76"/>
      <c r="R20" s="76"/>
      <c r="S20" s="76"/>
      <c r="T20" s="76"/>
      <c r="U20" s="76"/>
      <c r="V20" s="76"/>
    </row>
    <row r="21" spans="1:24" ht="14.25" customHeight="1" x14ac:dyDescent="0.15">
      <c r="A21" s="76"/>
      <c r="B21" s="79"/>
      <c r="C21" s="76"/>
      <c r="D21" s="76" t="s">
        <v>8</v>
      </c>
      <c r="E21" s="76"/>
      <c r="F21" s="76"/>
      <c r="G21" s="76"/>
      <c r="H21" s="76"/>
      <c r="I21" s="76"/>
      <c r="J21" s="76"/>
      <c r="K21" s="76"/>
      <c r="L21" s="76"/>
      <c r="M21" s="76"/>
      <c r="N21" s="76"/>
      <c r="O21" s="76"/>
      <c r="P21" s="76"/>
      <c r="Q21" s="76"/>
      <c r="R21" s="76"/>
      <c r="S21" s="76"/>
      <c r="T21" s="76"/>
      <c r="U21" s="76"/>
      <c r="V21" s="76"/>
      <c r="X21" s="78" t="s">
        <v>10</v>
      </c>
    </row>
    <row r="22" spans="1:24" ht="14.25" customHeight="1" x14ac:dyDescent="0.15">
      <c r="A22" s="76"/>
      <c r="B22" s="79"/>
      <c r="C22" s="76"/>
      <c r="D22" s="76"/>
      <c r="E22" s="76"/>
      <c r="F22" s="76"/>
      <c r="G22" s="76"/>
      <c r="H22" s="76"/>
      <c r="I22" s="76"/>
      <c r="J22" s="76"/>
      <c r="K22" s="76"/>
      <c r="L22" s="76"/>
      <c r="M22" s="76"/>
      <c r="N22" s="76"/>
      <c r="O22" s="76"/>
      <c r="P22" s="76"/>
      <c r="Q22" s="76"/>
      <c r="R22" s="76"/>
      <c r="S22" s="76"/>
      <c r="T22" s="76"/>
      <c r="U22" s="76"/>
      <c r="V22" s="76"/>
    </row>
    <row r="23" spans="1:24" ht="14.25" customHeight="1" x14ac:dyDescent="0.15">
      <c r="A23" s="76"/>
      <c r="B23" s="76"/>
      <c r="C23" s="76"/>
      <c r="D23" s="76"/>
      <c r="E23" s="76"/>
      <c r="F23" s="76"/>
      <c r="G23" s="76"/>
      <c r="H23" s="76"/>
      <c r="I23" s="76"/>
      <c r="J23" s="76"/>
      <c r="K23" s="76"/>
      <c r="L23" s="76"/>
      <c r="M23" s="76"/>
      <c r="N23" s="76"/>
      <c r="O23" s="76"/>
      <c r="P23" s="76"/>
      <c r="Q23" s="76"/>
      <c r="R23" s="76"/>
      <c r="S23" s="76"/>
      <c r="T23" s="76"/>
      <c r="U23" s="76"/>
      <c r="V23" s="76"/>
    </row>
    <row r="24" spans="1:24" ht="14.25" customHeight="1" x14ac:dyDescent="0.15">
      <c r="A24" s="76"/>
      <c r="B24" s="76"/>
      <c r="C24" s="76"/>
      <c r="D24" s="76"/>
      <c r="E24" s="76"/>
      <c r="F24" s="76"/>
      <c r="G24" s="76"/>
      <c r="H24" s="76"/>
      <c r="I24" s="76"/>
      <c r="J24" s="76"/>
      <c r="K24" s="76"/>
      <c r="L24" s="76"/>
      <c r="M24" s="76"/>
      <c r="N24" s="76"/>
      <c r="O24" s="76"/>
      <c r="P24" s="76"/>
      <c r="Q24" s="76"/>
      <c r="R24" s="76"/>
      <c r="S24" s="76"/>
      <c r="T24" s="76"/>
      <c r="U24" s="76"/>
      <c r="V24" s="76"/>
    </row>
    <row r="25" spans="1:24" ht="14.25" customHeight="1" x14ac:dyDescent="0.15">
      <c r="A25" s="76"/>
      <c r="B25" s="79" t="s">
        <v>11</v>
      </c>
      <c r="C25" s="76"/>
      <c r="D25" s="76"/>
      <c r="E25" s="76"/>
      <c r="F25" s="76"/>
      <c r="G25" s="76"/>
      <c r="H25" s="76"/>
      <c r="I25" s="76"/>
      <c r="J25" s="76"/>
      <c r="K25" s="76"/>
      <c r="L25" s="76"/>
      <c r="M25" s="76"/>
      <c r="N25" s="76"/>
      <c r="O25" s="76"/>
      <c r="P25" s="76"/>
      <c r="Q25" s="76"/>
      <c r="R25" s="76"/>
      <c r="S25" s="76"/>
      <c r="T25" s="76"/>
      <c r="U25" s="76"/>
      <c r="V25" s="76"/>
    </row>
    <row r="26" spans="1:24" ht="14.25" customHeight="1" x14ac:dyDescent="0.15">
      <c r="A26" s="76"/>
      <c r="B26" s="79" t="s">
        <v>12</v>
      </c>
      <c r="C26" s="76"/>
      <c r="D26" s="76"/>
      <c r="E26" s="76"/>
      <c r="F26" s="76"/>
      <c r="G26" s="76"/>
      <c r="H26" s="76"/>
      <c r="I26" s="76"/>
      <c r="J26" s="76"/>
      <c r="K26" s="76"/>
      <c r="L26" s="76"/>
      <c r="M26" s="76"/>
      <c r="N26" s="76"/>
      <c r="O26" s="76"/>
      <c r="P26" s="76"/>
      <c r="Q26" s="76"/>
      <c r="R26" s="76"/>
      <c r="S26" s="76"/>
      <c r="T26" s="76"/>
      <c r="U26" s="76"/>
      <c r="V26" s="76"/>
    </row>
    <row r="27" spans="1:24" ht="14.25" customHeight="1" x14ac:dyDescent="0.15">
      <c r="A27" s="76"/>
      <c r="B27" s="79"/>
      <c r="C27" s="76"/>
      <c r="D27" s="76"/>
      <c r="E27" s="76"/>
      <c r="F27" s="76"/>
      <c r="G27" s="76"/>
      <c r="H27" s="76"/>
      <c r="I27" s="76"/>
      <c r="J27" s="76"/>
      <c r="K27" s="76"/>
      <c r="L27" s="76"/>
      <c r="M27" s="76"/>
      <c r="N27" s="76"/>
      <c r="O27" s="76"/>
      <c r="P27" s="76"/>
      <c r="Q27" s="76"/>
      <c r="R27" s="76"/>
      <c r="S27" s="76"/>
      <c r="T27" s="76"/>
      <c r="U27" s="76"/>
      <c r="V27" s="76"/>
    </row>
    <row r="28" spans="1:24" ht="14.25" customHeight="1" x14ac:dyDescent="0.15">
      <c r="A28" s="76"/>
      <c r="B28" s="76"/>
      <c r="C28" s="76"/>
      <c r="D28" s="76"/>
      <c r="E28" s="76"/>
      <c r="F28" s="80" t="s">
        <v>3</v>
      </c>
      <c r="G28" s="129">
        <v>9552</v>
      </c>
      <c r="H28" s="129"/>
      <c r="I28" s="129"/>
      <c r="J28" s="129"/>
      <c r="K28" s="129"/>
      <c r="L28" s="76" t="s">
        <v>4</v>
      </c>
      <c r="M28" s="76"/>
      <c r="N28" s="76"/>
      <c r="O28" s="76"/>
      <c r="P28" s="76"/>
      <c r="Q28" s="76"/>
      <c r="R28" s="76"/>
      <c r="S28" s="76"/>
      <c r="T28" s="76"/>
      <c r="U28" s="76"/>
      <c r="V28" s="76"/>
    </row>
    <row r="29" spans="1:24" ht="14.25" customHeight="1" x14ac:dyDescent="0.15">
      <c r="A29" s="76"/>
      <c r="B29" s="76"/>
      <c r="C29" s="76"/>
      <c r="D29" s="76"/>
      <c r="E29" s="76"/>
      <c r="F29" s="76"/>
      <c r="G29" s="76"/>
      <c r="H29" s="76"/>
      <c r="I29" s="76"/>
      <c r="J29" s="76"/>
      <c r="K29" s="76"/>
      <c r="L29" s="76"/>
      <c r="M29" s="76"/>
      <c r="N29" s="76"/>
      <c r="O29" s="76"/>
      <c r="P29" s="76"/>
      <c r="Q29" s="76"/>
      <c r="R29" s="76"/>
      <c r="S29" s="76"/>
      <c r="T29" s="76"/>
      <c r="U29" s="76"/>
      <c r="V29" s="76"/>
    </row>
    <row r="30" spans="1:24" ht="14.25" customHeight="1" x14ac:dyDescent="0.15">
      <c r="A30" s="76"/>
      <c r="B30" s="79"/>
      <c r="C30" s="81" t="s">
        <v>77</v>
      </c>
      <c r="D30" s="81"/>
      <c r="E30" s="81"/>
      <c r="F30" s="81"/>
      <c r="G30" s="81"/>
      <c r="H30" s="81"/>
      <c r="I30" s="81"/>
      <c r="J30" s="76"/>
      <c r="K30" s="76"/>
      <c r="L30" s="76"/>
      <c r="M30" s="76"/>
      <c r="N30" s="76"/>
      <c r="O30" s="76"/>
      <c r="P30" s="76"/>
      <c r="Q30" s="76"/>
      <c r="R30" s="76"/>
      <c r="S30" s="76"/>
      <c r="T30" s="76"/>
      <c r="U30" s="76"/>
      <c r="V30" s="76"/>
    </row>
    <row r="31" spans="1:24" ht="14.25" customHeight="1" x14ac:dyDescent="0.15">
      <c r="A31" s="76"/>
      <c r="B31" s="76"/>
      <c r="C31" s="82" t="s">
        <v>76</v>
      </c>
      <c r="D31" s="83"/>
      <c r="E31" s="81"/>
      <c r="F31" s="81"/>
      <c r="G31" s="81"/>
      <c r="H31" s="81"/>
      <c r="I31" s="81"/>
      <c r="R31" s="76"/>
      <c r="S31" s="76"/>
      <c r="T31" s="76"/>
      <c r="U31" s="76"/>
      <c r="V31" s="76"/>
    </row>
    <row r="32" spans="1:24" ht="14.25" customHeight="1" x14ac:dyDescent="0.15">
      <c r="A32" s="76"/>
      <c r="B32" s="76"/>
      <c r="C32" s="82" t="s">
        <v>97</v>
      </c>
      <c r="D32" s="83"/>
      <c r="E32" s="81"/>
      <c r="F32" s="81"/>
      <c r="G32" s="81"/>
      <c r="H32" s="81"/>
      <c r="I32" s="81"/>
      <c r="J32" s="76"/>
      <c r="K32" s="76"/>
      <c r="L32" s="76"/>
      <c r="M32" s="76"/>
      <c r="N32" s="76"/>
      <c r="O32" s="76"/>
      <c r="P32" s="76"/>
      <c r="Q32" s="76"/>
      <c r="R32" s="76"/>
      <c r="S32" s="76"/>
      <c r="T32" s="76"/>
      <c r="U32" s="76"/>
      <c r="V32" s="76"/>
    </row>
    <row r="33" spans="1:22" ht="14.25" customHeight="1" x14ac:dyDescent="0.15">
      <c r="A33" s="76"/>
      <c r="B33" s="76"/>
      <c r="C33" s="82" t="s">
        <v>98</v>
      </c>
      <c r="D33" s="83"/>
      <c r="E33" s="81"/>
      <c r="F33" s="81"/>
      <c r="G33" s="81"/>
      <c r="H33" s="81"/>
      <c r="I33" s="81"/>
      <c r="J33" s="76"/>
      <c r="K33" s="76"/>
      <c r="L33" s="76"/>
      <c r="M33" s="76"/>
      <c r="N33" s="76"/>
      <c r="O33" s="76"/>
      <c r="P33" s="76"/>
      <c r="Q33" s="76"/>
      <c r="R33" s="76"/>
      <c r="S33" s="76"/>
      <c r="T33" s="76"/>
      <c r="U33" s="76"/>
      <c r="V33" s="76"/>
    </row>
    <row r="34" spans="1:22" ht="14.25" customHeight="1" x14ac:dyDescent="0.15">
      <c r="A34" s="76"/>
      <c r="B34" s="76"/>
      <c r="C34" s="79"/>
      <c r="D34" s="80"/>
      <c r="E34" s="76"/>
      <c r="F34" s="76"/>
      <c r="G34" s="76"/>
      <c r="H34" s="76"/>
      <c r="I34" s="76"/>
      <c r="J34" s="76"/>
      <c r="K34" s="76"/>
      <c r="L34" s="76"/>
      <c r="M34" s="76"/>
      <c r="N34" s="76"/>
      <c r="O34" s="76"/>
      <c r="P34" s="76"/>
      <c r="Q34" s="76"/>
      <c r="R34" s="76"/>
      <c r="S34" s="76"/>
      <c r="T34" s="76"/>
      <c r="U34" s="76"/>
      <c r="V34" s="76"/>
    </row>
    <row r="35" spans="1:22" ht="14.25" customHeight="1" x14ac:dyDescent="0.15">
      <c r="A35" s="76"/>
      <c r="B35" s="76"/>
      <c r="C35" s="79"/>
      <c r="D35" s="80"/>
      <c r="E35" s="76"/>
      <c r="F35" s="76"/>
      <c r="G35" s="76"/>
      <c r="H35" s="76"/>
      <c r="I35" s="76"/>
      <c r="J35" s="76"/>
      <c r="K35" s="76"/>
      <c r="L35" s="76"/>
      <c r="M35" s="76"/>
      <c r="N35" s="76"/>
      <c r="O35" s="76"/>
      <c r="P35" s="76"/>
      <c r="Q35" s="76"/>
      <c r="R35" s="76"/>
      <c r="S35" s="76"/>
      <c r="T35" s="76"/>
      <c r="U35" s="76"/>
      <c r="V35" s="76"/>
    </row>
    <row r="36" spans="1:22" ht="14.25" customHeight="1" x14ac:dyDescent="0.15">
      <c r="A36" s="76"/>
      <c r="B36" s="76"/>
      <c r="C36" s="79"/>
      <c r="D36" s="80"/>
      <c r="E36" s="76"/>
      <c r="F36" s="76"/>
      <c r="G36" s="76"/>
      <c r="H36" s="76"/>
      <c r="I36" s="76"/>
      <c r="J36" s="76"/>
      <c r="K36" s="76"/>
      <c r="L36" s="76"/>
      <c r="M36" s="76"/>
      <c r="N36" s="76"/>
      <c r="O36" s="76"/>
      <c r="P36" s="76"/>
      <c r="Q36" s="76"/>
      <c r="R36" s="76"/>
      <c r="S36" s="76"/>
      <c r="T36" s="76"/>
      <c r="U36" s="76"/>
      <c r="V36" s="76"/>
    </row>
    <row r="37" spans="1:22" ht="14.25" customHeight="1" x14ac:dyDescent="0.15">
      <c r="A37" s="76"/>
      <c r="B37" s="76" t="s">
        <v>13</v>
      </c>
      <c r="C37" s="79"/>
      <c r="D37" s="80"/>
      <c r="E37" s="76"/>
      <c r="F37" s="76"/>
      <c r="G37" s="76"/>
      <c r="H37" s="76"/>
      <c r="I37" s="76"/>
      <c r="J37" s="76"/>
      <c r="K37" s="76"/>
      <c r="L37" s="76"/>
      <c r="M37" s="76"/>
      <c r="N37" s="76"/>
      <c r="O37" s="76"/>
      <c r="P37" s="76"/>
      <c r="Q37" s="76"/>
      <c r="R37" s="76"/>
      <c r="S37" s="76"/>
      <c r="T37" s="76"/>
      <c r="U37" s="76"/>
      <c r="V37" s="76"/>
    </row>
    <row r="38" spans="1:22" ht="14.25" customHeight="1" x14ac:dyDescent="0.15">
      <c r="A38" s="76"/>
      <c r="B38" s="76" t="s">
        <v>95</v>
      </c>
      <c r="C38" s="79"/>
      <c r="D38" s="80"/>
      <c r="E38" s="76"/>
      <c r="F38" s="76"/>
      <c r="G38" s="76"/>
      <c r="H38" s="76"/>
      <c r="I38" s="76"/>
      <c r="J38" s="76"/>
      <c r="K38" s="76"/>
      <c r="L38" s="76"/>
      <c r="M38" s="76"/>
      <c r="N38" s="76"/>
      <c r="O38" s="76"/>
      <c r="P38" s="76"/>
      <c r="Q38" s="76"/>
      <c r="R38" s="76"/>
      <c r="S38" s="76"/>
      <c r="T38" s="76"/>
      <c r="U38" s="76"/>
      <c r="V38" s="76"/>
    </row>
    <row r="39" spans="1:22" ht="14.25" customHeight="1" x14ac:dyDescent="0.15">
      <c r="A39" s="76"/>
      <c r="B39" s="76" t="s">
        <v>14</v>
      </c>
      <c r="C39" s="79"/>
      <c r="D39" s="80"/>
      <c r="E39" s="76"/>
      <c r="F39" s="76"/>
      <c r="G39" s="76"/>
      <c r="H39" s="76"/>
      <c r="I39" s="76"/>
      <c r="J39" s="76"/>
      <c r="K39" s="76"/>
      <c r="L39" s="76"/>
      <c r="M39" s="76"/>
      <c r="N39" s="76"/>
      <c r="O39" s="76"/>
      <c r="P39" s="76"/>
      <c r="Q39" s="76"/>
      <c r="R39" s="76"/>
      <c r="S39" s="76"/>
      <c r="T39" s="76"/>
      <c r="U39" s="76"/>
      <c r="V39" s="76"/>
    </row>
    <row r="40" spans="1:22" ht="14.25" customHeight="1" x14ac:dyDescent="0.15">
      <c r="A40" s="76"/>
      <c r="B40" s="76"/>
      <c r="C40" s="79"/>
      <c r="D40" s="80"/>
      <c r="E40" s="76"/>
      <c r="F40" s="76"/>
      <c r="G40" s="76"/>
      <c r="H40" s="76"/>
      <c r="I40" s="76"/>
      <c r="J40" s="76"/>
      <c r="K40" s="76"/>
      <c r="L40" s="76"/>
      <c r="M40" s="76"/>
      <c r="N40" s="76"/>
      <c r="O40" s="76"/>
      <c r="P40" s="76"/>
      <c r="Q40" s="76"/>
      <c r="R40" s="76"/>
      <c r="S40" s="76"/>
      <c r="T40" s="76"/>
      <c r="U40" s="76"/>
      <c r="V40" s="76"/>
    </row>
    <row r="41" spans="1:22" ht="14.25" customHeight="1" x14ac:dyDescent="0.15">
      <c r="A41" s="76"/>
      <c r="B41" s="79"/>
      <c r="C41" s="81" t="s">
        <v>78</v>
      </c>
      <c r="D41" s="81"/>
      <c r="E41" s="81"/>
      <c r="F41" s="81"/>
      <c r="G41" s="81"/>
      <c r="H41" s="81"/>
      <c r="I41" s="81"/>
      <c r="J41" s="81"/>
      <c r="K41" s="81"/>
      <c r="L41" s="81"/>
      <c r="M41" s="81"/>
      <c r="N41" s="81"/>
      <c r="O41" s="81"/>
      <c r="P41" s="81"/>
      <c r="Q41" s="81"/>
      <c r="R41" s="81"/>
      <c r="S41" s="81"/>
      <c r="T41" s="81"/>
      <c r="U41" s="76"/>
      <c r="V41" s="76"/>
    </row>
    <row r="42" spans="1:22" ht="14.25" customHeight="1" x14ac:dyDescent="0.15">
      <c r="A42" s="76"/>
      <c r="B42" s="76"/>
      <c r="C42" s="82" t="s">
        <v>106</v>
      </c>
      <c r="D42" s="81"/>
      <c r="E42" s="81"/>
      <c r="F42" s="81"/>
      <c r="G42" s="81"/>
      <c r="H42" s="81"/>
      <c r="I42" s="81"/>
      <c r="J42" s="81"/>
      <c r="K42" s="81"/>
      <c r="L42" s="81"/>
      <c r="M42" s="81"/>
      <c r="N42" s="81"/>
      <c r="O42" s="81"/>
      <c r="P42" s="81"/>
      <c r="Q42" s="81"/>
      <c r="R42" s="81"/>
      <c r="S42" s="81"/>
      <c r="T42" s="81"/>
      <c r="U42" s="76"/>
      <c r="V42" s="76"/>
    </row>
    <row r="43" spans="1:22" ht="14.25" customHeight="1" x14ac:dyDescent="0.15">
      <c r="A43" s="76"/>
      <c r="B43" s="76"/>
      <c r="C43" s="82" t="s">
        <v>107</v>
      </c>
      <c r="D43" s="83"/>
      <c r="E43" s="81"/>
      <c r="F43" s="81"/>
      <c r="G43" s="81"/>
      <c r="H43" s="81"/>
      <c r="I43" s="81"/>
      <c r="J43" s="81"/>
      <c r="K43" s="81"/>
      <c r="L43" s="81"/>
      <c r="M43" s="81"/>
      <c r="N43" s="81"/>
      <c r="O43" s="81"/>
      <c r="P43" s="81"/>
      <c r="Q43" s="81"/>
      <c r="R43" s="81"/>
      <c r="S43" s="81"/>
      <c r="T43" s="81"/>
      <c r="U43" s="76"/>
      <c r="V43" s="76"/>
    </row>
    <row r="44" spans="1:22" ht="14.25" customHeight="1" x14ac:dyDescent="0.15">
      <c r="A44" s="76"/>
      <c r="B44" s="76"/>
      <c r="C44" s="82" t="s">
        <v>108</v>
      </c>
      <c r="D44" s="83"/>
      <c r="E44" s="81"/>
      <c r="F44" s="81"/>
      <c r="G44" s="81"/>
      <c r="H44" s="81"/>
      <c r="I44" s="81"/>
      <c r="J44" s="81"/>
      <c r="K44" s="81"/>
      <c r="L44" s="81"/>
      <c r="M44" s="81"/>
      <c r="N44" s="81"/>
      <c r="O44" s="81"/>
      <c r="P44" s="81"/>
      <c r="Q44" s="81"/>
      <c r="R44" s="81"/>
      <c r="S44" s="81"/>
      <c r="T44" s="81"/>
      <c r="U44" s="76"/>
      <c r="V44" s="76"/>
    </row>
    <row r="45" spans="1:22" ht="14.25" customHeight="1" x14ac:dyDescent="0.15">
      <c r="A45" s="76"/>
      <c r="B45" s="76"/>
      <c r="C45" s="82" t="s">
        <v>109</v>
      </c>
      <c r="D45" s="83"/>
      <c r="E45" s="81"/>
      <c r="F45" s="81"/>
      <c r="G45" s="81"/>
      <c r="H45" s="81"/>
      <c r="I45" s="81"/>
      <c r="J45" s="81"/>
      <c r="K45" s="81"/>
      <c r="L45" s="81"/>
      <c r="M45" s="81"/>
      <c r="N45" s="81"/>
      <c r="O45" s="81"/>
      <c r="P45" s="81"/>
      <c r="Q45" s="81"/>
      <c r="R45" s="81"/>
      <c r="S45" s="81"/>
      <c r="T45" s="81"/>
      <c r="U45" s="76"/>
      <c r="V45" s="76"/>
    </row>
    <row r="46" spans="1:22" ht="14.25" customHeight="1" x14ac:dyDescent="0.15">
      <c r="A46" s="76"/>
      <c r="B46" s="76"/>
      <c r="C46" s="82"/>
      <c r="D46" s="83"/>
      <c r="E46" s="81"/>
      <c r="F46" s="81"/>
      <c r="G46" s="81"/>
      <c r="H46" s="81"/>
      <c r="I46" s="81"/>
      <c r="J46" s="81"/>
      <c r="K46" s="81"/>
      <c r="L46" s="81"/>
      <c r="M46" s="81"/>
      <c r="N46" s="81"/>
      <c r="O46" s="81"/>
      <c r="P46" s="81"/>
      <c r="Q46" s="81"/>
      <c r="R46" s="81"/>
      <c r="S46" s="81"/>
      <c r="T46" s="81"/>
      <c r="U46" s="76"/>
      <c r="V46" s="76"/>
    </row>
    <row r="47" spans="1:22" ht="14.25" customHeight="1" x14ac:dyDescent="0.15">
      <c r="A47" s="76"/>
      <c r="B47" s="76"/>
      <c r="C47" s="79"/>
      <c r="D47" s="80"/>
      <c r="E47" s="76"/>
      <c r="F47" s="76"/>
      <c r="G47" s="76"/>
      <c r="H47" s="76"/>
      <c r="I47" s="76"/>
      <c r="J47" s="76"/>
      <c r="K47" s="76"/>
      <c r="L47" s="76"/>
      <c r="M47" s="76"/>
      <c r="N47" s="76"/>
      <c r="O47" s="76"/>
      <c r="P47" s="76"/>
      <c r="Q47" s="76"/>
      <c r="R47" s="76"/>
      <c r="S47" s="76"/>
      <c r="T47" s="76"/>
      <c r="U47" s="76"/>
      <c r="V47" s="76"/>
    </row>
    <row r="48" spans="1:22" ht="14.25" customHeight="1" x14ac:dyDescent="0.15">
      <c r="A48" s="76"/>
      <c r="B48" s="76"/>
      <c r="C48" s="79"/>
      <c r="D48" s="80"/>
      <c r="E48" s="76"/>
      <c r="F48" s="76"/>
      <c r="G48" s="76"/>
      <c r="H48" s="76"/>
      <c r="I48" s="76"/>
      <c r="J48" s="76"/>
      <c r="K48" s="76"/>
      <c r="L48" s="76"/>
      <c r="M48" s="76"/>
      <c r="N48" s="76"/>
      <c r="O48" s="76"/>
      <c r="P48" s="76"/>
      <c r="Q48" s="76"/>
      <c r="R48" s="76"/>
      <c r="S48" s="76"/>
      <c r="T48" s="76"/>
      <c r="U48" s="76"/>
      <c r="V48" s="76"/>
    </row>
    <row r="49" spans="1:22" ht="14.25" customHeight="1" x14ac:dyDescent="0.15">
      <c r="A49" s="76"/>
      <c r="B49" s="76"/>
      <c r="C49" s="79"/>
      <c r="D49" s="80"/>
      <c r="E49" s="76"/>
      <c r="F49" s="76"/>
      <c r="G49" s="76"/>
      <c r="H49" s="76"/>
      <c r="I49" s="76"/>
      <c r="J49" s="76"/>
      <c r="K49" s="76"/>
      <c r="L49" s="76"/>
      <c r="M49" s="76"/>
      <c r="N49" s="76"/>
      <c r="O49" s="76"/>
      <c r="P49" s="76"/>
      <c r="Q49" s="76"/>
      <c r="R49" s="76"/>
      <c r="S49" s="76"/>
      <c r="T49" s="76"/>
      <c r="U49" s="76"/>
      <c r="V49" s="76"/>
    </row>
    <row r="50" spans="1:22" ht="14.25" customHeight="1" x14ac:dyDescent="0.15">
      <c r="A50" s="76"/>
      <c r="B50" s="76"/>
      <c r="C50" s="79"/>
      <c r="D50" s="80"/>
      <c r="E50" s="76"/>
      <c r="F50" s="76"/>
      <c r="G50" s="76"/>
      <c r="H50" s="76"/>
      <c r="I50" s="76"/>
      <c r="J50" s="76"/>
      <c r="K50" s="76"/>
      <c r="L50" s="76"/>
      <c r="M50" s="76"/>
      <c r="N50" s="76"/>
      <c r="O50" s="76"/>
      <c r="P50" s="76"/>
      <c r="Q50" s="76"/>
      <c r="R50" s="76"/>
      <c r="S50" s="76"/>
      <c r="T50" s="76"/>
      <c r="U50" s="76"/>
      <c r="V50" s="76"/>
    </row>
    <row r="51" spans="1:22" ht="14.25" customHeight="1" x14ac:dyDescent="0.15">
      <c r="A51" s="76"/>
      <c r="B51" s="76"/>
      <c r="C51" s="79"/>
      <c r="D51" s="80"/>
      <c r="E51" s="76"/>
      <c r="F51" s="76"/>
      <c r="G51" s="76"/>
      <c r="H51" s="76"/>
      <c r="I51" s="76"/>
      <c r="J51" s="76"/>
      <c r="K51" s="76"/>
      <c r="L51" s="76"/>
      <c r="M51" s="76"/>
      <c r="N51" s="76"/>
      <c r="O51" s="76"/>
      <c r="P51" s="76"/>
      <c r="Q51" s="76"/>
      <c r="R51" s="76"/>
      <c r="S51" s="76"/>
      <c r="T51" s="76"/>
      <c r="U51" s="76"/>
      <c r="V51" s="76"/>
    </row>
    <row r="52" spans="1:22" ht="14.25" customHeight="1" x14ac:dyDescent="0.15">
      <c r="A52" s="76"/>
      <c r="B52" s="76"/>
      <c r="C52" s="79"/>
      <c r="D52" s="80"/>
      <c r="E52" s="76"/>
      <c r="F52" s="76"/>
      <c r="G52" s="76"/>
      <c r="H52" s="76"/>
      <c r="I52" s="76"/>
      <c r="J52" s="76"/>
      <c r="K52" s="76"/>
      <c r="L52" s="76"/>
      <c r="M52" s="76"/>
      <c r="N52" s="76"/>
      <c r="O52" s="76"/>
      <c r="P52" s="76"/>
      <c r="Q52" s="76"/>
      <c r="R52" s="76"/>
      <c r="S52" s="76"/>
      <c r="T52" s="76"/>
      <c r="U52" s="76"/>
      <c r="V52" s="76"/>
    </row>
    <row r="53" spans="1:22" ht="14.25" customHeight="1" x14ac:dyDescent="0.15">
      <c r="A53" s="76"/>
      <c r="B53" s="76"/>
      <c r="C53" s="76"/>
      <c r="D53" s="76"/>
      <c r="E53" s="76"/>
      <c r="F53" s="76"/>
      <c r="G53" s="76"/>
      <c r="H53" s="76"/>
      <c r="I53" s="76"/>
      <c r="J53" s="76"/>
      <c r="K53" s="76"/>
      <c r="L53" s="76"/>
      <c r="M53" s="76"/>
      <c r="N53" s="76"/>
      <c r="O53" s="76"/>
      <c r="P53" s="76"/>
      <c r="Q53" s="76"/>
      <c r="R53" s="76"/>
      <c r="S53" s="76"/>
      <c r="T53" s="76"/>
      <c r="U53" s="76"/>
      <c r="V53" s="76"/>
    </row>
  </sheetData>
  <mergeCells count="7">
    <mergeCell ref="G28:K28"/>
    <mergeCell ref="Q3:U3"/>
    <mergeCell ref="N7:U7"/>
    <mergeCell ref="N8:U8"/>
    <mergeCell ref="N9:U9"/>
    <mergeCell ref="C11:T12"/>
    <mergeCell ref="B14:U17"/>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BP80"/>
  <sheetViews>
    <sheetView showGridLines="0" view="pageBreakPreview" zoomScale="115" zoomScaleNormal="100" zoomScaleSheetLayoutView="115" workbookViewId="0">
      <selection activeCell="G2" sqref="G2:J2"/>
    </sheetView>
  </sheetViews>
  <sheetFormatPr defaultColWidth="9" defaultRowHeight="13.5" x14ac:dyDescent="0.15"/>
  <cols>
    <col min="1" max="1" width="11.625" style="73" customWidth="1"/>
    <col min="2" max="2" width="8.125" style="73" customWidth="1"/>
    <col min="3" max="3" width="5.75" style="73" customWidth="1"/>
    <col min="4" max="4" width="3.5" style="73" bestFit="1" customWidth="1"/>
    <col min="5" max="5" width="3.75" style="73" bestFit="1" customWidth="1"/>
    <col min="6" max="6" width="4.875" style="73" bestFit="1" customWidth="1"/>
    <col min="7" max="7" width="16" style="73" customWidth="1"/>
    <col min="8" max="9" width="11.625" style="73" customWidth="1"/>
    <col min="10" max="10" width="13" style="73" customWidth="1"/>
    <col min="11" max="11" width="10.75" style="73" customWidth="1"/>
    <col min="12" max="12" width="2.875" style="73" customWidth="1"/>
    <col min="13" max="18" width="11.875" style="73" customWidth="1"/>
    <col min="19" max="16384" width="9" style="73"/>
  </cols>
  <sheetData>
    <row r="1" spans="1:13" s="3" customFormat="1" ht="21.75" customHeight="1" x14ac:dyDescent="0.15">
      <c r="A1" s="151" t="s">
        <v>110</v>
      </c>
      <c r="B1" s="152"/>
      <c r="C1" s="152"/>
      <c r="D1" s="152"/>
      <c r="E1" s="152"/>
      <c r="F1" s="152"/>
      <c r="G1" s="152"/>
      <c r="H1" s="152"/>
      <c r="I1" s="152"/>
      <c r="J1" s="153"/>
      <c r="K1" s="153"/>
      <c r="L1" s="153"/>
    </row>
    <row r="2" spans="1:13" s="5" customFormat="1" ht="21.75" customHeight="1" x14ac:dyDescent="0.15">
      <c r="A2" s="74"/>
      <c r="B2" s="74"/>
      <c r="C2" s="74"/>
      <c r="D2" s="74"/>
      <c r="E2" s="74"/>
      <c r="F2" s="74"/>
      <c r="G2" s="133"/>
      <c r="H2" s="134"/>
      <c r="I2" s="134"/>
      <c r="J2" s="134"/>
      <c r="K2" s="74"/>
      <c r="L2" s="75"/>
      <c r="M2" s="88" t="s">
        <v>99</v>
      </c>
    </row>
    <row r="3" spans="1:13" s="5" customFormat="1" ht="21.75" customHeight="1" x14ac:dyDescent="0.15">
      <c r="A3" s="85" t="s">
        <v>56</v>
      </c>
      <c r="B3" s="6"/>
      <c r="C3" s="7"/>
      <c r="D3" s="7"/>
      <c r="E3" s="7"/>
      <c r="F3" s="7"/>
      <c r="G3" s="7"/>
      <c r="H3" s="7"/>
      <c r="I3" s="7"/>
      <c r="J3" s="7"/>
      <c r="K3" s="7"/>
      <c r="L3" s="4"/>
      <c r="M3" s="7"/>
    </row>
    <row r="4" spans="1:13" s="5" customFormat="1" ht="21.75" customHeight="1" x14ac:dyDescent="0.15">
      <c r="A4" s="155"/>
      <c r="B4" s="155"/>
      <c r="C4" s="155"/>
      <c r="D4" s="155"/>
      <c r="E4" s="155"/>
      <c r="F4" s="155"/>
      <c r="G4" s="155"/>
      <c r="H4" s="155"/>
      <c r="I4" s="155"/>
      <c r="J4" s="156"/>
      <c r="K4" s="156"/>
      <c r="L4" s="4"/>
      <c r="M4" s="7"/>
    </row>
    <row r="5" spans="1:13" s="5" customFormat="1" ht="21.75" customHeight="1" x14ac:dyDescent="0.15">
      <c r="A5" s="7"/>
      <c r="B5" s="7"/>
      <c r="C5" s="7"/>
      <c r="D5" s="7"/>
      <c r="E5" s="7"/>
      <c r="F5" s="7"/>
      <c r="G5" s="7"/>
      <c r="H5" s="7"/>
      <c r="I5" s="7"/>
      <c r="J5" s="7"/>
      <c r="K5" s="7"/>
      <c r="L5" s="4"/>
      <c r="M5" s="7"/>
    </row>
    <row r="6" spans="1:13" s="5" customFormat="1" ht="21.75" customHeight="1" x14ac:dyDescent="0.15">
      <c r="A6" s="85" t="s">
        <v>57</v>
      </c>
      <c r="B6" s="7"/>
      <c r="C6" s="7"/>
      <c r="D6" s="7"/>
      <c r="E6" s="7"/>
      <c r="F6" s="7"/>
      <c r="G6" s="7"/>
      <c r="H6" s="7"/>
      <c r="I6" s="7"/>
      <c r="J6" s="7"/>
      <c r="K6" s="7"/>
      <c r="L6" s="4"/>
      <c r="M6" s="7"/>
    </row>
    <row r="7" spans="1:13" s="9" customFormat="1" ht="21" customHeight="1" x14ac:dyDescent="0.15">
      <c r="A7" s="87" t="s">
        <v>82</v>
      </c>
      <c r="B7" s="8"/>
      <c r="C7" s="8"/>
      <c r="D7" s="8"/>
      <c r="E7" s="8"/>
      <c r="F7" s="8"/>
      <c r="G7" s="8"/>
      <c r="H7" s="8"/>
      <c r="I7" s="8"/>
      <c r="J7" s="8"/>
      <c r="K7" s="8"/>
      <c r="L7" s="8"/>
      <c r="M7" s="8"/>
    </row>
    <row r="8" spans="1:13" s="9" customFormat="1" ht="54" customHeight="1" x14ac:dyDescent="0.15">
      <c r="A8" s="44" t="s">
        <v>16</v>
      </c>
      <c r="B8" s="135" t="s">
        <v>17</v>
      </c>
      <c r="C8" s="135"/>
      <c r="D8" s="136" t="s">
        <v>18</v>
      </c>
      <c r="E8" s="137"/>
      <c r="F8" s="138"/>
      <c r="G8" s="46" t="s">
        <v>89</v>
      </c>
      <c r="H8" s="47" t="s">
        <v>19</v>
      </c>
      <c r="I8" s="44" t="s">
        <v>19</v>
      </c>
      <c r="J8" s="47" t="s">
        <v>79</v>
      </c>
      <c r="K8" s="48" t="s">
        <v>20</v>
      </c>
      <c r="L8" s="8"/>
      <c r="M8" s="8"/>
    </row>
    <row r="9" spans="1:13" s="9" customFormat="1" ht="21" customHeight="1" x14ac:dyDescent="0.15">
      <c r="A9" s="90"/>
      <c r="B9" s="139"/>
      <c r="C9" s="139"/>
      <c r="D9" s="140"/>
      <c r="E9" s="141"/>
      <c r="F9" s="141"/>
      <c r="G9" s="92"/>
      <c r="H9" s="111" t="s">
        <v>19</v>
      </c>
      <c r="I9" s="112" t="s">
        <v>19</v>
      </c>
      <c r="J9" s="106" t="str">
        <f t="shared" ref="J9:J17" si="0">IF(G9-D9*3000=0,"",G9-D9*3000)</f>
        <v/>
      </c>
      <c r="K9" s="113"/>
      <c r="L9" s="8"/>
      <c r="M9" s="8"/>
    </row>
    <row r="10" spans="1:13" s="9" customFormat="1" ht="21" customHeight="1" x14ac:dyDescent="0.15">
      <c r="A10" s="90"/>
      <c r="B10" s="139"/>
      <c r="C10" s="139"/>
      <c r="D10" s="140"/>
      <c r="E10" s="141"/>
      <c r="F10" s="141"/>
      <c r="G10" s="92"/>
      <c r="H10" s="111" t="s">
        <v>19</v>
      </c>
      <c r="I10" s="112" t="s">
        <v>19</v>
      </c>
      <c r="J10" s="106" t="str">
        <f t="shared" si="0"/>
        <v/>
      </c>
      <c r="K10" s="113"/>
      <c r="L10" s="8"/>
      <c r="M10" s="8"/>
    </row>
    <row r="11" spans="1:13" s="9" customFormat="1" ht="21" customHeight="1" x14ac:dyDescent="0.15">
      <c r="A11" s="90"/>
      <c r="B11" s="139"/>
      <c r="C11" s="139"/>
      <c r="D11" s="140"/>
      <c r="E11" s="141"/>
      <c r="F11" s="141"/>
      <c r="G11" s="92"/>
      <c r="H11" s="111" t="s">
        <v>19</v>
      </c>
      <c r="I11" s="112" t="s">
        <v>19</v>
      </c>
      <c r="J11" s="106" t="str">
        <f t="shared" si="0"/>
        <v/>
      </c>
      <c r="K11" s="113"/>
      <c r="L11" s="8"/>
      <c r="M11" s="8"/>
    </row>
    <row r="12" spans="1:13" s="9" customFormat="1" ht="21" customHeight="1" x14ac:dyDescent="0.15">
      <c r="A12" s="90"/>
      <c r="B12" s="139"/>
      <c r="C12" s="139"/>
      <c r="D12" s="140"/>
      <c r="E12" s="141"/>
      <c r="F12" s="141"/>
      <c r="G12" s="92"/>
      <c r="H12" s="111" t="s">
        <v>19</v>
      </c>
      <c r="I12" s="112" t="s">
        <v>19</v>
      </c>
      <c r="J12" s="106" t="str">
        <f t="shared" si="0"/>
        <v/>
      </c>
      <c r="K12" s="113"/>
      <c r="L12" s="8"/>
      <c r="M12" s="8"/>
    </row>
    <row r="13" spans="1:13" s="9" customFormat="1" ht="21" customHeight="1" x14ac:dyDescent="0.15">
      <c r="A13" s="90"/>
      <c r="B13" s="139"/>
      <c r="C13" s="139"/>
      <c r="D13" s="140"/>
      <c r="E13" s="141"/>
      <c r="F13" s="141"/>
      <c r="G13" s="92"/>
      <c r="H13" s="111" t="s">
        <v>19</v>
      </c>
      <c r="I13" s="112" t="s">
        <v>19</v>
      </c>
      <c r="J13" s="106" t="str">
        <f t="shared" si="0"/>
        <v/>
      </c>
      <c r="K13" s="113"/>
      <c r="L13" s="8"/>
      <c r="M13" s="8"/>
    </row>
    <row r="14" spans="1:13" s="9" customFormat="1" ht="21" customHeight="1" x14ac:dyDescent="0.15">
      <c r="A14" s="90"/>
      <c r="B14" s="139"/>
      <c r="C14" s="139"/>
      <c r="D14" s="140"/>
      <c r="E14" s="141"/>
      <c r="F14" s="141"/>
      <c r="G14" s="92"/>
      <c r="H14" s="111" t="s">
        <v>19</v>
      </c>
      <c r="I14" s="112" t="s">
        <v>19</v>
      </c>
      <c r="J14" s="106" t="str">
        <f t="shared" si="0"/>
        <v/>
      </c>
      <c r="K14" s="113"/>
      <c r="L14" s="8"/>
      <c r="M14" s="8"/>
    </row>
    <row r="15" spans="1:13" s="9" customFormat="1" ht="21" customHeight="1" x14ac:dyDescent="0.15">
      <c r="A15" s="90"/>
      <c r="B15" s="139"/>
      <c r="C15" s="139"/>
      <c r="D15" s="140"/>
      <c r="E15" s="141"/>
      <c r="F15" s="141"/>
      <c r="G15" s="92"/>
      <c r="H15" s="111" t="s">
        <v>19</v>
      </c>
      <c r="I15" s="112" t="s">
        <v>19</v>
      </c>
      <c r="J15" s="106" t="str">
        <f t="shared" si="0"/>
        <v/>
      </c>
      <c r="K15" s="113"/>
      <c r="L15" s="8"/>
      <c r="M15" s="8"/>
    </row>
    <row r="16" spans="1:13" s="9" customFormat="1" ht="21" customHeight="1" x14ac:dyDescent="0.15">
      <c r="A16" s="90"/>
      <c r="B16" s="139"/>
      <c r="C16" s="139"/>
      <c r="D16" s="140"/>
      <c r="E16" s="141"/>
      <c r="F16" s="141"/>
      <c r="G16" s="92"/>
      <c r="H16" s="111" t="s">
        <v>19</v>
      </c>
      <c r="I16" s="112" t="s">
        <v>19</v>
      </c>
      <c r="J16" s="106" t="str">
        <f t="shared" si="0"/>
        <v/>
      </c>
      <c r="K16" s="113"/>
      <c r="L16" s="8"/>
      <c r="M16" s="8"/>
    </row>
    <row r="17" spans="1:62" s="9" customFormat="1" ht="21" customHeight="1" x14ac:dyDescent="0.15">
      <c r="A17" s="90"/>
      <c r="B17" s="139"/>
      <c r="C17" s="139"/>
      <c r="D17" s="140"/>
      <c r="E17" s="141"/>
      <c r="F17" s="141"/>
      <c r="G17" s="92"/>
      <c r="H17" s="111" t="s">
        <v>19</v>
      </c>
      <c r="I17" s="112" t="s">
        <v>19</v>
      </c>
      <c r="J17" s="106" t="str">
        <f t="shared" si="0"/>
        <v/>
      </c>
      <c r="K17" s="113"/>
      <c r="L17" s="8"/>
      <c r="M17" s="8"/>
    </row>
    <row r="18" spans="1:62" s="9" customFormat="1" ht="21" customHeight="1" x14ac:dyDescent="0.15">
      <c r="A18" s="90"/>
      <c r="B18" s="139"/>
      <c r="C18" s="139"/>
      <c r="D18" s="140"/>
      <c r="E18" s="141"/>
      <c r="F18" s="141"/>
      <c r="G18" s="92"/>
      <c r="H18" s="111" t="s">
        <v>19</v>
      </c>
      <c r="I18" s="112" t="s">
        <v>19</v>
      </c>
      <c r="J18" s="106"/>
      <c r="K18" s="113"/>
      <c r="L18" s="8"/>
      <c r="M18" s="8"/>
    </row>
    <row r="19" spans="1:62" s="9" customFormat="1" ht="21" customHeight="1" x14ac:dyDescent="0.15">
      <c r="A19" s="90"/>
      <c r="B19" s="139"/>
      <c r="C19" s="139"/>
      <c r="D19" s="140"/>
      <c r="E19" s="141"/>
      <c r="F19" s="141"/>
      <c r="G19" s="92"/>
      <c r="H19" s="111" t="s">
        <v>19</v>
      </c>
      <c r="I19" s="112" t="s">
        <v>19</v>
      </c>
      <c r="J19" s="106" t="str">
        <f>IF(G19-D19*3000=0,"",G19-D19*3000)</f>
        <v/>
      </c>
      <c r="K19" s="113"/>
      <c r="L19" s="8"/>
      <c r="M19" s="8"/>
    </row>
    <row r="20" spans="1:62" s="9" customFormat="1" ht="21" customHeight="1" x14ac:dyDescent="0.15">
      <c r="A20" s="90"/>
      <c r="B20" s="139"/>
      <c r="C20" s="139"/>
      <c r="D20" s="140"/>
      <c r="E20" s="141"/>
      <c r="F20" s="141"/>
      <c r="G20" s="92"/>
      <c r="H20" s="111" t="s">
        <v>19</v>
      </c>
      <c r="I20" s="112" t="s">
        <v>19</v>
      </c>
      <c r="J20" s="106" t="str">
        <f>IF(G20-D20*3000=0,"",G20-D20*3000)</f>
        <v/>
      </c>
      <c r="K20" s="113"/>
      <c r="L20" s="8"/>
      <c r="M20" s="8"/>
    </row>
    <row r="21" spans="1:62" s="9" customFormat="1" ht="21" customHeight="1" x14ac:dyDescent="0.15">
      <c r="A21" s="108" t="s">
        <v>21</v>
      </c>
      <c r="B21" s="142"/>
      <c r="C21" s="142"/>
      <c r="D21" s="143">
        <f>SUM(D9:F20)</f>
        <v>0</v>
      </c>
      <c r="E21" s="144"/>
      <c r="F21" s="144"/>
      <c r="G21" s="109">
        <f>SUM(G9:G20)</f>
        <v>0</v>
      </c>
      <c r="H21" s="111"/>
      <c r="I21" s="112"/>
      <c r="J21" s="109">
        <f>SUM(J9:J20)</f>
        <v>0</v>
      </c>
      <c r="K21" s="113"/>
      <c r="L21" s="8"/>
      <c r="M21" s="8"/>
    </row>
    <row r="22" spans="1:62" s="9" customFormat="1" ht="21" customHeight="1" x14ac:dyDescent="0.15">
      <c r="A22" s="8"/>
      <c r="B22" s="8"/>
      <c r="C22" s="8"/>
      <c r="D22" s="8"/>
      <c r="E22" s="8"/>
      <c r="F22" s="8"/>
      <c r="G22" s="8"/>
      <c r="H22" s="8"/>
      <c r="I22" s="8"/>
      <c r="J22" s="8"/>
      <c r="K22" s="8"/>
      <c r="L22" s="8"/>
      <c r="M22" s="8"/>
    </row>
    <row r="23" spans="1:62" s="9" customFormat="1" ht="21" customHeight="1" x14ac:dyDescent="0.15">
      <c r="A23" s="87" t="s">
        <v>83</v>
      </c>
      <c r="B23" s="8"/>
      <c r="C23" s="8"/>
      <c r="D23" s="8"/>
      <c r="E23" s="8"/>
      <c r="F23" s="8"/>
      <c r="G23" s="8"/>
      <c r="H23" s="8"/>
      <c r="I23" s="8"/>
      <c r="J23" s="8"/>
      <c r="K23" s="8"/>
      <c r="M23" s="8" t="s">
        <v>22</v>
      </c>
      <c r="N23" s="8"/>
    </row>
    <row r="24" spans="1:62" s="9" customFormat="1" ht="54" customHeight="1" x14ac:dyDescent="0.15">
      <c r="A24" s="44" t="s">
        <v>16</v>
      </c>
      <c r="B24" s="135" t="s">
        <v>23</v>
      </c>
      <c r="C24" s="135"/>
      <c r="D24" s="136" t="s">
        <v>88</v>
      </c>
      <c r="E24" s="137"/>
      <c r="F24" s="138"/>
      <c r="G24" s="46" t="s">
        <v>89</v>
      </c>
      <c r="H24" s="46" t="s">
        <v>81</v>
      </c>
      <c r="I24" s="49" t="s">
        <v>80</v>
      </c>
      <c r="J24" s="47" t="s">
        <v>79</v>
      </c>
      <c r="K24" s="48" t="s">
        <v>20</v>
      </c>
      <c r="M24" s="50" t="s">
        <v>24</v>
      </c>
      <c r="N24" s="50" t="s">
        <v>25</v>
      </c>
      <c r="O24" s="50" t="s">
        <v>26</v>
      </c>
      <c r="P24" s="50" t="s">
        <v>27</v>
      </c>
      <c r="Q24" s="50" t="s">
        <v>28</v>
      </c>
      <c r="R24" s="50" t="s">
        <v>29</v>
      </c>
    </row>
    <row r="25" spans="1:62" s="9" customFormat="1" ht="21" customHeight="1" x14ac:dyDescent="0.15">
      <c r="A25" s="90"/>
      <c r="B25" s="139"/>
      <c r="C25" s="139"/>
      <c r="D25" s="140"/>
      <c r="E25" s="141"/>
      <c r="F25" s="141"/>
      <c r="G25" s="92"/>
      <c r="H25" s="93"/>
      <c r="I25" s="92"/>
      <c r="J25" s="106" t="str">
        <f>IF(G25-R25=0," ",G25-R25)</f>
        <v xml:space="preserve"> </v>
      </c>
      <c r="K25" s="113"/>
      <c r="M25" s="19">
        <f t="shared" ref="M25:M33" si="1">I25*50</f>
        <v>0</v>
      </c>
      <c r="N25" s="19">
        <f t="shared" ref="N25:N33" si="2">I25*100</f>
        <v>0</v>
      </c>
      <c r="O25" s="19">
        <f t="shared" ref="O25:O33" si="3">IF(M25&gt;=D25,D25*2500,M25*2500)</f>
        <v>0</v>
      </c>
      <c r="P25" s="19">
        <f t="shared" ref="P25:P33" si="4">IF(D25&gt;=N25,1800*(N25-M25),IF(D25&lt;M25,0,(D25-M25)*1800))</f>
        <v>0</v>
      </c>
      <c r="Q25" s="19">
        <f t="shared" ref="Q25:Q33" si="5">IF(D25&gt;N25,1100*(D25-N25),0)</f>
        <v>0</v>
      </c>
      <c r="R25" s="19">
        <f>SUM(O25:Q25)</f>
        <v>0</v>
      </c>
      <c r="BJ25" s="20"/>
    </row>
    <row r="26" spans="1:62" s="9" customFormat="1" ht="21" customHeight="1" x14ac:dyDescent="0.15">
      <c r="A26" s="90"/>
      <c r="B26" s="139"/>
      <c r="C26" s="139"/>
      <c r="D26" s="140"/>
      <c r="E26" s="141"/>
      <c r="F26" s="141"/>
      <c r="G26" s="92"/>
      <c r="H26" s="93"/>
      <c r="I26" s="92"/>
      <c r="J26" s="106" t="str">
        <f t="shared" ref="J26:J33" si="6">IF(G26-R26=0," ",G26-R26)</f>
        <v xml:space="preserve"> </v>
      </c>
      <c r="K26" s="113"/>
      <c r="M26" s="19">
        <f t="shared" si="1"/>
        <v>0</v>
      </c>
      <c r="N26" s="19">
        <f t="shared" si="2"/>
        <v>0</v>
      </c>
      <c r="O26" s="19">
        <f t="shared" si="3"/>
        <v>0</v>
      </c>
      <c r="P26" s="19">
        <f t="shared" si="4"/>
        <v>0</v>
      </c>
      <c r="Q26" s="19">
        <f t="shared" si="5"/>
        <v>0</v>
      </c>
      <c r="R26" s="19">
        <f t="shared" ref="R26:R33" si="7">SUM(O26:Q26)</f>
        <v>0</v>
      </c>
      <c r="BJ26" s="20"/>
    </row>
    <row r="27" spans="1:62" s="9" customFormat="1" ht="21" customHeight="1" x14ac:dyDescent="0.15">
      <c r="A27" s="90"/>
      <c r="B27" s="139"/>
      <c r="C27" s="139"/>
      <c r="D27" s="140"/>
      <c r="E27" s="141"/>
      <c r="F27" s="141"/>
      <c r="G27" s="92"/>
      <c r="H27" s="93"/>
      <c r="I27" s="92"/>
      <c r="J27" s="106" t="str">
        <f t="shared" si="6"/>
        <v xml:space="preserve"> </v>
      </c>
      <c r="K27" s="113"/>
      <c r="M27" s="19">
        <f t="shared" si="1"/>
        <v>0</v>
      </c>
      <c r="N27" s="19">
        <f t="shared" si="2"/>
        <v>0</v>
      </c>
      <c r="O27" s="19">
        <f t="shared" si="3"/>
        <v>0</v>
      </c>
      <c r="P27" s="19">
        <f t="shared" si="4"/>
        <v>0</v>
      </c>
      <c r="Q27" s="19">
        <f t="shared" si="5"/>
        <v>0</v>
      </c>
      <c r="R27" s="19">
        <f t="shared" si="7"/>
        <v>0</v>
      </c>
      <c r="BJ27" s="20"/>
    </row>
    <row r="28" spans="1:62" s="9" customFormat="1" ht="21" customHeight="1" x14ac:dyDescent="0.15">
      <c r="A28" s="90"/>
      <c r="B28" s="139"/>
      <c r="C28" s="139"/>
      <c r="D28" s="140"/>
      <c r="E28" s="141"/>
      <c r="F28" s="141"/>
      <c r="G28" s="92"/>
      <c r="H28" s="93"/>
      <c r="I28" s="92"/>
      <c r="J28" s="106" t="str">
        <f t="shared" si="6"/>
        <v xml:space="preserve"> </v>
      </c>
      <c r="K28" s="113"/>
      <c r="M28" s="19">
        <f t="shared" si="1"/>
        <v>0</v>
      </c>
      <c r="N28" s="19">
        <f t="shared" si="2"/>
        <v>0</v>
      </c>
      <c r="O28" s="19">
        <f t="shared" si="3"/>
        <v>0</v>
      </c>
      <c r="P28" s="19">
        <f t="shared" si="4"/>
        <v>0</v>
      </c>
      <c r="Q28" s="19">
        <f t="shared" si="5"/>
        <v>0</v>
      </c>
      <c r="R28" s="19">
        <f t="shared" si="7"/>
        <v>0</v>
      </c>
      <c r="BJ28" s="20"/>
    </row>
    <row r="29" spans="1:62" s="9" customFormat="1" ht="21" customHeight="1" x14ac:dyDescent="0.15">
      <c r="A29" s="90"/>
      <c r="B29" s="139"/>
      <c r="C29" s="139"/>
      <c r="D29" s="140"/>
      <c r="E29" s="141"/>
      <c r="F29" s="141"/>
      <c r="G29" s="92"/>
      <c r="H29" s="93"/>
      <c r="I29" s="92"/>
      <c r="J29" s="106" t="str">
        <f t="shared" si="6"/>
        <v xml:space="preserve"> </v>
      </c>
      <c r="K29" s="113"/>
      <c r="M29" s="19">
        <f t="shared" si="1"/>
        <v>0</v>
      </c>
      <c r="N29" s="19">
        <f t="shared" si="2"/>
        <v>0</v>
      </c>
      <c r="O29" s="19">
        <f t="shared" si="3"/>
        <v>0</v>
      </c>
      <c r="P29" s="19">
        <f t="shared" si="4"/>
        <v>0</v>
      </c>
      <c r="Q29" s="19">
        <f t="shared" si="5"/>
        <v>0</v>
      </c>
      <c r="R29" s="19">
        <f t="shared" si="7"/>
        <v>0</v>
      </c>
      <c r="BJ29" s="20"/>
    </row>
    <row r="30" spans="1:62" s="9" customFormat="1" ht="21" customHeight="1" x14ac:dyDescent="0.15">
      <c r="A30" s="90"/>
      <c r="B30" s="139"/>
      <c r="C30" s="139"/>
      <c r="D30" s="140"/>
      <c r="E30" s="141"/>
      <c r="F30" s="141"/>
      <c r="G30" s="92"/>
      <c r="H30" s="93"/>
      <c r="I30" s="92"/>
      <c r="J30" s="106" t="str">
        <f t="shared" si="6"/>
        <v xml:space="preserve"> </v>
      </c>
      <c r="K30" s="113"/>
      <c r="M30" s="19">
        <f t="shared" si="1"/>
        <v>0</v>
      </c>
      <c r="N30" s="19">
        <f t="shared" si="2"/>
        <v>0</v>
      </c>
      <c r="O30" s="19">
        <f t="shared" si="3"/>
        <v>0</v>
      </c>
      <c r="P30" s="19">
        <f t="shared" si="4"/>
        <v>0</v>
      </c>
      <c r="Q30" s="19">
        <f t="shared" si="5"/>
        <v>0</v>
      </c>
      <c r="R30" s="19">
        <f t="shared" si="7"/>
        <v>0</v>
      </c>
      <c r="BJ30" s="20"/>
    </row>
    <row r="31" spans="1:62" s="9" customFormat="1" ht="21" customHeight="1" x14ac:dyDescent="0.15">
      <c r="A31" s="90"/>
      <c r="B31" s="139"/>
      <c r="C31" s="139"/>
      <c r="D31" s="140"/>
      <c r="E31" s="141"/>
      <c r="F31" s="141"/>
      <c r="G31" s="92"/>
      <c r="H31" s="93"/>
      <c r="I31" s="92"/>
      <c r="J31" s="106" t="str">
        <f t="shared" si="6"/>
        <v xml:space="preserve"> </v>
      </c>
      <c r="K31" s="113"/>
      <c r="M31" s="19">
        <f t="shared" si="1"/>
        <v>0</v>
      </c>
      <c r="N31" s="19">
        <f t="shared" si="2"/>
        <v>0</v>
      </c>
      <c r="O31" s="19">
        <f t="shared" si="3"/>
        <v>0</v>
      </c>
      <c r="P31" s="19">
        <f t="shared" si="4"/>
        <v>0</v>
      </c>
      <c r="Q31" s="19">
        <f t="shared" si="5"/>
        <v>0</v>
      </c>
      <c r="R31" s="19">
        <f t="shared" si="7"/>
        <v>0</v>
      </c>
      <c r="BJ31" s="20"/>
    </row>
    <row r="32" spans="1:62" s="9" customFormat="1" ht="21" customHeight="1" x14ac:dyDescent="0.15">
      <c r="A32" s="90"/>
      <c r="B32" s="139"/>
      <c r="C32" s="139"/>
      <c r="D32" s="140"/>
      <c r="E32" s="141"/>
      <c r="F32" s="141"/>
      <c r="G32" s="92"/>
      <c r="H32" s="94"/>
      <c r="I32" s="92"/>
      <c r="J32" s="106" t="str">
        <f t="shared" si="6"/>
        <v xml:space="preserve"> </v>
      </c>
      <c r="K32" s="113"/>
      <c r="M32" s="19">
        <f t="shared" si="1"/>
        <v>0</v>
      </c>
      <c r="N32" s="19">
        <f t="shared" si="2"/>
        <v>0</v>
      </c>
      <c r="O32" s="19">
        <f t="shared" si="3"/>
        <v>0</v>
      </c>
      <c r="P32" s="19">
        <f t="shared" si="4"/>
        <v>0</v>
      </c>
      <c r="Q32" s="19">
        <f t="shared" si="5"/>
        <v>0</v>
      </c>
      <c r="R32" s="19">
        <f t="shared" si="7"/>
        <v>0</v>
      </c>
      <c r="BJ32" s="20"/>
    </row>
    <row r="33" spans="1:68" s="9" customFormat="1" ht="21" customHeight="1" x14ac:dyDescent="0.15">
      <c r="A33" s="90"/>
      <c r="B33" s="139"/>
      <c r="C33" s="139"/>
      <c r="D33" s="140"/>
      <c r="E33" s="141"/>
      <c r="F33" s="141"/>
      <c r="G33" s="92"/>
      <c r="H33" s="94"/>
      <c r="I33" s="92"/>
      <c r="J33" s="106" t="str">
        <f t="shared" si="6"/>
        <v xml:space="preserve"> </v>
      </c>
      <c r="K33" s="113"/>
      <c r="M33" s="19">
        <f t="shared" si="1"/>
        <v>0</v>
      </c>
      <c r="N33" s="19">
        <f t="shared" si="2"/>
        <v>0</v>
      </c>
      <c r="O33" s="19">
        <f t="shared" si="3"/>
        <v>0</v>
      </c>
      <c r="P33" s="19">
        <f t="shared" si="4"/>
        <v>0</v>
      </c>
      <c r="Q33" s="19">
        <f t="shared" si="5"/>
        <v>0</v>
      </c>
      <c r="R33" s="19">
        <f t="shared" si="7"/>
        <v>0</v>
      </c>
      <c r="BJ33" s="20"/>
    </row>
    <row r="34" spans="1:68" s="9" customFormat="1" ht="21" customHeight="1" x14ac:dyDescent="0.15">
      <c r="A34" s="108" t="s">
        <v>21</v>
      </c>
      <c r="B34" s="142"/>
      <c r="C34" s="142"/>
      <c r="D34" s="143">
        <f>SUM(D25:F33)</f>
        <v>0</v>
      </c>
      <c r="E34" s="144"/>
      <c r="F34" s="144"/>
      <c r="G34" s="109">
        <f>SUM(G25:G33)</f>
        <v>0</v>
      </c>
      <c r="H34" s="110"/>
      <c r="I34" s="109"/>
      <c r="J34" s="109">
        <f>SUM(J25:J33)</f>
        <v>0</v>
      </c>
      <c r="K34" s="113"/>
      <c r="BJ34" s="20"/>
      <c r="BK34" s="20"/>
      <c r="BL34" s="20"/>
      <c r="BM34" s="20"/>
      <c r="BN34" s="20"/>
      <c r="BO34" s="20"/>
      <c r="BP34" s="20"/>
    </row>
    <row r="35" spans="1:68" s="9" customFormat="1" ht="21" customHeight="1" x14ac:dyDescent="0.15">
      <c r="A35" s="8"/>
      <c r="B35" s="8"/>
      <c r="C35" s="51"/>
      <c r="D35" s="8"/>
      <c r="E35" s="8"/>
      <c r="F35" s="8"/>
      <c r="G35" s="8"/>
      <c r="H35" s="8"/>
      <c r="I35" s="8"/>
      <c r="J35" s="8"/>
      <c r="K35" s="8"/>
      <c r="L35" s="8"/>
      <c r="M35" s="8"/>
    </row>
    <row r="36" spans="1:68" s="9" customFormat="1" ht="21" customHeight="1" x14ac:dyDescent="0.15">
      <c r="A36" s="8" t="s">
        <v>30</v>
      </c>
      <c r="B36" s="8"/>
      <c r="C36" s="8"/>
      <c r="E36" s="8"/>
      <c r="F36" s="8"/>
      <c r="G36" s="8"/>
      <c r="H36" s="8"/>
      <c r="I36" s="8"/>
      <c r="J36" s="8"/>
      <c r="L36" s="22"/>
      <c r="M36" s="22"/>
    </row>
    <row r="37" spans="1:68" s="9" customFormat="1" ht="57" customHeight="1" x14ac:dyDescent="0.15">
      <c r="A37" s="44" t="s">
        <v>16</v>
      </c>
      <c r="B37" s="135" t="s">
        <v>23</v>
      </c>
      <c r="C37" s="135"/>
      <c r="D37" s="136" t="s">
        <v>88</v>
      </c>
      <c r="E37" s="137"/>
      <c r="F37" s="138"/>
      <c r="G37" s="46" t="s">
        <v>90</v>
      </c>
      <c r="H37" s="46" t="s">
        <v>19</v>
      </c>
      <c r="I37" s="46" t="s">
        <v>19</v>
      </c>
      <c r="J37" s="47" t="s">
        <v>79</v>
      </c>
      <c r="K37" s="48" t="s">
        <v>19</v>
      </c>
      <c r="L37" s="22"/>
      <c r="M37" s="22"/>
    </row>
    <row r="38" spans="1:68" s="9" customFormat="1" ht="21" customHeight="1" x14ac:dyDescent="0.15">
      <c r="A38" s="112" t="s">
        <v>19</v>
      </c>
      <c r="B38" s="145" t="s">
        <v>19</v>
      </c>
      <c r="C38" s="145"/>
      <c r="D38" s="146">
        <f>D21+D34</f>
        <v>0</v>
      </c>
      <c r="E38" s="147"/>
      <c r="F38" s="147"/>
      <c r="G38" s="115">
        <f>G21+G34</f>
        <v>0</v>
      </c>
      <c r="H38" s="112" t="s">
        <v>19</v>
      </c>
      <c r="I38" s="112" t="s">
        <v>19</v>
      </c>
      <c r="J38" s="102">
        <f>J21+J34</f>
        <v>0</v>
      </c>
      <c r="K38" s="111" t="s">
        <v>19</v>
      </c>
      <c r="L38" s="8"/>
      <c r="M38" s="8"/>
    </row>
    <row r="39" spans="1:68" s="9" customFormat="1" ht="21" customHeight="1" x14ac:dyDescent="0.15">
      <c r="A39" s="8"/>
      <c r="B39" s="8"/>
      <c r="C39" s="8"/>
      <c r="D39" s="8"/>
      <c r="E39" s="8"/>
      <c r="F39" s="8"/>
      <c r="G39" s="8"/>
      <c r="H39" s="8"/>
      <c r="I39" s="8"/>
      <c r="J39" s="8"/>
      <c r="L39" s="8"/>
      <c r="M39" s="8"/>
    </row>
    <row r="40" spans="1:68" s="9" customFormat="1" ht="21" customHeight="1" x14ac:dyDescent="0.15">
      <c r="A40" s="8"/>
      <c r="B40" s="8"/>
      <c r="C40" s="8"/>
      <c r="D40" s="8"/>
      <c r="E40" s="8"/>
      <c r="F40" s="8"/>
      <c r="G40" s="8"/>
      <c r="H40" s="8"/>
      <c r="I40" s="8"/>
      <c r="J40" s="8"/>
      <c r="K40" s="8"/>
      <c r="L40" s="8"/>
      <c r="M40" s="8"/>
    </row>
    <row r="41" spans="1:68" s="9" customFormat="1" ht="21" customHeight="1" x14ac:dyDescent="0.15">
      <c r="A41" s="89" t="s">
        <v>31</v>
      </c>
      <c r="B41" s="8"/>
      <c r="C41" s="8"/>
      <c r="D41" s="8"/>
      <c r="E41" s="8"/>
      <c r="F41" s="8"/>
      <c r="G41" s="8"/>
      <c r="H41" s="8"/>
      <c r="I41" s="8"/>
      <c r="J41" s="8"/>
      <c r="K41" s="8"/>
      <c r="L41" s="8"/>
      <c r="M41" s="8"/>
    </row>
    <row r="42" spans="1:68" s="9" customFormat="1" ht="21" customHeight="1" x14ac:dyDescent="0.15">
      <c r="A42" s="87" t="s">
        <v>32</v>
      </c>
      <c r="B42" s="8"/>
      <c r="C42" s="8"/>
      <c r="D42" s="8"/>
      <c r="E42" s="8"/>
      <c r="F42" s="8"/>
      <c r="G42" s="8"/>
      <c r="H42" s="8"/>
      <c r="I42" s="8"/>
      <c r="J42" s="8"/>
      <c r="K42" s="8"/>
      <c r="L42" s="8"/>
      <c r="M42" s="8"/>
    </row>
    <row r="43" spans="1:68" s="57" customFormat="1" ht="21" customHeight="1" x14ac:dyDescent="0.15">
      <c r="A43" s="52"/>
      <c r="B43" s="53"/>
      <c r="C43" s="53"/>
      <c r="D43" s="54"/>
      <c r="E43" s="162" t="s">
        <v>33</v>
      </c>
      <c r="F43" s="162"/>
      <c r="G43" s="162"/>
      <c r="H43" s="162"/>
      <c r="I43" s="162"/>
      <c r="J43" s="162" t="s">
        <v>34</v>
      </c>
      <c r="K43" s="162" t="s">
        <v>35</v>
      </c>
      <c r="L43" s="8"/>
      <c r="M43" s="56"/>
    </row>
    <row r="44" spans="1:68" s="57" customFormat="1" ht="30" customHeight="1" x14ac:dyDescent="0.15">
      <c r="A44" s="58"/>
      <c r="B44" s="59"/>
      <c r="C44" s="59"/>
      <c r="D44" s="60"/>
      <c r="E44" s="136" t="s">
        <v>36</v>
      </c>
      <c r="F44" s="137"/>
      <c r="G44" s="138"/>
      <c r="H44" s="46" t="s">
        <v>86</v>
      </c>
      <c r="I44" s="46" t="s">
        <v>37</v>
      </c>
      <c r="J44" s="162"/>
      <c r="K44" s="162"/>
      <c r="L44" s="8"/>
      <c r="M44" s="56"/>
    </row>
    <row r="45" spans="1:68" s="9" customFormat="1" ht="21" customHeight="1" x14ac:dyDescent="0.15">
      <c r="A45" s="148" t="s">
        <v>38</v>
      </c>
      <c r="B45" s="149"/>
      <c r="C45" s="149"/>
      <c r="D45" s="150"/>
      <c r="E45" s="163"/>
      <c r="F45" s="164"/>
      <c r="G45" s="165"/>
      <c r="H45" s="61"/>
      <c r="I45" s="61"/>
      <c r="J45" s="61"/>
      <c r="K45" s="62" t="str">
        <f>IF(SUM(E45:J45)=0,"",SUM(E45:J45))</f>
        <v/>
      </c>
      <c r="L45" s="116" t="e">
        <f>IF(J38-K45,"金額を一致させてください。","○")</f>
        <v>#VALUE!</v>
      </c>
      <c r="M45" s="8"/>
    </row>
    <row r="46" spans="1:68" s="9" customFormat="1" ht="21" customHeight="1" x14ac:dyDescent="0.15">
      <c r="A46" s="8"/>
      <c r="B46" s="8"/>
      <c r="C46" s="8"/>
      <c r="D46" s="8"/>
      <c r="E46" s="8"/>
      <c r="F46" s="8"/>
      <c r="G46" s="8"/>
      <c r="H46" s="8"/>
      <c r="I46" s="8"/>
      <c r="J46" s="8"/>
      <c r="K46" s="8"/>
      <c r="L46" s="8"/>
      <c r="M46" s="8"/>
    </row>
    <row r="47" spans="1:68" s="9" customFormat="1" ht="21" customHeight="1" x14ac:dyDescent="0.15">
      <c r="A47" s="87" t="s">
        <v>39</v>
      </c>
      <c r="B47" s="8"/>
      <c r="C47" s="8"/>
      <c r="D47" s="8"/>
      <c r="E47" s="8"/>
      <c r="F47" s="8"/>
      <c r="G47" s="8"/>
      <c r="H47" s="8"/>
      <c r="I47" s="8"/>
      <c r="J47" s="8"/>
      <c r="K47" s="8"/>
      <c r="L47" s="8"/>
      <c r="M47" s="8"/>
    </row>
    <row r="48" spans="1:68" s="9" customFormat="1" ht="21" customHeight="1" x14ac:dyDescent="0.15">
      <c r="A48" s="8" t="s">
        <v>100</v>
      </c>
      <c r="B48" s="8"/>
      <c r="C48" s="8"/>
      <c r="D48" s="8"/>
      <c r="E48" s="8"/>
      <c r="F48" s="8"/>
      <c r="G48" s="8"/>
      <c r="H48" s="8"/>
      <c r="I48" s="8"/>
      <c r="J48" s="8"/>
      <c r="K48" s="8"/>
      <c r="L48" s="8"/>
      <c r="M48" s="8"/>
    </row>
    <row r="49" spans="1:15" s="9" customFormat="1" ht="21" customHeight="1" x14ac:dyDescent="0.15">
      <c r="A49" s="173" t="s">
        <v>40</v>
      </c>
      <c r="B49" s="171"/>
      <c r="C49" s="171"/>
      <c r="D49" s="171"/>
      <c r="E49" s="171"/>
      <c r="F49" s="171"/>
      <c r="G49" s="171"/>
      <c r="H49" s="172"/>
      <c r="I49" s="160"/>
      <c r="J49" s="160"/>
      <c r="O49" s="8"/>
    </row>
    <row r="50" spans="1:15" s="9" customFormat="1" ht="29.25" customHeight="1" x14ac:dyDescent="0.15">
      <c r="A50" s="63" t="s">
        <v>101</v>
      </c>
      <c r="B50" s="64"/>
      <c r="C50" s="8"/>
      <c r="D50" s="64"/>
      <c r="E50" s="8"/>
      <c r="F50" s="65"/>
      <c r="G50" s="64"/>
      <c r="H50" s="8"/>
      <c r="I50" s="65"/>
      <c r="J50" s="8"/>
      <c r="K50" s="8"/>
      <c r="L50" s="8"/>
      <c r="M50" s="8"/>
    </row>
    <row r="51" spans="1:15" s="9" customFormat="1" ht="21" customHeight="1" x14ac:dyDescent="0.15">
      <c r="A51" s="173" t="s">
        <v>41</v>
      </c>
      <c r="B51" s="171"/>
      <c r="C51" s="171"/>
      <c r="D51" s="171"/>
      <c r="E51" s="171"/>
      <c r="F51" s="171"/>
      <c r="G51" s="171"/>
      <c r="H51" s="172"/>
      <c r="I51" s="160"/>
      <c r="J51" s="160"/>
      <c r="O51" s="8"/>
    </row>
    <row r="52" spans="1:15" s="9" customFormat="1" ht="26.25" customHeight="1" x14ac:dyDescent="0.15">
      <c r="A52" s="66" t="s">
        <v>102</v>
      </c>
      <c r="B52" s="65"/>
      <c r="C52" s="65"/>
      <c r="D52" s="65"/>
      <c r="E52" s="65"/>
      <c r="F52" s="65"/>
      <c r="G52" s="65"/>
      <c r="H52" s="65"/>
      <c r="I52" s="56"/>
      <c r="J52" s="56"/>
      <c r="K52" s="56"/>
      <c r="L52" s="56"/>
      <c r="M52" s="56"/>
    </row>
    <row r="53" spans="1:15" s="9" customFormat="1" ht="21" customHeight="1" x14ac:dyDescent="0.15">
      <c r="A53" s="170" t="s">
        <v>42</v>
      </c>
      <c r="B53" s="171"/>
      <c r="C53" s="171"/>
      <c r="D53" s="171"/>
      <c r="E53" s="171"/>
      <c r="F53" s="171"/>
      <c r="G53" s="171"/>
      <c r="H53" s="172"/>
      <c r="I53" s="154" t="str">
        <f>IF(ISERR(I49/I51)=TRUE,"",I49/I51)</f>
        <v/>
      </c>
      <c r="J53" s="154"/>
    </row>
    <row r="54" spans="1:15" s="9" customFormat="1" ht="72.75" customHeight="1" x14ac:dyDescent="0.15">
      <c r="A54" s="157" t="s">
        <v>87</v>
      </c>
      <c r="B54" s="158"/>
      <c r="C54" s="158"/>
      <c r="D54" s="158"/>
      <c r="E54" s="158"/>
      <c r="F54" s="158"/>
      <c r="G54" s="158"/>
      <c r="H54" s="159"/>
      <c r="I54" s="161"/>
      <c r="J54" s="161"/>
      <c r="K54" s="8"/>
    </row>
    <row r="55" spans="1:15" s="9" customFormat="1" ht="21" customHeight="1" x14ac:dyDescent="0.15">
      <c r="A55" s="167" t="s">
        <v>43</v>
      </c>
      <c r="B55" s="168"/>
      <c r="C55" s="168"/>
      <c r="D55" s="168"/>
      <c r="E55" s="168"/>
      <c r="F55" s="168"/>
      <c r="G55" s="168"/>
      <c r="H55" s="169"/>
      <c r="I55" s="154" t="str">
        <f>IF(I54="",I53,MIN(I53,I54))</f>
        <v/>
      </c>
      <c r="J55" s="154"/>
    </row>
    <row r="56" spans="1:15" s="9" customFormat="1" ht="21" customHeight="1" x14ac:dyDescent="0.15">
      <c r="A56" s="56"/>
      <c r="B56" s="56"/>
      <c r="C56" s="56"/>
      <c r="D56" s="56"/>
      <c r="E56" s="56"/>
      <c r="F56" s="56"/>
      <c r="G56" s="65"/>
      <c r="H56" s="65"/>
      <c r="I56" s="56"/>
      <c r="J56" s="56"/>
      <c r="K56" s="56"/>
      <c r="L56" s="56"/>
      <c r="M56" s="56"/>
    </row>
    <row r="57" spans="1:15" s="9" customFormat="1" ht="21" customHeight="1" x14ac:dyDescent="0.15">
      <c r="A57" s="87" t="s">
        <v>44</v>
      </c>
      <c r="B57" s="8"/>
      <c r="C57" s="8"/>
      <c r="D57" s="8"/>
      <c r="E57" s="8"/>
      <c r="F57" s="8"/>
      <c r="G57" s="8"/>
      <c r="H57" s="8"/>
      <c r="I57" s="8"/>
      <c r="J57" s="8"/>
      <c r="K57" s="8"/>
      <c r="L57" s="8"/>
      <c r="M57" s="8"/>
    </row>
    <row r="58" spans="1:15" s="9" customFormat="1" ht="21" customHeight="1" x14ac:dyDescent="0.15">
      <c r="A58" s="8" t="s">
        <v>45</v>
      </c>
      <c r="B58" s="8"/>
      <c r="C58" s="8"/>
      <c r="D58" s="8"/>
      <c r="E58" s="8"/>
      <c r="F58" s="8"/>
      <c r="G58" s="67" t="str">
        <f>IF(ISERR(E45/K45)=TRUE,"",E45/K45)</f>
        <v/>
      </c>
      <c r="H58" s="8" t="s">
        <v>46</v>
      </c>
      <c r="I58" s="8"/>
      <c r="J58" s="56"/>
      <c r="K58" s="56"/>
      <c r="L58" s="56"/>
      <c r="M58" s="56"/>
    </row>
    <row r="59" spans="1:15" s="9" customFormat="1" ht="21" customHeight="1" x14ac:dyDescent="0.15">
      <c r="A59" s="8" t="s">
        <v>47</v>
      </c>
      <c r="B59" s="8"/>
      <c r="C59" s="8"/>
      <c r="D59" s="8"/>
      <c r="E59" s="8"/>
      <c r="F59" s="8"/>
      <c r="G59" s="67" t="str">
        <f>IF(ISERR(I45/K45)=TRUE,"",I45/K45)</f>
        <v/>
      </c>
      <c r="H59" s="8" t="s">
        <v>48</v>
      </c>
      <c r="I59" s="8"/>
      <c r="J59" s="56"/>
      <c r="K59" s="56"/>
      <c r="L59" s="56"/>
      <c r="M59" s="56"/>
    </row>
    <row r="60" spans="1:15" s="9" customFormat="1" ht="21" customHeight="1" x14ac:dyDescent="0.15">
      <c r="A60" s="8"/>
      <c r="B60" s="8"/>
      <c r="C60" s="8"/>
      <c r="D60" s="8"/>
      <c r="E60" s="8"/>
      <c r="F60" s="8"/>
      <c r="G60" s="8"/>
      <c r="H60" s="8"/>
      <c r="I60" s="8"/>
      <c r="J60" s="8"/>
      <c r="K60" s="8"/>
      <c r="L60" s="8"/>
      <c r="M60" s="8"/>
    </row>
    <row r="61" spans="1:15" s="9" customFormat="1" ht="21" customHeight="1" x14ac:dyDescent="0.15">
      <c r="A61" s="87" t="s">
        <v>49</v>
      </c>
      <c r="B61" s="8"/>
      <c r="C61" s="8"/>
      <c r="D61" s="8"/>
      <c r="E61" s="8"/>
      <c r="F61" s="8"/>
      <c r="G61" s="8"/>
      <c r="H61" s="8"/>
      <c r="I61" s="8"/>
      <c r="J61" s="8"/>
      <c r="K61" s="8"/>
      <c r="L61" s="8"/>
      <c r="M61" s="8"/>
    </row>
    <row r="62" spans="1:15" s="9" customFormat="1" ht="21" customHeight="1" x14ac:dyDescent="0.15">
      <c r="A62" s="68" t="s">
        <v>50</v>
      </c>
      <c r="B62" s="68"/>
      <c r="C62" s="68"/>
      <c r="D62" s="64"/>
      <c r="E62" s="68"/>
      <c r="F62" s="68"/>
      <c r="G62" s="69"/>
      <c r="H62" s="95">
        <f>IF(ISERR(J38*G58*10/110),0,J38*G58*10/110)</f>
        <v>0</v>
      </c>
      <c r="I62" s="8" t="s">
        <v>51</v>
      </c>
      <c r="J62" s="8"/>
      <c r="K62" s="8"/>
      <c r="L62" s="8"/>
      <c r="M62" s="8"/>
    </row>
    <row r="63" spans="1:15" s="9" customFormat="1" ht="21" customHeight="1" thickBot="1" x14ac:dyDescent="0.2">
      <c r="A63" s="64" t="s">
        <v>52</v>
      </c>
      <c r="B63" s="64"/>
      <c r="C63" s="64"/>
      <c r="D63" s="64"/>
      <c r="E63" s="64"/>
      <c r="F63" s="64"/>
      <c r="G63" s="64"/>
      <c r="H63" s="96">
        <f>IF(ISERR(J38*G59*10/110*I55),0,J38*G59*10/110*I55)</f>
        <v>0</v>
      </c>
      <c r="I63" s="8" t="s">
        <v>53</v>
      </c>
      <c r="J63" s="8"/>
      <c r="K63" s="8"/>
      <c r="L63" s="8"/>
      <c r="M63" s="8"/>
    </row>
    <row r="64" spans="1:15" s="9" customFormat="1" ht="21" customHeight="1" thickTop="1" thickBot="1" x14ac:dyDescent="0.2">
      <c r="A64" s="8" t="s">
        <v>54</v>
      </c>
      <c r="B64" s="8"/>
      <c r="C64" s="8"/>
      <c r="D64" s="8"/>
      <c r="E64" s="8"/>
      <c r="F64" s="8"/>
      <c r="G64" s="8"/>
      <c r="H64" s="97">
        <f>IF(ISERR(H62+H63)=TRUE,0,ROUNDDOWN(H62+H63,0))</f>
        <v>0</v>
      </c>
      <c r="I64" s="8" t="s">
        <v>55</v>
      </c>
      <c r="J64" s="8"/>
      <c r="K64" s="8"/>
      <c r="L64" s="8"/>
      <c r="M64" s="8"/>
    </row>
    <row r="65" spans="1:13" s="9" customFormat="1" ht="28.5" customHeight="1" thickTop="1" x14ac:dyDescent="0.15">
      <c r="A65" s="8"/>
      <c r="B65" s="8"/>
      <c r="C65" s="8"/>
      <c r="D65" s="8"/>
      <c r="E65" s="8"/>
      <c r="F65" s="8"/>
      <c r="G65" s="8"/>
      <c r="H65" s="166" t="s">
        <v>143</v>
      </c>
      <c r="I65" s="166"/>
      <c r="J65" s="166"/>
      <c r="K65" s="166"/>
      <c r="L65" s="120"/>
      <c r="M65" s="8"/>
    </row>
    <row r="66" spans="1:13" s="71" customFormat="1" ht="23.25" customHeight="1" x14ac:dyDescent="0.15">
      <c r="A66" s="70"/>
      <c r="B66" s="70"/>
      <c r="C66" s="70"/>
      <c r="D66" s="70"/>
      <c r="E66" s="70"/>
      <c r="F66" s="70"/>
      <c r="G66" s="70"/>
      <c r="H66" s="70"/>
      <c r="I66" s="70"/>
      <c r="J66" s="70"/>
      <c r="K66" s="70"/>
      <c r="L66" s="70"/>
      <c r="M66" s="70"/>
    </row>
    <row r="67" spans="1:13" s="9" customFormat="1" ht="23.25" customHeight="1" x14ac:dyDescent="0.15">
      <c r="A67" s="8"/>
      <c r="B67" s="8"/>
      <c r="C67" s="8"/>
      <c r="D67" s="8"/>
      <c r="E67" s="8"/>
      <c r="F67" s="8"/>
      <c r="G67" s="8"/>
      <c r="H67" s="8"/>
      <c r="I67" s="8"/>
      <c r="J67" s="8"/>
      <c r="K67" s="8"/>
      <c r="L67" s="8"/>
      <c r="M67" s="8"/>
    </row>
    <row r="68" spans="1:13" x14ac:dyDescent="0.15">
      <c r="A68" s="72"/>
      <c r="B68" s="72"/>
      <c r="C68" s="72"/>
      <c r="D68" s="72"/>
      <c r="E68" s="72"/>
      <c r="F68" s="72"/>
      <c r="G68" s="72"/>
      <c r="H68" s="72"/>
      <c r="I68" s="72"/>
      <c r="J68" s="72"/>
      <c r="K68" s="72"/>
      <c r="L68" s="72"/>
    </row>
    <row r="69" spans="1:13" x14ac:dyDescent="0.15">
      <c r="A69" s="72"/>
      <c r="B69" s="72"/>
      <c r="C69" s="72"/>
      <c r="D69" s="72"/>
      <c r="E69" s="72"/>
      <c r="F69" s="72"/>
      <c r="G69" s="72"/>
      <c r="H69" s="72"/>
      <c r="I69" s="72"/>
      <c r="J69" s="72"/>
      <c r="K69" s="72"/>
      <c r="L69" s="72"/>
    </row>
    <row r="70" spans="1:13" x14ac:dyDescent="0.15">
      <c r="A70" s="72"/>
      <c r="B70" s="72"/>
      <c r="C70" s="72"/>
      <c r="D70" s="72"/>
      <c r="E70" s="72"/>
      <c r="F70" s="72"/>
      <c r="G70" s="72"/>
      <c r="H70" s="72"/>
      <c r="I70" s="72"/>
      <c r="J70" s="72"/>
      <c r="K70" s="72"/>
      <c r="L70" s="72"/>
    </row>
    <row r="71" spans="1:13" x14ac:dyDescent="0.15">
      <c r="A71" s="72"/>
      <c r="B71" s="72"/>
      <c r="C71" s="72"/>
      <c r="D71" s="72"/>
      <c r="E71" s="72"/>
      <c r="F71" s="72"/>
      <c r="G71" s="72"/>
      <c r="H71" s="72"/>
      <c r="I71" s="72"/>
      <c r="J71" s="72"/>
      <c r="K71" s="72"/>
      <c r="L71" s="72"/>
    </row>
    <row r="72" spans="1:13" x14ac:dyDescent="0.15">
      <c r="A72" s="72"/>
      <c r="B72" s="72"/>
      <c r="C72" s="72"/>
      <c r="D72" s="72"/>
      <c r="E72" s="72"/>
      <c r="F72" s="72"/>
      <c r="G72" s="72"/>
      <c r="H72" s="72"/>
      <c r="I72" s="72"/>
      <c r="J72" s="72"/>
      <c r="K72" s="72"/>
      <c r="L72" s="72"/>
    </row>
    <row r="73" spans="1:13" x14ac:dyDescent="0.15">
      <c r="A73" s="72"/>
      <c r="B73" s="72"/>
      <c r="C73" s="72"/>
      <c r="D73" s="72"/>
      <c r="E73" s="72"/>
      <c r="F73" s="72"/>
      <c r="G73" s="72"/>
      <c r="H73" s="72"/>
      <c r="I73" s="72"/>
      <c r="J73" s="72"/>
      <c r="K73" s="72"/>
      <c r="L73" s="72"/>
    </row>
    <row r="74" spans="1:13" x14ac:dyDescent="0.15">
      <c r="A74" s="72"/>
      <c r="B74" s="72"/>
      <c r="C74" s="72"/>
      <c r="D74" s="72"/>
      <c r="E74" s="72"/>
      <c r="F74" s="72"/>
      <c r="G74" s="72"/>
      <c r="H74" s="72"/>
      <c r="I74" s="72"/>
      <c r="J74" s="72"/>
      <c r="K74" s="72"/>
      <c r="L74" s="72"/>
    </row>
    <row r="75" spans="1:13" x14ac:dyDescent="0.15">
      <c r="A75" s="72"/>
      <c r="B75" s="72"/>
      <c r="C75" s="72"/>
      <c r="D75" s="72"/>
      <c r="E75" s="72"/>
      <c r="F75" s="72"/>
      <c r="G75" s="72"/>
      <c r="H75" s="72"/>
      <c r="I75" s="72"/>
      <c r="J75" s="72"/>
      <c r="K75" s="72"/>
      <c r="L75" s="72"/>
    </row>
    <row r="76" spans="1:13" x14ac:dyDescent="0.15">
      <c r="A76" s="72"/>
      <c r="B76" s="72"/>
      <c r="C76" s="72"/>
      <c r="D76" s="72"/>
      <c r="E76" s="72"/>
      <c r="F76" s="72"/>
      <c r="G76" s="72"/>
      <c r="H76" s="72"/>
      <c r="I76" s="72"/>
      <c r="J76" s="72"/>
      <c r="K76" s="72"/>
      <c r="L76" s="72"/>
    </row>
    <row r="77" spans="1:13" x14ac:dyDescent="0.15">
      <c r="A77" s="72"/>
      <c r="B77" s="72"/>
      <c r="C77" s="72"/>
      <c r="D77" s="72"/>
      <c r="E77" s="72"/>
      <c r="F77" s="72"/>
      <c r="G77" s="72"/>
      <c r="H77" s="72"/>
      <c r="I77" s="72"/>
      <c r="J77" s="72"/>
      <c r="K77" s="72"/>
      <c r="L77" s="72"/>
    </row>
    <row r="78" spans="1:13" x14ac:dyDescent="0.15">
      <c r="A78" s="72"/>
      <c r="B78" s="72"/>
      <c r="C78" s="72"/>
      <c r="D78" s="72"/>
      <c r="E78" s="72"/>
      <c r="F78" s="72"/>
      <c r="G78" s="72"/>
      <c r="H78" s="72"/>
      <c r="I78" s="72"/>
      <c r="J78" s="72"/>
      <c r="K78" s="72"/>
      <c r="L78" s="72"/>
    </row>
    <row r="79" spans="1:13" x14ac:dyDescent="0.15">
      <c r="A79" s="72"/>
      <c r="B79" s="72"/>
      <c r="C79" s="72"/>
      <c r="D79" s="72"/>
      <c r="E79" s="72"/>
      <c r="F79" s="72"/>
      <c r="G79" s="72"/>
      <c r="H79" s="72"/>
      <c r="I79" s="72"/>
      <c r="J79" s="72"/>
      <c r="K79" s="72"/>
      <c r="L79" s="72"/>
    </row>
    <row r="80" spans="1:13" x14ac:dyDescent="0.15">
      <c r="A80" s="72"/>
      <c r="B80" s="72"/>
      <c r="C80" s="72"/>
      <c r="D80" s="72"/>
      <c r="E80" s="72"/>
      <c r="F80" s="72"/>
      <c r="G80" s="72"/>
      <c r="H80" s="72"/>
      <c r="I80" s="72"/>
      <c r="J80" s="72"/>
      <c r="K80" s="72"/>
      <c r="L80" s="72"/>
    </row>
  </sheetData>
  <mergeCells count="74">
    <mergeCell ref="H65:K65"/>
    <mergeCell ref="A55:H55"/>
    <mergeCell ref="A53:H53"/>
    <mergeCell ref="A51:H51"/>
    <mergeCell ref="A49:H49"/>
    <mergeCell ref="A45:D45"/>
    <mergeCell ref="A1:L1"/>
    <mergeCell ref="I55:J55"/>
    <mergeCell ref="A4:K4"/>
    <mergeCell ref="A54:H54"/>
    <mergeCell ref="I51:J51"/>
    <mergeCell ref="I53:J53"/>
    <mergeCell ref="I54:J54"/>
    <mergeCell ref="J43:J44"/>
    <mergeCell ref="K43:K44"/>
    <mergeCell ref="E44:G44"/>
    <mergeCell ref="E45:G45"/>
    <mergeCell ref="I49:J49"/>
    <mergeCell ref="B37:C37"/>
    <mergeCell ref="D37:F37"/>
    <mergeCell ref="E43:I43"/>
    <mergeCell ref="B30:C30"/>
    <mergeCell ref="D30:F30"/>
    <mergeCell ref="B38:C38"/>
    <mergeCell ref="B31:C31"/>
    <mergeCell ref="D31:F31"/>
    <mergeCell ref="D38:F38"/>
    <mergeCell ref="B32:C32"/>
    <mergeCell ref="D32:F32"/>
    <mergeCell ref="B33:C33"/>
    <mergeCell ref="D33:F33"/>
    <mergeCell ref="B34:C34"/>
    <mergeCell ref="D34:F34"/>
    <mergeCell ref="B27:C27"/>
    <mergeCell ref="D27:F27"/>
    <mergeCell ref="B28:C28"/>
    <mergeCell ref="D28:F28"/>
    <mergeCell ref="B29:C29"/>
    <mergeCell ref="D29:F29"/>
    <mergeCell ref="B24:C24"/>
    <mergeCell ref="D24:F24"/>
    <mergeCell ref="B25:C25"/>
    <mergeCell ref="D25:F25"/>
    <mergeCell ref="B26:C26"/>
    <mergeCell ref="D26:F26"/>
    <mergeCell ref="B19:C19"/>
    <mergeCell ref="D19:F19"/>
    <mergeCell ref="B20:C20"/>
    <mergeCell ref="D20:F20"/>
    <mergeCell ref="B21:C21"/>
    <mergeCell ref="D21:F21"/>
    <mergeCell ref="B16:C16"/>
    <mergeCell ref="D16:F16"/>
    <mergeCell ref="B17:C17"/>
    <mergeCell ref="D17:F17"/>
    <mergeCell ref="B18:C18"/>
    <mergeCell ref="D18:F18"/>
    <mergeCell ref="B13:C13"/>
    <mergeCell ref="D13:F13"/>
    <mergeCell ref="B14:C14"/>
    <mergeCell ref="D14:F14"/>
    <mergeCell ref="B15:C15"/>
    <mergeCell ref="D15:F15"/>
    <mergeCell ref="B10:C10"/>
    <mergeCell ref="D10:F10"/>
    <mergeCell ref="B11:C11"/>
    <mergeCell ref="D11:F11"/>
    <mergeCell ref="B12:C12"/>
    <mergeCell ref="D12:F12"/>
    <mergeCell ref="G2:J2"/>
    <mergeCell ref="B8:C8"/>
    <mergeCell ref="D8:F8"/>
    <mergeCell ref="B9:C9"/>
    <mergeCell ref="D9:F9"/>
  </mergeCells>
  <phoneticPr fontId="2"/>
  <printOptions horizontalCentered="1"/>
  <pageMargins left="0.78740157480314965" right="0.19685039370078741" top="0.59055118110236227" bottom="0.59055118110236227" header="0.51181102362204722" footer="0.51181102362204722"/>
  <pageSetup paperSize="9" scale="88" fitToHeight="2" orientation="portrait" blackAndWhite="1" r:id="rId1"/>
  <headerFooter alignWithMargins="0">
    <oddHeader xml:space="preserve">&amp;C&amp;14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8D1"/>
  </sheetPr>
  <dimension ref="A1:BP80"/>
  <sheetViews>
    <sheetView showGridLines="0" view="pageBreakPreview" zoomScale="115" zoomScaleNormal="100" zoomScaleSheetLayoutView="115" workbookViewId="0">
      <selection activeCell="A66" sqref="A66:XFD68"/>
    </sheetView>
  </sheetViews>
  <sheetFormatPr defaultColWidth="9" defaultRowHeight="13.5" x14ac:dyDescent="0.15"/>
  <cols>
    <col min="1" max="1" width="11.625" style="73" customWidth="1"/>
    <col min="2" max="2" width="8.125" style="73" customWidth="1"/>
    <col min="3" max="3" width="5.75" style="73" customWidth="1"/>
    <col min="4" max="4" width="3.5" style="73" bestFit="1" customWidth="1"/>
    <col min="5" max="5" width="3.75" style="73" bestFit="1" customWidth="1"/>
    <col min="6" max="6" width="4.875" style="73" bestFit="1" customWidth="1"/>
    <col min="7" max="7" width="16" style="73" customWidth="1"/>
    <col min="8" max="9" width="11.625" style="73" customWidth="1"/>
    <col min="10" max="10" width="13" style="73" customWidth="1"/>
    <col min="11" max="11" width="10.75" style="73" customWidth="1"/>
    <col min="12" max="12" width="2.875" style="73" customWidth="1"/>
    <col min="13" max="18" width="11.875" style="73" customWidth="1"/>
    <col min="19" max="16384" width="9" style="73"/>
  </cols>
  <sheetData>
    <row r="1" spans="1:13" s="3" customFormat="1" ht="21.75" customHeight="1" x14ac:dyDescent="0.15">
      <c r="A1" s="151" t="s">
        <v>134</v>
      </c>
      <c r="B1" s="152"/>
      <c r="C1" s="152"/>
      <c r="D1" s="152"/>
      <c r="E1" s="152"/>
      <c r="F1" s="152"/>
      <c r="G1" s="152"/>
      <c r="H1" s="152"/>
      <c r="I1" s="152"/>
      <c r="J1" s="153"/>
      <c r="K1" s="153"/>
      <c r="L1" s="153"/>
    </row>
    <row r="2" spans="1:13" s="5" customFormat="1" ht="21.75" customHeight="1" x14ac:dyDescent="0.15">
      <c r="A2" s="74"/>
      <c r="B2" s="74"/>
      <c r="C2" s="74"/>
      <c r="D2" s="74"/>
      <c r="E2" s="74"/>
      <c r="F2" s="74"/>
      <c r="G2" s="133" t="s">
        <v>145</v>
      </c>
      <c r="H2" s="134"/>
      <c r="I2" s="134"/>
      <c r="J2" s="134"/>
      <c r="K2" s="74"/>
      <c r="L2" s="75"/>
      <c r="M2" s="88" t="s">
        <v>99</v>
      </c>
    </row>
    <row r="3" spans="1:13" s="5" customFormat="1" ht="21.75" customHeight="1" x14ac:dyDescent="0.15">
      <c r="A3" s="85" t="s">
        <v>56</v>
      </c>
      <c r="B3" s="6"/>
      <c r="C3" s="7"/>
      <c r="D3" s="7"/>
      <c r="E3" s="7"/>
      <c r="F3" s="7"/>
      <c r="G3" s="7"/>
      <c r="H3" s="7"/>
      <c r="I3" s="7"/>
      <c r="J3" s="7"/>
      <c r="K3" s="7"/>
      <c r="L3" s="4"/>
      <c r="M3" s="7"/>
    </row>
    <row r="4" spans="1:13" s="5" customFormat="1" ht="21.75" customHeight="1" x14ac:dyDescent="0.15">
      <c r="A4" s="177" t="s">
        <v>142</v>
      </c>
      <c r="B4" s="177"/>
      <c r="C4" s="177"/>
      <c r="D4" s="177"/>
      <c r="E4" s="177"/>
      <c r="F4" s="177"/>
      <c r="G4" s="177"/>
      <c r="H4" s="177"/>
      <c r="I4" s="177"/>
      <c r="J4" s="178"/>
      <c r="K4" s="178"/>
      <c r="L4" s="4"/>
      <c r="M4" s="7"/>
    </row>
    <row r="5" spans="1:13" s="5" customFormat="1" ht="21.75" customHeight="1" x14ac:dyDescent="0.15">
      <c r="A5" s="7"/>
      <c r="B5" s="7"/>
      <c r="C5" s="7"/>
      <c r="D5" s="7"/>
      <c r="E5" s="7"/>
      <c r="F5" s="7"/>
      <c r="G5" s="7"/>
      <c r="H5" s="7"/>
      <c r="I5" s="7"/>
      <c r="J5" s="7"/>
      <c r="K5" s="7"/>
      <c r="L5" s="4"/>
      <c r="M5" s="7"/>
    </row>
    <row r="6" spans="1:13" s="5" customFormat="1" ht="21.75" customHeight="1" x14ac:dyDescent="0.15">
      <c r="A6" s="85" t="s">
        <v>57</v>
      </c>
      <c r="B6" s="7"/>
      <c r="C6" s="7"/>
      <c r="D6" s="7"/>
      <c r="E6" s="7"/>
      <c r="F6" s="7"/>
      <c r="G6" s="7"/>
      <c r="H6" s="7"/>
      <c r="I6" s="7"/>
      <c r="J6" s="7"/>
      <c r="K6" s="7"/>
      <c r="L6" s="4"/>
      <c r="M6" s="7"/>
    </row>
    <row r="7" spans="1:13" s="9" customFormat="1" ht="21" customHeight="1" x14ac:dyDescent="0.15">
      <c r="A7" s="87" t="s">
        <v>82</v>
      </c>
      <c r="B7" s="8"/>
      <c r="C7" s="8"/>
      <c r="D7" s="8"/>
      <c r="E7" s="8"/>
      <c r="F7" s="8"/>
      <c r="G7" s="8"/>
      <c r="H7" s="8"/>
      <c r="I7" s="8"/>
      <c r="J7" s="8"/>
      <c r="K7" s="8"/>
      <c r="L7" s="8"/>
      <c r="M7" s="8"/>
    </row>
    <row r="8" spans="1:13" s="9" customFormat="1" ht="54" customHeight="1" x14ac:dyDescent="0.15">
      <c r="A8" s="45" t="s">
        <v>16</v>
      </c>
      <c r="B8" s="135" t="s">
        <v>17</v>
      </c>
      <c r="C8" s="135"/>
      <c r="D8" s="136" t="s">
        <v>18</v>
      </c>
      <c r="E8" s="137"/>
      <c r="F8" s="138"/>
      <c r="G8" s="55" t="s">
        <v>141</v>
      </c>
      <c r="H8" s="47" t="s">
        <v>19</v>
      </c>
      <c r="I8" s="45" t="s">
        <v>19</v>
      </c>
      <c r="J8" s="47" t="s">
        <v>79</v>
      </c>
      <c r="K8" s="48" t="s">
        <v>20</v>
      </c>
      <c r="L8" s="8"/>
      <c r="M8" s="8"/>
    </row>
    <row r="9" spans="1:13" s="9" customFormat="1" ht="21" customHeight="1" x14ac:dyDescent="0.15">
      <c r="A9" s="117">
        <v>44712</v>
      </c>
      <c r="B9" s="174" t="s">
        <v>114</v>
      </c>
      <c r="C9" s="174"/>
      <c r="D9" s="175">
        <v>75</v>
      </c>
      <c r="E9" s="176"/>
      <c r="F9" s="176"/>
      <c r="G9" s="118">
        <v>298500</v>
      </c>
      <c r="H9" s="111" t="s">
        <v>19</v>
      </c>
      <c r="I9" s="114" t="s">
        <v>19</v>
      </c>
      <c r="J9" s="106">
        <f t="shared" ref="J9:J17" si="0">IF(G9-D9*3000=0,"",G9-D9*3000)</f>
        <v>73500</v>
      </c>
      <c r="K9" s="113"/>
      <c r="L9" s="8"/>
      <c r="M9" s="8"/>
    </row>
    <row r="10" spans="1:13" s="9" customFormat="1" ht="21" customHeight="1" x14ac:dyDescent="0.15">
      <c r="A10" s="117">
        <v>44803</v>
      </c>
      <c r="B10" s="174" t="s">
        <v>115</v>
      </c>
      <c r="C10" s="174"/>
      <c r="D10" s="175">
        <v>125</v>
      </c>
      <c r="E10" s="176"/>
      <c r="F10" s="176"/>
      <c r="G10" s="118">
        <v>507750</v>
      </c>
      <c r="H10" s="111" t="s">
        <v>19</v>
      </c>
      <c r="I10" s="114" t="s">
        <v>19</v>
      </c>
      <c r="J10" s="106">
        <f t="shared" si="0"/>
        <v>132750</v>
      </c>
      <c r="K10" s="113"/>
      <c r="L10" s="8"/>
      <c r="M10" s="8"/>
    </row>
    <row r="11" spans="1:13" s="9" customFormat="1" ht="21" customHeight="1" x14ac:dyDescent="0.15">
      <c r="A11" s="117">
        <v>44867</v>
      </c>
      <c r="B11" s="174" t="s">
        <v>116</v>
      </c>
      <c r="C11" s="174"/>
      <c r="D11" s="175">
        <v>167</v>
      </c>
      <c r="E11" s="176"/>
      <c r="F11" s="176"/>
      <c r="G11" s="118">
        <v>729680</v>
      </c>
      <c r="H11" s="111" t="s">
        <v>19</v>
      </c>
      <c r="I11" s="114" t="s">
        <v>19</v>
      </c>
      <c r="J11" s="106">
        <f t="shared" si="0"/>
        <v>228680</v>
      </c>
      <c r="K11" s="113"/>
      <c r="L11" s="8"/>
      <c r="M11" s="8"/>
    </row>
    <row r="12" spans="1:13" s="9" customFormat="1" ht="21" customHeight="1" x14ac:dyDescent="0.15">
      <c r="A12" s="117">
        <v>44874</v>
      </c>
      <c r="B12" s="174" t="s">
        <v>117</v>
      </c>
      <c r="C12" s="174"/>
      <c r="D12" s="175">
        <v>228</v>
      </c>
      <c r="E12" s="176"/>
      <c r="F12" s="176"/>
      <c r="G12" s="118">
        <v>909790</v>
      </c>
      <c r="H12" s="111" t="s">
        <v>19</v>
      </c>
      <c r="I12" s="114" t="s">
        <v>19</v>
      </c>
      <c r="J12" s="106">
        <f t="shared" si="0"/>
        <v>225790</v>
      </c>
      <c r="K12" s="113"/>
      <c r="L12" s="8"/>
      <c r="M12" s="8"/>
    </row>
    <row r="13" spans="1:13" s="9" customFormat="1" ht="21" customHeight="1" x14ac:dyDescent="0.15">
      <c r="A13" s="117">
        <v>44880</v>
      </c>
      <c r="B13" s="174" t="s">
        <v>118</v>
      </c>
      <c r="C13" s="174"/>
      <c r="D13" s="175">
        <v>75</v>
      </c>
      <c r="E13" s="176"/>
      <c r="F13" s="176"/>
      <c r="G13" s="118">
        <v>299000</v>
      </c>
      <c r="H13" s="111" t="s">
        <v>19</v>
      </c>
      <c r="I13" s="114" t="s">
        <v>19</v>
      </c>
      <c r="J13" s="106">
        <f t="shared" si="0"/>
        <v>74000</v>
      </c>
      <c r="K13" s="113"/>
      <c r="L13" s="8"/>
      <c r="M13" s="8"/>
    </row>
    <row r="14" spans="1:13" s="9" customFormat="1" ht="21" customHeight="1" x14ac:dyDescent="0.15">
      <c r="A14" s="91"/>
      <c r="B14" s="139"/>
      <c r="C14" s="139"/>
      <c r="D14" s="140"/>
      <c r="E14" s="141"/>
      <c r="F14" s="141"/>
      <c r="G14" s="92"/>
      <c r="H14" s="111" t="s">
        <v>19</v>
      </c>
      <c r="I14" s="114" t="s">
        <v>19</v>
      </c>
      <c r="J14" s="106" t="str">
        <f t="shared" si="0"/>
        <v/>
      </c>
      <c r="K14" s="113"/>
      <c r="L14" s="8"/>
      <c r="M14" s="8"/>
    </row>
    <row r="15" spans="1:13" s="9" customFormat="1" ht="21" customHeight="1" x14ac:dyDescent="0.15">
      <c r="A15" s="91"/>
      <c r="B15" s="139"/>
      <c r="C15" s="139"/>
      <c r="D15" s="140"/>
      <c r="E15" s="141"/>
      <c r="F15" s="141"/>
      <c r="G15" s="92"/>
      <c r="H15" s="111" t="s">
        <v>19</v>
      </c>
      <c r="I15" s="114" t="s">
        <v>19</v>
      </c>
      <c r="J15" s="106" t="str">
        <f t="shared" si="0"/>
        <v/>
      </c>
      <c r="K15" s="113"/>
      <c r="L15" s="8"/>
      <c r="M15" s="8"/>
    </row>
    <row r="16" spans="1:13" s="9" customFormat="1" ht="21" customHeight="1" x14ac:dyDescent="0.15">
      <c r="A16" s="91"/>
      <c r="B16" s="139"/>
      <c r="C16" s="139"/>
      <c r="D16" s="140"/>
      <c r="E16" s="141"/>
      <c r="F16" s="141"/>
      <c r="G16" s="92"/>
      <c r="H16" s="111" t="s">
        <v>19</v>
      </c>
      <c r="I16" s="114" t="s">
        <v>19</v>
      </c>
      <c r="J16" s="106" t="str">
        <f t="shared" si="0"/>
        <v/>
      </c>
      <c r="K16" s="113"/>
      <c r="L16" s="8"/>
      <c r="M16" s="8"/>
    </row>
    <row r="17" spans="1:62" s="9" customFormat="1" ht="21" customHeight="1" x14ac:dyDescent="0.15">
      <c r="A17" s="91"/>
      <c r="B17" s="139"/>
      <c r="C17" s="139"/>
      <c r="D17" s="140"/>
      <c r="E17" s="141"/>
      <c r="F17" s="141"/>
      <c r="G17" s="92"/>
      <c r="H17" s="111" t="s">
        <v>19</v>
      </c>
      <c r="I17" s="114" t="s">
        <v>19</v>
      </c>
      <c r="J17" s="106" t="str">
        <f t="shared" si="0"/>
        <v/>
      </c>
      <c r="K17" s="113"/>
      <c r="L17" s="8"/>
      <c r="M17" s="8"/>
    </row>
    <row r="18" spans="1:62" s="9" customFormat="1" ht="21" customHeight="1" x14ac:dyDescent="0.15">
      <c r="A18" s="91"/>
      <c r="B18" s="139"/>
      <c r="C18" s="139"/>
      <c r="D18" s="140"/>
      <c r="E18" s="141"/>
      <c r="F18" s="141"/>
      <c r="G18" s="92"/>
      <c r="H18" s="111" t="s">
        <v>19</v>
      </c>
      <c r="I18" s="114" t="s">
        <v>19</v>
      </c>
      <c r="J18" s="106"/>
      <c r="K18" s="113"/>
      <c r="L18" s="8"/>
      <c r="M18" s="8"/>
    </row>
    <row r="19" spans="1:62" s="9" customFormat="1" ht="21" customHeight="1" x14ac:dyDescent="0.15">
      <c r="A19" s="91"/>
      <c r="B19" s="139"/>
      <c r="C19" s="139"/>
      <c r="D19" s="140"/>
      <c r="E19" s="141"/>
      <c r="F19" s="141"/>
      <c r="G19" s="92"/>
      <c r="H19" s="111" t="s">
        <v>19</v>
      </c>
      <c r="I19" s="114" t="s">
        <v>19</v>
      </c>
      <c r="J19" s="106" t="str">
        <f>IF(G19-D19*3000=0,"",G19-D19*3000)</f>
        <v/>
      </c>
      <c r="K19" s="113"/>
      <c r="L19" s="8"/>
      <c r="M19" s="8"/>
    </row>
    <row r="20" spans="1:62" s="9" customFormat="1" ht="21" customHeight="1" x14ac:dyDescent="0.15">
      <c r="A20" s="91"/>
      <c r="B20" s="139"/>
      <c r="C20" s="139"/>
      <c r="D20" s="140"/>
      <c r="E20" s="141"/>
      <c r="F20" s="141"/>
      <c r="G20" s="92"/>
      <c r="H20" s="111" t="s">
        <v>19</v>
      </c>
      <c r="I20" s="114" t="s">
        <v>19</v>
      </c>
      <c r="J20" s="106" t="str">
        <f>IF(G20-D20*3000=0,"",G20-D20*3000)</f>
        <v/>
      </c>
      <c r="K20" s="113"/>
      <c r="L20" s="8"/>
      <c r="M20" s="8"/>
    </row>
    <row r="21" spans="1:62" s="9" customFormat="1" ht="21" customHeight="1" x14ac:dyDescent="0.15">
      <c r="A21" s="108" t="s">
        <v>21</v>
      </c>
      <c r="B21" s="142"/>
      <c r="C21" s="142"/>
      <c r="D21" s="143">
        <f>SUM(D9:F20)</f>
        <v>670</v>
      </c>
      <c r="E21" s="144"/>
      <c r="F21" s="144"/>
      <c r="G21" s="109">
        <f>SUM(G9:G20)</f>
        <v>2744720</v>
      </c>
      <c r="H21" s="111"/>
      <c r="I21" s="114"/>
      <c r="J21" s="109">
        <f>SUM(J9:J20)</f>
        <v>734720</v>
      </c>
      <c r="K21" s="113"/>
      <c r="L21" s="8"/>
      <c r="M21" s="8"/>
    </row>
    <row r="22" spans="1:62" s="9" customFormat="1" ht="21" customHeight="1" x14ac:dyDescent="0.15">
      <c r="A22" s="8"/>
      <c r="B22" s="8"/>
      <c r="C22" s="8"/>
      <c r="D22" s="8"/>
      <c r="E22" s="8"/>
      <c r="F22" s="8"/>
      <c r="G22" s="8"/>
      <c r="H22" s="8"/>
      <c r="I22" s="8"/>
      <c r="J22" s="8"/>
      <c r="K22" s="8"/>
      <c r="L22" s="8"/>
      <c r="M22" s="8"/>
    </row>
    <row r="23" spans="1:62" s="9" customFormat="1" ht="21" customHeight="1" x14ac:dyDescent="0.15">
      <c r="A23" s="87" t="s">
        <v>83</v>
      </c>
      <c r="B23" s="8"/>
      <c r="C23" s="8"/>
      <c r="D23" s="8"/>
      <c r="E23" s="8"/>
      <c r="F23" s="8"/>
      <c r="G23" s="8"/>
      <c r="H23" s="8"/>
      <c r="I23" s="8"/>
      <c r="J23" s="8"/>
      <c r="K23" s="8"/>
      <c r="M23" s="8" t="s">
        <v>22</v>
      </c>
      <c r="N23" s="8"/>
    </row>
    <row r="24" spans="1:62" s="9" customFormat="1" ht="54" customHeight="1" x14ac:dyDescent="0.15">
      <c r="A24" s="45" t="s">
        <v>16</v>
      </c>
      <c r="B24" s="135" t="s">
        <v>23</v>
      </c>
      <c r="C24" s="135"/>
      <c r="D24" s="136" t="s">
        <v>88</v>
      </c>
      <c r="E24" s="137"/>
      <c r="F24" s="138"/>
      <c r="G24" s="55" t="s">
        <v>89</v>
      </c>
      <c r="H24" s="55" t="s">
        <v>81</v>
      </c>
      <c r="I24" s="49" t="s">
        <v>80</v>
      </c>
      <c r="J24" s="47" t="s">
        <v>79</v>
      </c>
      <c r="K24" s="48" t="s">
        <v>20</v>
      </c>
      <c r="M24" s="50" t="s">
        <v>24</v>
      </c>
      <c r="N24" s="50" t="s">
        <v>25</v>
      </c>
      <c r="O24" s="50" t="s">
        <v>26</v>
      </c>
      <c r="P24" s="50" t="s">
        <v>27</v>
      </c>
      <c r="Q24" s="50" t="s">
        <v>28</v>
      </c>
      <c r="R24" s="50" t="s">
        <v>29</v>
      </c>
    </row>
    <row r="25" spans="1:62" s="9" customFormat="1" ht="21" customHeight="1" x14ac:dyDescent="0.15">
      <c r="A25" s="91"/>
      <c r="B25" s="139"/>
      <c r="C25" s="139"/>
      <c r="D25" s="140"/>
      <c r="E25" s="141"/>
      <c r="F25" s="141"/>
      <c r="G25" s="92"/>
      <c r="H25" s="93"/>
      <c r="I25" s="92"/>
      <c r="J25" s="106" t="str">
        <f>IF(G25-R25=0," ",G25-R25)</f>
        <v xml:space="preserve"> </v>
      </c>
      <c r="K25" s="113"/>
      <c r="M25" s="19">
        <f t="shared" ref="M25:M33" si="1">I25*50</f>
        <v>0</v>
      </c>
      <c r="N25" s="19">
        <f t="shared" ref="N25:N33" si="2">I25*100</f>
        <v>0</v>
      </c>
      <c r="O25" s="19">
        <f t="shared" ref="O25:O33" si="3">IF(M25&gt;=D25,D25*2500,M25*2500)</f>
        <v>0</v>
      </c>
      <c r="P25" s="19">
        <f t="shared" ref="P25:P33" si="4">IF(D25&gt;=N25,1800*(N25-M25),IF(D25&lt;M25,0,(D25-M25)*1800))</f>
        <v>0</v>
      </c>
      <c r="Q25" s="19">
        <f t="shared" ref="Q25:Q33" si="5">IF(D25&gt;N25,1100*(D25-N25),0)</f>
        <v>0</v>
      </c>
      <c r="R25" s="19">
        <f>SUM(O25:Q25)</f>
        <v>0</v>
      </c>
      <c r="BJ25" s="20"/>
    </row>
    <row r="26" spans="1:62" s="9" customFormat="1" ht="21" customHeight="1" x14ac:dyDescent="0.15">
      <c r="A26" s="91"/>
      <c r="B26" s="139"/>
      <c r="C26" s="139"/>
      <c r="D26" s="140"/>
      <c r="E26" s="141"/>
      <c r="F26" s="141"/>
      <c r="G26" s="92"/>
      <c r="H26" s="93"/>
      <c r="I26" s="92"/>
      <c r="J26" s="106" t="str">
        <f t="shared" ref="J26:J33" si="6">IF(G26-R26=0," ",G26-R26)</f>
        <v xml:space="preserve"> </v>
      </c>
      <c r="K26" s="113"/>
      <c r="M26" s="19">
        <f t="shared" si="1"/>
        <v>0</v>
      </c>
      <c r="N26" s="19">
        <f t="shared" si="2"/>
        <v>0</v>
      </c>
      <c r="O26" s="19">
        <f t="shared" si="3"/>
        <v>0</v>
      </c>
      <c r="P26" s="19">
        <f t="shared" si="4"/>
        <v>0</v>
      </c>
      <c r="Q26" s="19">
        <f t="shared" si="5"/>
        <v>0</v>
      </c>
      <c r="R26" s="19">
        <f t="shared" ref="R26:R33" si="7">SUM(O26:Q26)</f>
        <v>0</v>
      </c>
      <c r="BJ26" s="20"/>
    </row>
    <row r="27" spans="1:62" s="9" customFormat="1" ht="21" customHeight="1" x14ac:dyDescent="0.15">
      <c r="A27" s="91"/>
      <c r="B27" s="139"/>
      <c r="C27" s="139"/>
      <c r="D27" s="140"/>
      <c r="E27" s="141"/>
      <c r="F27" s="141"/>
      <c r="G27" s="92"/>
      <c r="H27" s="93"/>
      <c r="I27" s="92"/>
      <c r="J27" s="106" t="str">
        <f t="shared" si="6"/>
        <v xml:space="preserve"> </v>
      </c>
      <c r="K27" s="113"/>
      <c r="M27" s="19">
        <f t="shared" si="1"/>
        <v>0</v>
      </c>
      <c r="N27" s="19">
        <f t="shared" si="2"/>
        <v>0</v>
      </c>
      <c r="O27" s="19">
        <f t="shared" si="3"/>
        <v>0</v>
      </c>
      <c r="P27" s="19">
        <f t="shared" si="4"/>
        <v>0</v>
      </c>
      <c r="Q27" s="19">
        <f t="shared" si="5"/>
        <v>0</v>
      </c>
      <c r="R27" s="19">
        <f t="shared" si="7"/>
        <v>0</v>
      </c>
      <c r="BJ27" s="20"/>
    </row>
    <row r="28" spans="1:62" s="9" customFormat="1" ht="21" customHeight="1" x14ac:dyDescent="0.15">
      <c r="A28" s="91"/>
      <c r="B28" s="139"/>
      <c r="C28" s="139"/>
      <c r="D28" s="140"/>
      <c r="E28" s="141"/>
      <c r="F28" s="141"/>
      <c r="G28" s="92"/>
      <c r="H28" s="93"/>
      <c r="I28" s="92"/>
      <c r="J28" s="106" t="str">
        <f t="shared" si="6"/>
        <v xml:space="preserve"> </v>
      </c>
      <c r="K28" s="113"/>
      <c r="M28" s="19">
        <f t="shared" si="1"/>
        <v>0</v>
      </c>
      <c r="N28" s="19">
        <f t="shared" si="2"/>
        <v>0</v>
      </c>
      <c r="O28" s="19">
        <f t="shared" si="3"/>
        <v>0</v>
      </c>
      <c r="P28" s="19">
        <f t="shared" si="4"/>
        <v>0</v>
      </c>
      <c r="Q28" s="19">
        <f t="shared" si="5"/>
        <v>0</v>
      </c>
      <c r="R28" s="19">
        <f t="shared" si="7"/>
        <v>0</v>
      </c>
      <c r="BJ28" s="20"/>
    </row>
    <row r="29" spans="1:62" s="9" customFormat="1" ht="21" customHeight="1" x14ac:dyDescent="0.15">
      <c r="A29" s="91"/>
      <c r="B29" s="139"/>
      <c r="C29" s="139"/>
      <c r="D29" s="140"/>
      <c r="E29" s="141"/>
      <c r="F29" s="141"/>
      <c r="G29" s="92"/>
      <c r="H29" s="93"/>
      <c r="I29" s="92"/>
      <c r="J29" s="106" t="str">
        <f t="shared" si="6"/>
        <v xml:space="preserve"> </v>
      </c>
      <c r="K29" s="113"/>
      <c r="M29" s="19">
        <f t="shared" si="1"/>
        <v>0</v>
      </c>
      <c r="N29" s="19">
        <f t="shared" si="2"/>
        <v>0</v>
      </c>
      <c r="O29" s="19">
        <f t="shared" si="3"/>
        <v>0</v>
      </c>
      <c r="P29" s="19">
        <f t="shared" si="4"/>
        <v>0</v>
      </c>
      <c r="Q29" s="19">
        <f t="shared" si="5"/>
        <v>0</v>
      </c>
      <c r="R29" s="19">
        <f t="shared" si="7"/>
        <v>0</v>
      </c>
      <c r="BJ29" s="20"/>
    </row>
    <row r="30" spans="1:62" s="9" customFormat="1" ht="21" customHeight="1" x14ac:dyDescent="0.15">
      <c r="A30" s="91"/>
      <c r="B30" s="139"/>
      <c r="C30" s="139"/>
      <c r="D30" s="140"/>
      <c r="E30" s="141"/>
      <c r="F30" s="141"/>
      <c r="G30" s="92"/>
      <c r="H30" s="93"/>
      <c r="I30" s="92"/>
      <c r="J30" s="106" t="str">
        <f t="shared" si="6"/>
        <v xml:space="preserve"> </v>
      </c>
      <c r="K30" s="113"/>
      <c r="M30" s="19">
        <f t="shared" si="1"/>
        <v>0</v>
      </c>
      <c r="N30" s="19">
        <f t="shared" si="2"/>
        <v>0</v>
      </c>
      <c r="O30" s="19">
        <f t="shared" si="3"/>
        <v>0</v>
      </c>
      <c r="P30" s="19">
        <f t="shared" si="4"/>
        <v>0</v>
      </c>
      <c r="Q30" s="19">
        <f t="shared" si="5"/>
        <v>0</v>
      </c>
      <c r="R30" s="19">
        <f t="shared" si="7"/>
        <v>0</v>
      </c>
      <c r="BJ30" s="20"/>
    </row>
    <row r="31" spans="1:62" s="9" customFormat="1" ht="21" customHeight="1" x14ac:dyDescent="0.15">
      <c r="A31" s="91"/>
      <c r="B31" s="139"/>
      <c r="C31" s="139"/>
      <c r="D31" s="140"/>
      <c r="E31" s="141"/>
      <c r="F31" s="141"/>
      <c r="G31" s="92"/>
      <c r="H31" s="93"/>
      <c r="I31" s="92"/>
      <c r="J31" s="106" t="str">
        <f t="shared" si="6"/>
        <v xml:space="preserve"> </v>
      </c>
      <c r="K31" s="113"/>
      <c r="M31" s="19">
        <f t="shared" si="1"/>
        <v>0</v>
      </c>
      <c r="N31" s="19">
        <f t="shared" si="2"/>
        <v>0</v>
      </c>
      <c r="O31" s="19">
        <f t="shared" si="3"/>
        <v>0</v>
      </c>
      <c r="P31" s="19">
        <f t="shared" si="4"/>
        <v>0</v>
      </c>
      <c r="Q31" s="19">
        <f t="shared" si="5"/>
        <v>0</v>
      </c>
      <c r="R31" s="19">
        <f t="shared" si="7"/>
        <v>0</v>
      </c>
      <c r="BJ31" s="20"/>
    </row>
    <row r="32" spans="1:62" s="9" customFormat="1" ht="21" customHeight="1" x14ac:dyDescent="0.15">
      <c r="A32" s="91"/>
      <c r="B32" s="139"/>
      <c r="C32" s="139"/>
      <c r="D32" s="140"/>
      <c r="E32" s="141"/>
      <c r="F32" s="141"/>
      <c r="G32" s="92"/>
      <c r="H32" s="94"/>
      <c r="I32" s="92"/>
      <c r="J32" s="106" t="str">
        <f t="shared" si="6"/>
        <v xml:space="preserve"> </v>
      </c>
      <c r="K32" s="113"/>
      <c r="M32" s="19">
        <f t="shared" si="1"/>
        <v>0</v>
      </c>
      <c r="N32" s="19">
        <f t="shared" si="2"/>
        <v>0</v>
      </c>
      <c r="O32" s="19">
        <f t="shared" si="3"/>
        <v>0</v>
      </c>
      <c r="P32" s="19">
        <f t="shared" si="4"/>
        <v>0</v>
      </c>
      <c r="Q32" s="19">
        <f t="shared" si="5"/>
        <v>0</v>
      </c>
      <c r="R32" s="19">
        <f t="shared" si="7"/>
        <v>0</v>
      </c>
      <c r="BJ32" s="20"/>
    </row>
    <row r="33" spans="1:68" s="9" customFormat="1" ht="21" customHeight="1" x14ac:dyDescent="0.15">
      <c r="A33" s="91"/>
      <c r="B33" s="139"/>
      <c r="C33" s="139"/>
      <c r="D33" s="140"/>
      <c r="E33" s="141"/>
      <c r="F33" s="141"/>
      <c r="G33" s="92"/>
      <c r="H33" s="94"/>
      <c r="I33" s="92"/>
      <c r="J33" s="106" t="str">
        <f t="shared" si="6"/>
        <v xml:space="preserve"> </v>
      </c>
      <c r="K33" s="113"/>
      <c r="M33" s="19">
        <f t="shared" si="1"/>
        <v>0</v>
      </c>
      <c r="N33" s="19">
        <f t="shared" si="2"/>
        <v>0</v>
      </c>
      <c r="O33" s="19">
        <f t="shared" si="3"/>
        <v>0</v>
      </c>
      <c r="P33" s="19">
        <f t="shared" si="4"/>
        <v>0</v>
      </c>
      <c r="Q33" s="19">
        <f t="shared" si="5"/>
        <v>0</v>
      </c>
      <c r="R33" s="19">
        <f t="shared" si="7"/>
        <v>0</v>
      </c>
      <c r="BJ33" s="20"/>
    </row>
    <row r="34" spans="1:68" s="9" customFormat="1" ht="21" customHeight="1" x14ac:dyDescent="0.15">
      <c r="A34" s="108" t="s">
        <v>21</v>
      </c>
      <c r="B34" s="142"/>
      <c r="C34" s="142"/>
      <c r="D34" s="143">
        <f>SUM(D25:F33)</f>
        <v>0</v>
      </c>
      <c r="E34" s="144"/>
      <c r="F34" s="144"/>
      <c r="G34" s="109">
        <f>SUM(G25:G33)</f>
        <v>0</v>
      </c>
      <c r="H34" s="110"/>
      <c r="I34" s="109"/>
      <c r="J34" s="109">
        <f>SUM(J25:J33)</f>
        <v>0</v>
      </c>
      <c r="K34" s="113"/>
      <c r="BJ34" s="20"/>
      <c r="BK34" s="20"/>
      <c r="BL34" s="20"/>
      <c r="BM34" s="20"/>
      <c r="BN34" s="20"/>
      <c r="BO34" s="20"/>
      <c r="BP34" s="20"/>
    </row>
    <row r="35" spans="1:68" s="9" customFormat="1" ht="21" customHeight="1" x14ac:dyDescent="0.15">
      <c r="A35" s="8"/>
      <c r="B35" s="8"/>
      <c r="C35" s="51"/>
      <c r="D35" s="8"/>
      <c r="E35" s="8"/>
      <c r="F35" s="8"/>
      <c r="G35" s="8"/>
      <c r="H35" s="8"/>
      <c r="I35" s="8"/>
      <c r="J35" s="8"/>
      <c r="K35" s="8"/>
      <c r="L35" s="8"/>
      <c r="M35" s="8"/>
    </row>
    <row r="36" spans="1:68" s="9" customFormat="1" ht="21" customHeight="1" x14ac:dyDescent="0.15">
      <c r="A36" s="8" t="s">
        <v>30</v>
      </c>
      <c r="B36" s="8"/>
      <c r="C36" s="8"/>
      <c r="E36" s="8"/>
      <c r="F36" s="8"/>
      <c r="G36" s="8"/>
      <c r="H36" s="8"/>
      <c r="I36" s="8"/>
      <c r="J36" s="8"/>
      <c r="L36" s="22"/>
      <c r="M36" s="22"/>
    </row>
    <row r="37" spans="1:68" s="9" customFormat="1" ht="57" customHeight="1" x14ac:dyDescent="0.15">
      <c r="A37" s="45" t="s">
        <v>16</v>
      </c>
      <c r="B37" s="135" t="s">
        <v>23</v>
      </c>
      <c r="C37" s="135"/>
      <c r="D37" s="136" t="s">
        <v>88</v>
      </c>
      <c r="E37" s="137"/>
      <c r="F37" s="138"/>
      <c r="G37" s="55" t="s">
        <v>90</v>
      </c>
      <c r="H37" s="55" t="s">
        <v>19</v>
      </c>
      <c r="I37" s="55" t="s">
        <v>19</v>
      </c>
      <c r="J37" s="47" t="s">
        <v>79</v>
      </c>
      <c r="K37" s="48" t="s">
        <v>19</v>
      </c>
      <c r="L37" s="22"/>
      <c r="M37" s="22"/>
    </row>
    <row r="38" spans="1:68" s="9" customFormat="1" ht="21" customHeight="1" x14ac:dyDescent="0.15">
      <c r="A38" s="114" t="s">
        <v>19</v>
      </c>
      <c r="B38" s="145" t="s">
        <v>19</v>
      </c>
      <c r="C38" s="145"/>
      <c r="D38" s="146">
        <f>D21+D34</f>
        <v>670</v>
      </c>
      <c r="E38" s="147"/>
      <c r="F38" s="147"/>
      <c r="G38" s="115">
        <f>G21+G34</f>
        <v>2744720</v>
      </c>
      <c r="H38" s="114" t="s">
        <v>19</v>
      </c>
      <c r="I38" s="114" t="s">
        <v>19</v>
      </c>
      <c r="J38" s="102">
        <f>J21+J34</f>
        <v>734720</v>
      </c>
      <c r="K38" s="111" t="s">
        <v>19</v>
      </c>
      <c r="L38" s="8"/>
      <c r="M38" s="8"/>
    </row>
    <row r="39" spans="1:68" s="9" customFormat="1" ht="21" customHeight="1" x14ac:dyDescent="0.15">
      <c r="A39" s="8"/>
      <c r="B39" s="8"/>
      <c r="C39" s="8"/>
      <c r="D39" s="8"/>
      <c r="E39" s="8"/>
      <c r="F39" s="8"/>
      <c r="G39" s="8"/>
      <c r="H39" s="8"/>
      <c r="I39" s="8"/>
      <c r="J39" s="8"/>
      <c r="L39" s="8"/>
      <c r="M39" s="8"/>
    </row>
    <row r="40" spans="1:68" s="9" customFormat="1" ht="21" customHeight="1" x14ac:dyDescent="0.15">
      <c r="A40" s="8"/>
      <c r="B40" s="8"/>
      <c r="C40" s="8"/>
      <c r="D40" s="8"/>
      <c r="E40" s="8"/>
      <c r="F40" s="8"/>
      <c r="G40" s="8"/>
      <c r="H40" s="8"/>
      <c r="I40" s="8"/>
      <c r="J40" s="8"/>
      <c r="K40" s="8"/>
      <c r="L40" s="8"/>
      <c r="M40" s="8"/>
    </row>
    <row r="41" spans="1:68" s="9" customFormat="1" ht="21" customHeight="1" x14ac:dyDescent="0.15">
      <c r="A41" s="89" t="s">
        <v>31</v>
      </c>
      <c r="B41" s="8"/>
      <c r="C41" s="8"/>
      <c r="D41" s="8"/>
      <c r="E41" s="8"/>
      <c r="F41" s="8"/>
      <c r="G41" s="8"/>
      <c r="H41" s="8"/>
      <c r="I41" s="8"/>
      <c r="J41" s="8"/>
      <c r="K41" s="8"/>
      <c r="L41" s="8"/>
      <c r="M41" s="8"/>
    </row>
    <row r="42" spans="1:68" s="9" customFormat="1" ht="21" customHeight="1" x14ac:dyDescent="0.15">
      <c r="A42" s="87" t="s">
        <v>32</v>
      </c>
      <c r="B42" s="8"/>
      <c r="C42" s="8"/>
      <c r="D42" s="8"/>
      <c r="E42" s="8"/>
      <c r="F42" s="8"/>
      <c r="G42" s="8"/>
      <c r="H42" s="8"/>
      <c r="I42" s="8"/>
      <c r="J42" s="8"/>
      <c r="K42" s="8"/>
      <c r="L42" s="8"/>
      <c r="M42" s="8"/>
    </row>
    <row r="43" spans="1:68" s="57" customFormat="1" ht="21" customHeight="1" x14ac:dyDescent="0.15">
      <c r="A43" s="52"/>
      <c r="B43" s="53"/>
      <c r="C43" s="53"/>
      <c r="D43" s="54"/>
      <c r="E43" s="162" t="s">
        <v>33</v>
      </c>
      <c r="F43" s="162"/>
      <c r="G43" s="162"/>
      <c r="H43" s="162"/>
      <c r="I43" s="162"/>
      <c r="J43" s="162" t="s">
        <v>34</v>
      </c>
      <c r="K43" s="162" t="s">
        <v>35</v>
      </c>
      <c r="L43" s="8"/>
      <c r="M43" s="56"/>
    </row>
    <row r="44" spans="1:68" s="57" customFormat="1" ht="30" customHeight="1" x14ac:dyDescent="0.15">
      <c r="A44" s="58"/>
      <c r="B44" s="59"/>
      <c r="C44" s="59"/>
      <c r="D44" s="60"/>
      <c r="E44" s="136" t="s">
        <v>36</v>
      </c>
      <c r="F44" s="137"/>
      <c r="G44" s="138"/>
      <c r="H44" s="55" t="s">
        <v>86</v>
      </c>
      <c r="I44" s="55" t="s">
        <v>37</v>
      </c>
      <c r="J44" s="162"/>
      <c r="K44" s="162"/>
      <c r="L44" s="8"/>
      <c r="M44" s="56"/>
    </row>
    <row r="45" spans="1:68" s="9" customFormat="1" ht="21" customHeight="1" x14ac:dyDescent="0.15">
      <c r="A45" s="148" t="s">
        <v>38</v>
      </c>
      <c r="B45" s="149"/>
      <c r="C45" s="149"/>
      <c r="D45" s="150"/>
      <c r="E45" s="163">
        <v>734720</v>
      </c>
      <c r="F45" s="164"/>
      <c r="G45" s="165"/>
      <c r="H45" s="61"/>
      <c r="I45" s="61"/>
      <c r="J45" s="61"/>
      <c r="K45" s="62">
        <f>IF(SUM(E45:J45)=0,"",SUM(E45:J45))</f>
        <v>734720</v>
      </c>
      <c r="L45" s="116" t="str">
        <f>IF(J38-K45,"金額を一致させてください。","○")</f>
        <v>○</v>
      </c>
      <c r="M45" s="8"/>
    </row>
    <row r="46" spans="1:68" s="9" customFormat="1" ht="21" customHeight="1" x14ac:dyDescent="0.15">
      <c r="A46" s="8"/>
      <c r="B46" s="8"/>
      <c r="C46" s="8"/>
      <c r="D46" s="8"/>
      <c r="E46" s="8"/>
      <c r="F46" s="8"/>
      <c r="G46" s="8"/>
      <c r="H46" s="8"/>
      <c r="I46" s="8"/>
      <c r="J46" s="8"/>
      <c r="K46" s="8"/>
      <c r="L46" s="8"/>
      <c r="M46" s="8"/>
    </row>
    <row r="47" spans="1:68" s="9" customFormat="1" ht="21" customHeight="1" x14ac:dyDescent="0.15">
      <c r="A47" s="87" t="s">
        <v>39</v>
      </c>
      <c r="B47" s="8"/>
      <c r="C47" s="8"/>
      <c r="D47" s="8"/>
      <c r="E47" s="8"/>
      <c r="F47" s="8"/>
      <c r="G47" s="8"/>
      <c r="H47" s="8"/>
      <c r="I47" s="8"/>
      <c r="J47" s="8"/>
      <c r="K47" s="8"/>
      <c r="L47" s="8"/>
      <c r="M47" s="8"/>
    </row>
    <row r="48" spans="1:68" s="9" customFormat="1" ht="21" customHeight="1" x14ac:dyDescent="0.15">
      <c r="A48" s="8" t="s">
        <v>100</v>
      </c>
      <c r="B48" s="8"/>
      <c r="C48" s="8"/>
      <c r="D48" s="8"/>
      <c r="E48" s="8"/>
      <c r="F48" s="8"/>
      <c r="G48" s="8"/>
      <c r="H48" s="8"/>
      <c r="I48" s="8"/>
      <c r="J48" s="8"/>
      <c r="K48" s="8"/>
      <c r="L48" s="8"/>
      <c r="M48" s="8"/>
    </row>
    <row r="49" spans="1:15" s="9" customFormat="1" ht="21" customHeight="1" x14ac:dyDescent="0.15">
      <c r="A49" s="173" t="s">
        <v>40</v>
      </c>
      <c r="B49" s="171"/>
      <c r="C49" s="171"/>
      <c r="D49" s="171"/>
      <c r="E49" s="171"/>
      <c r="F49" s="171"/>
      <c r="G49" s="171"/>
      <c r="H49" s="172"/>
      <c r="I49" s="160">
        <v>800000</v>
      </c>
      <c r="J49" s="160"/>
      <c r="O49" s="8"/>
    </row>
    <row r="50" spans="1:15" s="9" customFormat="1" ht="29.25" customHeight="1" x14ac:dyDescent="0.15">
      <c r="A50" s="63" t="s">
        <v>101</v>
      </c>
      <c r="B50" s="64"/>
      <c r="C50" s="8"/>
      <c r="D50" s="64"/>
      <c r="E50" s="8"/>
      <c r="F50" s="65"/>
      <c r="G50" s="64"/>
      <c r="H50" s="8"/>
      <c r="I50" s="65"/>
      <c r="J50" s="8"/>
      <c r="K50" s="8"/>
      <c r="L50" s="8"/>
      <c r="M50" s="8"/>
    </row>
    <row r="51" spans="1:15" s="9" customFormat="1" ht="21" customHeight="1" x14ac:dyDescent="0.15">
      <c r="A51" s="173" t="s">
        <v>41</v>
      </c>
      <c r="B51" s="171"/>
      <c r="C51" s="171"/>
      <c r="D51" s="171"/>
      <c r="E51" s="171"/>
      <c r="F51" s="171"/>
      <c r="G51" s="171"/>
      <c r="H51" s="172"/>
      <c r="I51" s="160">
        <v>10000000</v>
      </c>
      <c r="J51" s="160"/>
      <c r="O51" s="8"/>
    </row>
    <row r="52" spans="1:15" s="9" customFormat="1" ht="26.25" customHeight="1" x14ac:dyDescent="0.15">
      <c r="A52" s="66" t="s">
        <v>102</v>
      </c>
      <c r="B52" s="65"/>
      <c r="C52" s="65"/>
      <c r="D52" s="65"/>
      <c r="E52" s="65"/>
      <c r="F52" s="65"/>
      <c r="G52" s="65"/>
      <c r="H52" s="65"/>
      <c r="I52" s="56"/>
      <c r="J52" s="56"/>
      <c r="K52" s="56"/>
      <c r="L52" s="56"/>
      <c r="M52" s="56"/>
    </row>
    <row r="53" spans="1:15" s="9" customFormat="1" ht="21" customHeight="1" x14ac:dyDescent="0.15">
      <c r="A53" s="170" t="s">
        <v>42</v>
      </c>
      <c r="B53" s="171"/>
      <c r="C53" s="171"/>
      <c r="D53" s="171"/>
      <c r="E53" s="171"/>
      <c r="F53" s="171"/>
      <c r="G53" s="171"/>
      <c r="H53" s="172"/>
      <c r="I53" s="154">
        <f>IF(ISERR(I49/I51)=TRUE,"",I49/I51)</f>
        <v>0.08</v>
      </c>
      <c r="J53" s="154"/>
    </row>
    <row r="54" spans="1:15" s="9" customFormat="1" ht="72.75" customHeight="1" x14ac:dyDescent="0.15">
      <c r="A54" s="157" t="s">
        <v>87</v>
      </c>
      <c r="B54" s="158"/>
      <c r="C54" s="158"/>
      <c r="D54" s="158"/>
      <c r="E54" s="158"/>
      <c r="F54" s="158"/>
      <c r="G54" s="158"/>
      <c r="H54" s="159"/>
      <c r="I54" s="161"/>
      <c r="J54" s="161"/>
      <c r="K54" s="8"/>
    </row>
    <row r="55" spans="1:15" s="9" customFormat="1" ht="21" customHeight="1" x14ac:dyDescent="0.15">
      <c r="A55" s="167" t="s">
        <v>43</v>
      </c>
      <c r="B55" s="168"/>
      <c r="C55" s="168"/>
      <c r="D55" s="168"/>
      <c r="E55" s="168"/>
      <c r="F55" s="168"/>
      <c r="G55" s="168"/>
      <c r="H55" s="169"/>
      <c r="I55" s="154">
        <f>IF(I54="",I53,MIN(I53,I54))</f>
        <v>0.08</v>
      </c>
      <c r="J55" s="154"/>
    </row>
    <row r="56" spans="1:15" s="9" customFormat="1" ht="21" customHeight="1" x14ac:dyDescent="0.15">
      <c r="A56" s="56"/>
      <c r="B56" s="56"/>
      <c r="C56" s="56"/>
      <c r="D56" s="56"/>
      <c r="E56" s="56"/>
      <c r="F56" s="56"/>
      <c r="G56" s="65"/>
      <c r="H56" s="65"/>
      <c r="I56" s="56"/>
      <c r="J56" s="56"/>
      <c r="K56" s="56"/>
      <c r="L56" s="56"/>
      <c r="M56" s="56"/>
    </row>
    <row r="57" spans="1:15" s="9" customFormat="1" ht="21" customHeight="1" x14ac:dyDescent="0.15">
      <c r="A57" s="87" t="s">
        <v>44</v>
      </c>
      <c r="B57" s="8"/>
      <c r="C57" s="8"/>
      <c r="D57" s="8"/>
      <c r="E57" s="8"/>
      <c r="F57" s="8"/>
      <c r="G57" s="8"/>
      <c r="H57" s="8"/>
      <c r="I57" s="8"/>
      <c r="J57" s="8"/>
      <c r="K57" s="8"/>
      <c r="L57" s="8"/>
      <c r="M57" s="8"/>
    </row>
    <row r="58" spans="1:15" s="9" customFormat="1" ht="21" customHeight="1" x14ac:dyDescent="0.15">
      <c r="A58" s="8" t="s">
        <v>45</v>
      </c>
      <c r="B58" s="8"/>
      <c r="C58" s="8"/>
      <c r="D58" s="8"/>
      <c r="E58" s="8"/>
      <c r="F58" s="8"/>
      <c r="G58" s="67">
        <f>IF(ISERR(E45/K45)=TRUE,"",E45/K45)</f>
        <v>1</v>
      </c>
      <c r="H58" s="8" t="s">
        <v>46</v>
      </c>
      <c r="I58" s="8"/>
      <c r="J58" s="56"/>
      <c r="K58" s="56"/>
      <c r="L58" s="56"/>
      <c r="M58" s="56"/>
    </row>
    <row r="59" spans="1:15" s="9" customFormat="1" ht="21" customHeight="1" x14ac:dyDescent="0.15">
      <c r="A59" s="8" t="s">
        <v>47</v>
      </c>
      <c r="B59" s="8"/>
      <c r="C59" s="8"/>
      <c r="D59" s="8"/>
      <c r="E59" s="8"/>
      <c r="F59" s="8"/>
      <c r="G59" s="67">
        <f>IF(ISERR(I45/K45)=TRUE,"",I45/K45)</f>
        <v>0</v>
      </c>
      <c r="H59" s="8" t="s">
        <v>48</v>
      </c>
      <c r="I59" s="8"/>
      <c r="J59" s="56"/>
      <c r="K59" s="56"/>
      <c r="L59" s="56"/>
      <c r="M59" s="56"/>
    </row>
    <row r="60" spans="1:15" s="9" customFormat="1" ht="21" customHeight="1" x14ac:dyDescent="0.15">
      <c r="A60" s="8"/>
      <c r="B60" s="8"/>
      <c r="C60" s="8"/>
      <c r="D60" s="8"/>
      <c r="E60" s="8"/>
      <c r="F60" s="8"/>
      <c r="G60" s="8"/>
      <c r="H60" s="8"/>
      <c r="I60" s="8"/>
      <c r="J60" s="8"/>
      <c r="K60" s="8"/>
      <c r="L60" s="8"/>
      <c r="M60" s="8"/>
    </row>
    <row r="61" spans="1:15" s="9" customFormat="1" ht="21" customHeight="1" x14ac:dyDescent="0.15">
      <c r="A61" s="87" t="s">
        <v>49</v>
      </c>
      <c r="B61" s="8"/>
      <c r="C61" s="8"/>
      <c r="D61" s="8"/>
      <c r="E61" s="8"/>
      <c r="F61" s="8"/>
      <c r="G61" s="8"/>
      <c r="H61" s="8"/>
      <c r="I61" s="8"/>
      <c r="J61" s="8"/>
      <c r="K61" s="8"/>
      <c r="L61" s="8"/>
      <c r="M61" s="8"/>
    </row>
    <row r="62" spans="1:15" s="9" customFormat="1" ht="21" customHeight="1" x14ac:dyDescent="0.15">
      <c r="A62" s="68" t="s">
        <v>50</v>
      </c>
      <c r="B62" s="68"/>
      <c r="C62" s="68"/>
      <c r="D62" s="64"/>
      <c r="E62" s="68"/>
      <c r="F62" s="68"/>
      <c r="G62" s="69"/>
      <c r="H62" s="95">
        <f>IF(ISERR(J38*G58*10/110),0,J38*G58*10/110)</f>
        <v>66792.727272727279</v>
      </c>
      <c r="I62" s="8" t="s">
        <v>51</v>
      </c>
      <c r="J62" s="8"/>
      <c r="K62" s="8"/>
      <c r="L62" s="8"/>
      <c r="M62" s="8"/>
    </row>
    <row r="63" spans="1:15" s="9" customFormat="1" ht="21" customHeight="1" thickBot="1" x14ac:dyDescent="0.2">
      <c r="A63" s="64" t="s">
        <v>52</v>
      </c>
      <c r="B63" s="64"/>
      <c r="C63" s="64"/>
      <c r="D63" s="64"/>
      <c r="E63" s="64"/>
      <c r="F63" s="64"/>
      <c r="G63" s="64"/>
      <c r="H63" s="96">
        <f>IF(ISERR(J38*G59*10/110*I55),0,J38*G59*10/110*I55)</f>
        <v>0</v>
      </c>
      <c r="I63" s="8" t="s">
        <v>53</v>
      </c>
      <c r="J63" s="8"/>
      <c r="K63" s="8"/>
      <c r="L63" s="8"/>
      <c r="M63" s="8"/>
    </row>
    <row r="64" spans="1:15" s="9" customFormat="1" ht="21" customHeight="1" thickTop="1" thickBot="1" x14ac:dyDescent="0.2">
      <c r="A64" s="8" t="s">
        <v>54</v>
      </c>
      <c r="B64" s="8"/>
      <c r="C64" s="8"/>
      <c r="D64" s="8"/>
      <c r="E64" s="8"/>
      <c r="F64" s="8"/>
      <c r="G64" s="8"/>
      <c r="H64" s="97">
        <f>IF(ISERR(H62+H63)=TRUE,0,ROUNDDOWN(H62+H63,0))</f>
        <v>66792</v>
      </c>
      <c r="I64" s="8" t="s">
        <v>55</v>
      </c>
      <c r="J64" s="8"/>
      <c r="K64" s="8"/>
      <c r="L64" s="8"/>
      <c r="M64" s="8"/>
    </row>
    <row r="65" spans="1:13" s="9" customFormat="1" ht="27" customHeight="1" thickTop="1" x14ac:dyDescent="0.15">
      <c r="A65" s="8"/>
      <c r="B65" s="8"/>
      <c r="C65" s="8"/>
      <c r="D65" s="8"/>
      <c r="E65" s="8"/>
      <c r="F65" s="8"/>
      <c r="G65" s="8"/>
      <c r="H65" s="166" t="s">
        <v>143</v>
      </c>
      <c r="I65" s="166"/>
      <c r="J65" s="166"/>
      <c r="K65" s="166"/>
      <c r="L65" s="8"/>
      <c r="M65" s="8"/>
    </row>
    <row r="66" spans="1:13" s="71" customFormat="1" ht="23.25" customHeight="1" x14ac:dyDescent="0.15">
      <c r="A66" s="70"/>
      <c r="B66" s="70"/>
      <c r="C66" s="70"/>
      <c r="D66" s="70"/>
      <c r="E66" s="70"/>
      <c r="F66" s="70"/>
      <c r="G66" s="70"/>
      <c r="H66" s="70"/>
      <c r="I66" s="70"/>
      <c r="J66" s="70"/>
      <c r="K66" s="70"/>
      <c r="L66" s="70"/>
      <c r="M66" s="70"/>
    </row>
    <row r="67" spans="1:13" s="9" customFormat="1" ht="23.25" customHeight="1" x14ac:dyDescent="0.15">
      <c r="A67" s="8"/>
      <c r="B67" s="8"/>
      <c r="C67" s="8"/>
      <c r="D67" s="8"/>
      <c r="E67" s="8"/>
      <c r="F67" s="8"/>
      <c r="G67" s="8"/>
      <c r="H67" s="8"/>
      <c r="I67" s="8"/>
      <c r="J67" s="8"/>
      <c r="K67" s="8"/>
      <c r="L67" s="8"/>
      <c r="M67" s="8"/>
    </row>
    <row r="68" spans="1:13" x14ac:dyDescent="0.15">
      <c r="A68" s="72"/>
      <c r="B68" s="72"/>
      <c r="C68" s="72"/>
      <c r="D68" s="72"/>
      <c r="E68" s="72"/>
      <c r="F68" s="72"/>
      <c r="G68" s="72"/>
      <c r="H68" s="72"/>
      <c r="I68" s="72"/>
      <c r="J68" s="72"/>
      <c r="K68" s="72"/>
      <c r="L68" s="72"/>
    </row>
    <row r="69" spans="1:13" x14ac:dyDescent="0.15">
      <c r="A69" s="72"/>
      <c r="B69" s="72"/>
      <c r="C69" s="72"/>
      <c r="D69" s="72"/>
      <c r="E69" s="72"/>
      <c r="F69" s="72"/>
      <c r="G69" s="72"/>
      <c r="H69" s="72"/>
      <c r="I69" s="72"/>
      <c r="J69" s="72"/>
      <c r="K69" s="72"/>
      <c r="L69" s="72"/>
    </row>
    <row r="70" spans="1:13" x14ac:dyDescent="0.15">
      <c r="A70" s="72"/>
      <c r="B70" s="72"/>
      <c r="C70" s="72"/>
      <c r="D70" s="72"/>
      <c r="E70" s="72"/>
      <c r="F70" s="72"/>
      <c r="G70" s="72"/>
      <c r="H70" s="72"/>
      <c r="I70" s="72"/>
      <c r="J70" s="72"/>
      <c r="K70" s="72"/>
      <c r="L70" s="72"/>
    </row>
    <row r="71" spans="1:13" x14ac:dyDescent="0.15">
      <c r="A71" s="72"/>
      <c r="B71" s="72"/>
      <c r="C71" s="72"/>
      <c r="D71" s="72"/>
      <c r="E71" s="72"/>
      <c r="F71" s="72"/>
      <c r="G71" s="72"/>
      <c r="H71" s="72"/>
      <c r="I71" s="72"/>
      <c r="J71" s="72"/>
      <c r="K71" s="72"/>
      <c r="L71" s="72"/>
    </row>
    <row r="72" spans="1:13" x14ac:dyDescent="0.15">
      <c r="A72" s="72"/>
      <c r="B72" s="72"/>
      <c r="C72" s="72"/>
      <c r="D72" s="72"/>
      <c r="E72" s="72"/>
      <c r="F72" s="72"/>
      <c r="G72" s="72"/>
      <c r="H72" s="72"/>
      <c r="I72" s="72"/>
      <c r="J72" s="72"/>
      <c r="K72" s="72"/>
      <c r="L72" s="72"/>
    </row>
    <row r="73" spans="1:13" x14ac:dyDescent="0.15">
      <c r="A73" s="72"/>
      <c r="B73" s="72"/>
      <c r="C73" s="72"/>
      <c r="D73" s="72"/>
      <c r="E73" s="72"/>
      <c r="F73" s="72"/>
      <c r="G73" s="72"/>
      <c r="H73" s="72"/>
      <c r="I73" s="72"/>
      <c r="J73" s="72"/>
      <c r="K73" s="72"/>
      <c r="L73" s="72"/>
    </row>
    <row r="74" spans="1:13" x14ac:dyDescent="0.15">
      <c r="A74" s="72"/>
      <c r="B74" s="72"/>
      <c r="C74" s="72"/>
      <c r="D74" s="72"/>
      <c r="E74" s="72"/>
      <c r="F74" s="72"/>
      <c r="G74" s="72"/>
      <c r="H74" s="72"/>
      <c r="I74" s="72"/>
      <c r="J74" s="72"/>
      <c r="K74" s="72"/>
      <c r="L74" s="72"/>
    </row>
    <row r="75" spans="1:13" x14ac:dyDescent="0.15">
      <c r="A75" s="72"/>
      <c r="B75" s="72"/>
      <c r="C75" s="72"/>
      <c r="D75" s="72"/>
      <c r="E75" s="72"/>
      <c r="F75" s="72"/>
      <c r="G75" s="72"/>
      <c r="H75" s="72"/>
      <c r="I75" s="72"/>
      <c r="J75" s="72"/>
      <c r="K75" s="72"/>
      <c r="L75" s="72"/>
    </row>
    <row r="76" spans="1:13" x14ac:dyDescent="0.15">
      <c r="A76" s="72"/>
      <c r="B76" s="72"/>
      <c r="C76" s="72"/>
      <c r="D76" s="72"/>
      <c r="E76" s="72"/>
      <c r="F76" s="72"/>
      <c r="G76" s="72"/>
      <c r="H76" s="72"/>
      <c r="I76" s="72"/>
      <c r="J76" s="72"/>
      <c r="K76" s="72"/>
      <c r="L76" s="72"/>
    </row>
    <row r="77" spans="1:13" x14ac:dyDescent="0.15">
      <c r="A77" s="72"/>
      <c r="B77" s="72"/>
      <c r="C77" s="72"/>
      <c r="D77" s="72"/>
      <c r="E77" s="72"/>
      <c r="F77" s="72"/>
      <c r="G77" s="72"/>
      <c r="H77" s="72"/>
      <c r="I77" s="72"/>
      <c r="J77" s="72"/>
      <c r="K77" s="72"/>
      <c r="L77" s="72"/>
    </row>
    <row r="78" spans="1:13" x14ac:dyDescent="0.15">
      <c r="A78" s="72"/>
      <c r="B78" s="72"/>
      <c r="C78" s="72"/>
      <c r="D78" s="72"/>
      <c r="E78" s="72"/>
      <c r="F78" s="72"/>
      <c r="G78" s="72"/>
      <c r="H78" s="72"/>
      <c r="I78" s="72"/>
      <c r="J78" s="72"/>
      <c r="K78" s="72"/>
      <c r="L78" s="72"/>
    </row>
    <row r="79" spans="1:13" x14ac:dyDescent="0.15">
      <c r="A79" s="72"/>
      <c r="B79" s="72"/>
      <c r="C79" s="72"/>
      <c r="D79" s="72"/>
      <c r="E79" s="72"/>
      <c r="F79" s="72"/>
      <c r="G79" s="72"/>
      <c r="H79" s="72"/>
      <c r="I79" s="72"/>
      <c r="J79" s="72"/>
      <c r="K79" s="72"/>
      <c r="L79" s="72"/>
    </row>
    <row r="80" spans="1:13" x14ac:dyDescent="0.15">
      <c r="A80" s="72"/>
      <c r="B80" s="72"/>
      <c r="C80" s="72"/>
      <c r="D80" s="72"/>
      <c r="E80" s="72"/>
      <c r="F80" s="72"/>
      <c r="G80" s="72"/>
      <c r="H80" s="72"/>
      <c r="I80" s="72"/>
      <c r="J80" s="72"/>
      <c r="K80" s="72"/>
      <c r="L80" s="72"/>
    </row>
  </sheetData>
  <mergeCells count="74">
    <mergeCell ref="A54:H54"/>
    <mergeCell ref="I54:J54"/>
    <mergeCell ref="A55:H55"/>
    <mergeCell ref="I55:J55"/>
    <mergeCell ref="A49:H49"/>
    <mergeCell ref="I49:J49"/>
    <mergeCell ref="A51:H51"/>
    <mergeCell ref="I51:J51"/>
    <mergeCell ref="A53:H53"/>
    <mergeCell ref="I53:J53"/>
    <mergeCell ref="E43:I43"/>
    <mergeCell ref="J43:J44"/>
    <mergeCell ref="K43:K44"/>
    <mergeCell ref="E44:G44"/>
    <mergeCell ref="A45:D45"/>
    <mergeCell ref="E45:G45"/>
    <mergeCell ref="B34:C34"/>
    <mergeCell ref="D34:F34"/>
    <mergeCell ref="B37:C37"/>
    <mergeCell ref="D37:F37"/>
    <mergeCell ref="B38:C38"/>
    <mergeCell ref="D38:F38"/>
    <mergeCell ref="B31:C31"/>
    <mergeCell ref="D31:F31"/>
    <mergeCell ref="B32:C32"/>
    <mergeCell ref="D32:F32"/>
    <mergeCell ref="B33:C33"/>
    <mergeCell ref="D33:F33"/>
    <mergeCell ref="B28:C28"/>
    <mergeCell ref="D28:F28"/>
    <mergeCell ref="B29:C29"/>
    <mergeCell ref="D29:F29"/>
    <mergeCell ref="B30:C30"/>
    <mergeCell ref="D30:F30"/>
    <mergeCell ref="B25:C25"/>
    <mergeCell ref="D25:F25"/>
    <mergeCell ref="B26:C26"/>
    <mergeCell ref="D26:F26"/>
    <mergeCell ref="B27:C27"/>
    <mergeCell ref="D27:F27"/>
    <mergeCell ref="B20:C20"/>
    <mergeCell ref="D20:F20"/>
    <mergeCell ref="B21:C21"/>
    <mergeCell ref="D21:F21"/>
    <mergeCell ref="B24:C24"/>
    <mergeCell ref="D24:F24"/>
    <mergeCell ref="B17:C17"/>
    <mergeCell ref="D17:F17"/>
    <mergeCell ref="B18:C18"/>
    <mergeCell ref="D18:F18"/>
    <mergeCell ref="B19:C19"/>
    <mergeCell ref="D19:F19"/>
    <mergeCell ref="B14:C14"/>
    <mergeCell ref="D14:F14"/>
    <mergeCell ref="B15:C15"/>
    <mergeCell ref="D15:F15"/>
    <mergeCell ref="B16:C16"/>
    <mergeCell ref="D16:F16"/>
    <mergeCell ref="H65:K65"/>
    <mergeCell ref="G2:J2"/>
    <mergeCell ref="B9:C9"/>
    <mergeCell ref="D9:F9"/>
    <mergeCell ref="A1:L1"/>
    <mergeCell ref="A4:K4"/>
    <mergeCell ref="B8:C8"/>
    <mergeCell ref="D8:F8"/>
    <mergeCell ref="B10:C10"/>
    <mergeCell ref="D10:F10"/>
    <mergeCell ref="B11:C11"/>
    <mergeCell ref="D11:F11"/>
    <mergeCell ref="B12:C12"/>
    <mergeCell ref="D12:F12"/>
    <mergeCell ref="B13:C13"/>
    <mergeCell ref="D13:F13"/>
  </mergeCells>
  <phoneticPr fontId="2"/>
  <printOptions horizontalCentered="1"/>
  <pageMargins left="0.78740157480314965" right="0.19685039370078741" top="0.59055118110236227" bottom="0.59055118110236227" header="0.51181102362204722" footer="0.51181102362204722"/>
  <pageSetup paperSize="9" scale="78" fitToHeight="2" orientation="portrait" blackAndWhite="1" r:id="rId1"/>
  <headerFooter alignWithMargins="0">
    <oddHeader xml:space="preserve">&amp;C&amp;14
</oddHeader>
  </headerFooter>
  <rowBreaks count="1" manualBreakCount="1">
    <brk id="45"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BP76"/>
  <sheetViews>
    <sheetView showGridLines="0" view="pageBreakPreview" zoomScale="115" zoomScaleNormal="100" zoomScaleSheetLayoutView="115" workbookViewId="0">
      <selection activeCell="G2" sqref="G2:J2"/>
    </sheetView>
  </sheetViews>
  <sheetFormatPr defaultColWidth="9" defaultRowHeight="13.5" x14ac:dyDescent="0.15"/>
  <cols>
    <col min="1" max="1" width="11.625" style="3" customWidth="1"/>
    <col min="2" max="2" width="8.125" style="3" customWidth="1"/>
    <col min="3" max="3" width="5.75" style="3" customWidth="1"/>
    <col min="4" max="4" width="3.5" style="3" bestFit="1" customWidth="1"/>
    <col min="5" max="5" width="3.75" style="3" bestFit="1" customWidth="1"/>
    <col min="6" max="6" width="4.875" style="3" customWidth="1"/>
    <col min="7" max="7" width="16" style="3" customWidth="1"/>
    <col min="8" max="8" width="11.625" style="3" customWidth="1"/>
    <col min="9" max="9" width="12.25" style="3" customWidth="1"/>
    <col min="10" max="10" width="13" style="3" customWidth="1"/>
    <col min="11" max="11" width="10.75" style="3" customWidth="1"/>
    <col min="12" max="12" width="3.5" style="3" customWidth="1"/>
    <col min="13" max="16384" width="9" style="3"/>
  </cols>
  <sheetData>
    <row r="1" spans="1:14" ht="21.75" customHeight="1" x14ac:dyDescent="0.15">
      <c r="A1" s="151" t="s">
        <v>111</v>
      </c>
      <c r="B1" s="152"/>
      <c r="C1" s="152"/>
      <c r="D1" s="152"/>
      <c r="E1" s="152"/>
      <c r="F1" s="152"/>
      <c r="G1" s="152"/>
      <c r="H1" s="152"/>
      <c r="I1" s="152"/>
      <c r="J1" s="152"/>
      <c r="K1" s="152"/>
      <c r="L1" s="2"/>
    </row>
    <row r="2" spans="1:14" s="5" customFormat="1" ht="21.75" customHeight="1" x14ac:dyDescent="0.15">
      <c r="A2" s="74"/>
      <c r="B2" s="74"/>
      <c r="C2" s="74"/>
      <c r="D2" s="74"/>
      <c r="E2" s="74"/>
      <c r="F2" s="74"/>
      <c r="G2" s="133"/>
      <c r="H2" s="134"/>
      <c r="I2" s="134"/>
      <c r="J2" s="134"/>
      <c r="K2" s="74"/>
      <c r="L2" s="4"/>
      <c r="M2" s="88" t="s">
        <v>99</v>
      </c>
      <c r="N2" s="88"/>
    </row>
    <row r="3" spans="1:14" s="5" customFormat="1" ht="21.75" customHeight="1" x14ac:dyDescent="0.15">
      <c r="A3" s="85" t="s">
        <v>56</v>
      </c>
      <c r="B3" s="7"/>
      <c r="C3" s="7"/>
      <c r="D3" s="7"/>
      <c r="E3" s="7"/>
      <c r="F3" s="7"/>
      <c r="G3" s="7"/>
      <c r="H3" s="7"/>
      <c r="I3" s="7"/>
      <c r="J3" s="7"/>
      <c r="K3" s="7"/>
      <c r="L3" s="4"/>
      <c r="M3" s="7"/>
      <c r="N3" s="88"/>
    </row>
    <row r="4" spans="1:14" s="5" customFormat="1" ht="21.75" customHeight="1" x14ac:dyDescent="0.15">
      <c r="A4" s="155"/>
      <c r="B4" s="155"/>
      <c r="C4" s="155"/>
      <c r="D4" s="155"/>
      <c r="E4" s="155"/>
      <c r="F4" s="155"/>
      <c r="G4" s="155"/>
      <c r="H4" s="155"/>
      <c r="I4" s="155"/>
      <c r="J4" s="156"/>
      <c r="K4" s="156"/>
      <c r="L4" s="4"/>
      <c r="M4" s="7"/>
    </row>
    <row r="5" spans="1:14" s="5" customFormat="1" ht="9.75" customHeight="1" x14ac:dyDescent="0.15">
      <c r="A5" s="7"/>
      <c r="B5" s="7"/>
      <c r="C5" s="7"/>
      <c r="D5" s="7"/>
      <c r="E5" s="7"/>
      <c r="F5" s="7"/>
      <c r="G5" s="7"/>
      <c r="H5" s="7"/>
      <c r="I5" s="7"/>
      <c r="J5" s="7"/>
      <c r="K5" s="7"/>
      <c r="L5" s="4"/>
      <c r="M5" s="7"/>
    </row>
    <row r="6" spans="1:14" s="5" customFormat="1" ht="20.100000000000001" customHeight="1" x14ac:dyDescent="0.15">
      <c r="A6" s="85" t="s">
        <v>57</v>
      </c>
      <c r="B6" s="6"/>
      <c r="C6" s="7"/>
      <c r="D6" s="7"/>
      <c r="E6" s="7"/>
      <c r="F6" s="7"/>
      <c r="G6" s="7"/>
      <c r="H6" s="7"/>
      <c r="I6" s="7"/>
      <c r="J6" s="7"/>
      <c r="K6" s="7"/>
      <c r="L6" s="4"/>
      <c r="M6" s="7"/>
    </row>
    <row r="7" spans="1:14" s="9" customFormat="1" ht="20.100000000000001" customHeight="1" x14ac:dyDescent="0.15">
      <c r="A7" s="87" t="s">
        <v>82</v>
      </c>
      <c r="B7" s="1"/>
      <c r="C7" s="8"/>
      <c r="D7" s="8"/>
      <c r="E7" s="8"/>
      <c r="F7" s="8"/>
      <c r="G7" s="8"/>
      <c r="H7" s="8"/>
      <c r="I7" s="8"/>
      <c r="J7" s="8"/>
      <c r="K7" s="8"/>
      <c r="L7" s="8"/>
      <c r="M7" s="8"/>
    </row>
    <row r="8" spans="1:14" s="15" customFormat="1" ht="54" customHeight="1" x14ac:dyDescent="0.15">
      <c r="A8" s="41" t="s">
        <v>16</v>
      </c>
      <c r="B8" s="179" t="s">
        <v>17</v>
      </c>
      <c r="C8" s="179"/>
      <c r="D8" s="180" t="s">
        <v>18</v>
      </c>
      <c r="E8" s="181"/>
      <c r="F8" s="182"/>
      <c r="G8" s="12" t="s">
        <v>89</v>
      </c>
      <c r="H8" s="13" t="s">
        <v>19</v>
      </c>
      <c r="I8" s="41" t="s">
        <v>19</v>
      </c>
      <c r="J8" s="13" t="s">
        <v>91</v>
      </c>
      <c r="K8" s="14" t="s">
        <v>20</v>
      </c>
      <c r="L8" s="4"/>
      <c r="M8" s="4"/>
    </row>
    <row r="9" spans="1:14" s="15" customFormat="1" ht="20.100000000000001" customHeight="1" x14ac:dyDescent="0.15">
      <c r="A9" s="91"/>
      <c r="B9" s="139"/>
      <c r="C9" s="139"/>
      <c r="D9" s="140"/>
      <c r="E9" s="141"/>
      <c r="F9" s="141"/>
      <c r="G9" s="92"/>
      <c r="H9" s="103" t="s">
        <v>19</v>
      </c>
      <c r="I9" s="99" t="s">
        <v>19</v>
      </c>
      <c r="J9" s="106" t="str">
        <f t="shared" ref="J9:J17" si="0">IF(G9-D9*3000=0,"",G9-D9*3000)</f>
        <v/>
      </c>
      <c r="K9" s="107"/>
      <c r="L9" s="4"/>
      <c r="M9" s="4"/>
    </row>
    <row r="10" spans="1:14" s="15" customFormat="1" ht="20.100000000000001" customHeight="1" x14ac:dyDescent="0.15">
      <c r="A10" s="91"/>
      <c r="B10" s="139"/>
      <c r="C10" s="139"/>
      <c r="D10" s="140"/>
      <c r="E10" s="141"/>
      <c r="F10" s="141"/>
      <c r="G10" s="92"/>
      <c r="H10" s="103" t="s">
        <v>19</v>
      </c>
      <c r="I10" s="99" t="s">
        <v>19</v>
      </c>
      <c r="J10" s="106" t="str">
        <f t="shared" si="0"/>
        <v/>
      </c>
      <c r="K10" s="107"/>
      <c r="L10" s="4"/>
      <c r="M10" s="4"/>
    </row>
    <row r="11" spans="1:14" s="15" customFormat="1" ht="20.100000000000001" customHeight="1" x14ac:dyDescent="0.15">
      <c r="A11" s="91"/>
      <c r="B11" s="139"/>
      <c r="C11" s="139"/>
      <c r="D11" s="140"/>
      <c r="E11" s="141"/>
      <c r="F11" s="141"/>
      <c r="G11" s="92"/>
      <c r="H11" s="103" t="s">
        <v>19</v>
      </c>
      <c r="I11" s="99" t="s">
        <v>19</v>
      </c>
      <c r="J11" s="106" t="str">
        <f t="shared" si="0"/>
        <v/>
      </c>
      <c r="K11" s="107"/>
      <c r="L11" s="4"/>
      <c r="M11" s="4"/>
    </row>
    <row r="12" spans="1:14" s="15" customFormat="1" ht="20.100000000000001" customHeight="1" x14ac:dyDescent="0.15">
      <c r="A12" s="91"/>
      <c r="B12" s="139"/>
      <c r="C12" s="139"/>
      <c r="D12" s="140"/>
      <c r="E12" s="141"/>
      <c r="F12" s="141"/>
      <c r="G12" s="92"/>
      <c r="H12" s="103" t="s">
        <v>19</v>
      </c>
      <c r="I12" s="99" t="s">
        <v>19</v>
      </c>
      <c r="J12" s="106" t="str">
        <f t="shared" si="0"/>
        <v/>
      </c>
      <c r="K12" s="107"/>
      <c r="L12" s="4"/>
      <c r="M12" s="4"/>
    </row>
    <row r="13" spans="1:14" s="15" customFormat="1" ht="20.100000000000001" customHeight="1" x14ac:dyDescent="0.15">
      <c r="A13" s="91"/>
      <c r="B13" s="139"/>
      <c r="C13" s="139"/>
      <c r="D13" s="140"/>
      <c r="E13" s="141"/>
      <c r="F13" s="141"/>
      <c r="G13" s="92"/>
      <c r="H13" s="103" t="s">
        <v>19</v>
      </c>
      <c r="I13" s="99" t="s">
        <v>19</v>
      </c>
      <c r="J13" s="106" t="str">
        <f t="shared" si="0"/>
        <v/>
      </c>
      <c r="K13" s="107"/>
      <c r="L13" s="4"/>
      <c r="M13" s="4"/>
    </row>
    <row r="14" spans="1:14" s="15" customFormat="1" ht="20.100000000000001" customHeight="1" x14ac:dyDescent="0.15">
      <c r="A14" s="91"/>
      <c r="B14" s="139"/>
      <c r="C14" s="139"/>
      <c r="D14" s="140"/>
      <c r="E14" s="141"/>
      <c r="F14" s="141"/>
      <c r="G14" s="92"/>
      <c r="H14" s="103" t="s">
        <v>19</v>
      </c>
      <c r="I14" s="99" t="s">
        <v>19</v>
      </c>
      <c r="J14" s="106" t="str">
        <f t="shared" si="0"/>
        <v/>
      </c>
      <c r="K14" s="107"/>
      <c r="L14" s="4"/>
      <c r="M14" s="4"/>
    </row>
    <row r="15" spans="1:14" s="15" customFormat="1" ht="20.100000000000001" customHeight="1" x14ac:dyDescent="0.15">
      <c r="A15" s="91"/>
      <c r="B15" s="139"/>
      <c r="C15" s="139"/>
      <c r="D15" s="140"/>
      <c r="E15" s="141"/>
      <c r="F15" s="141"/>
      <c r="G15" s="92"/>
      <c r="H15" s="103" t="s">
        <v>19</v>
      </c>
      <c r="I15" s="99" t="s">
        <v>19</v>
      </c>
      <c r="J15" s="106" t="str">
        <f t="shared" si="0"/>
        <v/>
      </c>
      <c r="K15" s="107"/>
      <c r="L15" s="4"/>
      <c r="M15" s="4"/>
    </row>
    <row r="16" spans="1:14" s="15" customFormat="1" ht="20.100000000000001" customHeight="1" x14ac:dyDescent="0.15">
      <c r="A16" s="91"/>
      <c r="B16" s="139"/>
      <c r="C16" s="139"/>
      <c r="D16" s="140"/>
      <c r="E16" s="141"/>
      <c r="F16" s="141"/>
      <c r="G16" s="92"/>
      <c r="H16" s="103" t="s">
        <v>19</v>
      </c>
      <c r="I16" s="99" t="s">
        <v>19</v>
      </c>
      <c r="J16" s="106" t="str">
        <f t="shared" si="0"/>
        <v/>
      </c>
      <c r="K16" s="107"/>
      <c r="L16" s="4"/>
      <c r="M16" s="4"/>
    </row>
    <row r="17" spans="1:62" s="15" customFormat="1" ht="20.100000000000001" customHeight="1" x14ac:dyDescent="0.15">
      <c r="A17" s="91"/>
      <c r="B17" s="139"/>
      <c r="C17" s="139"/>
      <c r="D17" s="140"/>
      <c r="E17" s="141"/>
      <c r="F17" s="141"/>
      <c r="G17" s="92"/>
      <c r="H17" s="103" t="s">
        <v>19</v>
      </c>
      <c r="I17" s="99" t="s">
        <v>19</v>
      </c>
      <c r="J17" s="106" t="str">
        <f t="shared" si="0"/>
        <v/>
      </c>
      <c r="K17" s="107"/>
      <c r="L17" s="4"/>
      <c r="M17" s="4"/>
    </row>
    <row r="18" spans="1:62" s="15" customFormat="1" ht="20.100000000000001" customHeight="1" x14ac:dyDescent="0.15">
      <c r="A18" s="91"/>
      <c r="B18" s="139"/>
      <c r="C18" s="139"/>
      <c r="D18" s="140"/>
      <c r="E18" s="141"/>
      <c r="F18" s="141"/>
      <c r="G18" s="92"/>
      <c r="H18" s="103" t="s">
        <v>19</v>
      </c>
      <c r="I18" s="99" t="s">
        <v>19</v>
      </c>
      <c r="J18" s="106"/>
      <c r="K18" s="107"/>
      <c r="L18" s="4"/>
      <c r="M18" s="4"/>
    </row>
    <row r="19" spans="1:62" s="15" customFormat="1" ht="20.100000000000001" customHeight="1" x14ac:dyDescent="0.15">
      <c r="A19" s="91"/>
      <c r="B19" s="139"/>
      <c r="C19" s="139"/>
      <c r="D19" s="140"/>
      <c r="E19" s="141"/>
      <c r="F19" s="141"/>
      <c r="G19" s="92"/>
      <c r="H19" s="103" t="s">
        <v>19</v>
      </c>
      <c r="I19" s="99" t="s">
        <v>19</v>
      </c>
      <c r="J19" s="106" t="str">
        <f>IF(G19-D19*3000=0,"",G19-D19*3000)</f>
        <v/>
      </c>
      <c r="K19" s="107"/>
      <c r="L19" s="4"/>
      <c r="M19" s="4"/>
    </row>
    <row r="20" spans="1:62" s="15" customFormat="1" ht="20.100000000000001" customHeight="1" x14ac:dyDescent="0.15">
      <c r="A20" s="91"/>
      <c r="B20" s="139"/>
      <c r="C20" s="139"/>
      <c r="D20" s="140"/>
      <c r="E20" s="141"/>
      <c r="F20" s="141"/>
      <c r="G20" s="92"/>
      <c r="H20" s="103" t="s">
        <v>19</v>
      </c>
      <c r="I20" s="99" t="s">
        <v>19</v>
      </c>
      <c r="J20" s="106" t="str">
        <f>IF(G20-D20*3000=0,"",G20-D20*3000)</f>
        <v/>
      </c>
      <c r="K20" s="107"/>
      <c r="L20" s="4"/>
      <c r="M20" s="4"/>
    </row>
    <row r="21" spans="1:62" s="15" customFormat="1" ht="20.100000000000001" customHeight="1" x14ac:dyDescent="0.15">
      <c r="A21" s="108" t="s">
        <v>21</v>
      </c>
      <c r="B21" s="142"/>
      <c r="C21" s="142"/>
      <c r="D21" s="143">
        <f>SUM(D9:F20)</f>
        <v>0</v>
      </c>
      <c r="E21" s="144"/>
      <c r="F21" s="144"/>
      <c r="G21" s="109">
        <f>SUM(G9:G20)</f>
        <v>0</v>
      </c>
      <c r="H21" s="103"/>
      <c r="I21" s="99"/>
      <c r="J21" s="109">
        <f>SUM(J9:J20)</f>
        <v>0</v>
      </c>
      <c r="K21" s="107"/>
      <c r="L21" s="4"/>
      <c r="M21" s="4"/>
    </row>
    <row r="22" spans="1:62" s="15" customFormat="1" ht="9.9499999999999993" customHeight="1" x14ac:dyDescent="0.15">
      <c r="A22" s="4"/>
      <c r="B22" s="4"/>
      <c r="C22" s="4"/>
      <c r="D22" s="4"/>
      <c r="E22" s="4"/>
      <c r="F22" s="4"/>
      <c r="G22" s="4"/>
      <c r="H22" s="4"/>
      <c r="I22" s="4"/>
      <c r="J22" s="4"/>
      <c r="K22" s="4"/>
      <c r="L22" s="4"/>
      <c r="M22" s="4"/>
    </row>
    <row r="23" spans="1:62" s="15" customFormat="1" ht="21" customHeight="1" x14ac:dyDescent="0.15">
      <c r="A23" s="87" t="s">
        <v>83</v>
      </c>
      <c r="B23" s="4"/>
      <c r="C23" s="4"/>
      <c r="D23" s="4"/>
      <c r="E23" s="4"/>
      <c r="F23" s="4"/>
      <c r="G23" s="4"/>
      <c r="H23" s="4"/>
      <c r="I23" s="4"/>
      <c r="J23" s="4"/>
      <c r="K23" s="4"/>
      <c r="M23" s="4" t="s">
        <v>22</v>
      </c>
      <c r="N23" s="4"/>
    </row>
    <row r="24" spans="1:62" s="15" customFormat="1" ht="54" customHeight="1" x14ac:dyDescent="0.15">
      <c r="A24" s="41" t="s">
        <v>16</v>
      </c>
      <c r="B24" s="179" t="s">
        <v>23</v>
      </c>
      <c r="C24" s="179"/>
      <c r="D24" s="180" t="s">
        <v>94</v>
      </c>
      <c r="E24" s="181"/>
      <c r="F24" s="182"/>
      <c r="G24" s="12" t="s">
        <v>89</v>
      </c>
      <c r="H24" s="12" t="s">
        <v>92</v>
      </c>
      <c r="I24" s="17" t="s">
        <v>80</v>
      </c>
      <c r="J24" s="13" t="s">
        <v>91</v>
      </c>
      <c r="K24" s="14" t="s">
        <v>20</v>
      </c>
      <c r="M24" s="18" t="s">
        <v>24</v>
      </c>
      <c r="N24" s="18" t="s">
        <v>25</v>
      </c>
      <c r="O24" s="18" t="s">
        <v>26</v>
      </c>
      <c r="P24" s="18" t="s">
        <v>27</v>
      </c>
      <c r="Q24" s="18" t="s">
        <v>28</v>
      </c>
      <c r="R24" s="18" t="s">
        <v>29</v>
      </c>
    </row>
    <row r="25" spans="1:62" s="15" customFormat="1" ht="20.100000000000001" customHeight="1" x14ac:dyDescent="0.15">
      <c r="A25" s="91"/>
      <c r="B25" s="139"/>
      <c r="C25" s="139"/>
      <c r="D25" s="140"/>
      <c r="E25" s="141"/>
      <c r="F25" s="141"/>
      <c r="G25" s="92"/>
      <c r="H25" s="93"/>
      <c r="I25" s="92"/>
      <c r="J25" s="106" t="str">
        <f t="shared" ref="J25:J33" si="1">IF(G25-R25=0," ",G25-R25)</f>
        <v xml:space="preserve"> </v>
      </c>
      <c r="K25" s="107"/>
      <c r="M25" s="19">
        <f t="shared" ref="M25:M33" si="2">I25*50</f>
        <v>0</v>
      </c>
      <c r="N25" s="19">
        <f t="shared" ref="N25:N33" si="3">I25*100</f>
        <v>0</v>
      </c>
      <c r="O25" s="19">
        <f t="shared" ref="O25:O33" si="4">IF(M25&gt;=D25,D25*2500,M25*2500)</f>
        <v>0</v>
      </c>
      <c r="P25" s="19">
        <f t="shared" ref="P25:P33" si="5">IF(D25&gt;=N25,1800*(N25-M25),IF(D25&lt;M25,0,(D25-M25)*1800))</f>
        <v>0</v>
      </c>
      <c r="Q25" s="19">
        <f t="shared" ref="Q25:Q33" si="6">IF(D25&gt;N25,1100*(D25-N25),0)</f>
        <v>0</v>
      </c>
      <c r="R25" s="19">
        <f>SUM(O25:Q25)</f>
        <v>0</v>
      </c>
      <c r="BJ25" s="20"/>
    </row>
    <row r="26" spans="1:62" s="15" customFormat="1" ht="20.100000000000001" customHeight="1" x14ac:dyDescent="0.15">
      <c r="A26" s="91"/>
      <c r="B26" s="139"/>
      <c r="C26" s="139"/>
      <c r="D26" s="140"/>
      <c r="E26" s="141"/>
      <c r="F26" s="141"/>
      <c r="G26" s="92"/>
      <c r="H26" s="93"/>
      <c r="I26" s="92"/>
      <c r="J26" s="106" t="str">
        <f t="shared" si="1"/>
        <v xml:space="preserve"> </v>
      </c>
      <c r="K26" s="107"/>
      <c r="M26" s="19">
        <f t="shared" si="2"/>
        <v>0</v>
      </c>
      <c r="N26" s="19">
        <f t="shared" si="3"/>
        <v>0</v>
      </c>
      <c r="O26" s="19">
        <f t="shared" si="4"/>
        <v>0</v>
      </c>
      <c r="P26" s="19">
        <f t="shared" si="5"/>
        <v>0</v>
      </c>
      <c r="Q26" s="19">
        <f t="shared" si="6"/>
        <v>0</v>
      </c>
      <c r="R26" s="19">
        <f t="shared" ref="R26:R33" si="7">SUM(O26:Q26)</f>
        <v>0</v>
      </c>
      <c r="BJ26" s="20"/>
    </row>
    <row r="27" spans="1:62" s="15" customFormat="1" ht="20.100000000000001" customHeight="1" x14ac:dyDescent="0.15">
      <c r="A27" s="91"/>
      <c r="B27" s="139"/>
      <c r="C27" s="139"/>
      <c r="D27" s="140"/>
      <c r="E27" s="141"/>
      <c r="F27" s="141"/>
      <c r="G27" s="92"/>
      <c r="H27" s="93"/>
      <c r="I27" s="92"/>
      <c r="J27" s="106" t="str">
        <f t="shared" si="1"/>
        <v xml:space="preserve"> </v>
      </c>
      <c r="K27" s="107"/>
      <c r="M27" s="19">
        <f t="shared" si="2"/>
        <v>0</v>
      </c>
      <c r="N27" s="19">
        <f t="shared" si="3"/>
        <v>0</v>
      </c>
      <c r="O27" s="19">
        <f t="shared" si="4"/>
        <v>0</v>
      </c>
      <c r="P27" s="19">
        <f t="shared" si="5"/>
        <v>0</v>
      </c>
      <c r="Q27" s="19">
        <f t="shared" si="6"/>
        <v>0</v>
      </c>
      <c r="R27" s="19">
        <f t="shared" si="7"/>
        <v>0</v>
      </c>
      <c r="BJ27" s="20"/>
    </row>
    <row r="28" spans="1:62" s="15" customFormat="1" ht="20.100000000000001" customHeight="1" x14ac:dyDescent="0.15">
      <c r="A28" s="91"/>
      <c r="B28" s="139"/>
      <c r="C28" s="139"/>
      <c r="D28" s="140"/>
      <c r="E28" s="141"/>
      <c r="F28" s="141"/>
      <c r="G28" s="92"/>
      <c r="H28" s="93"/>
      <c r="I28" s="92"/>
      <c r="J28" s="106" t="str">
        <f t="shared" si="1"/>
        <v xml:space="preserve"> </v>
      </c>
      <c r="K28" s="107"/>
      <c r="M28" s="19">
        <f t="shared" si="2"/>
        <v>0</v>
      </c>
      <c r="N28" s="19">
        <f t="shared" si="3"/>
        <v>0</v>
      </c>
      <c r="O28" s="19">
        <f t="shared" si="4"/>
        <v>0</v>
      </c>
      <c r="P28" s="19">
        <f t="shared" si="5"/>
        <v>0</v>
      </c>
      <c r="Q28" s="19">
        <f t="shared" si="6"/>
        <v>0</v>
      </c>
      <c r="R28" s="19">
        <f t="shared" si="7"/>
        <v>0</v>
      </c>
      <c r="BJ28" s="20"/>
    </row>
    <row r="29" spans="1:62" s="15" customFormat="1" ht="20.100000000000001" customHeight="1" x14ac:dyDescent="0.15">
      <c r="A29" s="91"/>
      <c r="B29" s="139"/>
      <c r="C29" s="139"/>
      <c r="D29" s="140"/>
      <c r="E29" s="141"/>
      <c r="F29" s="141"/>
      <c r="G29" s="92"/>
      <c r="H29" s="93"/>
      <c r="I29" s="92"/>
      <c r="J29" s="106" t="str">
        <f t="shared" si="1"/>
        <v xml:space="preserve"> </v>
      </c>
      <c r="K29" s="107"/>
      <c r="M29" s="19">
        <f t="shared" si="2"/>
        <v>0</v>
      </c>
      <c r="N29" s="19">
        <f t="shared" si="3"/>
        <v>0</v>
      </c>
      <c r="O29" s="19">
        <f t="shared" si="4"/>
        <v>0</v>
      </c>
      <c r="P29" s="19">
        <f t="shared" si="5"/>
        <v>0</v>
      </c>
      <c r="Q29" s="19">
        <f t="shared" si="6"/>
        <v>0</v>
      </c>
      <c r="R29" s="19">
        <f t="shared" si="7"/>
        <v>0</v>
      </c>
      <c r="BJ29" s="20"/>
    </row>
    <row r="30" spans="1:62" s="15" customFormat="1" ht="20.100000000000001" customHeight="1" x14ac:dyDescent="0.15">
      <c r="A30" s="91"/>
      <c r="B30" s="139"/>
      <c r="C30" s="139"/>
      <c r="D30" s="140"/>
      <c r="E30" s="141"/>
      <c r="F30" s="141"/>
      <c r="G30" s="92"/>
      <c r="H30" s="93"/>
      <c r="I30" s="92"/>
      <c r="J30" s="106" t="str">
        <f t="shared" si="1"/>
        <v xml:space="preserve"> </v>
      </c>
      <c r="K30" s="107"/>
      <c r="M30" s="19">
        <f t="shared" si="2"/>
        <v>0</v>
      </c>
      <c r="N30" s="19">
        <f t="shared" si="3"/>
        <v>0</v>
      </c>
      <c r="O30" s="19">
        <f t="shared" si="4"/>
        <v>0</v>
      </c>
      <c r="P30" s="19">
        <f t="shared" si="5"/>
        <v>0</v>
      </c>
      <c r="Q30" s="19">
        <f t="shared" si="6"/>
        <v>0</v>
      </c>
      <c r="R30" s="19">
        <f t="shared" si="7"/>
        <v>0</v>
      </c>
      <c r="BJ30" s="20"/>
    </row>
    <row r="31" spans="1:62" s="15" customFormat="1" ht="20.100000000000001" customHeight="1" x14ac:dyDescent="0.15">
      <c r="A31" s="91"/>
      <c r="B31" s="139"/>
      <c r="C31" s="139"/>
      <c r="D31" s="140"/>
      <c r="E31" s="141"/>
      <c r="F31" s="141"/>
      <c r="G31" s="92"/>
      <c r="H31" s="93"/>
      <c r="I31" s="92"/>
      <c r="J31" s="106" t="str">
        <f t="shared" si="1"/>
        <v xml:space="preserve"> </v>
      </c>
      <c r="K31" s="107"/>
      <c r="M31" s="19">
        <f t="shared" si="2"/>
        <v>0</v>
      </c>
      <c r="N31" s="19">
        <f t="shared" si="3"/>
        <v>0</v>
      </c>
      <c r="O31" s="19">
        <f t="shared" si="4"/>
        <v>0</v>
      </c>
      <c r="P31" s="19">
        <f t="shared" si="5"/>
        <v>0</v>
      </c>
      <c r="Q31" s="19">
        <f t="shared" si="6"/>
        <v>0</v>
      </c>
      <c r="R31" s="19">
        <f t="shared" si="7"/>
        <v>0</v>
      </c>
      <c r="BJ31" s="20"/>
    </row>
    <row r="32" spans="1:62" s="15" customFormat="1" ht="20.100000000000001" customHeight="1" x14ac:dyDescent="0.15">
      <c r="A32" s="91"/>
      <c r="B32" s="139"/>
      <c r="C32" s="139"/>
      <c r="D32" s="140"/>
      <c r="E32" s="141"/>
      <c r="F32" s="141"/>
      <c r="G32" s="92"/>
      <c r="H32" s="94"/>
      <c r="I32" s="92"/>
      <c r="J32" s="106" t="str">
        <f t="shared" si="1"/>
        <v xml:space="preserve"> </v>
      </c>
      <c r="K32" s="107"/>
      <c r="M32" s="19">
        <f t="shared" si="2"/>
        <v>0</v>
      </c>
      <c r="N32" s="19">
        <f t="shared" si="3"/>
        <v>0</v>
      </c>
      <c r="O32" s="19">
        <f t="shared" si="4"/>
        <v>0</v>
      </c>
      <c r="P32" s="19">
        <f t="shared" si="5"/>
        <v>0</v>
      </c>
      <c r="Q32" s="19">
        <f t="shared" si="6"/>
        <v>0</v>
      </c>
      <c r="R32" s="19">
        <f t="shared" si="7"/>
        <v>0</v>
      </c>
      <c r="BJ32" s="20"/>
    </row>
    <row r="33" spans="1:68" s="15" customFormat="1" ht="20.100000000000001" customHeight="1" x14ac:dyDescent="0.15">
      <c r="A33" s="91"/>
      <c r="B33" s="139"/>
      <c r="C33" s="139"/>
      <c r="D33" s="140"/>
      <c r="E33" s="141"/>
      <c r="F33" s="141"/>
      <c r="G33" s="92"/>
      <c r="H33" s="94"/>
      <c r="I33" s="92"/>
      <c r="J33" s="106" t="str">
        <f t="shared" si="1"/>
        <v xml:space="preserve"> </v>
      </c>
      <c r="K33" s="107"/>
      <c r="M33" s="19">
        <f t="shared" si="2"/>
        <v>0</v>
      </c>
      <c r="N33" s="19">
        <f t="shared" si="3"/>
        <v>0</v>
      </c>
      <c r="O33" s="19">
        <f t="shared" si="4"/>
        <v>0</v>
      </c>
      <c r="P33" s="19">
        <f t="shared" si="5"/>
        <v>0</v>
      </c>
      <c r="Q33" s="19">
        <f t="shared" si="6"/>
        <v>0</v>
      </c>
      <c r="R33" s="19">
        <f t="shared" si="7"/>
        <v>0</v>
      </c>
      <c r="BJ33" s="20"/>
    </row>
    <row r="34" spans="1:68" s="15" customFormat="1" ht="21" customHeight="1" x14ac:dyDescent="0.15">
      <c r="A34" s="108" t="s">
        <v>21</v>
      </c>
      <c r="B34" s="142"/>
      <c r="C34" s="142"/>
      <c r="D34" s="143">
        <f>SUM(D25:F33)</f>
        <v>0</v>
      </c>
      <c r="E34" s="144"/>
      <c r="F34" s="144"/>
      <c r="G34" s="109">
        <f>SUM(G25:G33)</f>
        <v>0</v>
      </c>
      <c r="H34" s="110"/>
      <c r="I34" s="109"/>
      <c r="J34" s="109">
        <f>SUM(J25:J33)</f>
        <v>0</v>
      </c>
      <c r="K34" s="107"/>
      <c r="BJ34" s="20"/>
      <c r="BK34" s="20"/>
      <c r="BL34" s="20"/>
      <c r="BM34" s="20"/>
      <c r="BN34" s="20"/>
      <c r="BO34" s="20"/>
      <c r="BP34" s="20"/>
    </row>
    <row r="35" spans="1:68" s="15" customFormat="1" ht="9" customHeight="1" x14ac:dyDescent="0.15">
      <c r="A35" s="4"/>
      <c r="B35" s="4"/>
      <c r="C35" s="21"/>
      <c r="D35" s="4"/>
      <c r="E35" s="4"/>
      <c r="F35" s="4"/>
      <c r="G35" s="4"/>
      <c r="H35" s="4"/>
      <c r="I35" s="4"/>
      <c r="J35" s="4"/>
      <c r="K35" s="4"/>
      <c r="L35" s="4"/>
      <c r="M35" s="4"/>
    </row>
    <row r="36" spans="1:68" s="15" customFormat="1" ht="21" customHeight="1" x14ac:dyDescent="0.15">
      <c r="A36" s="4" t="s">
        <v>30</v>
      </c>
      <c r="B36" s="4"/>
      <c r="C36" s="4"/>
      <c r="E36" s="4"/>
      <c r="F36" s="4"/>
      <c r="G36" s="4"/>
      <c r="H36" s="4"/>
      <c r="I36" s="4"/>
      <c r="J36" s="4"/>
      <c r="L36" s="22"/>
      <c r="M36" s="22"/>
    </row>
    <row r="37" spans="1:68" s="15" customFormat="1" ht="54" customHeight="1" x14ac:dyDescent="0.15">
      <c r="A37" s="41" t="s">
        <v>16</v>
      </c>
      <c r="B37" s="179" t="s">
        <v>23</v>
      </c>
      <c r="C37" s="179"/>
      <c r="D37" s="180" t="s">
        <v>94</v>
      </c>
      <c r="E37" s="181"/>
      <c r="F37" s="182"/>
      <c r="G37" s="12" t="s">
        <v>90</v>
      </c>
      <c r="H37" s="12" t="s">
        <v>19</v>
      </c>
      <c r="I37" s="12" t="s">
        <v>19</v>
      </c>
      <c r="J37" s="13" t="s">
        <v>91</v>
      </c>
      <c r="K37" s="14" t="s">
        <v>19</v>
      </c>
      <c r="L37" s="22"/>
      <c r="M37" s="22"/>
    </row>
    <row r="38" spans="1:68" s="15" customFormat="1" ht="20.100000000000001" customHeight="1" x14ac:dyDescent="0.15">
      <c r="A38" s="99" t="s">
        <v>19</v>
      </c>
      <c r="B38" s="183" t="s">
        <v>19</v>
      </c>
      <c r="C38" s="183"/>
      <c r="D38" s="184">
        <f>D21+D34</f>
        <v>0</v>
      </c>
      <c r="E38" s="185"/>
      <c r="F38" s="185"/>
      <c r="G38" s="100">
        <f>G21+G34</f>
        <v>0</v>
      </c>
      <c r="H38" s="101" t="s">
        <v>19</v>
      </c>
      <c r="I38" s="101" t="s">
        <v>19</v>
      </c>
      <c r="J38" s="102">
        <f>J21+J34</f>
        <v>0</v>
      </c>
      <c r="K38" s="103" t="s">
        <v>19</v>
      </c>
      <c r="L38" s="4"/>
      <c r="M38" s="4"/>
    </row>
    <row r="39" spans="1:68" s="15" customFormat="1" ht="10.5" customHeight="1" x14ac:dyDescent="0.15">
      <c r="A39" s="24"/>
      <c r="B39" s="24"/>
      <c r="C39" s="24"/>
      <c r="D39" s="25"/>
      <c r="E39" s="25"/>
      <c r="F39" s="25"/>
      <c r="G39" s="26"/>
      <c r="H39" s="4"/>
      <c r="I39" s="4"/>
      <c r="J39" s="22"/>
      <c r="K39" s="27"/>
      <c r="L39" s="4"/>
      <c r="M39" s="4"/>
    </row>
    <row r="40" spans="1:68" s="5" customFormat="1" ht="21.75" customHeight="1" x14ac:dyDescent="0.15">
      <c r="A40" s="85" t="s">
        <v>58</v>
      </c>
      <c r="B40" s="7"/>
      <c r="C40" s="7"/>
      <c r="D40" s="7"/>
      <c r="E40" s="7"/>
      <c r="F40" s="7"/>
      <c r="G40" s="7"/>
      <c r="H40" s="7"/>
      <c r="I40" s="7"/>
      <c r="J40" s="7"/>
      <c r="K40" s="7"/>
      <c r="L40" s="7"/>
      <c r="M40" s="7"/>
    </row>
    <row r="41" spans="1:68" s="5" customFormat="1" ht="21.75" customHeight="1" x14ac:dyDescent="0.15">
      <c r="A41" s="84" t="s">
        <v>59</v>
      </c>
      <c r="B41" s="7"/>
      <c r="C41" s="7"/>
      <c r="D41" s="7"/>
      <c r="E41" s="7"/>
      <c r="F41" s="7"/>
      <c r="G41" s="7"/>
      <c r="H41" s="7"/>
      <c r="I41" s="7"/>
      <c r="J41" s="7"/>
      <c r="K41" s="7"/>
      <c r="L41" s="7"/>
      <c r="M41" s="7"/>
    </row>
    <row r="42" spans="1:68" s="30" customFormat="1" ht="21.75" customHeight="1" x14ac:dyDescent="0.15">
      <c r="A42" s="28"/>
      <c r="B42" s="28"/>
      <c r="C42" s="28"/>
      <c r="D42" s="28"/>
      <c r="E42" s="186" t="s">
        <v>60</v>
      </c>
      <c r="F42" s="187"/>
      <c r="G42" s="187"/>
      <c r="H42" s="188"/>
      <c r="I42" s="186" t="s">
        <v>61</v>
      </c>
      <c r="J42" s="188"/>
      <c r="K42" s="192" t="s">
        <v>62</v>
      </c>
      <c r="L42" s="7"/>
      <c r="M42" s="29"/>
    </row>
    <row r="43" spans="1:68" s="30" customFormat="1" ht="14.25" customHeight="1" x14ac:dyDescent="0.15">
      <c r="A43" s="31"/>
      <c r="B43" s="31"/>
      <c r="C43" s="31"/>
      <c r="D43" s="31"/>
      <c r="E43" s="189"/>
      <c r="F43" s="190"/>
      <c r="G43" s="190"/>
      <c r="H43" s="191"/>
      <c r="I43" s="189"/>
      <c r="J43" s="191"/>
      <c r="K43" s="193"/>
      <c r="L43" s="7"/>
      <c r="M43" s="29"/>
    </row>
    <row r="44" spans="1:68" s="5" customFormat="1" ht="20.100000000000001" customHeight="1" x14ac:dyDescent="0.15">
      <c r="A44" s="86" t="s">
        <v>63</v>
      </c>
      <c r="B44" s="32"/>
      <c r="C44" s="32"/>
      <c r="D44" s="33"/>
      <c r="E44" s="203"/>
      <c r="F44" s="204"/>
      <c r="G44" s="204"/>
      <c r="H44" s="205"/>
      <c r="I44" s="203"/>
      <c r="J44" s="205"/>
      <c r="K44" s="34" t="str">
        <f>IF(SUM(E44:J44)=0,"",SUM(E44:J44))</f>
        <v/>
      </c>
      <c r="L44" s="104" t="e">
        <f>IF(J38-K44,"金額を一致させてください。","○")</f>
        <v>#VALUE!</v>
      </c>
      <c r="M44" s="7"/>
    </row>
    <row r="45" spans="1:68" s="5" customFormat="1" ht="20.100000000000001" customHeight="1" x14ac:dyDescent="0.15">
      <c r="A45" s="7"/>
      <c r="B45" s="7"/>
      <c r="C45" s="7"/>
      <c r="D45" s="7"/>
      <c r="E45" s="7"/>
      <c r="F45" s="7"/>
      <c r="G45" s="7"/>
      <c r="H45" s="7"/>
      <c r="I45" s="7"/>
      <c r="J45" s="7"/>
      <c r="K45" s="7"/>
      <c r="L45" s="7"/>
      <c r="M45" s="7"/>
    </row>
    <row r="46" spans="1:68" s="5" customFormat="1" ht="20.100000000000001" customHeight="1" x14ac:dyDescent="0.15">
      <c r="A46" s="84" t="s">
        <v>64</v>
      </c>
      <c r="B46" s="7"/>
      <c r="C46" s="7"/>
      <c r="D46" s="7"/>
      <c r="E46" s="7"/>
      <c r="F46" s="7"/>
      <c r="G46" s="7"/>
      <c r="H46" s="7"/>
      <c r="I46" s="7"/>
      <c r="J46" s="7"/>
      <c r="K46" s="7"/>
      <c r="L46" s="7"/>
      <c r="M46" s="7"/>
    </row>
    <row r="47" spans="1:68" s="5" customFormat="1" ht="20.100000000000001" customHeight="1" x14ac:dyDescent="0.15">
      <c r="A47" s="7" t="s">
        <v>105</v>
      </c>
      <c r="B47" s="7"/>
      <c r="C47" s="7"/>
      <c r="D47" s="7"/>
      <c r="E47" s="7"/>
      <c r="F47" s="7"/>
      <c r="G47" s="7"/>
      <c r="H47" s="7"/>
      <c r="I47" s="7"/>
      <c r="J47" s="7"/>
      <c r="K47" s="7"/>
      <c r="L47" s="7"/>
      <c r="M47" s="7"/>
    </row>
    <row r="48" spans="1:68" s="5" customFormat="1" ht="20.100000000000001" customHeight="1" x14ac:dyDescent="0.15">
      <c r="A48" s="200" t="s">
        <v>65</v>
      </c>
      <c r="B48" s="171"/>
      <c r="C48" s="171"/>
      <c r="D48" s="171"/>
      <c r="E48" s="171"/>
      <c r="F48" s="171"/>
      <c r="G48" s="171"/>
      <c r="H48" s="172"/>
      <c r="I48" s="201"/>
      <c r="J48" s="201"/>
      <c r="O48" s="7"/>
    </row>
    <row r="49" spans="1:15" s="5" customFormat="1" ht="32.25" customHeight="1" x14ac:dyDescent="0.15">
      <c r="A49" s="35" t="s">
        <v>104</v>
      </c>
      <c r="B49" s="43"/>
      <c r="C49" s="4"/>
      <c r="D49" s="43"/>
      <c r="E49" s="4"/>
      <c r="F49" s="37"/>
      <c r="G49" s="43"/>
      <c r="H49" s="4"/>
      <c r="I49" s="37"/>
      <c r="J49" s="7"/>
      <c r="K49" s="7"/>
      <c r="L49" s="7"/>
      <c r="M49" s="7"/>
    </row>
    <row r="50" spans="1:15" s="5" customFormat="1" ht="20.100000000000001" customHeight="1" x14ac:dyDescent="0.15">
      <c r="A50" s="200" t="s">
        <v>66</v>
      </c>
      <c r="B50" s="171"/>
      <c r="C50" s="171"/>
      <c r="D50" s="171"/>
      <c r="E50" s="171"/>
      <c r="F50" s="171"/>
      <c r="G50" s="171"/>
      <c r="H50" s="172"/>
      <c r="I50" s="201"/>
      <c r="J50" s="201"/>
      <c r="O50" s="7"/>
    </row>
    <row r="51" spans="1:15" s="5" customFormat="1" ht="27.75" customHeight="1" x14ac:dyDescent="0.15">
      <c r="A51" s="38" t="s">
        <v>103</v>
      </c>
      <c r="B51" s="37"/>
      <c r="C51" s="37"/>
      <c r="D51" s="37"/>
      <c r="E51" s="37"/>
      <c r="F51" s="37"/>
      <c r="G51" s="37"/>
      <c r="H51" s="37"/>
      <c r="I51" s="29"/>
      <c r="J51" s="29"/>
      <c r="K51" s="29"/>
      <c r="L51" s="29"/>
      <c r="M51" s="29"/>
    </row>
    <row r="52" spans="1:15" s="5" customFormat="1" ht="20.100000000000001" customHeight="1" x14ac:dyDescent="0.15">
      <c r="A52" s="202" t="s">
        <v>67</v>
      </c>
      <c r="B52" s="171"/>
      <c r="C52" s="171"/>
      <c r="D52" s="171"/>
      <c r="E52" s="171"/>
      <c r="F52" s="171"/>
      <c r="G52" s="171"/>
      <c r="H52" s="172"/>
      <c r="I52" s="199" t="str">
        <f>IF(ISERR(I48/I50)=TRUE,"",I48/I50)</f>
        <v/>
      </c>
      <c r="J52" s="199"/>
    </row>
    <row r="53" spans="1:15" s="5" customFormat="1" ht="72.75" customHeight="1" x14ac:dyDescent="0.15">
      <c r="A53" s="194" t="s">
        <v>85</v>
      </c>
      <c r="B53" s="158"/>
      <c r="C53" s="158"/>
      <c r="D53" s="158"/>
      <c r="E53" s="158"/>
      <c r="F53" s="158"/>
      <c r="G53" s="158"/>
      <c r="H53" s="159"/>
      <c r="I53" s="195"/>
      <c r="J53" s="195"/>
    </row>
    <row r="54" spans="1:15" s="5" customFormat="1" ht="20.100000000000001" customHeight="1" x14ac:dyDescent="0.15">
      <c r="A54" s="196" t="s">
        <v>68</v>
      </c>
      <c r="B54" s="197"/>
      <c r="C54" s="197"/>
      <c r="D54" s="197"/>
      <c r="E54" s="197"/>
      <c r="F54" s="197"/>
      <c r="G54" s="197"/>
      <c r="H54" s="198"/>
      <c r="I54" s="199" t="str">
        <f>IF(I53="",I52,MIN(I52,I53))</f>
        <v/>
      </c>
      <c r="J54" s="199"/>
    </row>
    <row r="55" spans="1:15" s="5" customFormat="1" ht="20.100000000000001" customHeight="1" x14ac:dyDescent="0.15">
      <c r="A55" s="29"/>
      <c r="B55" s="29"/>
      <c r="C55" s="29"/>
      <c r="D55" s="29"/>
      <c r="E55" s="29"/>
      <c r="F55" s="29"/>
      <c r="G55" s="37"/>
      <c r="H55" s="37"/>
      <c r="I55" s="29"/>
      <c r="J55" s="29"/>
      <c r="K55" s="29"/>
      <c r="L55" s="29"/>
      <c r="M55" s="29"/>
    </row>
    <row r="56" spans="1:15" s="5" customFormat="1" ht="20.100000000000001" customHeight="1" x14ac:dyDescent="0.15">
      <c r="A56" s="84" t="s">
        <v>69</v>
      </c>
      <c r="B56" s="7"/>
      <c r="C56" s="7"/>
      <c r="D56" s="7"/>
      <c r="E56" s="7"/>
      <c r="F56" s="7"/>
      <c r="G56" s="7"/>
      <c r="H56" s="7"/>
      <c r="I56" s="7"/>
      <c r="J56" s="7"/>
      <c r="K56" s="7"/>
      <c r="L56" s="7"/>
      <c r="M56" s="7"/>
    </row>
    <row r="57" spans="1:15" s="5" customFormat="1" ht="20.100000000000001" customHeight="1" x14ac:dyDescent="0.15">
      <c r="A57" s="7" t="s">
        <v>70</v>
      </c>
      <c r="B57" s="7"/>
      <c r="C57" s="7"/>
      <c r="D57" s="7"/>
      <c r="E57" s="7"/>
      <c r="F57" s="7"/>
      <c r="G57" s="39" t="str">
        <f>IF(ISERR(E44/K44)=TRUE,"",E44/K44)</f>
        <v/>
      </c>
      <c r="H57" s="7" t="s">
        <v>71</v>
      </c>
      <c r="I57" s="7"/>
      <c r="J57" s="29"/>
      <c r="K57" s="29"/>
      <c r="L57" s="29"/>
      <c r="M57" s="29"/>
    </row>
    <row r="58" spans="1:15" s="5" customFormat="1" ht="9" customHeight="1" x14ac:dyDescent="0.15">
      <c r="A58" s="7"/>
      <c r="B58" s="7"/>
      <c r="C58" s="7"/>
      <c r="D58" s="7"/>
      <c r="E58" s="7"/>
      <c r="F58" s="7"/>
      <c r="G58" s="7"/>
      <c r="H58" s="7"/>
      <c r="I58" s="7"/>
      <c r="J58" s="7"/>
      <c r="K58" s="7"/>
      <c r="L58" s="7"/>
      <c r="M58" s="7"/>
    </row>
    <row r="59" spans="1:15" s="5" customFormat="1" ht="20.100000000000001" customHeight="1" thickBot="1" x14ac:dyDescent="0.2">
      <c r="A59" s="84" t="s">
        <v>72</v>
      </c>
      <c r="B59" s="7"/>
      <c r="C59" s="7"/>
      <c r="D59" s="7"/>
      <c r="E59" s="7"/>
      <c r="F59" s="7"/>
      <c r="G59" s="7"/>
      <c r="H59" s="7"/>
      <c r="I59" s="7"/>
      <c r="J59" s="7"/>
      <c r="K59" s="7"/>
      <c r="L59" s="7"/>
      <c r="M59" s="7"/>
    </row>
    <row r="60" spans="1:15" s="5" customFormat="1" ht="20.100000000000001" customHeight="1" thickTop="1" thickBot="1" x14ac:dyDescent="0.2">
      <c r="A60" s="42" t="s">
        <v>73</v>
      </c>
      <c r="B60" s="42"/>
      <c r="C60" s="42"/>
      <c r="D60" s="42"/>
      <c r="E60" s="42"/>
      <c r="F60" s="42"/>
      <c r="G60" s="43"/>
      <c r="H60" s="105" t="str">
        <f>IF(ISERR(J38*G57*10/110*I54),"",ROUNDDOWN(J38*G57*10/110*I54,0))</f>
        <v/>
      </c>
      <c r="I60" s="7" t="s">
        <v>74</v>
      </c>
      <c r="J60" s="7"/>
      <c r="K60" s="7"/>
      <c r="L60" s="7"/>
      <c r="M60" s="7"/>
    </row>
    <row r="61" spans="1:15" s="5" customFormat="1" ht="37.5" customHeight="1" thickTop="1" x14ac:dyDescent="0.15">
      <c r="A61" s="7"/>
      <c r="B61" s="7"/>
      <c r="C61" s="7"/>
      <c r="D61" s="7"/>
      <c r="E61" s="7"/>
      <c r="F61" s="7"/>
      <c r="G61" s="7"/>
      <c r="H61" s="166" t="s">
        <v>143</v>
      </c>
      <c r="I61" s="166"/>
      <c r="J61" s="166"/>
      <c r="K61" s="166"/>
      <c r="L61" s="120"/>
      <c r="M61" s="7"/>
    </row>
    <row r="62" spans="1:15" s="5" customFormat="1" ht="6.75" customHeight="1" x14ac:dyDescent="0.15">
      <c r="A62" s="7"/>
      <c r="B62" s="7"/>
      <c r="C62" s="7"/>
      <c r="D62" s="7"/>
      <c r="E62" s="7"/>
      <c r="F62" s="7"/>
      <c r="G62" s="7"/>
      <c r="H62" s="7"/>
      <c r="I62" s="7"/>
      <c r="J62" s="7"/>
      <c r="K62" s="7"/>
      <c r="L62" s="7"/>
      <c r="M62" s="7"/>
    </row>
    <row r="63" spans="1:15" s="5" customFormat="1" ht="23.25" customHeight="1" x14ac:dyDescent="0.15">
      <c r="A63" s="7"/>
      <c r="B63" s="7"/>
      <c r="C63" s="7"/>
      <c r="D63" s="7"/>
      <c r="E63" s="7"/>
      <c r="F63" s="7"/>
      <c r="G63" s="7"/>
      <c r="H63" s="7"/>
      <c r="I63" s="7"/>
      <c r="J63" s="7"/>
      <c r="K63" s="7"/>
      <c r="L63" s="7"/>
      <c r="M63" s="7"/>
    </row>
    <row r="64" spans="1:15" x14ac:dyDescent="0.15">
      <c r="A64" s="23"/>
      <c r="B64" s="23"/>
      <c r="C64" s="23"/>
      <c r="D64" s="23"/>
      <c r="E64" s="23"/>
      <c r="F64" s="23"/>
      <c r="G64" s="23"/>
      <c r="H64" s="23"/>
      <c r="I64" s="23"/>
      <c r="J64" s="23"/>
      <c r="K64" s="23"/>
      <c r="L64" s="23"/>
    </row>
    <row r="65" spans="1:12" x14ac:dyDescent="0.15">
      <c r="A65" s="23"/>
      <c r="B65" s="23"/>
      <c r="C65" s="23"/>
      <c r="D65" s="23"/>
      <c r="E65" s="23"/>
      <c r="F65" s="23"/>
      <c r="G65" s="23"/>
      <c r="H65" s="23"/>
      <c r="I65" s="23"/>
      <c r="J65" s="23"/>
      <c r="K65" s="23"/>
      <c r="L65" s="23"/>
    </row>
    <row r="66" spans="1:12" x14ac:dyDescent="0.15">
      <c r="A66" s="23"/>
      <c r="B66" s="23"/>
      <c r="C66" s="23"/>
      <c r="D66" s="23"/>
      <c r="E66" s="23"/>
      <c r="F66" s="23"/>
      <c r="G66" s="23"/>
      <c r="H66" s="23"/>
      <c r="I66" s="23"/>
      <c r="J66" s="23"/>
      <c r="K66" s="23"/>
      <c r="L66" s="23"/>
    </row>
    <row r="67" spans="1:12" x14ac:dyDescent="0.15">
      <c r="A67" s="23"/>
      <c r="B67" s="23"/>
      <c r="C67" s="23"/>
      <c r="D67" s="23"/>
      <c r="E67" s="23"/>
      <c r="F67" s="23"/>
      <c r="G67" s="23"/>
      <c r="H67" s="23"/>
      <c r="I67" s="23"/>
      <c r="J67" s="23"/>
      <c r="K67" s="23"/>
      <c r="L67" s="23"/>
    </row>
    <row r="68" spans="1:12" x14ac:dyDescent="0.15">
      <c r="A68" s="23"/>
      <c r="B68" s="23"/>
      <c r="C68" s="23"/>
      <c r="D68" s="23"/>
      <c r="E68" s="23"/>
      <c r="F68" s="23"/>
      <c r="G68" s="23"/>
      <c r="H68" s="23"/>
      <c r="I68" s="23"/>
      <c r="J68" s="23"/>
      <c r="K68" s="23"/>
      <c r="L68" s="23"/>
    </row>
    <row r="69" spans="1:12" x14ac:dyDescent="0.15">
      <c r="A69" s="23"/>
      <c r="B69" s="23"/>
      <c r="C69" s="23"/>
      <c r="D69" s="23"/>
      <c r="E69" s="23"/>
      <c r="F69" s="23"/>
      <c r="G69" s="23"/>
      <c r="H69" s="23"/>
      <c r="I69" s="23"/>
      <c r="J69" s="23"/>
      <c r="K69" s="23"/>
      <c r="L69" s="23"/>
    </row>
    <row r="70" spans="1:12" x14ac:dyDescent="0.15">
      <c r="A70" s="23"/>
      <c r="B70" s="23"/>
      <c r="C70" s="23"/>
      <c r="D70" s="23"/>
      <c r="E70" s="23"/>
      <c r="F70" s="23"/>
      <c r="G70" s="23"/>
      <c r="H70" s="23"/>
      <c r="I70" s="23"/>
      <c r="J70" s="23"/>
      <c r="K70" s="23"/>
      <c r="L70" s="23"/>
    </row>
    <row r="71" spans="1:12" x14ac:dyDescent="0.15">
      <c r="A71" s="23"/>
      <c r="B71" s="23"/>
      <c r="C71" s="23"/>
      <c r="D71" s="23"/>
      <c r="E71" s="23"/>
      <c r="F71" s="23"/>
      <c r="G71" s="23"/>
      <c r="H71" s="23"/>
      <c r="I71" s="23"/>
      <c r="J71" s="23"/>
      <c r="K71" s="23"/>
      <c r="L71" s="23"/>
    </row>
    <row r="72" spans="1:12" x14ac:dyDescent="0.15">
      <c r="A72" s="23"/>
      <c r="B72" s="23"/>
      <c r="C72" s="23"/>
      <c r="D72" s="23"/>
      <c r="E72" s="23"/>
      <c r="F72" s="23"/>
      <c r="G72" s="23"/>
      <c r="H72" s="23"/>
      <c r="I72" s="23"/>
      <c r="J72" s="23"/>
      <c r="K72" s="23"/>
      <c r="L72" s="23"/>
    </row>
    <row r="73" spans="1:12" x14ac:dyDescent="0.15">
      <c r="A73" s="23"/>
      <c r="B73" s="23"/>
      <c r="C73" s="23"/>
      <c r="D73" s="23"/>
      <c r="E73" s="23"/>
      <c r="F73" s="23"/>
      <c r="G73" s="23"/>
      <c r="H73" s="23"/>
      <c r="I73" s="23"/>
      <c r="J73" s="23"/>
      <c r="K73" s="23"/>
      <c r="L73" s="23"/>
    </row>
    <row r="74" spans="1:12" x14ac:dyDescent="0.15">
      <c r="A74" s="23"/>
      <c r="B74" s="23"/>
      <c r="C74" s="23"/>
      <c r="D74" s="23"/>
      <c r="E74" s="23"/>
      <c r="F74" s="23"/>
      <c r="G74" s="23"/>
      <c r="H74" s="23"/>
      <c r="I74" s="23"/>
      <c r="J74" s="23"/>
      <c r="K74" s="23"/>
      <c r="L74" s="23"/>
    </row>
    <row r="75" spans="1:12" x14ac:dyDescent="0.15">
      <c r="A75" s="23"/>
      <c r="B75" s="23"/>
      <c r="C75" s="23"/>
      <c r="D75" s="23"/>
      <c r="E75" s="23"/>
      <c r="F75" s="23"/>
      <c r="G75" s="23"/>
      <c r="H75" s="23"/>
      <c r="I75" s="23"/>
      <c r="J75" s="23"/>
      <c r="K75" s="23"/>
      <c r="L75" s="23"/>
    </row>
    <row r="76" spans="1:12" x14ac:dyDescent="0.15">
      <c r="A76" s="23"/>
      <c r="B76" s="23"/>
      <c r="C76" s="23"/>
      <c r="D76" s="23"/>
      <c r="E76" s="23"/>
      <c r="F76" s="23"/>
      <c r="G76" s="23"/>
      <c r="H76" s="23"/>
      <c r="I76" s="23"/>
      <c r="J76" s="23"/>
      <c r="K76" s="23"/>
      <c r="L76" s="23"/>
    </row>
  </sheetData>
  <mergeCells count="73">
    <mergeCell ref="H61:K61"/>
    <mergeCell ref="K42:K43"/>
    <mergeCell ref="A53:H53"/>
    <mergeCell ref="I53:J53"/>
    <mergeCell ref="A54:H54"/>
    <mergeCell ref="I54:J54"/>
    <mergeCell ref="A48:H48"/>
    <mergeCell ref="I48:J48"/>
    <mergeCell ref="A50:H50"/>
    <mergeCell ref="I50:J50"/>
    <mergeCell ref="A52:H52"/>
    <mergeCell ref="I52:J52"/>
    <mergeCell ref="E44:H44"/>
    <mergeCell ref="I44:J44"/>
    <mergeCell ref="B38:C38"/>
    <mergeCell ref="D38:F38"/>
    <mergeCell ref="E42:H43"/>
    <mergeCell ref="I42:J43"/>
    <mergeCell ref="B30:C30"/>
    <mergeCell ref="D30:F30"/>
    <mergeCell ref="B31:C31"/>
    <mergeCell ref="D31:F31"/>
    <mergeCell ref="B32:C32"/>
    <mergeCell ref="D32:F32"/>
    <mergeCell ref="B33:C33"/>
    <mergeCell ref="D33:F33"/>
    <mergeCell ref="B34:C34"/>
    <mergeCell ref="D34:F34"/>
    <mergeCell ref="B37:C37"/>
    <mergeCell ref="D37:F37"/>
    <mergeCell ref="B27:C27"/>
    <mergeCell ref="D27:F27"/>
    <mergeCell ref="B28:C28"/>
    <mergeCell ref="D28:F28"/>
    <mergeCell ref="B29:C29"/>
    <mergeCell ref="D29:F29"/>
    <mergeCell ref="B24:C24"/>
    <mergeCell ref="D24:F24"/>
    <mergeCell ref="B25:C25"/>
    <mergeCell ref="D25:F25"/>
    <mergeCell ref="B26:C26"/>
    <mergeCell ref="D26:F26"/>
    <mergeCell ref="B19:C19"/>
    <mergeCell ref="D19:F19"/>
    <mergeCell ref="B20:C20"/>
    <mergeCell ref="D20:F20"/>
    <mergeCell ref="B21:C21"/>
    <mergeCell ref="D21:F21"/>
    <mergeCell ref="B16:C16"/>
    <mergeCell ref="D16:F16"/>
    <mergeCell ref="B17:C17"/>
    <mergeCell ref="D17:F17"/>
    <mergeCell ref="B18:C18"/>
    <mergeCell ref="D18:F18"/>
    <mergeCell ref="B13:C13"/>
    <mergeCell ref="D13:F13"/>
    <mergeCell ref="B14:C14"/>
    <mergeCell ref="D14:F14"/>
    <mergeCell ref="B15:C15"/>
    <mergeCell ref="D15:F15"/>
    <mergeCell ref="B10:C10"/>
    <mergeCell ref="D10:F10"/>
    <mergeCell ref="B11:C11"/>
    <mergeCell ref="D11:F11"/>
    <mergeCell ref="B12:C12"/>
    <mergeCell ref="D12:F12"/>
    <mergeCell ref="B9:C9"/>
    <mergeCell ref="D9:F9"/>
    <mergeCell ref="A1:K1"/>
    <mergeCell ref="A4:K4"/>
    <mergeCell ref="B8:C8"/>
    <mergeCell ref="D8:F8"/>
    <mergeCell ref="G2:J2"/>
  </mergeCells>
  <phoneticPr fontId="2"/>
  <pageMargins left="0.78740157480314965" right="0.39370078740157483" top="0.78740157480314965" bottom="0.78740157480314965" header="0.51181102362204722" footer="0.51181102362204722"/>
  <pageSetup paperSize="9" scale="88" fitToHeight="2" orientation="portrait" blackAndWhite="1" r:id="rId1"/>
  <headerFooter alignWithMargins="0"/>
  <rowBreaks count="1" manualBreakCount="1">
    <brk id="39"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FFEF"/>
  </sheetPr>
  <dimension ref="A1:BP76"/>
  <sheetViews>
    <sheetView showGridLines="0" view="pageBreakPreview" zoomScale="115" zoomScaleNormal="100" zoomScaleSheetLayoutView="115" workbookViewId="0">
      <selection activeCell="A63" sqref="A63:XFD65"/>
    </sheetView>
  </sheetViews>
  <sheetFormatPr defaultColWidth="9" defaultRowHeight="13.5" x14ac:dyDescent="0.15"/>
  <cols>
    <col min="1" max="1" width="11.625" style="3" customWidth="1"/>
    <col min="2" max="2" width="8.125" style="3" customWidth="1"/>
    <col min="3" max="3" width="5.75" style="3" customWidth="1"/>
    <col min="4" max="4" width="3.5" style="3" bestFit="1" customWidth="1"/>
    <col min="5" max="5" width="3.75" style="3" bestFit="1" customWidth="1"/>
    <col min="6" max="6" width="4.875" style="3" customWidth="1"/>
    <col min="7" max="7" width="16" style="3" customWidth="1"/>
    <col min="8" max="8" width="11.625" style="3" customWidth="1"/>
    <col min="9" max="9" width="12.25" style="3" customWidth="1"/>
    <col min="10" max="10" width="13" style="3" customWidth="1"/>
    <col min="11" max="11" width="10.75" style="3" customWidth="1"/>
    <col min="12" max="12" width="3.5" style="3" customWidth="1"/>
    <col min="13" max="16384" width="9" style="3"/>
  </cols>
  <sheetData>
    <row r="1" spans="1:14" ht="21.75" customHeight="1" x14ac:dyDescent="0.15">
      <c r="A1" s="151" t="s">
        <v>135</v>
      </c>
      <c r="B1" s="152"/>
      <c r="C1" s="152"/>
      <c r="D1" s="152"/>
      <c r="E1" s="152"/>
      <c r="F1" s="152"/>
      <c r="G1" s="152"/>
      <c r="H1" s="152"/>
      <c r="I1" s="152"/>
      <c r="J1" s="152"/>
      <c r="K1" s="152"/>
      <c r="L1" s="2"/>
    </row>
    <row r="2" spans="1:14" s="5" customFormat="1" ht="21.75" customHeight="1" x14ac:dyDescent="0.15">
      <c r="A2" s="74"/>
      <c r="B2" s="74"/>
      <c r="C2" s="74"/>
      <c r="D2" s="74"/>
      <c r="E2" s="74"/>
      <c r="F2" s="74"/>
      <c r="G2" s="133" t="s">
        <v>145</v>
      </c>
      <c r="H2" s="134"/>
      <c r="I2" s="134"/>
      <c r="J2" s="134"/>
      <c r="K2" s="74"/>
      <c r="L2" s="4"/>
      <c r="M2" s="88" t="s">
        <v>99</v>
      </c>
      <c r="N2" s="88"/>
    </row>
    <row r="3" spans="1:14" s="5" customFormat="1" ht="21.75" customHeight="1" x14ac:dyDescent="0.15">
      <c r="A3" s="85" t="s">
        <v>56</v>
      </c>
      <c r="B3" s="7"/>
      <c r="C3" s="7"/>
      <c r="D3" s="7"/>
      <c r="E3" s="7"/>
      <c r="F3" s="7"/>
      <c r="G3" s="7"/>
      <c r="H3" s="7"/>
      <c r="I3" s="7"/>
      <c r="J3" s="7"/>
      <c r="K3" s="7"/>
      <c r="L3" s="4"/>
      <c r="M3" s="7"/>
      <c r="N3" s="88"/>
    </row>
    <row r="4" spans="1:14" s="5" customFormat="1" ht="21.75" customHeight="1" x14ac:dyDescent="0.15">
      <c r="A4" s="177" t="s">
        <v>138</v>
      </c>
      <c r="B4" s="177"/>
      <c r="C4" s="177"/>
      <c r="D4" s="177"/>
      <c r="E4" s="177"/>
      <c r="F4" s="177"/>
      <c r="G4" s="177"/>
      <c r="H4" s="177"/>
      <c r="I4" s="177"/>
      <c r="J4" s="178"/>
      <c r="K4" s="178"/>
      <c r="L4" s="4"/>
      <c r="M4" s="7"/>
    </row>
    <row r="5" spans="1:14" s="5" customFormat="1" ht="9.75" customHeight="1" x14ac:dyDescent="0.15">
      <c r="A5" s="7"/>
      <c r="B5" s="7"/>
      <c r="C5" s="7"/>
      <c r="D5" s="7"/>
      <c r="E5" s="7"/>
      <c r="F5" s="7"/>
      <c r="G5" s="7"/>
      <c r="H5" s="7"/>
      <c r="I5" s="7"/>
      <c r="J5" s="7"/>
      <c r="K5" s="7"/>
      <c r="L5" s="4"/>
      <c r="M5" s="7"/>
    </row>
    <row r="6" spans="1:14" s="5" customFormat="1" ht="20.100000000000001" customHeight="1" x14ac:dyDescent="0.15">
      <c r="A6" s="85" t="s">
        <v>57</v>
      </c>
      <c r="B6" s="6"/>
      <c r="C6" s="7"/>
      <c r="D6" s="7"/>
      <c r="E6" s="7"/>
      <c r="F6" s="7"/>
      <c r="G6" s="7"/>
      <c r="H6" s="7"/>
      <c r="I6" s="7"/>
      <c r="J6" s="7"/>
      <c r="K6" s="7"/>
      <c r="L6" s="4"/>
      <c r="M6" s="7"/>
    </row>
    <row r="7" spans="1:14" s="9" customFormat="1" ht="20.100000000000001" customHeight="1" x14ac:dyDescent="0.15">
      <c r="A7" s="87" t="s">
        <v>82</v>
      </c>
      <c r="B7" s="1"/>
      <c r="C7" s="8"/>
      <c r="D7" s="8"/>
      <c r="E7" s="8"/>
      <c r="F7" s="8"/>
      <c r="G7" s="8"/>
      <c r="H7" s="8"/>
      <c r="I7" s="8"/>
      <c r="J7" s="8"/>
      <c r="K7" s="8"/>
      <c r="L7" s="8"/>
      <c r="M7" s="8"/>
    </row>
    <row r="8" spans="1:14" s="15" customFormat="1" ht="54" customHeight="1" x14ac:dyDescent="0.15">
      <c r="A8" s="10" t="s">
        <v>16</v>
      </c>
      <c r="B8" s="179" t="s">
        <v>17</v>
      </c>
      <c r="C8" s="179"/>
      <c r="D8" s="180" t="s">
        <v>18</v>
      </c>
      <c r="E8" s="181"/>
      <c r="F8" s="182"/>
      <c r="G8" s="12" t="s">
        <v>89</v>
      </c>
      <c r="H8" s="13" t="s">
        <v>19</v>
      </c>
      <c r="I8" s="10" t="s">
        <v>19</v>
      </c>
      <c r="J8" s="13" t="s">
        <v>91</v>
      </c>
      <c r="K8" s="14" t="s">
        <v>20</v>
      </c>
      <c r="L8" s="4"/>
      <c r="M8" s="4"/>
    </row>
    <row r="9" spans="1:14" s="15" customFormat="1" ht="20.100000000000001" customHeight="1" x14ac:dyDescent="0.15">
      <c r="A9" s="121">
        <v>44712</v>
      </c>
      <c r="B9" s="174" t="s">
        <v>114</v>
      </c>
      <c r="C9" s="174"/>
      <c r="D9" s="175">
        <v>75</v>
      </c>
      <c r="E9" s="176"/>
      <c r="F9" s="176"/>
      <c r="G9" s="118">
        <v>298500</v>
      </c>
      <c r="H9" s="103" t="s">
        <v>19</v>
      </c>
      <c r="I9" s="98" t="s">
        <v>19</v>
      </c>
      <c r="J9" s="106">
        <f t="shared" ref="J9:J17" si="0">IF(G9-D9*3000=0,"",G9-D9*3000)</f>
        <v>73500</v>
      </c>
      <c r="K9" s="107"/>
      <c r="L9" s="4"/>
      <c r="M9" s="4"/>
    </row>
    <row r="10" spans="1:14" s="15" customFormat="1" ht="20.100000000000001" customHeight="1" x14ac:dyDescent="0.15">
      <c r="A10" s="121">
        <v>44803</v>
      </c>
      <c r="B10" s="174" t="s">
        <v>115</v>
      </c>
      <c r="C10" s="174"/>
      <c r="D10" s="175">
        <v>125</v>
      </c>
      <c r="E10" s="176"/>
      <c r="F10" s="176"/>
      <c r="G10" s="118">
        <v>507750</v>
      </c>
      <c r="H10" s="103" t="s">
        <v>19</v>
      </c>
      <c r="I10" s="98" t="s">
        <v>19</v>
      </c>
      <c r="J10" s="106">
        <f t="shared" si="0"/>
        <v>132750</v>
      </c>
      <c r="K10" s="107"/>
      <c r="L10" s="4"/>
      <c r="M10" s="4"/>
    </row>
    <row r="11" spans="1:14" s="15" customFormat="1" ht="20.100000000000001" customHeight="1" x14ac:dyDescent="0.15">
      <c r="A11" s="121">
        <v>44867</v>
      </c>
      <c r="B11" s="174" t="s">
        <v>116</v>
      </c>
      <c r="C11" s="174"/>
      <c r="D11" s="175">
        <v>167</v>
      </c>
      <c r="E11" s="176"/>
      <c r="F11" s="176"/>
      <c r="G11" s="118">
        <v>729680</v>
      </c>
      <c r="H11" s="103" t="s">
        <v>19</v>
      </c>
      <c r="I11" s="98" t="s">
        <v>19</v>
      </c>
      <c r="J11" s="106">
        <f t="shared" si="0"/>
        <v>228680</v>
      </c>
      <c r="K11" s="107"/>
      <c r="L11" s="4"/>
      <c r="M11" s="4"/>
    </row>
    <row r="12" spans="1:14" s="15" customFormat="1" ht="20.100000000000001" customHeight="1" x14ac:dyDescent="0.15">
      <c r="A12" s="121">
        <v>44874</v>
      </c>
      <c r="B12" s="174" t="s">
        <v>117</v>
      </c>
      <c r="C12" s="174"/>
      <c r="D12" s="175">
        <v>228</v>
      </c>
      <c r="E12" s="176"/>
      <c r="F12" s="176"/>
      <c r="G12" s="118">
        <v>909790</v>
      </c>
      <c r="H12" s="103" t="s">
        <v>19</v>
      </c>
      <c r="I12" s="98" t="s">
        <v>19</v>
      </c>
      <c r="J12" s="106">
        <f t="shared" si="0"/>
        <v>225790</v>
      </c>
      <c r="K12" s="107"/>
      <c r="L12" s="4"/>
      <c r="M12" s="4"/>
    </row>
    <row r="13" spans="1:14" s="15" customFormat="1" ht="20.100000000000001" customHeight="1" x14ac:dyDescent="0.15">
      <c r="A13" s="121">
        <v>44880</v>
      </c>
      <c r="B13" s="174" t="s">
        <v>118</v>
      </c>
      <c r="C13" s="174"/>
      <c r="D13" s="175">
        <v>75</v>
      </c>
      <c r="E13" s="176"/>
      <c r="F13" s="176"/>
      <c r="G13" s="118">
        <v>299000</v>
      </c>
      <c r="H13" s="103" t="s">
        <v>19</v>
      </c>
      <c r="I13" s="98" t="s">
        <v>19</v>
      </c>
      <c r="J13" s="106">
        <f t="shared" si="0"/>
        <v>74000</v>
      </c>
      <c r="K13" s="107"/>
      <c r="L13" s="4"/>
      <c r="M13" s="4"/>
    </row>
    <row r="14" spans="1:14" s="15" customFormat="1" ht="20.100000000000001" customHeight="1" x14ac:dyDescent="0.15">
      <c r="A14" s="90"/>
      <c r="B14" s="139"/>
      <c r="C14" s="139"/>
      <c r="D14" s="140"/>
      <c r="E14" s="141"/>
      <c r="F14" s="141"/>
      <c r="G14" s="92"/>
      <c r="H14" s="103" t="s">
        <v>19</v>
      </c>
      <c r="I14" s="98" t="s">
        <v>19</v>
      </c>
      <c r="J14" s="106" t="str">
        <f t="shared" si="0"/>
        <v/>
      </c>
      <c r="K14" s="107"/>
      <c r="L14" s="4"/>
      <c r="M14" s="4"/>
    </row>
    <row r="15" spans="1:14" s="15" customFormat="1" ht="20.100000000000001" customHeight="1" x14ac:dyDescent="0.15">
      <c r="A15" s="90"/>
      <c r="B15" s="139"/>
      <c r="C15" s="139"/>
      <c r="D15" s="140"/>
      <c r="E15" s="141"/>
      <c r="F15" s="141"/>
      <c r="G15" s="92"/>
      <c r="H15" s="103" t="s">
        <v>19</v>
      </c>
      <c r="I15" s="98" t="s">
        <v>19</v>
      </c>
      <c r="J15" s="106" t="str">
        <f t="shared" si="0"/>
        <v/>
      </c>
      <c r="K15" s="107"/>
      <c r="L15" s="4"/>
      <c r="M15" s="4"/>
    </row>
    <row r="16" spans="1:14" s="15" customFormat="1" ht="20.100000000000001" customHeight="1" x14ac:dyDescent="0.15">
      <c r="A16" s="90"/>
      <c r="B16" s="139"/>
      <c r="C16" s="139"/>
      <c r="D16" s="140"/>
      <c r="E16" s="141"/>
      <c r="F16" s="141"/>
      <c r="G16" s="92"/>
      <c r="H16" s="103" t="s">
        <v>19</v>
      </c>
      <c r="I16" s="98" t="s">
        <v>19</v>
      </c>
      <c r="J16" s="106" t="str">
        <f t="shared" si="0"/>
        <v/>
      </c>
      <c r="K16" s="107"/>
      <c r="L16" s="4"/>
      <c r="M16" s="4"/>
    </row>
    <row r="17" spans="1:62" s="15" customFormat="1" ht="20.100000000000001" customHeight="1" x14ac:dyDescent="0.15">
      <c r="A17" s="90"/>
      <c r="B17" s="139"/>
      <c r="C17" s="139"/>
      <c r="D17" s="140"/>
      <c r="E17" s="141"/>
      <c r="F17" s="141"/>
      <c r="G17" s="92"/>
      <c r="H17" s="103" t="s">
        <v>19</v>
      </c>
      <c r="I17" s="98" t="s">
        <v>19</v>
      </c>
      <c r="J17" s="106" t="str">
        <f t="shared" si="0"/>
        <v/>
      </c>
      <c r="K17" s="107"/>
      <c r="L17" s="4"/>
      <c r="M17" s="4"/>
    </row>
    <row r="18" spans="1:62" s="15" customFormat="1" ht="20.100000000000001" customHeight="1" x14ac:dyDescent="0.15">
      <c r="A18" s="90"/>
      <c r="B18" s="139"/>
      <c r="C18" s="139"/>
      <c r="D18" s="140"/>
      <c r="E18" s="141"/>
      <c r="F18" s="141"/>
      <c r="G18" s="92"/>
      <c r="H18" s="103" t="s">
        <v>19</v>
      </c>
      <c r="I18" s="98" t="s">
        <v>19</v>
      </c>
      <c r="J18" s="106"/>
      <c r="K18" s="107"/>
      <c r="L18" s="4"/>
      <c r="M18" s="4"/>
    </row>
    <row r="19" spans="1:62" s="15" customFormat="1" ht="20.100000000000001" customHeight="1" x14ac:dyDescent="0.15">
      <c r="A19" s="90"/>
      <c r="B19" s="139"/>
      <c r="C19" s="139"/>
      <c r="D19" s="140"/>
      <c r="E19" s="141"/>
      <c r="F19" s="141"/>
      <c r="G19" s="92"/>
      <c r="H19" s="103" t="s">
        <v>19</v>
      </c>
      <c r="I19" s="98" t="s">
        <v>19</v>
      </c>
      <c r="J19" s="106" t="str">
        <f>IF(G19-D19*3000=0,"",G19-D19*3000)</f>
        <v/>
      </c>
      <c r="K19" s="107"/>
      <c r="L19" s="4"/>
      <c r="M19" s="4"/>
    </row>
    <row r="20" spans="1:62" s="15" customFormat="1" ht="20.100000000000001" customHeight="1" x14ac:dyDescent="0.15">
      <c r="A20" s="90"/>
      <c r="B20" s="139"/>
      <c r="C20" s="139"/>
      <c r="D20" s="140"/>
      <c r="E20" s="141"/>
      <c r="F20" s="141"/>
      <c r="G20" s="92"/>
      <c r="H20" s="103" t="s">
        <v>19</v>
      </c>
      <c r="I20" s="98" t="s">
        <v>19</v>
      </c>
      <c r="J20" s="106" t="str">
        <f>IF(G20-D20*3000=0,"",G20-D20*3000)</f>
        <v/>
      </c>
      <c r="K20" s="107"/>
      <c r="L20" s="4"/>
      <c r="M20" s="4"/>
    </row>
    <row r="21" spans="1:62" s="15" customFormat="1" ht="20.100000000000001" customHeight="1" x14ac:dyDescent="0.15">
      <c r="A21" s="108" t="s">
        <v>21</v>
      </c>
      <c r="B21" s="142"/>
      <c r="C21" s="142"/>
      <c r="D21" s="143">
        <f>SUM(D9:F20)</f>
        <v>670</v>
      </c>
      <c r="E21" s="144"/>
      <c r="F21" s="144"/>
      <c r="G21" s="109">
        <f>SUM(G9:G20)</f>
        <v>2744720</v>
      </c>
      <c r="H21" s="103"/>
      <c r="I21" s="98"/>
      <c r="J21" s="109">
        <f>SUM(J9:J20)</f>
        <v>734720</v>
      </c>
      <c r="K21" s="107"/>
      <c r="L21" s="4"/>
      <c r="M21" s="4"/>
    </row>
    <row r="22" spans="1:62" s="15" customFormat="1" ht="9.9499999999999993" customHeight="1" x14ac:dyDescent="0.15">
      <c r="A22" s="4"/>
      <c r="B22" s="4"/>
      <c r="C22" s="4"/>
      <c r="D22" s="4"/>
      <c r="E22" s="4"/>
      <c r="F22" s="4"/>
      <c r="G22" s="4"/>
      <c r="H22" s="4"/>
      <c r="I22" s="4"/>
      <c r="J22" s="4"/>
      <c r="K22" s="4"/>
      <c r="L22" s="4"/>
      <c r="M22" s="4"/>
    </row>
    <row r="23" spans="1:62" s="15" customFormat="1" ht="21" customHeight="1" x14ac:dyDescent="0.15">
      <c r="A23" s="87" t="s">
        <v>83</v>
      </c>
      <c r="B23" s="4"/>
      <c r="C23" s="4"/>
      <c r="D23" s="4"/>
      <c r="E23" s="4"/>
      <c r="F23" s="4"/>
      <c r="G23" s="4"/>
      <c r="H23" s="4"/>
      <c r="I23" s="4"/>
      <c r="J23" s="4"/>
      <c r="K23" s="4"/>
      <c r="M23" s="4" t="s">
        <v>22</v>
      </c>
      <c r="N23" s="4"/>
    </row>
    <row r="24" spans="1:62" s="15" customFormat="1" ht="54" customHeight="1" x14ac:dyDescent="0.15">
      <c r="A24" s="10" t="s">
        <v>16</v>
      </c>
      <c r="B24" s="179" t="s">
        <v>23</v>
      </c>
      <c r="C24" s="179"/>
      <c r="D24" s="180" t="s">
        <v>94</v>
      </c>
      <c r="E24" s="181"/>
      <c r="F24" s="182"/>
      <c r="G24" s="12" t="s">
        <v>89</v>
      </c>
      <c r="H24" s="12" t="s">
        <v>92</v>
      </c>
      <c r="I24" s="17" t="s">
        <v>80</v>
      </c>
      <c r="J24" s="13" t="s">
        <v>91</v>
      </c>
      <c r="K24" s="14" t="s">
        <v>20</v>
      </c>
      <c r="M24" s="18" t="s">
        <v>24</v>
      </c>
      <c r="N24" s="18" t="s">
        <v>25</v>
      </c>
      <c r="O24" s="18" t="s">
        <v>26</v>
      </c>
      <c r="P24" s="18" t="s">
        <v>27</v>
      </c>
      <c r="Q24" s="18" t="s">
        <v>28</v>
      </c>
      <c r="R24" s="18" t="s">
        <v>29</v>
      </c>
    </row>
    <row r="25" spans="1:62" s="15" customFormat="1" ht="20.100000000000001" customHeight="1" x14ac:dyDescent="0.15">
      <c r="A25" s="90"/>
      <c r="B25" s="139"/>
      <c r="C25" s="139"/>
      <c r="D25" s="140"/>
      <c r="E25" s="141"/>
      <c r="F25" s="141"/>
      <c r="G25" s="92"/>
      <c r="H25" s="93"/>
      <c r="I25" s="92"/>
      <c r="J25" s="106" t="str">
        <f t="shared" ref="J25:J33" si="1">IF(G25-R25=0," ",G25-R25)</f>
        <v xml:space="preserve"> </v>
      </c>
      <c r="K25" s="107"/>
      <c r="M25" s="19">
        <f t="shared" ref="M25:M33" si="2">I25*50</f>
        <v>0</v>
      </c>
      <c r="N25" s="19">
        <f t="shared" ref="N25:N33" si="3">I25*100</f>
        <v>0</v>
      </c>
      <c r="O25" s="19">
        <f t="shared" ref="O25:O33" si="4">IF(M25&gt;=D25,D25*2500,M25*2500)</f>
        <v>0</v>
      </c>
      <c r="P25" s="19">
        <f t="shared" ref="P25:P33" si="5">IF(D25&gt;=N25,1800*(N25-M25),IF(D25&lt;M25,0,(D25-M25)*1800))</f>
        <v>0</v>
      </c>
      <c r="Q25" s="19">
        <f t="shared" ref="Q25:Q33" si="6">IF(D25&gt;N25,1100*(D25-N25),0)</f>
        <v>0</v>
      </c>
      <c r="R25" s="19">
        <f>SUM(O25:Q25)</f>
        <v>0</v>
      </c>
      <c r="BJ25" s="20"/>
    </row>
    <row r="26" spans="1:62" s="15" customFormat="1" ht="20.100000000000001" customHeight="1" x14ac:dyDescent="0.15">
      <c r="A26" s="90"/>
      <c r="B26" s="139"/>
      <c r="C26" s="139"/>
      <c r="D26" s="140"/>
      <c r="E26" s="141"/>
      <c r="F26" s="141"/>
      <c r="G26" s="92"/>
      <c r="H26" s="93"/>
      <c r="I26" s="92"/>
      <c r="J26" s="106" t="str">
        <f t="shared" si="1"/>
        <v xml:space="preserve"> </v>
      </c>
      <c r="K26" s="107"/>
      <c r="M26" s="19">
        <f t="shared" si="2"/>
        <v>0</v>
      </c>
      <c r="N26" s="19">
        <f t="shared" si="3"/>
        <v>0</v>
      </c>
      <c r="O26" s="19">
        <f t="shared" si="4"/>
        <v>0</v>
      </c>
      <c r="P26" s="19">
        <f t="shared" si="5"/>
        <v>0</v>
      </c>
      <c r="Q26" s="19">
        <f t="shared" si="6"/>
        <v>0</v>
      </c>
      <c r="R26" s="19">
        <f t="shared" ref="R26:R33" si="7">SUM(O26:Q26)</f>
        <v>0</v>
      </c>
      <c r="BJ26" s="20"/>
    </row>
    <row r="27" spans="1:62" s="15" customFormat="1" ht="20.100000000000001" customHeight="1" x14ac:dyDescent="0.15">
      <c r="A27" s="90"/>
      <c r="B27" s="139"/>
      <c r="C27" s="139"/>
      <c r="D27" s="140"/>
      <c r="E27" s="141"/>
      <c r="F27" s="141"/>
      <c r="G27" s="92"/>
      <c r="H27" s="93"/>
      <c r="I27" s="92"/>
      <c r="J27" s="106" t="str">
        <f t="shared" si="1"/>
        <v xml:space="preserve"> </v>
      </c>
      <c r="K27" s="107"/>
      <c r="M27" s="19">
        <f t="shared" si="2"/>
        <v>0</v>
      </c>
      <c r="N27" s="19">
        <f t="shared" si="3"/>
        <v>0</v>
      </c>
      <c r="O27" s="19">
        <f t="shared" si="4"/>
        <v>0</v>
      </c>
      <c r="P27" s="19">
        <f t="shared" si="5"/>
        <v>0</v>
      </c>
      <c r="Q27" s="19">
        <f t="shared" si="6"/>
        <v>0</v>
      </c>
      <c r="R27" s="19">
        <f t="shared" si="7"/>
        <v>0</v>
      </c>
      <c r="BJ27" s="20"/>
    </row>
    <row r="28" spans="1:62" s="15" customFormat="1" ht="20.100000000000001" customHeight="1" x14ac:dyDescent="0.15">
      <c r="A28" s="90"/>
      <c r="B28" s="139"/>
      <c r="C28" s="139"/>
      <c r="D28" s="140"/>
      <c r="E28" s="141"/>
      <c r="F28" s="141"/>
      <c r="G28" s="92"/>
      <c r="H28" s="93"/>
      <c r="I28" s="92"/>
      <c r="J28" s="106" t="str">
        <f t="shared" si="1"/>
        <v xml:space="preserve"> </v>
      </c>
      <c r="K28" s="107"/>
      <c r="M28" s="19">
        <f t="shared" si="2"/>
        <v>0</v>
      </c>
      <c r="N28" s="19">
        <f t="shared" si="3"/>
        <v>0</v>
      </c>
      <c r="O28" s="19">
        <f t="shared" si="4"/>
        <v>0</v>
      </c>
      <c r="P28" s="19">
        <f t="shared" si="5"/>
        <v>0</v>
      </c>
      <c r="Q28" s="19">
        <f t="shared" si="6"/>
        <v>0</v>
      </c>
      <c r="R28" s="19">
        <f t="shared" si="7"/>
        <v>0</v>
      </c>
      <c r="BJ28" s="20"/>
    </row>
    <row r="29" spans="1:62" s="15" customFormat="1" ht="20.100000000000001" customHeight="1" x14ac:dyDescent="0.15">
      <c r="A29" s="90"/>
      <c r="B29" s="139"/>
      <c r="C29" s="139"/>
      <c r="D29" s="140"/>
      <c r="E29" s="141"/>
      <c r="F29" s="141"/>
      <c r="G29" s="92"/>
      <c r="H29" s="93"/>
      <c r="I29" s="92"/>
      <c r="J29" s="106" t="str">
        <f t="shared" si="1"/>
        <v xml:space="preserve"> </v>
      </c>
      <c r="K29" s="107"/>
      <c r="M29" s="19">
        <f t="shared" si="2"/>
        <v>0</v>
      </c>
      <c r="N29" s="19">
        <f t="shared" si="3"/>
        <v>0</v>
      </c>
      <c r="O29" s="19">
        <f t="shared" si="4"/>
        <v>0</v>
      </c>
      <c r="P29" s="19">
        <f t="shared" si="5"/>
        <v>0</v>
      </c>
      <c r="Q29" s="19">
        <f t="shared" si="6"/>
        <v>0</v>
      </c>
      <c r="R29" s="19">
        <f t="shared" si="7"/>
        <v>0</v>
      </c>
      <c r="BJ29" s="20"/>
    </row>
    <row r="30" spans="1:62" s="15" customFormat="1" ht="20.100000000000001" customHeight="1" x14ac:dyDescent="0.15">
      <c r="A30" s="90"/>
      <c r="B30" s="139"/>
      <c r="C30" s="139"/>
      <c r="D30" s="140"/>
      <c r="E30" s="141"/>
      <c r="F30" s="141"/>
      <c r="G30" s="92"/>
      <c r="H30" s="93"/>
      <c r="I30" s="92"/>
      <c r="J30" s="106" t="str">
        <f t="shared" si="1"/>
        <v xml:space="preserve"> </v>
      </c>
      <c r="K30" s="107"/>
      <c r="M30" s="19">
        <f t="shared" si="2"/>
        <v>0</v>
      </c>
      <c r="N30" s="19">
        <f t="shared" si="3"/>
        <v>0</v>
      </c>
      <c r="O30" s="19">
        <f t="shared" si="4"/>
        <v>0</v>
      </c>
      <c r="P30" s="19">
        <f t="shared" si="5"/>
        <v>0</v>
      </c>
      <c r="Q30" s="19">
        <f t="shared" si="6"/>
        <v>0</v>
      </c>
      <c r="R30" s="19">
        <f t="shared" si="7"/>
        <v>0</v>
      </c>
      <c r="BJ30" s="20"/>
    </row>
    <row r="31" spans="1:62" s="15" customFormat="1" ht="20.100000000000001" customHeight="1" x14ac:dyDescent="0.15">
      <c r="A31" s="90"/>
      <c r="B31" s="139"/>
      <c r="C31" s="139"/>
      <c r="D31" s="140"/>
      <c r="E31" s="141"/>
      <c r="F31" s="141"/>
      <c r="G31" s="92"/>
      <c r="H31" s="93"/>
      <c r="I31" s="92"/>
      <c r="J31" s="106" t="str">
        <f t="shared" si="1"/>
        <v xml:space="preserve"> </v>
      </c>
      <c r="K31" s="107"/>
      <c r="M31" s="19">
        <f t="shared" si="2"/>
        <v>0</v>
      </c>
      <c r="N31" s="19">
        <f t="shared" si="3"/>
        <v>0</v>
      </c>
      <c r="O31" s="19">
        <f t="shared" si="4"/>
        <v>0</v>
      </c>
      <c r="P31" s="19">
        <f t="shared" si="5"/>
        <v>0</v>
      </c>
      <c r="Q31" s="19">
        <f t="shared" si="6"/>
        <v>0</v>
      </c>
      <c r="R31" s="19">
        <f t="shared" si="7"/>
        <v>0</v>
      </c>
      <c r="BJ31" s="20"/>
    </row>
    <row r="32" spans="1:62" s="15" customFormat="1" ht="20.100000000000001" customHeight="1" x14ac:dyDescent="0.15">
      <c r="A32" s="90"/>
      <c r="B32" s="139"/>
      <c r="C32" s="139"/>
      <c r="D32" s="140"/>
      <c r="E32" s="141"/>
      <c r="F32" s="141"/>
      <c r="G32" s="92"/>
      <c r="H32" s="94"/>
      <c r="I32" s="92"/>
      <c r="J32" s="106" t="str">
        <f t="shared" si="1"/>
        <v xml:space="preserve"> </v>
      </c>
      <c r="K32" s="107"/>
      <c r="M32" s="19">
        <f t="shared" si="2"/>
        <v>0</v>
      </c>
      <c r="N32" s="19">
        <f t="shared" si="3"/>
        <v>0</v>
      </c>
      <c r="O32" s="19">
        <f t="shared" si="4"/>
        <v>0</v>
      </c>
      <c r="P32" s="19">
        <f t="shared" si="5"/>
        <v>0</v>
      </c>
      <c r="Q32" s="19">
        <f t="shared" si="6"/>
        <v>0</v>
      </c>
      <c r="R32" s="19">
        <f t="shared" si="7"/>
        <v>0</v>
      </c>
      <c r="BJ32" s="20"/>
    </row>
    <row r="33" spans="1:68" s="15" customFormat="1" ht="20.100000000000001" customHeight="1" x14ac:dyDescent="0.15">
      <c r="A33" s="90"/>
      <c r="B33" s="139"/>
      <c r="C33" s="139"/>
      <c r="D33" s="140"/>
      <c r="E33" s="141"/>
      <c r="F33" s="141"/>
      <c r="G33" s="92"/>
      <c r="H33" s="94"/>
      <c r="I33" s="92"/>
      <c r="J33" s="106" t="str">
        <f t="shared" si="1"/>
        <v xml:space="preserve"> </v>
      </c>
      <c r="K33" s="107"/>
      <c r="M33" s="19">
        <f t="shared" si="2"/>
        <v>0</v>
      </c>
      <c r="N33" s="19">
        <f t="shared" si="3"/>
        <v>0</v>
      </c>
      <c r="O33" s="19">
        <f t="shared" si="4"/>
        <v>0</v>
      </c>
      <c r="P33" s="19">
        <f t="shared" si="5"/>
        <v>0</v>
      </c>
      <c r="Q33" s="19">
        <f t="shared" si="6"/>
        <v>0</v>
      </c>
      <c r="R33" s="19">
        <f t="shared" si="7"/>
        <v>0</v>
      </c>
      <c r="BJ33" s="20"/>
    </row>
    <row r="34" spans="1:68" s="15" customFormat="1" ht="21" customHeight="1" x14ac:dyDescent="0.15">
      <c r="A34" s="108" t="s">
        <v>21</v>
      </c>
      <c r="B34" s="142"/>
      <c r="C34" s="142"/>
      <c r="D34" s="143">
        <f>SUM(D25:F33)</f>
        <v>0</v>
      </c>
      <c r="E34" s="144"/>
      <c r="F34" s="144"/>
      <c r="G34" s="109">
        <f>SUM(G25:G33)</f>
        <v>0</v>
      </c>
      <c r="H34" s="110"/>
      <c r="I34" s="109"/>
      <c r="J34" s="109">
        <f>SUM(J25:J33)</f>
        <v>0</v>
      </c>
      <c r="K34" s="107"/>
      <c r="BJ34" s="20"/>
      <c r="BK34" s="20"/>
      <c r="BL34" s="20"/>
      <c r="BM34" s="20"/>
      <c r="BN34" s="20"/>
      <c r="BO34" s="20"/>
      <c r="BP34" s="20"/>
    </row>
    <row r="35" spans="1:68" s="15" customFormat="1" ht="9" customHeight="1" x14ac:dyDescent="0.15">
      <c r="A35" s="4"/>
      <c r="B35" s="4"/>
      <c r="C35" s="21"/>
      <c r="D35" s="4"/>
      <c r="E35" s="4"/>
      <c r="F35" s="4"/>
      <c r="G35" s="4"/>
      <c r="H35" s="4"/>
      <c r="I35" s="4"/>
      <c r="J35" s="4"/>
      <c r="K35" s="4"/>
      <c r="L35" s="4"/>
      <c r="M35" s="4"/>
    </row>
    <row r="36" spans="1:68" s="15" customFormat="1" ht="21" customHeight="1" x14ac:dyDescent="0.15">
      <c r="A36" s="4" t="s">
        <v>30</v>
      </c>
      <c r="B36" s="4"/>
      <c r="C36" s="4"/>
      <c r="E36" s="4"/>
      <c r="F36" s="4"/>
      <c r="G36" s="4"/>
      <c r="H36" s="4"/>
      <c r="I36" s="4"/>
      <c r="J36" s="4"/>
      <c r="L36" s="22"/>
      <c r="M36" s="22"/>
    </row>
    <row r="37" spans="1:68" s="15" customFormat="1" ht="54" customHeight="1" x14ac:dyDescent="0.15">
      <c r="A37" s="10" t="s">
        <v>16</v>
      </c>
      <c r="B37" s="179" t="s">
        <v>23</v>
      </c>
      <c r="C37" s="179"/>
      <c r="D37" s="180" t="s">
        <v>94</v>
      </c>
      <c r="E37" s="181"/>
      <c r="F37" s="182"/>
      <c r="G37" s="12" t="s">
        <v>90</v>
      </c>
      <c r="H37" s="12" t="s">
        <v>19</v>
      </c>
      <c r="I37" s="12" t="s">
        <v>19</v>
      </c>
      <c r="J37" s="13" t="s">
        <v>91</v>
      </c>
      <c r="K37" s="14" t="s">
        <v>19</v>
      </c>
      <c r="L37" s="22"/>
      <c r="M37" s="22"/>
    </row>
    <row r="38" spans="1:68" s="15" customFormat="1" ht="20.100000000000001" customHeight="1" x14ac:dyDescent="0.15">
      <c r="A38" s="98" t="s">
        <v>19</v>
      </c>
      <c r="B38" s="183" t="s">
        <v>19</v>
      </c>
      <c r="C38" s="183"/>
      <c r="D38" s="184">
        <f>D21+D34</f>
        <v>670</v>
      </c>
      <c r="E38" s="185"/>
      <c r="F38" s="185"/>
      <c r="G38" s="100">
        <f>G21+G34</f>
        <v>2744720</v>
      </c>
      <c r="H38" s="101" t="s">
        <v>19</v>
      </c>
      <c r="I38" s="101" t="s">
        <v>19</v>
      </c>
      <c r="J38" s="102">
        <f>J21+J34</f>
        <v>734720</v>
      </c>
      <c r="K38" s="103" t="s">
        <v>19</v>
      </c>
      <c r="L38" s="4"/>
      <c r="M38" s="4"/>
    </row>
    <row r="39" spans="1:68" s="15" customFormat="1" ht="10.5" customHeight="1" x14ac:dyDescent="0.15">
      <c r="A39" s="24"/>
      <c r="B39" s="24"/>
      <c r="C39" s="24"/>
      <c r="D39" s="25"/>
      <c r="E39" s="25"/>
      <c r="F39" s="25"/>
      <c r="G39" s="26"/>
      <c r="H39" s="4"/>
      <c r="I39" s="4"/>
      <c r="J39" s="22"/>
      <c r="K39" s="27"/>
      <c r="L39" s="4"/>
      <c r="M39" s="4"/>
    </row>
    <row r="40" spans="1:68" s="5" customFormat="1" ht="21.75" customHeight="1" x14ac:dyDescent="0.15">
      <c r="A40" s="85" t="s">
        <v>58</v>
      </c>
      <c r="B40" s="7"/>
      <c r="C40" s="7"/>
      <c r="D40" s="7"/>
      <c r="E40" s="7"/>
      <c r="F40" s="7"/>
      <c r="G40" s="7"/>
      <c r="H40" s="7"/>
      <c r="I40" s="7"/>
      <c r="J40" s="7"/>
      <c r="K40" s="7"/>
      <c r="L40" s="7"/>
      <c r="M40" s="7"/>
    </row>
    <row r="41" spans="1:68" s="5" customFormat="1" ht="21.75" customHeight="1" x14ac:dyDescent="0.15">
      <c r="A41" s="84" t="s">
        <v>59</v>
      </c>
      <c r="B41" s="7"/>
      <c r="C41" s="7"/>
      <c r="D41" s="7"/>
      <c r="E41" s="7"/>
      <c r="F41" s="7"/>
      <c r="G41" s="7"/>
      <c r="H41" s="7"/>
      <c r="I41" s="7"/>
      <c r="J41" s="7"/>
      <c r="K41" s="7"/>
      <c r="L41" s="7"/>
      <c r="M41" s="7"/>
    </row>
    <row r="42" spans="1:68" s="30" customFormat="1" ht="21.75" customHeight="1" x14ac:dyDescent="0.15">
      <c r="A42" s="28"/>
      <c r="B42" s="28"/>
      <c r="C42" s="28"/>
      <c r="D42" s="28"/>
      <c r="E42" s="186" t="s">
        <v>60</v>
      </c>
      <c r="F42" s="187"/>
      <c r="G42" s="187"/>
      <c r="H42" s="188"/>
      <c r="I42" s="186" t="s">
        <v>61</v>
      </c>
      <c r="J42" s="188"/>
      <c r="K42" s="192" t="s">
        <v>62</v>
      </c>
      <c r="L42" s="7"/>
      <c r="M42" s="29"/>
    </row>
    <row r="43" spans="1:68" s="30" customFormat="1" ht="14.25" customHeight="1" x14ac:dyDescent="0.15">
      <c r="A43" s="31"/>
      <c r="B43" s="31"/>
      <c r="C43" s="31"/>
      <c r="D43" s="31"/>
      <c r="E43" s="189"/>
      <c r="F43" s="190"/>
      <c r="G43" s="190"/>
      <c r="H43" s="191"/>
      <c r="I43" s="189"/>
      <c r="J43" s="191"/>
      <c r="K43" s="193"/>
      <c r="L43" s="7"/>
      <c r="M43" s="29"/>
    </row>
    <row r="44" spans="1:68" s="5" customFormat="1" ht="20.100000000000001" customHeight="1" x14ac:dyDescent="0.15">
      <c r="A44" s="86" t="s">
        <v>63</v>
      </c>
      <c r="B44" s="32"/>
      <c r="C44" s="32"/>
      <c r="D44" s="33"/>
      <c r="E44" s="203"/>
      <c r="F44" s="204"/>
      <c r="G44" s="204"/>
      <c r="H44" s="205"/>
      <c r="I44" s="203"/>
      <c r="J44" s="205"/>
      <c r="K44" s="34" t="str">
        <f>IF(SUM(E44:J44)=0,"",SUM(E44:J44))</f>
        <v/>
      </c>
      <c r="L44" s="104" t="e">
        <f>IF(J38-K44,"金額を一致させてください。","○")</f>
        <v>#VALUE!</v>
      </c>
      <c r="M44" s="7"/>
    </row>
    <row r="45" spans="1:68" s="5" customFormat="1" ht="20.100000000000001" customHeight="1" x14ac:dyDescent="0.15">
      <c r="A45" s="7"/>
      <c r="B45" s="7"/>
      <c r="C45" s="7"/>
      <c r="D45" s="7"/>
      <c r="E45" s="7"/>
      <c r="F45" s="7"/>
      <c r="G45" s="7"/>
      <c r="H45" s="7"/>
      <c r="I45" s="7"/>
      <c r="J45" s="7"/>
      <c r="K45" s="7"/>
      <c r="L45" s="7"/>
      <c r="M45" s="7"/>
    </row>
    <row r="46" spans="1:68" s="5" customFormat="1" ht="20.100000000000001" customHeight="1" x14ac:dyDescent="0.15">
      <c r="A46" s="84" t="s">
        <v>64</v>
      </c>
      <c r="B46" s="7"/>
      <c r="C46" s="7"/>
      <c r="D46" s="7"/>
      <c r="E46" s="7"/>
      <c r="F46" s="7"/>
      <c r="G46" s="7"/>
      <c r="H46" s="7"/>
      <c r="I46" s="7"/>
      <c r="J46" s="7"/>
      <c r="K46" s="7"/>
      <c r="L46" s="7"/>
      <c r="M46" s="7"/>
    </row>
    <row r="47" spans="1:68" s="5" customFormat="1" ht="20.100000000000001" customHeight="1" x14ac:dyDescent="0.15">
      <c r="A47" s="7" t="s">
        <v>105</v>
      </c>
      <c r="B47" s="7"/>
      <c r="C47" s="7"/>
      <c r="D47" s="7"/>
      <c r="E47" s="7"/>
      <c r="F47" s="7"/>
      <c r="G47" s="7"/>
      <c r="H47" s="7"/>
      <c r="I47" s="7"/>
      <c r="J47" s="7"/>
      <c r="K47" s="7"/>
      <c r="L47" s="7"/>
      <c r="M47" s="7"/>
    </row>
    <row r="48" spans="1:68" s="5" customFormat="1" ht="20.100000000000001" customHeight="1" x14ac:dyDescent="0.15">
      <c r="A48" s="200" t="s">
        <v>65</v>
      </c>
      <c r="B48" s="171"/>
      <c r="C48" s="171"/>
      <c r="D48" s="171"/>
      <c r="E48" s="171"/>
      <c r="F48" s="171"/>
      <c r="G48" s="171"/>
      <c r="H48" s="172"/>
      <c r="I48" s="201"/>
      <c r="J48" s="201"/>
      <c r="O48" s="7"/>
    </row>
    <row r="49" spans="1:15" s="5" customFormat="1" ht="32.25" customHeight="1" x14ac:dyDescent="0.15">
      <c r="A49" s="35" t="s">
        <v>104</v>
      </c>
      <c r="B49" s="36"/>
      <c r="C49" s="4"/>
      <c r="D49" s="36"/>
      <c r="E49" s="4"/>
      <c r="F49" s="37"/>
      <c r="G49" s="36"/>
      <c r="H49" s="4"/>
      <c r="I49" s="37"/>
      <c r="J49" s="7"/>
      <c r="K49" s="7"/>
      <c r="L49" s="7"/>
      <c r="M49" s="7"/>
    </row>
    <row r="50" spans="1:15" s="5" customFormat="1" ht="20.100000000000001" customHeight="1" x14ac:dyDescent="0.15">
      <c r="A50" s="200" t="s">
        <v>66</v>
      </c>
      <c r="B50" s="171"/>
      <c r="C50" s="171"/>
      <c r="D50" s="171"/>
      <c r="E50" s="171"/>
      <c r="F50" s="171"/>
      <c r="G50" s="171"/>
      <c r="H50" s="172"/>
      <c r="I50" s="201"/>
      <c r="J50" s="201"/>
      <c r="O50" s="7"/>
    </row>
    <row r="51" spans="1:15" s="5" customFormat="1" ht="27.75" customHeight="1" x14ac:dyDescent="0.15">
      <c r="A51" s="38" t="s">
        <v>103</v>
      </c>
      <c r="B51" s="37"/>
      <c r="C51" s="37"/>
      <c r="D51" s="37"/>
      <c r="E51" s="37"/>
      <c r="F51" s="37"/>
      <c r="G51" s="37"/>
      <c r="H51" s="37"/>
      <c r="I51" s="29"/>
      <c r="J51" s="29"/>
      <c r="K51" s="29"/>
      <c r="L51" s="29"/>
      <c r="M51" s="29"/>
    </row>
    <row r="52" spans="1:15" s="5" customFormat="1" ht="20.100000000000001" customHeight="1" x14ac:dyDescent="0.15">
      <c r="A52" s="202" t="s">
        <v>67</v>
      </c>
      <c r="B52" s="171"/>
      <c r="C52" s="171"/>
      <c r="D52" s="171"/>
      <c r="E52" s="171"/>
      <c r="F52" s="171"/>
      <c r="G52" s="171"/>
      <c r="H52" s="172"/>
      <c r="I52" s="199" t="str">
        <f>IF(ISERR(I48/I50)=TRUE,"",I48/I50)</f>
        <v/>
      </c>
      <c r="J52" s="199"/>
    </row>
    <row r="53" spans="1:15" s="5" customFormat="1" ht="72.75" customHeight="1" x14ac:dyDescent="0.15">
      <c r="A53" s="194" t="s">
        <v>85</v>
      </c>
      <c r="B53" s="158"/>
      <c r="C53" s="158"/>
      <c r="D53" s="158"/>
      <c r="E53" s="158"/>
      <c r="F53" s="158"/>
      <c r="G53" s="158"/>
      <c r="H53" s="159"/>
      <c r="I53" s="195"/>
      <c r="J53" s="195"/>
    </row>
    <row r="54" spans="1:15" s="5" customFormat="1" ht="20.100000000000001" customHeight="1" x14ac:dyDescent="0.15">
      <c r="A54" s="196" t="s">
        <v>68</v>
      </c>
      <c r="B54" s="197"/>
      <c r="C54" s="197"/>
      <c r="D54" s="197"/>
      <c r="E54" s="197"/>
      <c r="F54" s="197"/>
      <c r="G54" s="197"/>
      <c r="H54" s="198"/>
      <c r="I54" s="199" t="str">
        <f>IF(I53="",I52,MIN(I52,I53))</f>
        <v/>
      </c>
      <c r="J54" s="199"/>
    </row>
    <row r="55" spans="1:15" s="5" customFormat="1" ht="20.100000000000001" customHeight="1" x14ac:dyDescent="0.15">
      <c r="A55" s="29"/>
      <c r="B55" s="29"/>
      <c r="C55" s="29"/>
      <c r="D55" s="29"/>
      <c r="E55" s="29"/>
      <c r="F55" s="29"/>
      <c r="G55" s="37"/>
      <c r="H55" s="37"/>
      <c r="I55" s="29"/>
      <c r="J55" s="29"/>
      <c r="K55" s="29"/>
      <c r="L55" s="29"/>
      <c r="M55" s="29"/>
    </row>
    <row r="56" spans="1:15" s="5" customFormat="1" ht="20.100000000000001" customHeight="1" x14ac:dyDescent="0.15">
      <c r="A56" s="84" t="s">
        <v>69</v>
      </c>
      <c r="B56" s="7"/>
      <c r="C56" s="7"/>
      <c r="D56" s="7"/>
      <c r="E56" s="7"/>
      <c r="F56" s="7"/>
      <c r="G56" s="7"/>
      <c r="H56" s="7"/>
      <c r="I56" s="7"/>
      <c r="J56" s="7"/>
      <c r="K56" s="7"/>
      <c r="L56" s="7"/>
      <c r="M56" s="7"/>
    </row>
    <row r="57" spans="1:15" s="5" customFormat="1" ht="20.100000000000001" customHeight="1" x14ac:dyDescent="0.15">
      <c r="A57" s="7" t="s">
        <v>70</v>
      </c>
      <c r="B57" s="7"/>
      <c r="C57" s="7"/>
      <c r="D57" s="7"/>
      <c r="E57" s="7"/>
      <c r="F57" s="7"/>
      <c r="G57" s="39" t="str">
        <f>IF(ISERR(E44/K44)=TRUE,"",E44/K44)</f>
        <v/>
      </c>
      <c r="H57" s="7" t="s">
        <v>71</v>
      </c>
      <c r="I57" s="7"/>
      <c r="J57" s="29"/>
      <c r="K57" s="29"/>
      <c r="L57" s="29"/>
      <c r="M57" s="29"/>
    </row>
    <row r="58" spans="1:15" s="5" customFormat="1" ht="9" customHeight="1" x14ac:dyDescent="0.15">
      <c r="A58" s="7"/>
      <c r="B58" s="7"/>
      <c r="C58" s="7"/>
      <c r="D58" s="7"/>
      <c r="E58" s="7"/>
      <c r="F58" s="7"/>
      <c r="G58" s="7"/>
      <c r="H58" s="7"/>
      <c r="I58" s="7"/>
      <c r="J58" s="7"/>
      <c r="K58" s="7"/>
      <c r="L58" s="7"/>
      <c r="M58" s="7"/>
    </row>
    <row r="59" spans="1:15" s="5" customFormat="1" ht="20.100000000000001" customHeight="1" thickBot="1" x14ac:dyDescent="0.2">
      <c r="A59" s="84" t="s">
        <v>72</v>
      </c>
      <c r="B59" s="7"/>
      <c r="C59" s="7"/>
      <c r="D59" s="7"/>
      <c r="E59" s="7"/>
      <c r="F59" s="7"/>
      <c r="G59" s="7"/>
      <c r="H59" s="7"/>
      <c r="I59" s="7"/>
      <c r="J59" s="7"/>
      <c r="K59" s="7"/>
      <c r="L59" s="7"/>
      <c r="M59" s="7"/>
    </row>
    <row r="60" spans="1:15" s="5" customFormat="1" ht="20.100000000000001" customHeight="1" thickTop="1" thickBot="1" x14ac:dyDescent="0.2">
      <c r="A60" s="40" t="s">
        <v>73</v>
      </c>
      <c r="B60" s="40"/>
      <c r="C60" s="40"/>
      <c r="D60" s="40"/>
      <c r="E60" s="40"/>
      <c r="F60" s="40"/>
      <c r="G60" s="36"/>
      <c r="H60" s="105" t="str">
        <f>IF(ISERR(J38*G57*10/110*I54),"",ROUNDDOWN(J38*G57*10/110*I54,0))</f>
        <v/>
      </c>
      <c r="I60" s="7" t="s">
        <v>74</v>
      </c>
      <c r="J60" s="7"/>
      <c r="K60" s="7"/>
      <c r="L60" s="7"/>
      <c r="M60" s="7"/>
    </row>
    <row r="61" spans="1:15" s="5" customFormat="1" ht="30.75" customHeight="1" thickTop="1" x14ac:dyDescent="0.15">
      <c r="A61" s="7"/>
      <c r="B61" s="7"/>
      <c r="C61" s="7"/>
      <c r="D61" s="7"/>
      <c r="E61" s="7"/>
      <c r="F61" s="7"/>
      <c r="G61" s="7"/>
      <c r="H61" s="166" t="s">
        <v>143</v>
      </c>
      <c r="I61" s="166"/>
      <c r="J61" s="166"/>
      <c r="K61" s="166"/>
      <c r="L61" s="7"/>
      <c r="M61" s="7"/>
    </row>
    <row r="62" spans="1:15" s="5" customFormat="1" ht="6.75" customHeight="1" x14ac:dyDescent="0.15">
      <c r="A62" s="7"/>
      <c r="B62" s="7"/>
      <c r="C62" s="7"/>
      <c r="D62" s="7"/>
      <c r="E62" s="7"/>
      <c r="F62" s="7"/>
      <c r="G62" s="7"/>
      <c r="H62" s="7"/>
      <c r="I62" s="7"/>
      <c r="J62" s="7"/>
      <c r="K62" s="7"/>
      <c r="L62" s="7"/>
      <c r="M62" s="7"/>
    </row>
    <row r="63" spans="1:15" s="5" customFormat="1" ht="23.25" customHeight="1" x14ac:dyDescent="0.15">
      <c r="A63" s="7"/>
      <c r="B63" s="7"/>
      <c r="C63" s="7"/>
      <c r="D63" s="7"/>
      <c r="E63" s="7"/>
      <c r="F63" s="7"/>
      <c r="G63" s="7"/>
      <c r="H63" s="7"/>
      <c r="I63" s="7"/>
      <c r="J63" s="7"/>
      <c r="K63" s="7"/>
      <c r="L63" s="7"/>
      <c r="M63" s="7"/>
    </row>
    <row r="64" spans="1:15" x14ac:dyDescent="0.15">
      <c r="A64" s="23"/>
      <c r="B64" s="23"/>
      <c r="C64" s="23"/>
      <c r="D64" s="23"/>
      <c r="E64" s="23"/>
      <c r="F64" s="23"/>
      <c r="G64" s="23"/>
      <c r="H64" s="23"/>
      <c r="I64" s="23"/>
      <c r="J64" s="23"/>
      <c r="K64" s="23"/>
      <c r="L64" s="23"/>
    </row>
    <row r="65" spans="1:12" x14ac:dyDescent="0.15">
      <c r="A65" s="23"/>
      <c r="B65" s="23"/>
      <c r="C65" s="23"/>
      <c r="D65" s="23"/>
      <c r="E65" s="23"/>
      <c r="F65" s="23"/>
      <c r="G65" s="23"/>
      <c r="H65" s="23"/>
      <c r="I65" s="23"/>
      <c r="J65" s="23"/>
      <c r="K65" s="23"/>
      <c r="L65" s="23"/>
    </row>
    <row r="66" spans="1:12" x14ac:dyDescent="0.15">
      <c r="A66" s="23"/>
      <c r="B66" s="23"/>
      <c r="C66" s="23"/>
      <c r="D66" s="23"/>
      <c r="E66" s="23"/>
      <c r="F66" s="23"/>
      <c r="G66" s="23"/>
      <c r="H66" s="23"/>
      <c r="I66" s="23"/>
      <c r="J66" s="23"/>
      <c r="K66" s="23"/>
      <c r="L66" s="23"/>
    </row>
    <row r="67" spans="1:12" x14ac:dyDescent="0.15">
      <c r="A67" s="23"/>
      <c r="B67" s="23"/>
      <c r="C67" s="23"/>
      <c r="D67" s="23"/>
      <c r="E67" s="23"/>
      <c r="F67" s="23"/>
      <c r="G67" s="23"/>
      <c r="H67" s="23"/>
      <c r="I67" s="23"/>
      <c r="J67" s="23"/>
      <c r="K67" s="23"/>
      <c r="L67" s="23"/>
    </row>
    <row r="68" spans="1:12" x14ac:dyDescent="0.15">
      <c r="A68" s="23"/>
      <c r="B68" s="23"/>
      <c r="C68" s="23"/>
      <c r="D68" s="23"/>
      <c r="E68" s="23"/>
      <c r="F68" s="23"/>
      <c r="G68" s="23"/>
      <c r="H68" s="23"/>
      <c r="I68" s="23"/>
      <c r="J68" s="23"/>
      <c r="K68" s="23"/>
      <c r="L68" s="23"/>
    </row>
    <row r="69" spans="1:12" x14ac:dyDescent="0.15">
      <c r="A69" s="23"/>
      <c r="B69" s="23"/>
      <c r="C69" s="23"/>
      <c r="D69" s="23"/>
      <c r="E69" s="23"/>
      <c r="F69" s="23"/>
      <c r="G69" s="23"/>
      <c r="H69" s="23"/>
      <c r="I69" s="23"/>
      <c r="J69" s="23"/>
      <c r="K69" s="23"/>
      <c r="L69" s="23"/>
    </row>
    <row r="70" spans="1:12" x14ac:dyDescent="0.15">
      <c r="A70" s="23"/>
      <c r="B70" s="23"/>
      <c r="C70" s="23"/>
      <c r="D70" s="23"/>
      <c r="E70" s="23"/>
      <c r="F70" s="23"/>
      <c r="G70" s="23"/>
      <c r="H70" s="23"/>
      <c r="I70" s="23"/>
      <c r="J70" s="23"/>
      <c r="K70" s="23"/>
      <c r="L70" s="23"/>
    </row>
    <row r="71" spans="1:12" x14ac:dyDescent="0.15">
      <c r="A71" s="23"/>
      <c r="B71" s="23"/>
      <c r="C71" s="23"/>
      <c r="D71" s="23"/>
      <c r="E71" s="23"/>
      <c r="F71" s="23"/>
      <c r="G71" s="23"/>
      <c r="H71" s="23"/>
      <c r="I71" s="23"/>
      <c r="J71" s="23"/>
      <c r="K71" s="23"/>
      <c r="L71" s="23"/>
    </row>
    <row r="72" spans="1:12" x14ac:dyDescent="0.15">
      <c r="A72" s="23"/>
      <c r="B72" s="23"/>
      <c r="C72" s="23"/>
      <c r="D72" s="23"/>
      <c r="E72" s="23"/>
      <c r="F72" s="23"/>
      <c r="G72" s="23"/>
      <c r="H72" s="23"/>
      <c r="I72" s="23"/>
      <c r="J72" s="23"/>
      <c r="K72" s="23"/>
      <c r="L72" s="23"/>
    </row>
    <row r="73" spans="1:12" x14ac:dyDescent="0.15">
      <c r="A73" s="23"/>
      <c r="B73" s="23"/>
      <c r="C73" s="23"/>
      <c r="D73" s="23"/>
      <c r="E73" s="23"/>
      <c r="F73" s="23"/>
      <c r="G73" s="23"/>
      <c r="H73" s="23"/>
      <c r="I73" s="23"/>
      <c r="J73" s="23"/>
      <c r="K73" s="23"/>
      <c r="L73" s="23"/>
    </row>
    <row r="74" spans="1:12" x14ac:dyDescent="0.15">
      <c r="A74" s="23"/>
      <c r="B74" s="23"/>
      <c r="C74" s="23"/>
      <c r="D74" s="23"/>
      <c r="E74" s="23"/>
      <c r="F74" s="23"/>
      <c r="G74" s="23"/>
      <c r="H74" s="23"/>
      <c r="I74" s="23"/>
      <c r="J74" s="23"/>
      <c r="K74" s="23"/>
      <c r="L74" s="23"/>
    </row>
    <row r="75" spans="1:12" x14ac:dyDescent="0.15">
      <c r="A75" s="23"/>
      <c r="B75" s="23"/>
      <c r="C75" s="23"/>
      <c r="D75" s="23"/>
      <c r="E75" s="23"/>
      <c r="F75" s="23"/>
      <c r="G75" s="23"/>
      <c r="H75" s="23"/>
      <c r="I75" s="23"/>
      <c r="J75" s="23"/>
      <c r="K75" s="23"/>
      <c r="L75" s="23"/>
    </row>
    <row r="76" spans="1:12" x14ac:dyDescent="0.15">
      <c r="A76" s="23"/>
      <c r="B76" s="23"/>
      <c r="C76" s="23"/>
      <c r="D76" s="23"/>
      <c r="E76" s="23"/>
      <c r="F76" s="23"/>
      <c r="G76" s="23"/>
      <c r="H76" s="23"/>
      <c r="I76" s="23"/>
      <c r="J76" s="23"/>
      <c r="K76" s="23"/>
      <c r="L76" s="23"/>
    </row>
  </sheetData>
  <mergeCells count="73">
    <mergeCell ref="A53:H53"/>
    <mergeCell ref="A54:H54"/>
    <mergeCell ref="I53:J53"/>
    <mergeCell ref="I54:J54"/>
    <mergeCell ref="A4:K4"/>
    <mergeCell ref="B32:C32"/>
    <mergeCell ref="D32:F32"/>
    <mergeCell ref="B33:C33"/>
    <mergeCell ref="D33:F33"/>
    <mergeCell ref="B34:C34"/>
    <mergeCell ref="D34:F34"/>
    <mergeCell ref="B29:C29"/>
    <mergeCell ref="D29:F29"/>
    <mergeCell ref="B30:C30"/>
    <mergeCell ref="D30:F30"/>
    <mergeCell ref="B31:C31"/>
    <mergeCell ref="A1:K1"/>
    <mergeCell ref="A52:H52"/>
    <mergeCell ref="I48:J48"/>
    <mergeCell ref="I50:J50"/>
    <mergeCell ref="I52:J52"/>
    <mergeCell ref="A50:H50"/>
    <mergeCell ref="A48:H48"/>
    <mergeCell ref="E42:H43"/>
    <mergeCell ref="I42:J43"/>
    <mergeCell ref="K42:K43"/>
    <mergeCell ref="E44:H44"/>
    <mergeCell ref="I44:J44"/>
    <mergeCell ref="B37:C37"/>
    <mergeCell ref="D37:F37"/>
    <mergeCell ref="B38:C38"/>
    <mergeCell ref="D38:F38"/>
    <mergeCell ref="D31:F31"/>
    <mergeCell ref="B26:C26"/>
    <mergeCell ref="D26:F26"/>
    <mergeCell ref="B27:C27"/>
    <mergeCell ref="D27:F27"/>
    <mergeCell ref="B28:C28"/>
    <mergeCell ref="D28:F28"/>
    <mergeCell ref="B21:C21"/>
    <mergeCell ref="D21:F21"/>
    <mergeCell ref="B24:C24"/>
    <mergeCell ref="D24:F24"/>
    <mergeCell ref="B25:C25"/>
    <mergeCell ref="D25:F25"/>
    <mergeCell ref="B18:C18"/>
    <mergeCell ref="D18:F18"/>
    <mergeCell ref="B19:C19"/>
    <mergeCell ref="D19:F19"/>
    <mergeCell ref="B20:C20"/>
    <mergeCell ref="D20:F20"/>
    <mergeCell ref="B15:C15"/>
    <mergeCell ref="D15:F15"/>
    <mergeCell ref="B16:C16"/>
    <mergeCell ref="D16:F16"/>
    <mergeCell ref="B17:C17"/>
    <mergeCell ref="D17:F17"/>
    <mergeCell ref="H61:K61"/>
    <mergeCell ref="G2:J2"/>
    <mergeCell ref="B8:C8"/>
    <mergeCell ref="D8:F8"/>
    <mergeCell ref="B9:C9"/>
    <mergeCell ref="D9:F9"/>
    <mergeCell ref="B10:C10"/>
    <mergeCell ref="D10:F10"/>
    <mergeCell ref="B11:C11"/>
    <mergeCell ref="D11:F11"/>
    <mergeCell ref="B12:C12"/>
    <mergeCell ref="D12:F12"/>
    <mergeCell ref="B13:C13"/>
    <mergeCell ref="D13:F13"/>
    <mergeCell ref="B14:C14"/>
    <mergeCell ref="D14:F14"/>
  </mergeCells>
  <phoneticPr fontId="2"/>
  <pageMargins left="0.78740157480314965" right="0.39370078740157483" top="0.78740157480314965" bottom="0.78740157480314965" header="0.51181102362204722" footer="0.51181102362204722"/>
  <pageSetup paperSize="9" scale="88" fitToHeight="2" orientation="portrait" blackAndWhite="1" r:id="rId1"/>
  <headerFooter alignWithMargins="0"/>
  <rowBreaks count="1" manualBreakCount="1">
    <brk id="39"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P58"/>
  <sheetViews>
    <sheetView showGridLines="0" view="pageBreakPreview" zoomScale="115" zoomScaleNormal="55" zoomScaleSheetLayoutView="115" workbookViewId="0">
      <selection activeCell="A44" sqref="A44:XFD45"/>
    </sheetView>
  </sheetViews>
  <sheetFormatPr defaultColWidth="9" defaultRowHeight="13.5" x14ac:dyDescent="0.15"/>
  <cols>
    <col min="1" max="1" width="11.625" style="3" customWidth="1"/>
    <col min="2" max="2" width="8.125" style="3" customWidth="1"/>
    <col min="3" max="3" width="5.75" style="3" customWidth="1"/>
    <col min="4" max="4" width="3.5" style="3" bestFit="1" customWidth="1"/>
    <col min="5" max="5" width="3.75" style="3" bestFit="1" customWidth="1"/>
    <col min="6" max="6" width="4.875" style="3" customWidth="1"/>
    <col min="7" max="7" width="16" style="3" customWidth="1"/>
    <col min="8" max="9" width="11.625" style="3" customWidth="1"/>
    <col min="10" max="10" width="13" style="3" customWidth="1"/>
    <col min="11" max="11" width="10.875" style="3" customWidth="1"/>
    <col min="12" max="12" width="3.5" style="3" customWidth="1"/>
    <col min="13" max="16384" width="9" style="3"/>
  </cols>
  <sheetData>
    <row r="1" spans="1:13" ht="21.75" customHeight="1" x14ac:dyDescent="0.15">
      <c r="A1" s="151" t="s">
        <v>112</v>
      </c>
      <c r="B1" s="152"/>
      <c r="C1" s="152"/>
      <c r="D1" s="152"/>
      <c r="E1" s="152"/>
      <c r="F1" s="152"/>
      <c r="G1" s="152"/>
      <c r="H1" s="152"/>
      <c r="I1" s="152"/>
      <c r="J1" s="152"/>
      <c r="K1" s="152"/>
      <c r="L1" s="2"/>
    </row>
    <row r="2" spans="1:13" s="5" customFormat="1" ht="21.75" customHeight="1" x14ac:dyDescent="0.15">
      <c r="A2" s="74"/>
      <c r="B2" s="74"/>
      <c r="C2" s="74"/>
      <c r="D2" s="74"/>
      <c r="E2" s="74"/>
      <c r="F2" s="74"/>
      <c r="G2" s="133"/>
      <c r="H2" s="134"/>
      <c r="I2" s="134"/>
      <c r="J2" s="134"/>
      <c r="K2" s="74"/>
      <c r="L2" s="4"/>
      <c r="M2" s="88" t="s">
        <v>99</v>
      </c>
    </row>
    <row r="3" spans="1:13" s="5" customFormat="1" ht="21.75" customHeight="1" x14ac:dyDescent="0.15">
      <c r="A3" s="85" t="s">
        <v>56</v>
      </c>
      <c r="B3" s="6"/>
      <c r="C3" s="7"/>
      <c r="D3" s="7"/>
      <c r="E3" s="7"/>
      <c r="F3" s="7"/>
      <c r="G3" s="7"/>
      <c r="H3" s="7"/>
      <c r="I3" s="7"/>
      <c r="J3" s="7"/>
      <c r="K3" s="7"/>
      <c r="L3" s="4"/>
      <c r="M3" s="7"/>
    </row>
    <row r="4" spans="1:13" s="5" customFormat="1" ht="21.75" customHeight="1" x14ac:dyDescent="0.15">
      <c r="A4" s="155"/>
      <c r="B4" s="155"/>
      <c r="C4" s="155"/>
      <c r="D4" s="155"/>
      <c r="E4" s="155"/>
      <c r="F4" s="155"/>
      <c r="G4" s="155"/>
      <c r="H4" s="155"/>
      <c r="I4" s="155"/>
      <c r="J4" s="156"/>
      <c r="K4" s="156"/>
      <c r="L4" s="4"/>
      <c r="M4" s="7"/>
    </row>
    <row r="5" spans="1:13" s="5" customFormat="1" ht="9.9499999999999993" customHeight="1" x14ac:dyDescent="0.15">
      <c r="A5" s="7"/>
      <c r="B5" s="7"/>
      <c r="C5" s="7"/>
      <c r="D5" s="7"/>
      <c r="E5" s="7"/>
      <c r="F5" s="7"/>
      <c r="G5" s="7"/>
      <c r="H5" s="7"/>
      <c r="I5" s="7"/>
      <c r="J5" s="7"/>
      <c r="K5" s="7"/>
      <c r="L5" s="4"/>
      <c r="M5" s="7"/>
    </row>
    <row r="6" spans="1:13" s="5" customFormat="1" ht="21.75" customHeight="1" x14ac:dyDescent="0.15">
      <c r="A6" s="85" t="s">
        <v>57</v>
      </c>
      <c r="B6" s="6"/>
      <c r="C6" s="7"/>
      <c r="D6" s="7"/>
      <c r="E6" s="7"/>
      <c r="F6" s="7"/>
      <c r="G6" s="7"/>
      <c r="H6" s="7"/>
      <c r="I6" s="7"/>
      <c r="J6" s="7"/>
      <c r="K6" s="7"/>
      <c r="L6" s="4"/>
      <c r="M6" s="7"/>
    </row>
    <row r="7" spans="1:13" s="9" customFormat="1" ht="21" customHeight="1" x14ac:dyDescent="0.15">
      <c r="A7" s="87" t="s">
        <v>82</v>
      </c>
      <c r="B7" s="1"/>
      <c r="C7" s="8"/>
      <c r="D7" s="8"/>
      <c r="E7" s="8"/>
      <c r="F7" s="8"/>
      <c r="G7" s="8"/>
      <c r="H7" s="8"/>
      <c r="I7" s="8"/>
      <c r="J7" s="8"/>
      <c r="K7" s="8"/>
      <c r="L7" s="8"/>
      <c r="M7" s="8"/>
    </row>
    <row r="8" spans="1:13" s="15" customFormat="1" ht="54" customHeight="1" x14ac:dyDescent="0.15">
      <c r="A8" s="11" t="s">
        <v>16</v>
      </c>
      <c r="B8" s="179" t="s">
        <v>17</v>
      </c>
      <c r="C8" s="179"/>
      <c r="D8" s="180" t="s">
        <v>18</v>
      </c>
      <c r="E8" s="181"/>
      <c r="F8" s="182"/>
      <c r="G8" s="12" t="s">
        <v>89</v>
      </c>
      <c r="H8" s="13" t="s">
        <v>19</v>
      </c>
      <c r="I8" s="11" t="s">
        <v>19</v>
      </c>
      <c r="J8" s="13" t="s">
        <v>91</v>
      </c>
      <c r="K8" s="14" t="s">
        <v>20</v>
      </c>
      <c r="L8" s="4"/>
      <c r="M8" s="4"/>
    </row>
    <row r="9" spans="1:13" s="15" customFormat="1" ht="20.100000000000001" customHeight="1" x14ac:dyDescent="0.15">
      <c r="A9" s="90"/>
      <c r="B9" s="139"/>
      <c r="C9" s="139"/>
      <c r="D9" s="140"/>
      <c r="E9" s="141"/>
      <c r="F9" s="141"/>
      <c r="G9" s="92"/>
      <c r="H9" s="103" t="s">
        <v>19</v>
      </c>
      <c r="I9" s="98" t="s">
        <v>19</v>
      </c>
      <c r="J9" s="106" t="str">
        <f t="shared" ref="J9:J17" si="0">IF(G9-D9*3000=0,"",G9-D9*3000)</f>
        <v/>
      </c>
      <c r="K9" s="107"/>
      <c r="L9" s="4"/>
      <c r="M9" s="4"/>
    </row>
    <row r="10" spans="1:13" s="15" customFormat="1" ht="20.100000000000001" customHeight="1" x14ac:dyDescent="0.15">
      <c r="A10" s="90"/>
      <c r="B10" s="139"/>
      <c r="C10" s="139"/>
      <c r="D10" s="140"/>
      <c r="E10" s="141"/>
      <c r="F10" s="141"/>
      <c r="G10" s="92"/>
      <c r="H10" s="103" t="s">
        <v>19</v>
      </c>
      <c r="I10" s="98" t="s">
        <v>19</v>
      </c>
      <c r="J10" s="106" t="str">
        <f t="shared" si="0"/>
        <v/>
      </c>
      <c r="K10" s="107"/>
      <c r="L10" s="4"/>
      <c r="M10" s="4"/>
    </row>
    <row r="11" spans="1:13" s="15" customFormat="1" ht="20.100000000000001" customHeight="1" x14ac:dyDescent="0.15">
      <c r="A11" s="90"/>
      <c r="B11" s="139"/>
      <c r="C11" s="139"/>
      <c r="D11" s="140"/>
      <c r="E11" s="141"/>
      <c r="F11" s="141"/>
      <c r="G11" s="92"/>
      <c r="H11" s="103" t="s">
        <v>19</v>
      </c>
      <c r="I11" s="98" t="s">
        <v>19</v>
      </c>
      <c r="J11" s="106" t="str">
        <f t="shared" si="0"/>
        <v/>
      </c>
      <c r="K11" s="107"/>
      <c r="L11" s="4"/>
      <c r="M11" s="4"/>
    </row>
    <row r="12" spans="1:13" s="15" customFormat="1" ht="20.100000000000001" customHeight="1" x14ac:dyDescent="0.15">
      <c r="A12" s="90"/>
      <c r="B12" s="139"/>
      <c r="C12" s="139"/>
      <c r="D12" s="140"/>
      <c r="E12" s="141"/>
      <c r="F12" s="141"/>
      <c r="G12" s="92"/>
      <c r="H12" s="103" t="s">
        <v>19</v>
      </c>
      <c r="I12" s="98" t="s">
        <v>19</v>
      </c>
      <c r="J12" s="106" t="str">
        <f t="shared" si="0"/>
        <v/>
      </c>
      <c r="K12" s="107"/>
      <c r="L12" s="4"/>
      <c r="M12" s="4"/>
    </row>
    <row r="13" spans="1:13" s="15" customFormat="1" ht="20.100000000000001" customHeight="1" x14ac:dyDescent="0.15">
      <c r="A13" s="90"/>
      <c r="B13" s="139"/>
      <c r="C13" s="139"/>
      <c r="D13" s="140"/>
      <c r="E13" s="141"/>
      <c r="F13" s="141"/>
      <c r="G13" s="92"/>
      <c r="H13" s="103" t="s">
        <v>19</v>
      </c>
      <c r="I13" s="98" t="s">
        <v>19</v>
      </c>
      <c r="J13" s="106" t="str">
        <f t="shared" si="0"/>
        <v/>
      </c>
      <c r="K13" s="107"/>
      <c r="L13" s="4"/>
      <c r="M13" s="4"/>
    </row>
    <row r="14" spans="1:13" s="15" customFormat="1" ht="20.100000000000001" customHeight="1" x14ac:dyDescent="0.15">
      <c r="A14" s="90"/>
      <c r="B14" s="139"/>
      <c r="C14" s="139"/>
      <c r="D14" s="140"/>
      <c r="E14" s="141"/>
      <c r="F14" s="141"/>
      <c r="G14" s="92"/>
      <c r="H14" s="103" t="s">
        <v>19</v>
      </c>
      <c r="I14" s="98" t="s">
        <v>19</v>
      </c>
      <c r="J14" s="106" t="str">
        <f t="shared" si="0"/>
        <v/>
      </c>
      <c r="K14" s="107"/>
      <c r="L14" s="4"/>
      <c r="M14" s="4"/>
    </row>
    <row r="15" spans="1:13" s="15" customFormat="1" ht="20.100000000000001" customHeight="1" x14ac:dyDescent="0.15">
      <c r="A15" s="90"/>
      <c r="B15" s="139"/>
      <c r="C15" s="139"/>
      <c r="D15" s="140"/>
      <c r="E15" s="141"/>
      <c r="F15" s="141"/>
      <c r="G15" s="92"/>
      <c r="H15" s="103" t="s">
        <v>19</v>
      </c>
      <c r="I15" s="98" t="s">
        <v>19</v>
      </c>
      <c r="J15" s="106" t="str">
        <f t="shared" si="0"/>
        <v/>
      </c>
      <c r="K15" s="107"/>
      <c r="L15" s="4"/>
      <c r="M15" s="4"/>
    </row>
    <row r="16" spans="1:13" s="15" customFormat="1" ht="20.100000000000001" customHeight="1" x14ac:dyDescent="0.15">
      <c r="A16" s="90"/>
      <c r="B16" s="139"/>
      <c r="C16" s="139"/>
      <c r="D16" s="140"/>
      <c r="E16" s="141"/>
      <c r="F16" s="141"/>
      <c r="G16" s="92"/>
      <c r="H16" s="103" t="s">
        <v>19</v>
      </c>
      <c r="I16" s="98" t="s">
        <v>19</v>
      </c>
      <c r="J16" s="106" t="str">
        <f t="shared" si="0"/>
        <v/>
      </c>
      <c r="K16" s="107"/>
      <c r="L16" s="4"/>
      <c r="M16" s="4"/>
    </row>
    <row r="17" spans="1:62" s="15" customFormat="1" ht="20.100000000000001" customHeight="1" x14ac:dyDescent="0.15">
      <c r="A17" s="90"/>
      <c r="B17" s="139"/>
      <c r="C17" s="139"/>
      <c r="D17" s="140"/>
      <c r="E17" s="141"/>
      <c r="F17" s="141"/>
      <c r="G17" s="92"/>
      <c r="H17" s="103" t="s">
        <v>19</v>
      </c>
      <c r="I17" s="98" t="s">
        <v>19</v>
      </c>
      <c r="J17" s="106" t="str">
        <f t="shared" si="0"/>
        <v/>
      </c>
      <c r="K17" s="107"/>
      <c r="L17" s="4"/>
      <c r="M17" s="4"/>
    </row>
    <row r="18" spans="1:62" s="15" customFormat="1" ht="20.100000000000001" customHeight="1" x14ac:dyDescent="0.15">
      <c r="A18" s="90"/>
      <c r="B18" s="139"/>
      <c r="C18" s="139"/>
      <c r="D18" s="140"/>
      <c r="E18" s="141"/>
      <c r="F18" s="141"/>
      <c r="G18" s="92"/>
      <c r="H18" s="103" t="s">
        <v>19</v>
      </c>
      <c r="I18" s="98" t="s">
        <v>19</v>
      </c>
      <c r="J18" s="106"/>
      <c r="K18" s="107"/>
      <c r="L18" s="4"/>
      <c r="M18" s="4"/>
    </row>
    <row r="19" spans="1:62" s="15" customFormat="1" ht="20.100000000000001" customHeight="1" x14ac:dyDescent="0.15">
      <c r="A19" s="90"/>
      <c r="B19" s="139"/>
      <c r="C19" s="139"/>
      <c r="D19" s="140"/>
      <c r="E19" s="141"/>
      <c r="F19" s="141"/>
      <c r="G19" s="92"/>
      <c r="H19" s="103" t="s">
        <v>19</v>
      </c>
      <c r="I19" s="98" t="s">
        <v>19</v>
      </c>
      <c r="J19" s="106" t="str">
        <f>IF(G19-D19*3000=0,"",G19-D19*3000)</f>
        <v/>
      </c>
      <c r="K19" s="107"/>
      <c r="L19" s="4"/>
      <c r="M19" s="4"/>
    </row>
    <row r="20" spans="1:62" s="15" customFormat="1" ht="20.100000000000001" customHeight="1" x14ac:dyDescent="0.15">
      <c r="A20" s="90"/>
      <c r="B20" s="139"/>
      <c r="C20" s="139"/>
      <c r="D20" s="140"/>
      <c r="E20" s="141"/>
      <c r="F20" s="141"/>
      <c r="G20" s="92"/>
      <c r="H20" s="103" t="s">
        <v>19</v>
      </c>
      <c r="I20" s="98" t="s">
        <v>19</v>
      </c>
      <c r="J20" s="106" t="str">
        <f>IF(G20-D20*3000=0,"",G20-D20*3000)</f>
        <v/>
      </c>
      <c r="K20" s="107"/>
      <c r="L20" s="4"/>
      <c r="M20" s="4"/>
    </row>
    <row r="21" spans="1:62" s="15" customFormat="1" ht="20.100000000000001" customHeight="1" x14ac:dyDescent="0.15">
      <c r="A21" s="108" t="s">
        <v>21</v>
      </c>
      <c r="B21" s="142"/>
      <c r="C21" s="142"/>
      <c r="D21" s="143">
        <f>SUM(D9:F20)</f>
        <v>0</v>
      </c>
      <c r="E21" s="144"/>
      <c r="F21" s="144"/>
      <c r="G21" s="109">
        <f>SUM(G9:G20)</f>
        <v>0</v>
      </c>
      <c r="H21" s="103"/>
      <c r="I21" s="98"/>
      <c r="J21" s="109">
        <f>SUM(J9:J20)</f>
        <v>0</v>
      </c>
      <c r="K21" s="107"/>
      <c r="L21" s="4"/>
      <c r="M21" s="4"/>
    </row>
    <row r="22" spans="1:62" s="15" customFormat="1" ht="9.9499999999999993" customHeight="1" x14ac:dyDescent="0.15">
      <c r="A22" s="4"/>
      <c r="B22" s="4"/>
      <c r="C22" s="4"/>
      <c r="D22" s="4"/>
      <c r="E22" s="4"/>
      <c r="F22" s="4"/>
      <c r="G22" s="4"/>
      <c r="H22" s="4"/>
      <c r="I22" s="4"/>
      <c r="J22" s="4"/>
      <c r="K22" s="4"/>
      <c r="L22" s="4"/>
      <c r="M22" s="4"/>
    </row>
    <row r="23" spans="1:62" s="15" customFormat="1" ht="21" customHeight="1" x14ac:dyDescent="0.15">
      <c r="A23" s="87" t="s">
        <v>83</v>
      </c>
      <c r="B23" s="16"/>
      <c r="D23" s="4"/>
      <c r="E23" s="4"/>
      <c r="F23" s="4"/>
      <c r="G23" s="4"/>
      <c r="H23" s="4"/>
      <c r="I23" s="4"/>
      <c r="J23" s="4"/>
      <c r="K23" s="4"/>
      <c r="M23" s="4" t="s">
        <v>22</v>
      </c>
      <c r="N23" s="4"/>
    </row>
    <row r="24" spans="1:62" s="15" customFormat="1" ht="54" customHeight="1" x14ac:dyDescent="0.15">
      <c r="A24" s="11" t="s">
        <v>16</v>
      </c>
      <c r="B24" s="179" t="s">
        <v>23</v>
      </c>
      <c r="C24" s="179"/>
      <c r="D24" s="180" t="s">
        <v>93</v>
      </c>
      <c r="E24" s="181"/>
      <c r="F24" s="182"/>
      <c r="G24" s="12" t="s">
        <v>89</v>
      </c>
      <c r="H24" s="12" t="s">
        <v>92</v>
      </c>
      <c r="I24" s="17" t="s">
        <v>80</v>
      </c>
      <c r="J24" s="13" t="s">
        <v>91</v>
      </c>
      <c r="K24" s="14" t="s">
        <v>20</v>
      </c>
      <c r="M24" s="18" t="s">
        <v>24</v>
      </c>
      <c r="N24" s="18" t="s">
        <v>25</v>
      </c>
      <c r="O24" s="18" t="s">
        <v>26</v>
      </c>
      <c r="P24" s="18" t="s">
        <v>27</v>
      </c>
      <c r="Q24" s="18" t="s">
        <v>28</v>
      </c>
      <c r="R24" s="18" t="s">
        <v>29</v>
      </c>
    </row>
    <row r="25" spans="1:62" s="15" customFormat="1" ht="20.100000000000001" customHeight="1" x14ac:dyDescent="0.15">
      <c r="A25" s="90"/>
      <c r="B25" s="139"/>
      <c r="C25" s="139"/>
      <c r="D25" s="140"/>
      <c r="E25" s="141"/>
      <c r="F25" s="141"/>
      <c r="G25" s="92"/>
      <c r="H25" s="93"/>
      <c r="I25" s="92"/>
      <c r="J25" s="106" t="str">
        <f t="shared" ref="J25:J33" si="1">IF(G25-R25=0," ",G25-R25)</f>
        <v xml:space="preserve"> </v>
      </c>
      <c r="K25" s="107"/>
      <c r="M25" s="19">
        <f t="shared" ref="M25:M33" si="2">I25*50</f>
        <v>0</v>
      </c>
      <c r="N25" s="19">
        <f t="shared" ref="N25:N33" si="3">I25*100</f>
        <v>0</v>
      </c>
      <c r="O25" s="19">
        <f t="shared" ref="O25:O33" si="4">IF(M25&gt;=D25,D25*2500,M25*2500)</f>
        <v>0</v>
      </c>
      <c r="P25" s="19">
        <f t="shared" ref="P25:P33" si="5">IF(D25&gt;=N25,1800*(N25-M25),IF(D25&lt;M25,0,(D25-M25)*1800))</f>
        <v>0</v>
      </c>
      <c r="Q25" s="19">
        <f t="shared" ref="Q25:Q33" si="6">IF(D25&gt;N25,1100*(D25-N25),0)</f>
        <v>0</v>
      </c>
      <c r="R25" s="19">
        <f>SUM(O25:Q25)</f>
        <v>0</v>
      </c>
      <c r="BJ25" s="20"/>
    </row>
    <row r="26" spans="1:62" s="15" customFormat="1" ht="20.100000000000001" customHeight="1" x14ac:dyDescent="0.15">
      <c r="A26" s="90"/>
      <c r="B26" s="139"/>
      <c r="C26" s="139"/>
      <c r="D26" s="140"/>
      <c r="E26" s="141"/>
      <c r="F26" s="141"/>
      <c r="G26" s="92"/>
      <c r="H26" s="93"/>
      <c r="I26" s="92"/>
      <c r="J26" s="106" t="str">
        <f t="shared" si="1"/>
        <v xml:space="preserve"> </v>
      </c>
      <c r="K26" s="107"/>
      <c r="M26" s="19">
        <f t="shared" si="2"/>
        <v>0</v>
      </c>
      <c r="N26" s="19">
        <f t="shared" si="3"/>
        <v>0</v>
      </c>
      <c r="O26" s="19">
        <f t="shared" si="4"/>
        <v>0</v>
      </c>
      <c r="P26" s="19">
        <f t="shared" si="5"/>
        <v>0</v>
      </c>
      <c r="Q26" s="19">
        <f t="shared" si="6"/>
        <v>0</v>
      </c>
      <c r="R26" s="19">
        <f t="shared" ref="R26:R33" si="7">SUM(O26:Q26)</f>
        <v>0</v>
      </c>
      <c r="BJ26" s="20"/>
    </row>
    <row r="27" spans="1:62" s="15" customFormat="1" ht="20.100000000000001" customHeight="1" x14ac:dyDescent="0.15">
      <c r="A27" s="90"/>
      <c r="B27" s="139"/>
      <c r="C27" s="139"/>
      <c r="D27" s="140"/>
      <c r="E27" s="141"/>
      <c r="F27" s="141"/>
      <c r="G27" s="92"/>
      <c r="H27" s="93"/>
      <c r="I27" s="92"/>
      <c r="J27" s="106" t="str">
        <f t="shared" si="1"/>
        <v xml:space="preserve"> </v>
      </c>
      <c r="K27" s="107"/>
      <c r="M27" s="19">
        <f t="shared" si="2"/>
        <v>0</v>
      </c>
      <c r="N27" s="19">
        <f t="shared" si="3"/>
        <v>0</v>
      </c>
      <c r="O27" s="19">
        <f t="shared" si="4"/>
        <v>0</v>
      </c>
      <c r="P27" s="19">
        <f t="shared" si="5"/>
        <v>0</v>
      </c>
      <c r="Q27" s="19">
        <f t="shared" si="6"/>
        <v>0</v>
      </c>
      <c r="R27" s="19">
        <f t="shared" si="7"/>
        <v>0</v>
      </c>
      <c r="BJ27" s="20"/>
    </row>
    <row r="28" spans="1:62" s="15" customFormat="1" ht="20.100000000000001" customHeight="1" x14ac:dyDescent="0.15">
      <c r="A28" s="90"/>
      <c r="B28" s="139"/>
      <c r="C28" s="139"/>
      <c r="D28" s="140"/>
      <c r="E28" s="141"/>
      <c r="F28" s="141"/>
      <c r="G28" s="92"/>
      <c r="H28" s="93"/>
      <c r="I28" s="92"/>
      <c r="J28" s="106" t="str">
        <f t="shared" si="1"/>
        <v xml:space="preserve"> </v>
      </c>
      <c r="K28" s="107"/>
      <c r="M28" s="19">
        <f t="shared" si="2"/>
        <v>0</v>
      </c>
      <c r="N28" s="19">
        <f t="shared" si="3"/>
        <v>0</v>
      </c>
      <c r="O28" s="19">
        <f t="shared" si="4"/>
        <v>0</v>
      </c>
      <c r="P28" s="19">
        <f t="shared" si="5"/>
        <v>0</v>
      </c>
      <c r="Q28" s="19">
        <f t="shared" si="6"/>
        <v>0</v>
      </c>
      <c r="R28" s="19">
        <f t="shared" si="7"/>
        <v>0</v>
      </c>
      <c r="BJ28" s="20"/>
    </row>
    <row r="29" spans="1:62" s="15" customFormat="1" ht="20.100000000000001" customHeight="1" x14ac:dyDescent="0.15">
      <c r="A29" s="90"/>
      <c r="B29" s="139"/>
      <c r="C29" s="139"/>
      <c r="D29" s="140"/>
      <c r="E29" s="141"/>
      <c r="F29" s="141"/>
      <c r="G29" s="92"/>
      <c r="H29" s="93"/>
      <c r="I29" s="92"/>
      <c r="J29" s="106" t="str">
        <f t="shared" si="1"/>
        <v xml:space="preserve"> </v>
      </c>
      <c r="K29" s="107"/>
      <c r="M29" s="19">
        <f t="shared" si="2"/>
        <v>0</v>
      </c>
      <c r="N29" s="19">
        <f t="shared" si="3"/>
        <v>0</v>
      </c>
      <c r="O29" s="19">
        <f t="shared" si="4"/>
        <v>0</v>
      </c>
      <c r="P29" s="19">
        <f t="shared" si="5"/>
        <v>0</v>
      </c>
      <c r="Q29" s="19">
        <f t="shared" si="6"/>
        <v>0</v>
      </c>
      <c r="R29" s="19">
        <f t="shared" si="7"/>
        <v>0</v>
      </c>
      <c r="BJ29" s="20"/>
    </row>
    <row r="30" spans="1:62" s="15" customFormat="1" ht="20.100000000000001" customHeight="1" x14ac:dyDescent="0.15">
      <c r="A30" s="90"/>
      <c r="B30" s="139"/>
      <c r="C30" s="139"/>
      <c r="D30" s="140"/>
      <c r="E30" s="141"/>
      <c r="F30" s="141"/>
      <c r="G30" s="92"/>
      <c r="H30" s="93"/>
      <c r="I30" s="92"/>
      <c r="J30" s="106" t="str">
        <f t="shared" si="1"/>
        <v xml:space="preserve"> </v>
      </c>
      <c r="K30" s="107"/>
      <c r="M30" s="19">
        <f t="shared" si="2"/>
        <v>0</v>
      </c>
      <c r="N30" s="19">
        <f t="shared" si="3"/>
        <v>0</v>
      </c>
      <c r="O30" s="19">
        <f t="shared" si="4"/>
        <v>0</v>
      </c>
      <c r="P30" s="19">
        <f t="shared" si="5"/>
        <v>0</v>
      </c>
      <c r="Q30" s="19">
        <f t="shared" si="6"/>
        <v>0</v>
      </c>
      <c r="R30" s="19">
        <f t="shared" si="7"/>
        <v>0</v>
      </c>
      <c r="BJ30" s="20"/>
    </row>
    <row r="31" spans="1:62" s="15" customFormat="1" ht="20.100000000000001" customHeight="1" x14ac:dyDescent="0.15">
      <c r="A31" s="90"/>
      <c r="B31" s="139"/>
      <c r="C31" s="139"/>
      <c r="D31" s="140"/>
      <c r="E31" s="141"/>
      <c r="F31" s="141"/>
      <c r="G31" s="92"/>
      <c r="H31" s="93"/>
      <c r="I31" s="92"/>
      <c r="J31" s="106" t="str">
        <f t="shared" si="1"/>
        <v xml:space="preserve"> </v>
      </c>
      <c r="K31" s="107"/>
      <c r="M31" s="19">
        <f t="shared" si="2"/>
        <v>0</v>
      </c>
      <c r="N31" s="19">
        <f t="shared" si="3"/>
        <v>0</v>
      </c>
      <c r="O31" s="19">
        <f t="shared" si="4"/>
        <v>0</v>
      </c>
      <c r="P31" s="19">
        <f t="shared" si="5"/>
        <v>0</v>
      </c>
      <c r="Q31" s="19">
        <f t="shared" si="6"/>
        <v>0</v>
      </c>
      <c r="R31" s="19">
        <f t="shared" si="7"/>
        <v>0</v>
      </c>
      <c r="BJ31" s="20"/>
    </row>
    <row r="32" spans="1:62" s="15" customFormat="1" ht="20.100000000000001" customHeight="1" x14ac:dyDescent="0.15">
      <c r="A32" s="90"/>
      <c r="B32" s="139"/>
      <c r="C32" s="139"/>
      <c r="D32" s="140"/>
      <c r="E32" s="141"/>
      <c r="F32" s="141"/>
      <c r="G32" s="92"/>
      <c r="H32" s="94"/>
      <c r="I32" s="92"/>
      <c r="J32" s="106" t="str">
        <f t="shared" si="1"/>
        <v xml:space="preserve"> </v>
      </c>
      <c r="K32" s="107"/>
      <c r="M32" s="19">
        <f t="shared" si="2"/>
        <v>0</v>
      </c>
      <c r="N32" s="19">
        <f t="shared" si="3"/>
        <v>0</v>
      </c>
      <c r="O32" s="19">
        <f t="shared" si="4"/>
        <v>0</v>
      </c>
      <c r="P32" s="19">
        <f t="shared" si="5"/>
        <v>0</v>
      </c>
      <c r="Q32" s="19">
        <f t="shared" si="6"/>
        <v>0</v>
      </c>
      <c r="R32" s="19">
        <f t="shared" si="7"/>
        <v>0</v>
      </c>
      <c r="BJ32" s="20"/>
    </row>
    <row r="33" spans="1:68" s="15" customFormat="1" ht="20.100000000000001" customHeight="1" x14ac:dyDescent="0.15">
      <c r="A33" s="90"/>
      <c r="B33" s="139"/>
      <c r="C33" s="139"/>
      <c r="D33" s="140"/>
      <c r="E33" s="141"/>
      <c r="F33" s="141"/>
      <c r="G33" s="92"/>
      <c r="H33" s="94"/>
      <c r="I33" s="92"/>
      <c r="J33" s="106" t="str">
        <f t="shared" si="1"/>
        <v xml:space="preserve"> </v>
      </c>
      <c r="K33" s="107"/>
      <c r="M33" s="19">
        <f t="shared" si="2"/>
        <v>0</v>
      </c>
      <c r="N33" s="19">
        <f t="shared" si="3"/>
        <v>0</v>
      </c>
      <c r="O33" s="19">
        <f t="shared" si="4"/>
        <v>0</v>
      </c>
      <c r="P33" s="19">
        <f t="shared" si="5"/>
        <v>0</v>
      </c>
      <c r="Q33" s="19">
        <f t="shared" si="6"/>
        <v>0</v>
      </c>
      <c r="R33" s="19">
        <f t="shared" si="7"/>
        <v>0</v>
      </c>
      <c r="BJ33" s="20"/>
    </row>
    <row r="34" spans="1:68" s="15" customFormat="1" ht="20.100000000000001" customHeight="1" x14ac:dyDescent="0.15">
      <c r="A34" s="108" t="s">
        <v>21</v>
      </c>
      <c r="B34" s="142"/>
      <c r="C34" s="142"/>
      <c r="D34" s="143">
        <f>SUM(D25:F33)</f>
        <v>0</v>
      </c>
      <c r="E34" s="144"/>
      <c r="F34" s="144"/>
      <c r="G34" s="109">
        <f>SUM(G25:G33)</f>
        <v>0</v>
      </c>
      <c r="H34" s="110"/>
      <c r="I34" s="109"/>
      <c r="J34" s="109">
        <f>SUM(J25:J33)</f>
        <v>0</v>
      </c>
      <c r="K34" s="107"/>
      <c r="BJ34" s="20"/>
      <c r="BK34" s="20"/>
      <c r="BL34" s="20"/>
      <c r="BM34" s="20"/>
      <c r="BN34" s="20"/>
      <c r="BO34" s="20"/>
      <c r="BP34" s="20"/>
    </row>
    <row r="35" spans="1:68" s="15" customFormat="1" ht="6" customHeight="1" x14ac:dyDescent="0.15">
      <c r="A35" s="4"/>
      <c r="B35" s="4"/>
      <c r="C35" s="21"/>
      <c r="D35" s="4"/>
      <c r="E35" s="4"/>
      <c r="F35" s="4"/>
      <c r="G35" s="4"/>
      <c r="H35" s="4"/>
      <c r="I35" s="4"/>
      <c r="J35" s="4"/>
      <c r="K35" s="4"/>
      <c r="L35" s="4"/>
      <c r="M35" s="4"/>
    </row>
    <row r="36" spans="1:68" s="15" customFormat="1" ht="21" customHeight="1" x14ac:dyDescent="0.15">
      <c r="A36" s="4" t="s">
        <v>30</v>
      </c>
      <c r="B36" s="16"/>
      <c r="E36" s="4"/>
      <c r="F36" s="4"/>
      <c r="G36" s="4"/>
      <c r="H36" s="4"/>
      <c r="I36" s="4"/>
      <c r="J36" s="4"/>
      <c r="L36" s="22"/>
      <c r="M36" s="22"/>
    </row>
    <row r="37" spans="1:68" s="15" customFormat="1" ht="54" customHeight="1" x14ac:dyDescent="0.15">
      <c r="A37" s="11" t="s">
        <v>16</v>
      </c>
      <c r="B37" s="179" t="s">
        <v>23</v>
      </c>
      <c r="C37" s="179"/>
      <c r="D37" s="180" t="s">
        <v>88</v>
      </c>
      <c r="E37" s="181"/>
      <c r="F37" s="182"/>
      <c r="G37" s="12" t="s">
        <v>90</v>
      </c>
      <c r="H37" s="12" t="s">
        <v>19</v>
      </c>
      <c r="I37" s="12" t="s">
        <v>19</v>
      </c>
      <c r="J37" s="13" t="s">
        <v>91</v>
      </c>
      <c r="K37" s="14" t="s">
        <v>19</v>
      </c>
      <c r="L37" s="22"/>
      <c r="M37" s="22"/>
    </row>
    <row r="38" spans="1:68" s="15" customFormat="1" ht="21" customHeight="1" x14ac:dyDescent="0.15">
      <c r="A38" s="98" t="s">
        <v>19</v>
      </c>
      <c r="B38" s="183" t="s">
        <v>19</v>
      </c>
      <c r="C38" s="183"/>
      <c r="D38" s="184">
        <f>D21+D34</f>
        <v>0</v>
      </c>
      <c r="E38" s="185"/>
      <c r="F38" s="185"/>
      <c r="G38" s="100">
        <f>G21+G34</f>
        <v>0</v>
      </c>
      <c r="H38" s="98" t="s">
        <v>19</v>
      </c>
      <c r="I38" s="98" t="s">
        <v>19</v>
      </c>
      <c r="J38" s="102">
        <f>J21+J34</f>
        <v>0</v>
      </c>
      <c r="K38" s="103" t="s">
        <v>19</v>
      </c>
      <c r="L38" s="4"/>
      <c r="M38" s="4"/>
    </row>
    <row r="39" spans="1:68" s="15" customFormat="1" ht="9.9499999999999993" customHeight="1" x14ac:dyDescent="0.15">
      <c r="A39" s="4"/>
      <c r="B39" s="4"/>
      <c r="C39" s="4"/>
      <c r="D39" s="4"/>
      <c r="E39" s="4"/>
      <c r="F39" s="4"/>
      <c r="G39" s="4"/>
      <c r="H39" s="4"/>
      <c r="I39" s="4"/>
      <c r="J39" s="4"/>
      <c r="L39" s="4"/>
      <c r="M39" s="4"/>
    </row>
    <row r="40" spans="1:68" s="5" customFormat="1" ht="18" customHeight="1" x14ac:dyDescent="0.15">
      <c r="A40" s="85" t="s">
        <v>58</v>
      </c>
      <c r="B40" s="6"/>
      <c r="C40" s="7"/>
      <c r="D40" s="7"/>
      <c r="E40" s="7"/>
      <c r="F40" s="7"/>
      <c r="G40" s="7"/>
      <c r="H40" s="7"/>
      <c r="I40" s="7"/>
      <c r="J40" s="7"/>
      <c r="K40" s="7"/>
      <c r="L40" s="7"/>
      <c r="M40" s="7"/>
    </row>
    <row r="41" spans="1:68" s="5" customFormat="1" ht="18" customHeight="1" thickBot="1" x14ac:dyDescent="0.2">
      <c r="A41" s="84" t="s">
        <v>75</v>
      </c>
      <c r="B41" s="7"/>
      <c r="C41" s="7"/>
      <c r="D41" s="7"/>
      <c r="E41" s="7"/>
      <c r="F41" s="7"/>
      <c r="G41" s="7"/>
      <c r="H41" s="7"/>
      <c r="I41" s="7"/>
      <c r="J41" s="7"/>
      <c r="K41" s="7"/>
      <c r="L41" s="7"/>
      <c r="M41" s="7"/>
    </row>
    <row r="42" spans="1:68" s="5" customFormat="1" ht="21.75" customHeight="1" thickTop="1" thickBot="1" x14ac:dyDescent="0.2">
      <c r="A42" s="206"/>
      <c r="B42" s="206"/>
      <c r="C42" s="206"/>
      <c r="D42" s="206"/>
      <c r="E42" s="206"/>
      <c r="F42" s="206"/>
      <c r="G42" s="207"/>
      <c r="H42" s="105" t="str">
        <f>IF(J38*10/110=0,"",ROUNDDOWN(J38*10/110,0))</f>
        <v/>
      </c>
      <c r="I42" s="7" t="s">
        <v>84</v>
      </c>
      <c r="J42" s="7"/>
      <c r="K42" s="7"/>
      <c r="L42" s="7"/>
      <c r="M42" s="7"/>
    </row>
    <row r="43" spans="1:68" s="5" customFormat="1" ht="31.5" customHeight="1" thickTop="1" x14ac:dyDescent="0.15">
      <c r="A43" s="7"/>
      <c r="B43" s="7"/>
      <c r="C43" s="7"/>
      <c r="D43" s="7"/>
      <c r="E43" s="7"/>
      <c r="F43" s="7"/>
      <c r="G43" s="7"/>
      <c r="H43" s="166" t="s">
        <v>143</v>
      </c>
      <c r="I43" s="166"/>
      <c r="J43" s="166"/>
      <c r="K43" s="166"/>
      <c r="L43" s="7"/>
      <c r="M43" s="7"/>
    </row>
    <row r="44" spans="1:68" s="5" customFormat="1" ht="19.5" customHeight="1" x14ac:dyDescent="0.15">
      <c r="A44" s="7"/>
      <c r="B44" s="7"/>
      <c r="C44" s="7"/>
      <c r="D44" s="7"/>
      <c r="E44" s="7"/>
      <c r="F44" s="7"/>
      <c r="G44" s="7"/>
      <c r="H44" s="7"/>
      <c r="I44" s="7"/>
      <c r="J44" s="7"/>
      <c r="K44" s="7"/>
      <c r="L44" s="7"/>
      <c r="M44" s="7"/>
    </row>
    <row r="45" spans="1:68" s="5" customFormat="1" ht="23.25" customHeight="1" x14ac:dyDescent="0.15">
      <c r="A45" s="7"/>
      <c r="B45" s="7"/>
      <c r="C45" s="7"/>
      <c r="D45" s="7"/>
      <c r="E45" s="7"/>
      <c r="F45" s="7"/>
      <c r="G45" s="7"/>
      <c r="H45" s="7"/>
      <c r="I45" s="7"/>
      <c r="J45" s="7"/>
      <c r="K45" s="7"/>
      <c r="L45" s="7"/>
      <c r="M45" s="7"/>
    </row>
    <row r="46" spans="1:68" x14ac:dyDescent="0.15">
      <c r="A46" s="23"/>
      <c r="B46" s="23"/>
      <c r="C46" s="23"/>
      <c r="D46" s="23"/>
      <c r="E46" s="23"/>
      <c r="F46" s="23"/>
      <c r="G46" s="23"/>
      <c r="H46" s="23"/>
      <c r="I46" s="23"/>
      <c r="J46" s="23"/>
      <c r="K46" s="23"/>
      <c r="L46" s="23"/>
    </row>
    <row r="47" spans="1:68" x14ac:dyDescent="0.15">
      <c r="A47" s="23"/>
      <c r="B47" s="23"/>
      <c r="C47" s="23"/>
      <c r="D47" s="23"/>
      <c r="E47" s="23"/>
      <c r="F47" s="23"/>
      <c r="G47" s="23"/>
      <c r="H47" s="23"/>
      <c r="I47" s="23"/>
      <c r="J47" s="23"/>
      <c r="K47" s="23"/>
      <c r="L47" s="23"/>
    </row>
    <row r="48" spans="1:68" x14ac:dyDescent="0.15">
      <c r="A48" s="23"/>
      <c r="B48" s="23"/>
      <c r="C48" s="23"/>
      <c r="D48" s="23"/>
      <c r="E48" s="23"/>
      <c r="F48" s="23"/>
      <c r="G48" s="23"/>
      <c r="H48" s="23"/>
      <c r="I48" s="23"/>
      <c r="J48" s="23"/>
      <c r="K48" s="23"/>
      <c r="L48" s="23"/>
    </row>
    <row r="49" spans="1:12" x14ac:dyDescent="0.15">
      <c r="A49" s="23"/>
      <c r="B49" s="23"/>
      <c r="C49" s="23"/>
      <c r="D49" s="23"/>
      <c r="E49" s="23"/>
      <c r="F49" s="23"/>
      <c r="G49" s="23"/>
      <c r="H49" s="23"/>
      <c r="I49" s="23"/>
      <c r="J49" s="23"/>
      <c r="K49" s="23"/>
      <c r="L49" s="23"/>
    </row>
    <row r="50" spans="1:12" x14ac:dyDescent="0.15">
      <c r="A50" s="23"/>
      <c r="B50" s="23"/>
      <c r="C50" s="23"/>
      <c r="D50" s="23"/>
      <c r="E50" s="23"/>
      <c r="F50" s="23"/>
      <c r="G50" s="23"/>
      <c r="H50" s="23"/>
      <c r="I50" s="23"/>
      <c r="J50" s="23"/>
      <c r="K50" s="23"/>
      <c r="L50" s="23"/>
    </row>
    <row r="51" spans="1:12" x14ac:dyDescent="0.15">
      <c r="A51" s="23"/>
      <c r="B51" s="23"/>
      <c r="C51" s="23"/>
      <c r="D51" s="23"/>
      <c r="E51" s="23"/>
      <c r="F51" s="23"/>
      <c r="G51" s="23"/>
      <c r="H51" s="23"/>
      <c r="I51" s="23"/>
      <c r="J51" s="23"/>
      <c r="K51" s="23"/>
      <c r="L51" s="23"/>
    </row>
    <row r="52" spans="1:12" x14ac:dyDescent="0.15">
      <c r="A52" s="23"/>
      <c r="B52" s="23"/>
      <c r="C52" s="23"/>
      <c r="D52" s="23"/>
      <c r="E52" s="23"/>
      <c r="F52" s="23"/>
      <c r="G52" s="23"/>
      <c r="H52" s="23"/>
      <c r="I52" s="23"/>
      <c r="J52" s="23"/>
      <c r="K52" s="23"/>
      <c r="L52" s="23"/>
    </row>
    <row r="53" spans="1:12" x14ac:dyDescent="0.15">
      <c r="A53" s="23"/>
      <c r="B53" s="23"/>
      <c r="C53" s="23"/>
      <c r="D53" s="23"/>
      <c r="E53" s="23"/>
      <c r="F53" s="23"/>
      <c r="G53" s="23"/>
      <c r="H53" s="23"/>
      <c r="I53" s="23"/>
      <c r="J53" s="23"/>
      <c r="K53" s="23"/>
      <c r="L53" s="23"/>
    </row>
    <row r="54" spans="1:12" x14ac:dyDescent="0.15">
      <c r="A54" s="23"/>
      <c r="B54" s="23"/>
      <c r="C54" s="23"/>
      <c r="D54" s="23"/>
      <c r="E54" s="23"/>
      <c r="F54" s="23"/>
      <c r="G54" s="23"/>
      <c r="H54" s="23"/>
      <c r="I54" s="23"/>
      <c r="J54" s="23"/>
      <c r="K54" s="23"/>
      <c r="L54" s="23"/>
    </row>
    <row r="55" spans="1:12" x14ac:dyDescent="0.15">
      <c r="A55" s="23"/>
      <c r="B55" s="23"/>
      <c r="C55" s="23"/>
      <c r="D55" s="23"/>
      <c r="E55" s="23"/>
      <c r="F55" s="23"/>
      <c r="G55" s="23"/>
      <c r="H55" s="23"/>
      <c r="I55" s="23"/>
      <c r="J55" s="23"/>
      <c r="K55" s="23"/>
      <c r="L55" s="23"/>
    </row>
    <row r="56" spans="1:12" x14ac:dyDescent="0.15">
      <c r="A56" s="23"/>
      <c r="B56" s="23"/>
      <c r="C56" s="23"/>
      <c r="D56" s="23"/>
      <c r="E56" s="23"/>
      <c r="F56" s="23"/>
      <c r="G56" s="23"/>
      <c r="H56" s="23"/>
      <c r="I56" s="23"/>
      <c r="J56" s="23"/>
      <c r="K56" s="23"/>
      <c r="L56" s="23"/>
    </row>
    <row r="57" spans="1:12" x14ac:dyDescent="0.15">
      <c r="A57" s="23"/>
      <c r="B57" s="23"/>
      <c r="C57" s="23"/>
      <c r="D57" s="23"/>
      <c r="E57" s="23"/>
      <c r="F57" s="23"/>
      <c r="G57" s="23"/>
      <c r="H57" s="23"/>
      <c r="I57" s="23"/>
      <c r="J57" s="23"/>
      <c r="K57" s="23"/>
      <c r="L57" s="23"/>
    </row>
    <row r="58" spans="1:12" x14ac:dyDescent="0.15">
      <c r="A58" s="23"/>
      <c r="B58" s="23"/>
      <c r="C58" s="23"/>
      <c r="D58" s="23"/>
      <c r="E58" s="23"/>
      <c r="F58" s="23"/>
      <c r="G58" s="23"/>
      <c r="H58" s="23"/>
      <c r="I58" s="23"/>
      <c r="J58" s="23"/>
      <c r="K58" s="23"/>
      <c r="L58" s="23"/>
    </row>
  </sheetData>
  <mergeCells count="59">
    <mergeCell ref="H43:K43"/>
    <mergeCell ref="B37:C37"/>
    <mergeCell ref="D37:F37"/>
    <mergeCell ref="B38:C38"/>
    <mergeCell ref="D38:F38"/>
    <mergeCell ref="A42:G42"/>
    <mergeCell ref="A1:K1"/>
    <mergeCell ref="A4:K4"/>
    <mergeCell ref="B32:C32"/>
    <mergeCell ref="D32:F32"/>
    <mergeCell ref="B26:C26"/>
    <mergeCell ref="D26:F26"/>
    <mergeCell ref="B27:C27"/>
    <mergeCell ref="D27:F27"/>
    <mergeCell ref="B28:C28"/>
    <mergeCell ref="D28:F28"/>
    <mergeCell ref="B21:C21"/>
    <mergeCell ref="D21:F21"/>
    <mergeCell ref="B24:C24"/>
    <mergeCell ref="D24:F24"/>
    <mergeCell ref="B25:C25"/>
    <mergeCell ref="B16:C16"/>
    <mergeCell ref="B33:C33"/>
    <mergeCell ref="D33:F33"/>
    <mergeCell ref="B34:C34"/>
    <mergeCell ref="D34:F34"/>
    <mergeCell ref="B29:C29"/>
    <mergeCell ref="D29:F29"/>
    <mergeCell ref="B30:C30"/>
    <mergeCell ref="D30:F30"/>
    <mergeCell ref="B31:C31"/>
    <mergeCell ref="D31:F31"/>
    <mergeCell ref="D16:F16"/>
    <mergeCell ref="B17:C17"/>
    <mergeCell ref="D17:F17"/>
    <mergeCell ref="D25:F25"/>
    <mergeCell ref="B18:C18"/>
    <mergeCell ref="D18:F18"/>
    <mergeCell ref="B19:C19"/>
    <mergeCell ref="D19:F19"/>
    <mergeCell ref="B20:C20"/>
    <mergeCell ref="D20:F20"/>
    <mergeCell ref="B13:C13"/>
    <mergeCell ref="D13:F13"/>
    <mergeCell ref="B14:C14"/>
    <mergeCell ref="D14:F14"/>
    <mergeCell ref="B15:C15"/>
    <mergeCell ref="D15:F15"/>
    <mergeCell ref="B10:C10"/>
    <mergeCell ref="D10:F10"/>
    <mergeCell ref="B11:C11"/>
    <mergeCell ref="D11:F11"/>
    <mergeCell ref="B12:C12"/>
    <mergeCell ref="D12:F12"/>
    <mergeCell ref="G2:J2"/>
    <mergeCell ref="B8:C8"/>
    <mergeCell ref="D8:F8"/>
    <mergeCell ref="B9:C9"/>
    <mergeCell ref="D9:F9"/>
  </mergeCells>
  <phoneticPr fontId="2"/>
  <printOptions horizontalCentered="1"/>
  <pageMargins left="0.78740157480314965" right="0.39370078740157483" top="0.59055118110236227" bottom="0.59055118110236227" header="0.51181102362204722" footer="0.51181102362204722"/>
  <pageSetup paperSize="9" scale="85" fitToHeight="0"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7FF"/>
  </sheetPr>
  <dimension ref="A1:BP58"/>
  <sheetViews>
    <sheetView showGridLines="0" tabSelected="1" view="pageBreakPreview" zoomScale="115" zoomScaleNormal="55" zoomScaleSheetLayoutView="115" workbookViewId="0">
      <selection activeCell="G53" sqref="G53"/>
    </sheetView>
  </sheetViews>
  <sheetFormatPr defaultColWidth="9" defaultRowHeight="13.5" x14ac:dyDescent="0.15"/>
  <cols>
    <col min="1" max="1" width="11.625" style="3" customWidth="1"/>
    <col min="2" max="2" width="8.125" style="3" customWidth="1"/>
    <col min="3" max="3" width="5.75" style="3" customWidth="1"/>
    <col min="4" max="4" width="3.5" style="3" bestFit="1" customWidth="1"/>
    <col min="5" max="5" width="3.75" style="3" bestFit="1" customWidth="1"/>
    <col min="6" max="6" width="4.875" style="3" customWidth="1"/>
    <col min="7" max="7" width="16" style="3" customWidth="1"/>
    <col min="8" max="9" width="11.625" style="3" customWidth="1"/>
    <col min="10" max="10" width="13" style="3" customWidth="1"/>
    <col min="11" max="11" width="10.875" style="3" customWidth="1"/>
    <col min="12" max="12" width="3.5" style="3" customWidth="1"/>
    <col min="13" max="16384" width="9" style="3"/>
  </cols>
  <sheetData>
    <row r="1" spans="1:13" ht="21.75" customHeight="1" x14ac:dyDescent="0.15">
      <c r="A1" s="151" t="s">
        <v>136</v>
      </c>
      <c r="B1" s="152"/>
      <c r="C1" s="152"/>
      <c r="D1" s="152"/>
      <c r="E1" s="152"/>
      <c r="F1" s="152"/>
      <c r="G1" s="152"/>
      <c r="H1" s="152"/>
      <c r="I1" s="152"/>
      <c r="J1" s="152"/>
      <c r="K1" s="152"/>
      <c r="L1" s="2"/>
    </row>
    <row r="2" spans="1:13" s="5" customFormat="1" ht="21.75" customHeight="1" x14ac:dyDescent="0.15">
      <c r="A2" s="74"/>
      <c r="B2" s="74"/>
      <c r="C2" s="74"/>
      <c r="D2" s="74"/>
      <c r="E2" s="74"/>
      <c r="F2" s="74"/>
      <c r="G2" s="133" t="s">
        <v>145</v>
      </c>
      <c r="H2" s="134"/>
      <c r="I2" s="134"/>
      <c r="J2" s="134"/>
      <c r="K2" s="74"/>
      <c r="L2" s="4"/>
      <c r="M2" s="88" t="s">
        <v>99</v>
      </c>
    </row>
    <row r="3" spans="1:13" s="5" customFormat="1" ht="21.75" customHeight="1" x14ac:dyDescent="0.15">
      <c r="A3" s="85" t="s">
        <v>56</v>
      </c>
      <c r="B3" s="6"/>
      <c r="C3" s="7"/>
      <c r="D3" s="7"/>
      <c r="E3" s="7"/>
      <c r="F3" s="7"/>
      <c r="G3" s="7"/>
      <c r="H3" s="7"/>
      <c r="I3" s="7"/>
      <c r="J3" s="7"/>
      <c r="K3" s="7"/>
      <c r="L3" s="4"/>
      <c r="M3" s="7"/>
    </row>
    <row r="4" spans="1:13" s="5" customFormat="1" ht="21.75" customHeight="1" x14ac:dyDescent="0.15">
      <c r="A4" s="177" t="s">
        <v>113</v>
      </c>
      <c r="B4" s="177"/>
      <c r="C4" s="177"/>
      <c r="D4" s="177"/>
      <c r="E4" s="177"/>
      <c r="F4" s="177"/>
      <c r="G4" s="177"/>
      <c r="H4" s="177"/>
      <c r="I4" s="177"/>
      <c r="J4" s="178"/>
      <c r="K4" s="178"/>
      <c r="L4" s="4"/>
      <c r="M4" s="7"/>
    </row>
    <row r="5" spans="1:13" s="5" customFormat="1" ht="9.9499999999999993" customHeight="1" x14ac:dyDescent="0.15">
      <c r="A5" s="7"/>
      <c r="B5" s="7"/>
      <c r="C5" s="7"/>
      <c r="D5" s="7"/>
      <c r="E5" s="7"/>
      <c r="F5" s="7"/>
      <c r="G5" s="7"/>
      <c r="H5" s="7"/>
      <c r="I5" s="7"/>
      <c r="J5" s="7"/>
      <c r="K5" s="7"/>
      <c r="L5" s="4"/>
      <c r="M5" s="7"/>
    </row>
    <row r="6" spans="1:13" s="5" customFormat="1" ht="21.75" customHeight="1" x14ac:dyDescent="0.15">
      <c r="A6" s="85" t="s">
        <v>57</v>
      </c>
      <c r="B6" s="6"/>
      <c r="C6" s="7"/>
      <c r="D6" s="7"/>
      <c r="E6" s="7"/>
      <c r="F6" s="7"/>
      <c r="G6" s="7"/>
      <c r="H6" s="7"/>
      <c r="I6" s="7"/>
      <c r="J6" s="7"/>
      <c r="K6" s="7"/>
      <c r="L6" s="4"/>
      <c r="M6" s="7"/>
    </row>
    <row r="7" spans="1:13" s="9" customFormat="1" ht="21" customHeight="1" x14ac:dyDescent="0.15">
      <c r="A7" s="87" t="s">
        <v>82</v>
      </c>
      <c r="B7" s="1"/>
      <c r="C7" s="8"/>
      <c r="D7" s="8"/>
      <c r="E7" s="8"/>
      <c r="F7" s="8"/>
      <c r="G7" s="8"/>
      <c r="H7" s="8"/>
      <c r="I7" s="8"/>
      <c r="J7" s="8"/>
      <c r="K7" s="8"/>
      <c r="L7" s="8"/>
      <c r="M7" s="8"/>
    </row>
    <row r="8" spans="1:13" s="15" customFormat="1" ht="54" customHeight="1" x14ac:dyDescent="0.15">
      <c r="A8" s="11" t="s">
        <v>16</v>
      </c>
      <c r="B8" s="179" t="s">
        <v>17</v>
      </c>
      <c r="C8" s="179"/>
      <c r="D8" s="180" t="s">
        <v>18</v>
      </c>
      <c r="E8" s="181"/>
      <c r="F8" s="182"/>
      <c r="G8" s="12" t="s">
        <v>89</v>
      </c>
      <c r="H8" s="13" t="s">
        <v>19</v>
      </c>
      <c r="I8" s="11" t="s">
        <v>19</v>
      </c>
      <c r="J8" s="13" t="s">
        <v>91</v>
      </c>
      <c r="K8" s="14" t="s">
        <v>20</v>
      </c>
      <c r="L8" s="4"/>
      <c r="M8" s="4"/>
    </row>
    <row r="9" spans="1:13" s="15" customFormat="1" ht="20.100000000000001" customHeight="1" x14ac:dyDescent="0.15">
      <c r="A9" s="121">
        <v>44712</v>
      </c>
      <c r="B9" s="174" t="s">
        <v>114</v>
      </c>
      <c r="C9" s="174"/>
      <c r="D9" s="175">
        <v>75</v>
      </c>
      <c r="E9" s="176"/>
      <c r="F9" s="176"/>
      <c r="G9" s="118">
        <v>298500</v>
      </c>
      <c r="H9" s="103" t="s">
        <v>19</v>
      </c>
      <c r="I9" s="98" t="s">
        <v>19</v>
      </c>
      <c r="J9" s="106">
        <f t="shared" ref="J9:J17" si="0">IF(G9-D9*3000=0,"",G9-D9*3000)</f>
        <v>73500</v>
      </c>
      <c r="K9" s="107"/>
      <c r="L9" s="4"/>
      <c r="M9" s="4"/>
    </row>
    <row r="10" spans="1:13" s="15" customFormat="1" ht="20.100000000000001" customHeight="1" x14ac:dyDescent="0.15">
      <c r="A10" s="121">
        <v>44803</v>
      </c>
      <c r="B10" s="174" t="s">
        <v>115</v>
      </c>
      <c r="C10" s="174"/>
      <c r="D10" s="175">
        <v>125</v>
      </c>
      <c r="E10" s="176"/>
      <c r="F10" s="176"/>
      <c r="G10" s="118">
        <v>507750</v>
      </c>
      <c r="H10" s="103" t="s">
        <v>19</v>
      </c>
      <c r="I10" s="98" t="s">
        <v>19</v>
      </c>
      <c r="J10" s="106">
        <f t="shared" si="0"/>
        <v>132750</v>
      </c>
      <c r="K10" s="107"/>
      <c r="L10" s="4"/>
      <c r="M10" s="4"/>
    </row>
    <row r="11" spans="1:13" s="15" customFormat="1" ht="20.100000000000001" customHeight="1" x14ac:dyDescent="0.15">
      <c r="A11" s="121">
        <v>44867</v>
      </c>
      <c r="B11" s="174" t="s">
        <v>116</v>
      </c>
      <c r="C11" s="174"/>
      <c r="D11" s="175">
        <v>167</v>
      </c>
      <c r="E11" s="176"/>
      <c r="F11" s="176"/>
      <c r="G11" s="118">
        <v>729680</v>
      </c>
      <c r="H11" s="103" t="s">
        <v>19</v>
      </c>
      <c r="I11" s="98" t="s">
        <v>19</v>
      </c>
      <c r="J11" s="106">
        <f t="shared" si="0"/>
        <v>228680</v>
      </c>
      <c r="K11" s="107"/>
      <c r="L11" s="4"/>
      <c r="M11" s="4"/>
    </row>
    <row r="12" spans="1:13" s="15" customFormat="1" ht="20.100000000000001" customHeight="1" x14ac:dyDescent="0.15">
      <c r="A12" s="121">
        <v>44874</v>
      </c>
      <c r="B12" s="174" t="s">
        <v>117</v>
      </c>
      <c r="C12" s="174"/>
      <c r="D12" s="175">
        <v>228</v>
      </c>
      <c r="E12" s="176"/>
      <c r="F12" s="176"/>
      <c r="G12" s="118">
        <v>909790</v>
      </c>
      <c r="H12" s="103" t="s">
        <v>19</v>
      </c>
      <c r="I12" s="98" t="s">
        <v>19</v>
      </c>
      <c r="J12" s="106">
        <f t="shared" si="0"/>
        <v>225790</v>
      </c>
      <c r="K12" s="107"/>
      <c r="L12" s="4"/>
      <c r="M12" s="4"/>
    </row>
    <row r="13" spans="1:13" s="15" customFormat="1" ht="20.100000000000001" customHeight="1" x14ac:dyDescent="0.15">
      <c r="A13" s="121">
        <v>44880</v>
      </c>
      <c r="B13" s="174" t="s">
        <v>118</v>
      </c>
      <c r="C13" s="174"/>
      <c r="D13" s="175">
        <v>75</v>
      </c>
      <c r="E13" s="176"/>
      <c r="F13" s="176"/>
      <c r="G13" s="118">
        <v>299000</v>
      </c>
      <c r="H13" s="103" t="s">
        <v>19</v>
      </c>
      <c r="I13" s="98" t="s">
        <v>19</v>
      </c>
      <c r="J13" s="106">
        <f t="shared" si="0"/>
        <v>74000</v>
      </c>
      <c r="K13" s="107"/>
      <c r="L13" s="4"/>
      <c r="M13" s="4"/>
    </row>
    <row r="14" spans="1:13" s="15" customFormat="1" ht="20.100000000000001" customHeight="1" x14ac:dyDescent="0.15">
      <c r="A14" s="90"/>
      <c r="B14" s="139"/>
      <c r="C14" s="139"/>
      <c r="D14" s="140"/>
      <c r="E14" s="141"/>
      <c r="F14" s="141"/>
      <c r="G14" s="92"/>
      <c r="H14" s="103" t="s">
        <v>19</v>
      </c>
      <c r="I14" s="98" t="s">
        <v>19</v>
      </c>
      <c r="J14" s="106" t="str">
        <f t="shared" si="0"/>
        <v/>
      </c>
      <c r="K14" s="107"/>
      <c r="L14" s="4"/>
      <c r="M14" s="4"/>
    </row>
    <row r="15" spans="1:13" s="15" customFormat="1" ht="20.100000000000001" customHeight="1" x14ac:dyDescent="0.15">
      <c r="A15" s="90"/>
      <c r="B15" s="139"/>
      <c r="C15" s="139"/>
      <c r="D15" s="140"/>
      <c r="E15" s="141"/>
      <c r="F15" s="141"/>
      <c r="G15" s="92"/>
      <c r="H15" s="103" t="s">
        <v>19</v>
      </c>
      <c r="I15" s="98" t="s">
        <v>19</v>
      </c>
      <c r="J15" s="106" t="str">
        <f t="shared" si="0"/>
        <v/>
      </c>
      <c r="K15" s="107"/>
      <c r="L15" s="4"/>
      <c r="M15" s="4"/>
    </row>
    <row r="16" spans="1:13" s="15" customFormat="1" ht="20.100000000000001" customHeight="1" x14ac:dyDescent="0.15">
      <c r="A16" s="90"/>
      <c r="B16" s="139"/>
      <c r="C16" s="139"/>
      <c r="D16" s="140"/>
      <c r="E16" s="141"/>
      <c r="F16" s="141"/>
      <c r="G16" s="92"/>
      <c r="H16" s="103" t="s">
        <v>19</v>
      </c>
      <c r="I16" s="98" t="s">
        <v>19</v>
      </c>
      <c r="J16" s="106" t="str">
        <f t="shared" si="0"/>
        <v/>
      </c>
      <c r="K16" s="107"/>
      <c r="L16" s="4"/>
      <c r="M16" s="4"/>
    </row>
    <row r="17" spans="1:62" s="15" customFormat="1" ht="20.100000000000001" customHeight="1" x14ac:dyDescent="0.15">
      <c r="A17" s="90"/>
      <c r="B17" s="139"/>
      <c r="C17" s="139"/>
      <c r="D17" s="140"/>
      <c r="E17" s="141"/>
      <c r="F17" s="141"/>
      <c r="G17" s="92"/>
      <c r="H17" s="103" t="s">
        <v>19</v>
      </c>
      <c r="I17" s="98" t="s">
        <v>19</v>
      </c>
      <c r="J17" s="106" t="str">
        <f t="shared" si="0"/>
        <v/>
      </c>
      <c r="K17" s="107"/>
      <c r="L17" s="4"/>
      <c r="M17" s="4"/>
    </row>
    <row r="18" spans="1:62" s="15" customFormat="1" ht="20.100000000000001" customHeight="1" x14ac:dyDescent="0.15">
      <c r="A18" s="90"/>
      <c r="B18" s="139"/>
      <c r="C18" s="139"/>
      <c r="D18" s="140"/>
      <c r="E18" s="141"/>
      <c r="F18" s="141"/>
      <c r="G18" s="92"/>
      <c r="H18" s="103" t="s">
        <v>19</v>
      </c>
      <c r="I18" s="98" t="s">
        <v>19</v>
      </c>
      <c r="J18" s="106"/>
      <c r="K18" s="107"/>
      <c r="L18" s="4"/>
      <c r="M18" s="4"/>
    </row>
    <row r="19" spans="1:62" s="15" customFormat="1" ht="20.100000000000001" customHeight="1" x14ac:dyDescent="0.15">
      <c r="A19" s="90"/>
      <c r="B19" s="139"/>
      <c r="C19" s="139"/>
      <c r="D19" s="140"/>
      <c r="E19" s="141"/>
      <c r="F19" s="141"/>
      <c r="G19" s="92"/>
      <c r="H19" s="103" t="s">
        <v>19</v>
      </c>
      <c r="I19" s="98" t="s">
        <v>19</v>
      </c>
      <c r="J19" s="106" t="str">
        <f>IF(G19-D19*3000=0,"",G19-D19*3000)</f>
        <v/>
      </c>
      <c r="K19" s="107"/>
      <c r="L19" s="4"/>
      <c r="M19" s="4"/>
    </row>
    <row r="20" spans="1:62" s="15" customFormat="1" ht="20.100000000000001" customHeight="1" x14ac:dyDescent="0.15">
      <c r="A20" s="90"/>
      <c r="B20" s="139"/>
      <c r="C20" s="139"/>
      <c r="D20" s="140"/>
      <c r="E20" s="141"/>
      <c r="F20" s="141"/>
      <c r="G20" s="92"/>
      <c r="H20" s="103" t="s">
        <v>19</v>
      </c>
      <c r="I20" s="98" t="s">
        <v>19</v>
      </c>
      <c r="J20" s="106" t="str">
        <f>IF(G20-D20*3000=0,"",G20-D20*3000)</f>
        <v/>
      </c>
      <c r="K20" s="107"/>
      <c r="L20" s="4"/>
      <c r="M20" s="4"/>
    </row>
    <row r="21" spans="1:62" s="15" customFormat="1" ht="20.100000000000001" customHeight="1" x14ac:dyDescent="0.15">
      <c r="A21" s="108" t="s">
        <v>21</v>
      </c>
      <c r="B21" s="142"/>
      <c r="C21" s="142"/>
      <c r="D21" s="143">
        <f>SUM(D9:F20)</f>
        <v>670</v>
      </c>
      <c r="E21" s="144"/>
      <c r="F21" s="144"/>
      <c r="G21" s="109">
        <f>SUM(G9:G20)</f>
        <v>2744720</v>
      </c>
      <c r="H21" s="103"/>
      <c r="I21" s="98"/>
      <c r="J21" s="109">
        <f>SUM(J9:J20)</f>
        <v>734720</v>
      </c>
      <c r="K21" s="107"/>
      <c r="L21" s="4"/>
      <c r="M21" s="4"/>
    </row>
    <row r="22" spans="1:62" s="15" customFormat="1" ht="9.9499999999999993" customHeight="1" x14ac:dyDescent="0.15">
      <c r="A22" s="4"/>
      <c r="B22" s="4"/>
      <c r="C22" s="4"/>
      <c r="D22" s="4"/>
      <c r="E22" s="4"/>
      <c r="F22" s="4"/>
      <c r="G22" s="4"/>
      <c r="H22" s="4"/>
      <c r="I22" s="4"/>
      <c r="J22" s="4"/>
      <c r="K22" s="4"/>
      <c r="L22" s="4"/>
      <c r="M22" s="4"/>
    </row>
    <row r="23" spans="1:62" s="15" customFormat="1" ht="21" customHeight="1" x14ac:dyDescent="0.15">
      <c r="A23" s="87" t="s">
        <v>83</v>
      </c>
      <c r="B23" s="16"/>
      <c r="D23" s="4"/>
      <c r="E23" s="4"/>
      <c r="F23" s="4"/>
      <c r="G23" s="4"/>
      <c r="H23" s="4"/>
      <c r="I23" s="4"/>
      <c r="J23" s="4"/>
      <c r="K23" s="4"/>
      <c r="M23" s="4" t="s">
        <v>22</v>
      </c>
      <c r="N23" s="4"/>
    </row>
    <row r="24" spans="1:62" s="15" customFormat="1" ht="54" customHeight="1" x14ac:dyDescent="0.15">
      <c r="A24" s="11" t="s">
        <v>16</v>
      </c>
      <c r="B24" s="179" t="s">
        <v>23</v>
      </c>
      <c r="C24" s="179"/>
      <c r="D24" s="180" t="s">
        <v>93</v>
      </c>
      <c r="E24" s="181"/>
      <c r="F24" s="182"/>
      <c r="G24" s="12" t="s">
        <v>89</v>
      </c>
      <c r="H24" s="12" t="s">
        <v>92</v>
      </c>
      <c r="I24" s="17" t="s">
        <v>80</v>
      </c>
      <c r="J24" s="13" t="s">
        <v>91</v>
      </c>
      <c r="K24" s="14" t="s">
        <v>20</v>
      </c>
      <c r="M24" s="18" t="s">
        <v>24</v>
      </c>
      <c r="N24" s="18" t="s">
        <v>25</v>
      </c>
      <c r="O24" s="18" t="s">
        <v>26</v>
      </c>
      <c r="P24" s="18" t="s">
        <v>27</v>
      </c>
      <c r="Q24" s="18" t="s">
        <v>28</v>
      </c>
      <c r="R24" s="18" t="s">
        <v>29</v>
      </c>
    </row>
    <row r="25" spans="1:62" s="15" customFormat="1" ht="20.100000000000001" customHeight="1" x14ac:dyDescent="0.15">
      <c r="A25" s="117">
        <v>44957</v>
      </c>
      <c r="B25" s="174" t="s">
        <v>119</v>
      </c>
      <c r="C25" s="174"/>
      <c r="D25" s="175">
        <v>500</v>
      </c>
      <c r="E25" s="176"/>
      <c r="F25" s="176"/>
      <c r="G25" s="118">
        <v>1500000</v>
      </c>
      <c r="H25" s="119" t="s">
        <v>125</v>
      </c>
      <c r="I25" s="118">
        <v>24</v>
      </c>
      <c r="J25" s="106">
        <f t="shared" ref="J25:J33" si="1">IF(G25-R25=0," ",G25-R25)</f>
        <v>250000</v>
      </c>
      <c r="K25" s="107"/>
      <c r="M25" s="19">
        <f t="shared" ref="M25:M33" si="2">I25*50</f>
        <v>1200</v>
      </c>
      <c r="N25" s="19">
        <f t="shared" ref="N25:N33" si="3">I25*100</f>
        <v>2400</v>
      </c>
      <c r="O25" s="19">
        <f t="shared" ref="O25:O33" si="4">IF(M25&gt;=D25,D25*2500,M25*2500)</f>
        <v>1250000</v>
      </c>
      <c r="P25" s="19">
        <f t="shared" ref="P25:P33" si="5">IF(D25&gt;=N25,1800*(N25-M25),IF(D25&lt;M25,0,(D25-M25)*1800))</f>
        <v>0</v>
      </c>
      <c r="Q25" s="19">
        <f t="shared" ref="Q25:Q33" si="6">IF(D25&gt;N25,1100*(D25-N25),0)</f>
        <v>0</v>
      </c>
      <c r="R25" s="19">
        <f>SUM(O25:Q25)</f>
        <v>1250000</v>
      </c>
      <c r="BJ25" s="20"/>
    </row>
    <row r="26" spans="1:62" s="15" customFormat="1" ht="20.100000000000001" customHeight="1" x14ac:dyDescent="0.15">
      <c r="A26" s="117">
        <v>44957</v>
      </c>
      <c r="B26" s="174" t="s">
        <v>120</v>
      </c>
      <c r="C26" s="174"/>
      <c r="D26" s="175">
        <v>500</v>
      </c>
      <c r="E26" s="176"/>
      <c r="F26" s="176"/>
      <c r="G26" s="118">
        <v>1500000</v>
      </c>
      <c r="H26" s="119" t="s">
        <v>126</v>
      </c>
      <c r="I26" s="118">
        <v>21</v>
      </c>
      <c r="J26" s="106">
        <f t="shared" si="1"/>
        <v>250000</v>
      </c>
      <c r="K26" s="107"/>
      <c r="M26" s="19">
        <f t="shared" si="2"/>
        <v>1050</v>
      </c>
      <c r="N26" s="19">
        <f t="shared" si="3"/>
        <v>2100</v>
      </c>
      <c r="O26" s="19">
        <f t="shared" si="4"/>
        <v>1250000</v>
      </c>
      <c r="P26" s="19">
        <f t="shared" si="5"/>
        <v>0</v>
      </c>
      <c r="Q26" s="19">
        <f t="shared" si="6"/>
        <v>0</v>
      </c>
      <c r="R26" s="19">
        <f t="shared" ref="R26:R33" si="7">SUM(O26:Q26)</f>
        <v>1250000</v>
      </c>
      <c r="BJ26" s="20"/>
    </row>
    <row r="27" spans="1:62" s="15" customFormat="1" ht="20.100000000000001" customHeight="1" x14ac:dyDescent="0.15">
      <c r="A27" s="117">
        <v>44963</v>
      </c>
      <c r="B27" s="174" t="s">
        <v>121</v>
      </c>
      <c r="C27" s="174"/>
      <c r="D27" s="175">
        <v>500</v>
      </c>
      <c r="E27" s="176"/>
      <c r="F27" s="176"/>
      <c r="G27" s="118">
        <v>1500000</v>
      </c>
      <c r="H27" s="119" t="s">
        <v>127</v>
      </c>
      <c r="I27" s="118">
        <v>22</v>
      </c>
      <c r="J27" s="106">
        <f t="shared" si="1"/>
        <v>250000</v>
      </c>
      <c r="K27" s="107"/>
      <c r="M27" s="19">
        <f t="shared" si="2"/>
        <v>1100</v>
      </c>
      <c r="N27" s="19">
        <f t="shared" si="3"/>
        <v>2200</v>
      </c>
      <c r="O27" s="19">
        <f t="shared" si="4"/>
        <v>1250000</v>
      </c>
      <c r="P27" s="19">
        <f t="shared" si="5"/>
        <v>0</v>
      </c>
      <c r="Q27" s="19">
        <f t="shared" si="6"/>
        <v>0</v>
      </c>
      <c r="R27" s="19">
        <f t="shared" si="7"/>
        <v>1250000</v>
      </c>
      <c r="BJ27" s="20"/>
    </row>
    <row r="28" spans="1:62" s="15" customFormat="1" ht="20.100000000000001" customHeight="1" x14ac:dyDescent="0.15">
      <c r="A28" s="117">
        <v>45041</v>
      </c>
      <c r="B28" s="174" t="s">
        <v>122</v>
      </c>
      <c r="C28" s="174"/>
      <c r="D28" s="175">
        <v>500</v>
      </c>
      <c r="E28" s="176"/>
      <c r="F28" s="176"/>
      <c r="G28" s="118">
        <v>1500000</v>
      </c>
      <c r="H28" s="119" t="s">
        <v>128</v>
      </c>
      <c r="I28" s="118">
        <v>22</v>
      </c>
      <c r="J28" s="106">
        <f t="shared" si="1"/>
        <v>250000</v>
      </c>
      <c r="K28" s="107"/>
      <c r="M28" s="19">
        <f t="shared" si="2"/>
        <v>1100</v>
      </c>
      <c r="N28" s="19">
        <f t="shared" si="3"/>
        <v>2200</v>
      </c>
      <c r="O28" s="19">
        <f t="shared" si="4"/>
        <v>1250000</v>
      </c>
      <c r="P28" s="19">
        <f t="shared" si="5"/>
        <v>0</v>
      </c>
      <c r="Q28" s="19">
        <f t="shared" si="6"/>
        <v>0</v>
      </c>
      <c r="R28" s="19">
        <f t="shared" si="7"/>
        <v>1250000</v>
      </c>
      <c r="BJ28" s="20"/>
    </row>
    <row r="29" spans="1:62" s="15" customFormat="1" ht="20.100000000000001" customHeight="1" x14ac:dyDescent="0.15">
      <c r="A29" s="117">
        <v>45048</v>
      </c>
      <c r="B29" s="174" t="s">
        <v>123</v>
      </c>
      <c r="C29" s="174"/>
      <c r="D29" s="175">
        <v>500</v>
      </c>
      <c r="E29" s="176"/>
      <c r="F29" s="176"/>
      <c r="G29" s="118">
        <v>1500000</v>
      </c>
      <c r="H29" s="119" t="s">
        <v>129</v>
      </c>
      <c r="I29" s="118">
        <v>20</v>
      </c>
      <c r="J29" s="106">
        <f t="shared" si="1"/>
        <v>250000</v>
      </c>
      <c r="K29" s="107"/>
      <c r="M29" s="19">
        <f t="shared" si="2"/>
        <v>1000</v>
      </c>
      <c r="N29" s="19">
        <f t="shared" si="3"/>
        <v>2000</v>
      </c>
      <c r="O29" s="19">
        <f t="shared" si="4"/>
        <v>1250000</v>
      </c>
      <c r="P29" s="19">
        <f t="shared" si="5"/>
        <v>0</v>
      </c>
      <c r="Q29" s="19">
        <f t="shared" si="6"/>
        <v>0</v>
      </c>
      <c r="R29" s="19">
        <f t="shared" si="7"/>
        <v>1250000</v>
      </c>
      <c r="BJ29" s="20"/>
    </row>
    <row r="30" spans="1:62" s="15" customFormat="1" ht="20.100000000000001" customHeight="1" x14ac:dyDescent="0.15">
      <c r="A30" s="117">
        <v>45048</v>
      </c>
      <c r="B30" s="174" t="s">
        <v>123</v>
      </c>
      <c r="C30" s="174"/>
      <c r="D30" s="175">
        <v>500</v>
      </c>
      <c r="E30" s="176"/>
      <c r="F30" s="176"/>
      <c r="G30" s="118">
        <v>1500000</v>
      </c>
      <c r="H30" s="119" t="s">
        <v>130</v>
      </c>
      <c r="I30" s="118">
        <v>23</v>
      </c>
      <c r="J30" s="106">
        <f t="shared" si="1"/>
        <v>250000</v>
      </c>
      <c r="K30" s="107"/>
      <c r="M30" s="19">
        <f t="shared" si="2"/>
        <v>1150</v>
      </c>
      <c r="N30" s="19">
        <f t="shared" si="3"/>
        <v>2300</v>
      </c>
      <c r="O30" s="19">
        <f t="shared" si="4"/>
        <v>1250000</v>
      </c>
      <c r="P30" s="19">
        <f t="shared" si="5"/>
        <v>0</v>
      </c>
      <c r="Q30" s="19">
        <f t="shared" si="6"/>
        <v>0</v>
      </c>
      <c r="R30" s="19">
        <f t="shared" si="7"/>
        <v>1250000</v>
      </c>
      <c r="BJ30" s="20"/>
    </row>
    <row r="31" spans="1:62" s="15" customFormat="1" ht="20.100000000000001" customHeight="1" x14ac:dyDescent="0.15">
      <c r="A31" s="117">
        <v>45048</v>
      </c>
      <c r="B31" s="174" t="s">
        <v>123</v>
      </c>
      <c r="C31" s="174"/>
      <c r="D31" s="175">
        <v>500</v>
      </c>
      <c r="E31" s="176"/>
      <c r="F31" s="176"/>
      <c r="G31" s="118">
        <v>1500000</v>
      </c>
      <c r="H31" s="119" t="s">
        <v>131</v>
      </c>
      <c r="I31" s="118">
        <v>20</v>
      </c>
      <c r="J31" s="106">
        <f t="shared" si="1"/>
        <v>250000</v>
      </c>
      <c r="K31" s="107"/>
      <c r="M31" s="19">
        <f t="shared" si="2"/>
        <v>1000</v>
      </c>
      <c r="N31" s="19">
        <f t="shared" si="3"/>
        <v>2000</v>
      </c>
      <c r="O31" s="19">
        <f t="shared" si="4"/>
        <v>1250000</v>
      </c>
      <c r="P31" s="19">
        <f t="shared" si="5"/>
        <v>0</v>
      </c>
      <c r="Q31" s="19">
        <f t="shared" si="6"/>
        <v>0</v>
      </c>
      <c r="R31" s="19">
        <f t="shared" si="7"/>
        <v>1250000</v>
      </c>
      <c r="BJ31" s="20"/>
    </row>
    <row r="32" spans="1:62" s="15" customFormat="1" ht="20.100000000000001" customHeight="1" x14ac:dyDescent="0.15">
      <c r="A32" s="117">
        <v>45078</v>
      </c>
      <c r="B32" s="174" t="s">
        <v>124</v>
      </c>
      <c r="C32" s="174"/>
      <c r="D32" s="175">
        <v>3100</v>
      </c>
      <c r="E32" s="176"/>
      <c r="F32" s="176"/>
      <c r="G32" s="118">
        <v>1500000</v>
      </c>
      <c r="H32" s="119" t="s">
        <v>132</v>
      </c>
      <c r="I32" s="118">
        <v>30</v>
      </c>
      <c r="J32" s="106">
        <f t="shared" si="1"/>
        <v>-5060000</v>
      </c>
      <c r="K32" s="107"/>
      <c r="M32" s="19">
        <f t="shared" si="2"/>
        <v>1500</v>
      </c>
      <c r="N32" s="19">
        <f t="shared" si="3"/>
        <v>3000</v>
      </c>
      <c r="O32" s="19">
        <f t="shared" si="4"/>
        <v>3750000</v>
      </c>
      <c r="P32" s="19">
        <f t="shared" si="5"/>
        <v>2700000</v>
      </c>
      <c r="Q32" s="19">
        <f t="shared" si="6"/>
        <v>110000</v>
      </c>
      <c r="R32" s="19">
        <f t="shared" si="7"/>
        <v>6560000</v>
      </c>
      <c r="BJ32" s="20"/>
    </row>
    <row r="33" spans="1:68" s="15" customFormat="1" ht="20.100000000000001" customHeight="1" x14ac:dyDescent="0.15">
      <c r="A33" s="117">
        <v>45078</v>
      </c>
      <c r="B33" s="174" t="s">
        <v>124</v>
      </c>
      <c r="C33" s="174"/>
      <c r="D33" s="175">
        <v>700</v>
      </c>
      <c r="E33" s="176"/>
      <c r="F33" s="176"/>
      <c r="G33" s="118">
        <v>301000</v>
      </c>
      <c r="H33" s="119" t="s">
        <v>133</v>
      </c>
      <c r="I33" s="118">
        <v>7</v>
      </c>
      <c r="J33" s="106">
        <f t="shared" si="1"/>
        <v>-1204000</v>
      </c>
      <c r="K33" s="107"/>
      <c r="M33" s="19">
        <f t="shared" si="2"/>
        <v>350</v>
      </c>
      <c r="N33" s="19">
        <f t="shared" si="3"/>
        <v>700</v>
      </c>
      <c r="O33" s="19">
        <f t="shared" si="4"/>
        <v>875000</v>
      </c>
      <c r="P33" s="19">
        <f t="shared" si="5"/>
        <v>630000</v>
      </c>
      <c r="Q33" s="19">
        <f t="shared" si="6"/>
        <v>0</v>
      </c>
      <c r="R33" s="19">
        <f t="shared" si="7"/>
        <v>1505000</v>
      </c>
      <c r="BJ33" s="20"/>
    </row>
    <row r="34" spans="1:68" s="15" customFormat="1" ht="20.100000000000001" customHeight="1" x14ac:dyDescent="0.15">
      <c r="A34" s="108" t="s">
        <v>21</v>
      </c>
      <c r="B34" s="142"/>
      <c r="C34" s="142"/>
      <c r="D34" s="143">
        <f>SUM(D25:F33)</f>
        <v>7300</v>
      </c>
      <c r="E34" s="144"/>
      <c r="F34" s="144"/>
      <c r="G34" s="109">
        <f>SUM(G25:G33)</f>
        <v>12301000</v>
      </c>
      <c r="H34" s="110"/>
      <c r="I34" s="109"/>
      <c r="J34" s="109">
        <f>SUM(J25:J33)</f>
        <v>-4514000</v>
      </c>
      <c r="K34" s="107"/>
      <c r="BJ34" s="20"/>
      <c r="BK34" s="20"/>
      <c r="BL34" s="20"/>
      <c r="BM34" s="20"/>
      <c r="BN34" s="20"/>
      <c r="BO34" s="20"/>
      <c r="BP34" s="20"/>
    </row>
    <row r="35" spans="1:68" s="15" customFormat="1" ht="6" customHeight="1" x14ac:dyDescent="0.15">
      <c r="A35" s="4"/>
      <c r="B35" s="4"/>
      <c r="C35" s="21"/>
      <c r="D35" s="4"/>
      <c r="E35" s="4"/>
      <c r="F35" s="4"/>
      <c r="G35" s="4"/>
      <c r="H35" s="4"/>
      <c r="I35" s="4"/>
      <c r="J35" s="4"/>
      <c r="K35" s="4"/>
      <c r="L35" s="4"/>
      <c r="M35" s="4"/>
    </row>
    <row r="36" spans="1:68" s="15" customFormat="1" ht="21" customHeight="1" x14ac:dyDescent="0.15">
      <c r="A36" s="4" t="s">
        <v>30</v>
      </c>
      <c r="B36" s="16"/>
      <c r="E36" s="4"/>
      <c r="F36" s="4"/>
      <c r="G36" s="4"/>
      <c r="H36" s="4"/>
      <c r="I36" s="4"/>
      <c r="J36" s="4"/>
      <c r="L36" s="22"/>
      <c r="M36" s="22"/>
    </row>
    <row r="37" spans="1:68" s="15" customFormat="1" ht="54" customHeight="1" x14ac:dyDescent="0.15">
      <c r="A37" s="11" t="s">
        <v>16</v>
      </c>
      <c r="B37" s="179" t="s">
        <v>23</v>
      </c>
      <c r="C37" s="179"/>
      <c r="D37" s="180" t="s">
        <v>88</v>
      </c>
      <c r="E37" s="181"/>
      <c r="F37" s="182"/>
      <c r="G37" s="12" t="s">
        <v>90</v>
      </c>
      <c r="H37" s="12" t="s">
        <v>19</v>
      </c>
      <c r="I37" s="12" t="s">
        <v>19</v>
      </c>
      <c r="J37" s="13" t="s">
        <v>91</v>
      </c>
      <c r="K37" s="14" t="s">
        <v>19</v>
      </c>
      <c r="L37" s="22"/>
      <c r="M37" s="22"/>
    </row>
    <row r="38" spans="1:68" s="15" customFormat="1" ht="21" customHeight="1" x14ac:dyDescent="0.15">
      <c r="A38" s="98" t="s">
        <v>19</v>
      </c>
      <c r="B38" s="183" t="s">
        <v>19</v>
      </c>
      <c r="C38" s="183"/>
      <c r="D38" s="184">
        <f>D21+D34</f>
        <v>7970</v>
      </c>
      <c r="E38" s="185"/>
      <c r="F38" s="185"/>
      <c r="G38" s="100">
        <f>G21+G34</f>
        <v>15045720</v>
      </c>
      <c r="H38" s="98" t="s">
        <v>19</v>
      </c>
      <c r="I38" s="98" t="s">
        <v>19</v>
      </c>
      <c r="J38" s="102">
        <f>J21+J34</f>
        <v>-3779280</v>
      </c>
      <c r="K38" s="103" t="s">
        <v>19</v>
      </c>
      <c r="L38" s="4"/>
      <c r="M38" s="4"/>
    </row>
    <row r="39" spans="1:68" s="15" customFormat="1" ht="9.9499999999999993" customHeight="1" x14ac:dyDescent="0.15">
      <c r="A39" s="4"/>
      <c r="B39" s="4"/>
      <c r="C39" s="4"/>
      <c r="D39" s="4"/>
      <c r="E39" s="4"/>
      <c r="F39" s="4"/>
      <c r="G39" s="4"/>
      <c r="H39" s="4"/>
      <c r="I39" s="4"/>
      <c r="J39" s="4"/>
      <c r="L39" s="4"/>
      <c r="M39" s="4"/>
    </row>
    <row r="40" spans="1:68" s="5" customFormat="1" ht="18" customHeight="1" x14ac:dyDescent="0.15">
      <c r="A40" s="85" t="s">
        <v>58</v>
      </c>
      <c r="B40" s="6"/>
      <c r="C40" s="7"/>
      <c r="D40" s="7"/>
      <c r="E40" s="7"/>
      <c r="F40" s="7"/>
      <c r="G40" s="7"/>
      <c r="H40" s="7"/>
      <c r="I40" s="7"/>
      <c r="J40" s="7"/>
      <c r="K40" s="7"/>
      <c r="L40" s="7"/>
      <c r="M40" s="7"/>
    </row>
    <row r="41" spans="1:68" s="5" customFormat="1" ht="18" customHeight="1" thickBot="1" x14ac:dyDescent="0.2">
      <c r="A41" s="84" t="s">
        <v>75</v>
      </c>
      <c r="B41" s="7"/>
      <c r="C41" s="7"/>
      <c r="D41" s="7"/>
      <c r="E41" s="7"/>
      <c r="F41" s="7"/>
      <c r="G41" s="7"/>
      <c r="H41" s="7"/>
      <c r="I41" s="7"/>
      <c r="J41" s="7"/>
      <c r="K41" s="7"/>
      <c r="L41" s="7"/>
      <c r="M41" s="7"/>
    </row>
    <row r="42" spans="1:68" s="5" customFormat="1" ht="21.75" customHeight="1" thickTop="1" thickBot="1" x14ac:dyDescent="0.2">
      <c r="A42" s="206"/>
      <c r="B42" s="206"/>
      <c r="C42" s="206"/>
      <c r="D42" s="206"/>
      <c r="E42" s="206"/>
      <c r="F42" s="206"/>
      <c r="G42" s="207"/>
      <c r="H42" s="105">
        <f>IF(J38*10/110=0,"",ROUNDDOWN(J38*10/110,0))</f>
        <v>-343570</v>
      </c>
      <c r="I42" s="7" t="s">
        <v>84</v>
      </c>
      <c r="J42" s="7"/>
      <c r="K42" s="7"/>
      <c r="L42" s="7"/>
      <c r="M42" s="7"/>
    </row>
    <row r="43" spans="1:68" s="5" customFormat="1" ht="31.5" customHeight="1" thickTop="1" x14ac:dyDescent="0.15">
      <c r="A43" s="7"/>
      <c r="B43" s="7"/>
      <c r="C43" s="7"/>
      <c r="D43" s="7"/>
      <c r="E43" s="7"/>
      <c r="F43" s="7"/>
      <c r="G43" s="7"/>
      <c r="H43" s="166" t="s">
        <v>143</v>
      </c>
      <c r="I43" s="166"/>
      <c r="J43" s="166"/>
      <c r="K43" s="166"/>
      <c r="L43" s="7"/>
      <c r="M43" s="7"/>
    </row>
    <row r="44" spans="1:68" s="5" customFormat="1" ht="19.5" customHeight="1" x14ac:dyDescent="0.15">
      <c r="A44" s="7"/>
      <c r="B44" s="7"/>
      <c r="C44" s="7"/>
      <c r="D44" s="7"/>
      <c r="E44" s="7"/>
      <c r="F44" s="7"/>
      <c r="G44" s="7"/>
      <c r="H44" s="7"/>
      <c r="I44" s="7"/>
      <c r="J44" s="7"/>
      <c r="K44" s="7"/>
      <c r="L44" s="7"/>
      <c r="M44" s="7"/>
    </row>
    <row r="45" spans="1:68" s="5" customFormat="1" ht="23.25" customHeight="1" x14ac:dyDescent="0.15">
      <c r="A45" s="7"/>
      <c r="B45" s="7"/>
      <c r="C45" s="7"/>
      <c r="D45" s="7"/>
      <c r="E45" s="7"/>
      <c r="F45" s="7"/>
      <c r="G45" s="7"/>
      <c r="H45" s="7"/>
      <c r="I45" s="7"/>
      <c r="J45" s="7"/>
      <c r="K45" s="7"/>
      <c r="L45" s="7"/>
      <c r="M45" s="7"/>
    </row>
    <row r="46" spans="1:68" x14ac:dyDescent="0.15">
      <c r="A46" s="23"/>
      <c r="B46" s="23"/>
      <c r="C46" s="23"/>
      <c r="D46" s="23"/>
      <c r="E46" s="23"/>
      <c r="F46" s="23"/>
      <c r="G46" s="23"/>
      <c r="H46" s="23"/>
      <c r="I46" s="23"/>
      <c r="J46" s="23"/>
      <c r="K46" s="23"/>
      <c r="L46" s="23"/>
    </row>
    <row r="47" spans="1:68" x14ac:dyDescent="0.15">
      <c r="A47" s="23"/>
      <c r="B47" s="23"/>
      <c r="C47" s="23"/>
      <c r="D47" s="23"/>
      <c r="E47" s="23"/>
      <c r="F47" s="23"/>
      <c r="G47" s="23"/>
      <c r="H47" s="23"/>
      <c r="I47" s="23"/>
      <c r="J47" s="23"/>
      <c r="K47" s="23"/>
      <c r="L47" s="23"/>
    </row>
    <row r="48" spans="1:68" x14ac:dyDescent="0.15">
      <c r="A48" s="23"/>
      <c r="B48" s="23"/>
      <c r="C48" s="23"/>
      <c r="D48" s="23"/>
      <c r="E48" s="23"/>
      <c r="F48" s="23"/>
      <c r="G48" s="23"/>
      <c r="H48" s="23"/>
      <c r="I48" s="23"/>
      <c r="J48" s="23"/>
      <c r="K48" s="23"/>
      <c r="L48" s="23"/>
    </row>
    <row r="49" spans="1:12" x14ac:dyDescent="0.15">
      <c r="A49" s="23"/>
      <c r="B49" s="23"/>
      <c r="C49" s="23"/>
      <c r="D49" s="23"/>
      <c r="E49" s="23"/>
      <c r="F49" s="23"/>
      <c r="G49" s="23"/>
      <c r="H49" s="23"/>
      <c r="I49" s="23"/>
      <c r="J49" s="23"/>
      <c r="K49" s="23"/>
      <c r="L49" s="23"/>
    </row>
    <row r="50" spans="1:12" x14ac:dyDescent="0.15">
      <c r="A50" s="23"/>
      <c r="B50" s="23"/>
      <c r="C50" s="23"/>
      <c r="D50" s="23"/>
      <c r="E50" s="23"/>
      <c r="F50" s="23"/>
      <c r="G50" s="23"/>
      <c r="H50" s="23"/>
      <c r="I50" s="23"/>
      <c r="J50" s="23"/>
      <c r="K50" s="23"/>
      <c r="L50" s="23"/>
    </row>
    <row r="51" spans="1:12" x14ac:dyDescent="0.15">
      <c r="A51" s="23"/>
      <c r="B51" s="23"/>
      <c r="C51" s="23"/>
      <c r="D51" s="23"/>
      <c r="E51" s="23"/>
      <c r="F51" s="23"/>
      <c r="G51" s="23"/>
      <c r="H51" s="23"/>
      <c r="I51" s="23"/>
      <c r="J51" s="23"/>
      <c r="K51" s="23"/>
      <c r="L51" s="23"/>
    </row>
    <row r="52" spans="1:12" x14ac:dyDescent="0.15">
      <c r="A52" s="23"/>
      <c r="B52" s="23"/>
      <c r="C52" s="23"/>
      <c r="D52" s="23"/>
      <c r="E52" s="23"/>
      <c r="F52" s="23"/>
      <c r="G52" s="23"/>
      <c r="H52" s="23"/>
      <c r="I52" s="23"/>
      <c r="J52" s="23"/>
      <c r="K52" s="23"/>
      <c r="L52" s="23"/>
    </row>
    <row r="53" spans="1:12" x14ac:dyDescent="0.15">
      <c r="A53" s="23"/>
      <c r="B53" s="23"/>
      <c r="C53" s="23"/>
      <c r="D53" s="23"/>
      <c r="E53" s="23"/>
      <c r="F53" s="23"/>
      <c r="G53" s="23"/>
      <c r="H53" s="23"/>
      <c r="I53" s="23"/>
      <c r="J53" s="23"/>
      <c r="K53" s="23"/>
      <c r="L53" s="23"/>
    </row>
    <row r="54" spans="1:12" x14ac:dyDescent="0.15">
      <c r="A54" s="23"/>
      <c r="B54" s="23"/>
      <c r="C54" s="23"/>
      <c r="D54" s="23"/>
      <c r="E54" s="23"/>
      <c r="F54" s="23"/>
      <c r="G54" s="23"/>
      <c r="H54" s="23"/>
      <c r="I54" s="23"/>
      <c r="J54" s="23"/>
      <c r="K54" s="23"/>
      <c r="L54" s="23"/>
    </row>
    <row r="55" spans="1:12" x14ac:dyDescent="0.15">
      <c r="A55" s="23"/>
      <c r="B55" s="23"/>
      <c r="C55" s="23"/>
      <c r="D55" s="23"/>
      <c r="E55" s="23"/>
      <c r="F55" s="23"/>
      <c r="G55" s="23"/>
      <c r="H55" s="23"/>
      <c r="I55" s="23"/>
      <c r="J55" s="23"/>
      <c r="K55" s="23"/>
      <c r="L55" s="23"/>
    </row>
    <row r="56" spans="1:12" x14ac:dyDescent="0.15">
      <c r="A56" s="23"/>
      <c r="B56" s="23"/>
      <c r="C56" s="23"/>
      <c r="D56" s="23"/>
      <c r="E56" s="23"/>
      <c r="F56" s="23"/>
      <c r="G56" s="23"/>
      <c r="H56" s="23"/>
      <c r="I56" s="23"/>
      <c r="J56" s="23"/>
      <c r="K56" s="23"/>
      <c r="L56" s="23"/>
    </row>
    <row r="57" spans="1:12" x14ac:dyDescent="0.15">
      <c r="A57" s="23"/>
      <c r="B57" s="23"/>
      <c r="C57" s="23"/>
      <c r="D57" s="23"/>
      <c r="E57" s="23"/>
      <c r="F57" s="23"/>
      <c r="G57" s="23"/>
      <c r="H57" s="23"/>
      <c r="I57" s="23"/>
      <c r="J57" s="23"/>
      <c r="K57" s="23"/>
      <c r="L57" s="23"/>
    </row>
    <row r="58" spans="1:12" x14ac:dyDescent="0.15">
      <c r="A58" s="23"/>
      <c r="B58" s="23"/>
      <c r="C58" s="23"/>
      <c r="D58" s="23"/>
      <c r="E58" s="23"/>
      <c r="F58" s="23"/>
      <c r="G58" s="23"/>
      <c r="H58" s="23"/>
      <c r="I58" s="23"/>
      <c r="J58" s="23"/>
      <c r="K58" s="23"/>
      <c r="L58" s="23"/>
    </row>
  </sheetData>
  <mergeCells count="59">
    <mergeCell ref="B9:C9"/>
    <mergeCell ref="D9:F9"/>
    <mergeCell ref="A1:K1"/>
    <mergeCell ref="A4:K4"/>
    <mergeCell ref="B8:C8"/>
    <mergeCell ref="D8:F8"/>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4:C24"/>
    <mergeCell ref="D24:F24"/>
    <mergeCell ref="B25:C25"/>
    <mergeCell ref="D25:F25"/>
    <mergeCell ref="B26:C26"/>
    <mergeCell ref="D26:F26"/>
    <mergeCell ref="D32:F32"/>
    <mergeCell ref="B27:C27"/>
    <mergeCell ref="D27:F27"/>
    <mergeCell ref="B28:C28"/>
    <mergeCell ref="D28:F28"/>
    <mergeCell ref="B29:C29"/>
    <mergeCell ref="D29:F29"/>
    <mergeCell ref="H43:K43"/>
    <mergeCell ref="G2:J2"/>
    <mergeCell ref="B38:C38"/>
    <mergeCell ref="D38:F38"/>
    <mergeCell ref="A42:G42"/>
    <mergeCell ref="B33:C33"/>
    <mergeCell ref="D33:F33"/>
    <mergeCell ref="B34:C34"/>
    <mergeCell ref="D34:F34"/>
    <mergeCell ref="B37:C37"/>
    <mergeCell ref="D37:F37"/>
    <mergeCell ref="B30:C30"/>
    <mergeCell ref="D30:F30"/>
    <mergeCell ref="B31:C31"/>
    <mergeCell ref="D31:F31"/>
    <mergeCell ref="B32:C32"/>
  </mergeCells>
  <phoneticPr fontId="2"/>
  <printOptions horizontalCentered="1"/>
  <pageMargins left="0.78740157480314965" right="0.39370078740157483" top="0.59055118110236227" bottom="0.59055118110236227" header="0.51181102362204722" footer="0.51181102362204722"/>
  <pageSetup paperSize="9" scale="85" fitToHeight="0"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G2:J2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3.5" x14ac:dyDescent="0.15"/>
  <sheetData>
    <row r="1" spans="1:1" x14ac:dyDescent="0.15">
      <c r="A1" t="s">
        <v>144</v>
      </c>
    </row>
    <row r="2" spans="1:1" x14ac:dyDescent="0.15">
      <c r="A2" t="s">
        <v>145</v>
      </c>
    </row>
    <row r="3" spans="1:1" x14ac:dyDescent="0.15">
      <c r="A3" t="s">
        <v>146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①報告書(様式7号) </vt:lpstr>
      <vt:lpstr>例</vt:lpstr>
      <vt:lpstr>②算定書2 (個別対応)</vt:lpstr>
      <vt:lpstr>例2</vt:lpstr>
      <vt:lpstr>②算定書3 (一括比例配分) </vt:lpstr>
      <vt:lpstr>例3</vt:lpstr>
      <vt:lpstr>②算定書4 (全額控除)</vt:lpstr>
      <vt:lpstr>例4</vt:lpstr>
      <vt:lpstr>リスト</vt:lpstr>
      <vt:lpstr>'①報告書(様式7号) '!Print_Area</vt:lpstr>
      <vt:lpstr>'②算定書2 (個別対応)'!Print_Area</vt:lpstr>
      <vt:lpstr>'②算定書3 (一括比例配分) '!Print_Area</vt:lpstr>
      <vt:lpstr>'②算定書4 (全額控除)'!Print_Area</vt:lpstr>
      <vt:lpstr>例!Print_Area</vt:lpstr>
      <vt:lpstr>例2!Print_Area</vt:lpstr>
      <vt:lpstr>例3!Print_Area</vt:lpstr>
      <vt:lpstr>例4!Print_Area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2023-12-26T03:18:42Z</cp:lastPrinted>
  <dcterms:created xsi:type="dcterms:W3CDTF">2023-12-18T06:08:50Z</dcterms:created>
  <dcterms:modified xsi:type="dcterms:W3CDTF">2024-10-03T10:56:20Z</dcterms:modified>
</cp:coreProperties>
</file>