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２_確報値\＊確報・速報 公表資料H20～\R5公表資料（R6作成）\04_公表用\"/>
    </mc:Choice>
  </mc:AlternateContent>
  <bookViews>
    <workbookView xWindow="0" yWindow="0" windowWidth="28800" windowHeight="10425"/>
  </bookViews>
  <sheets>
    <sheet name="統計表" sheetId="1" r:id="rId1"/>
  </sheets>
  <definedNames>
    <definedName name="ColumnTitle1">" "</definedName>
    <definedName name="_xlnm.Print_Area" localSheetId="0">統計表!$A$1:$K$39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9" i="1" s="1"/>
  <c r="B35" i="1"/>
  <c r="B32" i="1"/>
  <c r="B31" i="1"/>
  <c r="B36" i="1" s="1"/>
  <c r="B33" i="1" l="1"/>
  <c r="A39" i="1"/>
  <c r="A36" i="1"/>
  <c r="A33" i="1"/>
  <c r="A27" i="1"/>
  <c r="G27" i="1"/>
  <c r="F27" i="1"/>
  <c r="E27" i="1"/>
  <c r="D27" i="1"/>
  <c r="C27" i="1"/>
  <c r="B27" i="1"/>
  <c r="B24" i="1"/>
  <c r="A24" i="1"/>
  <c r="I24" i="1"/>
  <c r="G24" i="1"/>
  <c r="F24" i="1"/>
  <c r="E24" i="1"/>
  <c r="D24" i="1"/>
  <c r="C24" i="1"/>
  <c r="D21" i="1"/>
  <c r="B21" i="1"/>
  <c r="A21" i="1"/>
  <c r="I21" i="1"/>
  <c r="G21" i="1"/>
  <c r="F21" i="1"/>
  <c r="E21" i="1"/>
  <c r="C21" i="1"/>
  <c r="K15" i="1"/>
  <c r="H15" i="1"/>
  <c r="E15" i="1"/>
  <c r="D15" i="1"/>
  <c r="C15" i="1"/>
  <c r="G12" i="1"/>
  <c r="F12" i="1"/>
  <c r="D12" i="1"/>
  <c r="J12" i="1"/>
  <c r="I12" i="1"/>
  <c r="H12" i="1"/>
  <c r="E12" i="1"/>
  <c r="B12" i="1"/>
  <c r="A23" i="1"/>
  <c r="K9" i="1"/>
  <c r="D9" i="1"/>
  <c r="C9" i="1"/>
  <c r="J9" i="1"/>
  <c r="G9" i="1"/>
  <c r="F9" i="1"/>
  <c r="E9" i="1"/>
  <c r="B9" i="1"/>
  <c r="K12" i="1"/>
  <c r="J15" i="1"/>
  <c r="I9" i="1"/>
  <c r="H9" i="1"/>
  <c r="G15" i="1"/>
  <c r="F15" i="1"/>
  <c r="C12" i="1"/>
  <c r="B15" i="1"/>
  <c r="A19" i="1"/>
  <c r="A26" i="1" l="1"/>
  <c r="A38" i="1"/>
  <c r="H27" i="1"/>
  <c r="A31" i="1"/>
  <c r="I15" i="1"/>
  <c r="H21" i="1"/>
  <c r="I27" i="1"/>
  <c r="A2" i="1"/>
  <c r="H24" i="1"/>
  <c r="A35" i="1"/>
  <c r="A32" i="1" l="1"/>
  <c r="A20" i="1"/>
</calcChain>
</file>

<file path=xl/sharedStrings.xml><?xml version="1.0" encoding="utf-8"?>
<sst xmlns="http://schemas.openxmlformats.org/spreadsheetml/2006/main" count="46" uniqueCount="42">
  <si>
    <t>大分県観光統計調査</t>
  </si>
  <si>
    <t>前年</t>
  </si>
  <si>
    <t>元号</t>
  </si>
  <si>
    <t>令和</t>
  </si>
  <si>
    <t>前年度確報公表</t>
  </si>
  <si>
    <t>年</t>
  </si>
  <si>
    <t>【国内】</t>
  </si>
  <si>
    <t>（単位：人泊、％）</t>
  </si>
  <si>
    <t>今回</t>
  </si>
  <si>
    <t>先月</t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</si>
  <si>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</si>
  <si>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</si>
  <si>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</si>
  <si>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</si>
  <si>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</si>
  <si>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</si>
  <si>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</si>
  <si>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</si>
  <si>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</si>
  <si>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</si>
  <si>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月</t>
  </si>
  <si>
    <t>前年同月比</t>
  </si>
  <si>
    <t>(コロナ禍前)令和元年同月比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</si>
  <si>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</si>
  <si>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</si>
  <si>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</si>
  <si>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</si>
  <si>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</si>
  <si>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</si>
  <si>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</si>
  <si>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</si>
  <si>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</si>
  <si>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</si>
  <si>
    <t>合計</t>
  </si>
  <si>
    <t>　　　　　　①調査対象施設は従業員数10人以上の全施設（189施設　令和6年1月時点）</t>
  </si>
  <si>
    <t>　　　　　　②令和元年の数値については、上記①の施設数をもとに推計しています。</t>
  </si>
  <si>
    <t>　　　　　　③発地別延べ宿泊者数は、速報の公表時に大きく変更されることがあります。</t>
  </si>
  <si>
    <t>あり</t>
  </si>
  <si>
    <t>令和４年１２月（確報値）</t>
  </si>
  <si>
    <t>令和元年１２月（確報値）</t>
  </si>
  <si>
    <t>令和５年１２月（確報値）</t>
    <rPh sb="8" eb="10">
      <t>カクホウ</t>
    </rPh>
    <phoneticPr fontId="3"/>
  </si>
  <si>
    <t>令和５年11月（確報値）</t>
    <rPh sb="8" eb="10">
      <t>カクホウ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</si>
</sst>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＋ &quot;0.0;&quot;▲ &quot;0.0"/>
    <numFmt numFmtId="178" formatCode="#,##0.0;&quot;▲ &quot;#,##0.0"/>
  </numFmts>
  <fonts count="15">
    <font>
      <sz val="10"/>
      <color theme="1"/>
      <name val="HGSｺﾞｼｯｸ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u val="double"/>
      <sz val="12"/>
      <name val="Meiryo UI"/>
      <family val="3"/>
      <charset val="128"/>
    </font>
    <font>
      <sz val="12"/>
      <name val="BIZ UDPゴシック"/>
      <family val="3"/>
      <charset val="128"/>
    </font>
    <font>
      <sz val="12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9" fontId="9" fillId="0" borderId="0">
      <alignment vertical="center"/>
    </xf>
    <xf numFmtId="38" fontId="1" fillId="0" borderId="0">
      <alignment vertical="center"/>
    </xf>
    <xf numFmtId="38" fontId="9" fillId="0" borderId="0">
      <alignment vertical="center"/>
    </xf>
    <xf numFmtId="38" fontId="10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indent="1" shrinkToFit="1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 indent="1" shrinkToFit="1"/>
    </xf>
    <xf numFmtId="10" fontId="2" fillId="0" borderId="0" xfId="1" applyNumberFormat="1" applyFont="1" applyAlignment="1">
      <alignment vertical="center"/>
    </xf>
    <xf numFmtId="38" fontId="2" fillId="0" borderId="0" xfId="3" applyFont="1" applyAlignment="1">
      <alignment vertical="center"/>
    </xf>
    <xf numFmtId="0" fontId="4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 vertical="center" shrinkToFit="1"/>
    </xf>
    <xf numFmtId="38" fontId="11" fillId="0" borderId="0" xfId="5" applyFont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11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177" fontId="4" fillId="0" borderId="2" xfId="2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0" fillId="0" borderId="1" xfId="0" applyFill="1" applyBorder="1" applyAlignment="1"/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176" fontId="7" fillId="0" borderId="2" xfId="4" applyNumberFormat="1" applyFont="1" applyFill="1" applyBorder="1" applyAlignment="1">
      <alignment horizontal="right" vertical="center" indent="1"/>
    </xf>
    <xf numFmtId="38" fontId="7" fillId="0" borderId="2" xfId="4" applyFont="1" applyFill="1" applyBorder="1" applyAlignment="1">
      <alignment horizontal="right" vertical="center" indent="1"/>
    </xf>
    <xf numFmtId="178" fontId="4" fillId="0" borderId="3" xfId="2" applyNumberFormat="1" applyFont="1" applyFill="1" applyBorder="1" applyAlignment="1">
      <alignment horizontal="right" vertical="center" indent="1"/>
    </xf>
    <xf numFmtId="178" fontId="4" fillId="0" borderId="0" xfId="2" applyNumberFormat="1" applyFont="1" applyFill="1" applyAlignment="1">
      <alignment horizontal="right" vertical="center" indent="1"/>
    </xf>
    <xf numFmtId="178" fontId="2" fillId="0" borderId="0" xfId="2" applyNumberFormat="1" applyFont="1" applyFill="1" applyAlignment="1">
      <alignment horizontal="left" vertical="center" indent="1"/>
    </xf>
    <xf numFmtId="178" fontId="4" fillId="0" borderId="4" xfId="2" applyNumberFormat="1" applyFont="1" applyFill="1" applyBorder="1" applyAlignment="1">
      <alignment horizontal="right" vertical="center" indent="1"/>
    </xf>
    <xf numFmtId="38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38" fontId="2" fillId="0" borderId="0" xfId="1" applyNumberFormat="1" applyFont="1" applyFill="1" applyAlignment="1">
      <alignment vertical="center"/>
    </xf>
  </cellXfs>
  <cellStyles count="7">
    <cellStyle name="パーセント 2" xfId="2"/>
    <cellStyle name="桁区切り 2" xfId="3"/>
    <cellStyle name="桁区切り 3" xfId="5"/>
    <cellStyle name="桁区切り 5" xfId="4"/>
    <cellStyle name="標準" xfId="0" builtinId="0"/>
    <cellStyle name="標準 2" xfId="1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zoomScale="85" zoomScaleNormal="85" zoomScaleSheetLayoutView="85" workbookViewId="0"/>
  </sheetViews>
  <sheetFormatPr defaultColWidth="9" defaultRowHeight="16.5"/>
  <cols>
    <col min="1" max="1" width="35.375" style="1" customWidth="1"/>
    <col min="2" max="11" width="16" style="27" customWidth="1"/>
    <col min="12" max="12" width="5.625" style="1" customWidth="1"/>
    <col min="13" max="15" width="5.75" style="1" customWidth="1"/>
    <col min="16" max="17" width="5.625" style="1" customWidth="1"/>
    <col min="18" max="18" width="15.25" style="1" bestFit="1" customWidth="1"/>
    <col min="19" max="21" width="12.75" style="1" customWidth="1"/>
    <col min="22" max="50" width="9" style="1" customWidth="1"/>
    <col min="51" max="16384" width="9" style="1"/>
  </cols>
  <sheetData>
    <row r="1" spans="1:20" ht="18" customHeight="1">
      <c r="I1" s="28" t="s">
        <v>0</v>
      </c>
      <c r="J1" s="29"/>
      <c r="K1" s="29"/>
      <c r="N1" s="1" t="s">
        <v>1</v>
      </c>
      <c r="O1" s="1" t="s">
        <v>2</v>
      </c>
      <c r="P1" s="1" t="s">
        <v>3</v>
      </c>
      <c r="R1" s="1" t="s">
        <v>4</v>
      </c>
    </row>
    <row r="2" spans="1:20">
      <c r="A2" s="23" t="str">
        <f>P5&amp;DBCS(P6)&amp;"年"&amp;DBCS(P7)&amp;"月　発地別延べ宿泊者数割合"</f>
        <v>令和５年１２月　発地別延べ宿泊者数割合</v>
      </c>
      <c r="B2" s="22"/>
      <c r="C2" s="22"/>
      <c r="D2" s="22"/>
      <c r="O2" s="1" t="s">
        <v>5</v>
      </c>
      <c r="P2" s="1">
        <v>4</v>
      </c>
      <c r="Q2" s="2"/>
      <c r="R2" s="2" t="s">
        <v>37</v>
      </c>
    </row>
    <row r="3" spans="1:20">
      <c r="A3" s="22"/>
      <c r="B3" s="22"/>
      <c r="C3" s="22"/>
      <c r="D3" s="22"/>
    </row>
    <row r="4" spans="1:20" ht="15" customHeight="1">
      <c r="A4" s="3"/>
      <c r="C4" s="30"/>
      <c r="D4" s="30"/>
      <c r="I4" s="31"/>
      <c r="J4" s="31"/>
    </row>
    <row r="5" spans="1:20" ht="24" customHeight="1">
      <c r="A5" s="3" t="s">
        <v>6</v>
      </c>
      <c r="J5" s="32" t="s">
        <v>7</v>
      </c>
      <c r="K5" s="33"/>
      <c r="N5" s="1" t="s">
        <v>8</v>
      </c>
      <c r="O5" s="1" t="s">
        <v>2</v>
      </c>
      <c r="P5" s="1" t="s">
        <v>3</v>
      </c>
      <c r="Q5" s="1" t="s">
        <v>9</v>
      </c>
    </row>
    <row r="6" spans="1:20" ht="24" customHeight="1">
      <c r="A6" s="4"/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17</v>
      </c>
      <c r="J6" s="34" t="s">
        <v>18</v>
      </c>
      <c r="K6" s="34" t="s">
        <v>19</v>
      </c>
      <c r="O6" s="1" t="s">
        <v>5</v>
      </c>
      <c r="P6" s="1">
        <v>5</v>
      </c>
    </row>
    <row r="7" spans="1:20" ht="24" customHeight="1">
      <c r="A7" s="5" t="s">
        <v>40</v>
      </c>
      <c r="B7" s="24">
        <v>55441</v>
      </c>
      <c r="C7" s="24">
        <v>94978</v>
      </c>
      <c r="D7" s="24">
        <v>51088</v>
      </c>
      <c r="E7" s="24">
        <v>7390</v>
      </c>
      <c r="F7" s="24">
        <v>20325</v>
      </c>
      <c r="G7" s="24">
        <v>31539</v>
      </c>
      <c r="H7" s="24">
        <v>13720</v>
      </c>
      <c r="I7" s="24">
        <v>61257</v>
      </c>
      <c r="J7" s="24">
        <v>5357</v>
      </c>
      <c r="K7" s="24">
        <v>341095</v>
      </c>
      <c r="L7" s="6"/>
      <c r="O7" s="1" t="s">
        <v>20</v>
      </c>
      <c r="P7" s="7">
        <v>12</v>
      </c>
    </row>
    <row r="8" spans="1:20" ht="24" customHeight="1">
      <c r="A8" s="5" t="s">
        <v>38</v>
      </c>
      <c r="B8" s="24">
        <v>56256</v>
      </c>
      <c r="C8" s="24">
        <v>93561</v>
      </c>
      <c r="D8" s="24">
        <v>51208</v>
      </c>
      <c r="E8" s="24">
        <v>7540</v>
      </c>
      <c r="F8" s="24">
        <v>21363</v>
      </c>
      <c r="G8" s="24">
        <v>29957</v>
      </c>
      <c r="H8" s="24">
        <v>14085</v>
      </c>
      <c r="I8" s="24">
        <v>54890</v>
      </c>
      <c r="J8" s="24">
        <v>4792</v>
      </c>
      <c r="K8" s="24">
        <v>333652</v>
      </c>
      <c r="M8" s="6"/>
      <c r="N8" s="6"/>
    </row>
    <row r="9" spans="1:20" ht="24" customHeight="1">
      <c r="A9" s="8" t="s">
        <v>21</v>
      </c>
      <c r="B9" s="25">
        <f t="shared" ref="B9:K9" si="0">IF(B8=0,"*",B$7/B8*100-100)</f>
        <v>-1.4487343572241116</v>
      </c>
      <c r="C9" s="25">
        <f t="shared" si="0"/>
        <v>1.5145199388634296</v>
      </c>
      <c r="D9" s="25">
        <f t="shared" si="0"/>
        <v>-0.23433838462739232</v>
      </c>
      <c r="E9" s="25">
        <f t="shared" si="0"/>
        <v>-1.9893899204244008</v>
      </c>
      <c r="F9" s="25">
        <f t="shared" si="0"/>
        <v>-4.8588681364976907</v>
      </c>
      <c r="G9" s="25">
        <f t="shared" si="0"/>
        <v>5.2809026270988397</v>
      </c>
      <c r="H9" s="25">
        <f t="shared" si="0"/>
        <v>-2.5914093006744707</v>
      </c>
      <c r="I9" s="25">
        <f t="shared" si="0"/>
        <v>11.599562761887398</v>
      </c>
      <c r="J9" s="25">
        <f t="shared" si="0"/>
        <v>11.790484140233715</v>
      </c>
      <c r="K9" s="25">
        <f t="shared" si="0"/>
        <v>2.2307673863786164</v>
      </c>
      <c r="L9" s="9"/>
      <c r="M9" s="6"/>
      <c r="N9" s="10"/>
      <c r="O9" s="10"/>
      <c r="Q9" s="6"/>
      <c r="R9" s="6"/>
      <c r="T9" s="6"/>
    </row>
    <row r="10" spans="1:20" ht="3.75" customHeight="1">
      <c r="B10" s="35"/>
      <c r="K10" s="36"/>
      <c r="M10" s="9"/>
      <c r="N10" s="10"/>
      <c r="O10" s="10"/>
      <c r="Q10" s="9"/>
      <c r="R10" s="9"/>
      <c r="T10" s="9"/>
    </row>
    <row r="11" spans="1:20" ht="24" customHeight="1">
      <c r="A11" s="5" t="s">
        <v>39</v>
      </c>
      <c r="B11" s="24">
        <v>64343</v>
      </c>
      <c r="C11" s="24">
        <v>90094</v>
      </c>
      <c r="D11" s="24">
        <v>53436</v>
      </c>
      <c r="E11" s="24">
        <v>9039</v>
      </c>
      <c r="F11" s="24">
        <v>27331</v>
      </c>
      <c r="G11" s="24">
        <v>26894</v>
      </c>
      <c r="H11" s="24">
        <v>12862</v>
      </c>
      <c r="I11" s="24">
        <v>50381</v>
      </c>
      <c r="J11" s="24">
        <v>7763</v>
      </c>
      <c r="K11" s="24">
        <v>342143</v>
      </c>
      <c r="N11" s="6"/>
    </row>
    <row r="12" spans="1:20" ht="24" customHeight="1">
      <c r="A12" s="8" t="s">
        <v>22</v>
      </c>
      <c r="B12" s="25">
        <f t="shared" ref="B12:K12" si="1">IF(B11=0,"*",B$7/B11*100-100)</f>
        <v>-13.835226831201524</v>
      </c>
      <c r="C12" s="25">
        <f t="shared" si="1"/>
        <v>5.4210047283947915</v>
      </c>
      <c r="D12" s="25">
        <f t="shared" si="1"/>
        <v>-4.394041470169924</v>
      </c>
      <c r="E12" s="25">
        <f t="shared" si="1"/>
        <v>-18.243168492089836</v>
      </c>
      <c r="F12" s="25">
        <f t="shared" si="1"/>
        <v>-25.63389557645165</v>
      </c>
      <c r="G12" s="25">
        <f t="shared" si="1"/>
        <v>17.271510374061137</v>
      </c>
      <c r="H12" s="25">
        <f t="shared" si="1"/>
        <v>6.6708132483284146</v>
      </c>
      <c r="I12" s="25">
        <f t="shared" si="1"/>
        <v>21.587503225422296</v>
      </c>
      <c r="J12" s="25">
        <f t="shared" si="1"/>
        <v>-30.993172742496455</v>
      </c>
      <c r="K12" s="25">
        <f t="shared" si="1"/>
        <v>-0.30630467377676496</v>
      </c>
      <c r="L12" s="9"/>
      <c r="M12" s="6"/>
      <c r="N12" s="10"/>
      <c r="O12" s="10"/>
      <c r="Q12" s="6"/>
      <c r="R12" s="6"/>
      <c r="T12" s="6"/>
    </row>
    <row r="13" spans="1:20" ht="3.75" customHeight="1">
      <c r="B13" s="35"/>
      <c r="K13" s="36"/>
      <c r="M13" s="9"/>
      <c r="N13" s="10"/>
      <c r="O13" s="10"/>
      <c r="Q13" s="9"/>
      <c r="R13" s="9"/>
      <c r="T13" s="9"/>
    </row>
    <row r="14" spans="1:20" ht="24" customHeight="1">
      <c r="A14" s="5" t="s">
        <v>41</v>
      </c>
      <c r="B14" s="24">
        <v>44838</v>
      </c>
      <c r="C14" s="24">
        <v>91149</v>
      </c>
      <c r="D14" s="24">
        <v>58307</v>
      </c>
      <c r="E14" s="24">
        <v>8399</v>
      </c>
      <c r="F14" s="24">
        <v>22425</v>
      </c>
      <c r="G14" s="24">
        <v>33577</v>
      </c>
      <c r="H14" s="24">
        <v>19170</v>
      </c>
      <c r="I14" s="24">
        <v>58854</v>
      </c>
      <c r="J14" s="24">
        <v>8946</v>
      </c>
      <c r="K14" s="24">
        <v>345665</v>
      </c>
      <c r="M14" s="6"/>
    </row>
    <row r="15" spans="1:20" ht="24" customHeight="1">
      <c r="A15" s="8" t="s">
        <v>23</v>
      </c>
      <c r="B15" s="25">
        <f t="shared" ref="B15:K15" si="2">IF(B14=0,"*",B$7/B14*100-100)</f>
        <v>23.647352691913113</v>
      </c>
      <c r="C15" s="25">
        <f t="shared" si="2"/>
        <v>4.2008140517175292</v>
      </c>
      <c r="D15" s="25">
        <f t="shared" si="2"/>
        <v>-12.381017716569204</v>
      </c>
      <c r="E15" s="25">
        <f t="shared" si="2"/>
        <v>-12.013334920823908</v>
      </c>
      <c r="F15" s="25">
        <f t="shared" si="2"/>
        <v>-9.364548494983282</v>
      </c>
      <c r="G15" s="25">
        <f t="shared" si="2"/>
        <v>-6.069630997408936</v>
      </c>
      <c r="H15" s="25">
        <f t="shared" si="2"/>
        <v>-28.42983828899321</v>
      </c>
      <c r="I15" s="25">
        <f t="shared" si="2"/>
        <v>4.0829850137628796</v>
      </c>
      <c r="J15" s="25">
        <f t="shared" si="2"/>
        <v>-40.118488710038001</v>
      </c>
      <c r="K15" s="25">
        <f t="shared" si="2"/>
        <v>-1.3220893061200911</v>
      </c>
      <c r="L15" s="9"/>
      <c r="M15" s="6"/>
      <c r="N15" s="10"/>
      <c r="O15" s="10"/>
      <c r="Q15" s="6"/>
      <c r="R15" s="6"/>
      <c r="T15" s="6"/>
    </row>
    <row r="16" spans="1:20" ht="15" customHeight="1">
      <c r="M16" s="9"/>
      <c r="N16" s="10"/>
      <c r="Q16" s="9"/>
      <c r="R16" s="9"/>
      <c r="T16" s="9"/>
    </row>
    <row r="17" spans="1:26" ht="24" customHeight="1">
      <c r="A17" s="3" t="s">
        <v>24</v>
      </c>
      <c r="M17" s="6"/>
      <c r="N17" s="10"/>
      <c r="O17" s="10"/>
    </row>
    <row r="18" spans="1:26" ht="24" customHeight="1">
      <c r="A18" s="4"/>
      <c r="B18" s="34" t="s">
        <v>25</v>
      </c>
      <c r="C18" s="34" t="s">
        <v>14</v>
      </c>
      <c r="D18" s="34" t="s">
        <v>26</v>
      </c>
      <c r="E18" s="34" t="s">
        <v>27</v>
      </c>
      <c r="F18" s="34" t="s">
        <v>28</v>
      </c>
      <c r="G18" s="34" t="s">
        <v>29</v>
      </c>
      <c r="H18" s="34" t="s">
        <v>30</v>
      </c>
      <c r="I18" s="34" t="s">
        <v>31</v>
      </c>
      <c r="P18" s="6"/>
      <c r="Q18" s="10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5" t="str">
        <f>A7</f>
        <v>令和５年１２月（確報値）</v>
      </c>
      <c r="B19" s="24">
        <v>55897</v>
      </c>
      <c r="C19" s="24">
        <v>5362</v>
      </c>
      <c r="D19" s="24">
        <v>17028</v>
      </c>
      <c r="E19" s="24">
        <v>11761</v>
      </c>
      <c r="F19" s="24">
        <v>5568</v>
      </c>
      <c r="G19" s="37">
        <v>5795</v>
      </c>
      <c r="H19" s="37">
        <v>4999</v>
      </c>
      <c r="I19" s="38">
        <v>106410</v>
      </c>
      <c r="P19" s="6"/>
      <c r="Q19" s="10"/>
      <c r="R19" s="6"/>
    </row>
    <row r="20" spans="1:26" ht="24" customHeight="1">
      <c r="A20" s="5" t="str">
        <f>A8</f>
        <v>令和４年１２月（確報値）</v>
      </c>
      <c r="B20" s="24">
        <v>29845</v>
      </c>
      <c r="C20" s="24">
        <v>767</v>
      </c>
      <c r="D20" s="24">
        <v>5258</v>
      </c>
      <c r="E20" s="24">
        <v>3267</v>
      </c>
      <c r="F20" s="24">
        <v>4320</v>
      </c>
      <c r="G20" s="37">
        <v>2454</v>
      </c>
      <c r="H20" s="37">
        <v>1607</v>
      </c>
      <c r="I20" s="38">
        <v>47518</v>
      </c>
      <c r="P20" s="6"/>
      <c r="Q20" s="10"/>
      <c r="R20" s="6"/>
    </row>
    <row r="21" spans="1:26" ht="24" customHeight="1">
      <c r="A21" s="11" t="str">
        <f>A9</f>
        <v>前年同月比</v>
      </c>
      <c r="B21" s="25">
        <f t="shared" ref="B21:I21" si="3">IF(B20=0,"*",B$19/B20*100-100)</f>
        <v>87.291003518177234</v>
      </c>
      <c r="C21" s="25">
        <f t="shared" si="3"/>
        <v>599.08735332464153</v>
      </c>
      <c r="D21" s="25">
        <f t="shared" si="3"/>
        <v>223.84937238493723</v>
      </c>
      <c r="E21" s="25">
        <f t="shared" si="3"/>
        <v>259.99387817569635</v>
      </c>
      <c r="F21" s="25">
        <f t="shared" si="3"/>
        <v>28.888888888888886</v>
      </c>
      <c r="G21" s="25">
        <f t="shared" si="3"/>
        <v>136.14506927465362</v>
      </c>
      <c r="H21" s="25">
        <f t="shared" si="3"/>
        <v>211.07654013690109</v>
      </c>
      <c r="I21" s="25">
        <f t="shared" si="3"/>
        <v>123.93619260069869</v>
      </c>
      <c r="P21" s="6"/>
      <c r="Q21" s="6"/>
      <c r="R21" s="6"/>
    </row>
    <row r="22" spans="1:26" ht="3.75" customHeight="1">
      <c r="A22" s="12"/>
      <c r="B22" s="39"/>
      <c r="C22" s="40"/>
      <c r="D22" s="40"/>
      <c r="E22" s="40"/>
      <c r="F22" s="41"/>
      <c r="G22" s="40"/>
      <c r="H22" s="40"/>
      <c r="I22" s="42"/>
      <c r="Q22" s="6"/>
      <c r="R22" s="6"/>
    </row>
    <row r="23" spans="1:26" ht="24" customHeight="1">
      <c r="A23" s="5" t="str">
        <f>A11</f>
        <v>令和元年１２月（確報値）</v>
      </c>
      <c r="B23" s="24">
        <v>12509</v>
      </c>
      <c r="C23" s="24">
        <v>7943</v>
      </c>
      <c r="D23" s="24">
        <v>10058</v>
      </c>
      <c r="E23" s="24">
        <v>10815</v>
      </c>
      <c r="F23" s="24">
        <v>3239</v>
      </c>
      <c r="G23" s="37">
        <v>5617</v>
      </c>
      <c r="H23" s="37">
        <v>2863</v>
      </c>
      <c r="I23" s="38">
        <v>53044</v>
      </c>
      <c r="P23" s="6"/>
      <c r="Q23" s="10"/>
      <c r="R23" s="6"/>
    </row>
    <row r="24" spans="1:26" ht="24" customHeight="1">
      <c r="A24" s="11" t="str">
        <f>A12</f>
        <v>(コロナ禍前)令和元年同月比</v>
      </c>
      <c r="B24" s="25">
        <f t="shared" ref="B24:I24" si="4">IF(B23=0,"*",B$19/B23*100-100)</f>
        <v>346.85426492925097</v>
      </c>
      <c r="C24" s="25">
        <f t="shared" si="4"/>
        <v>-32.49401989172857</v>
      </c>
      <c r="D24" s="25">
        <f t="shared" si="4"/>
        <v>69.298071187114715</v>
      </c>
      <c r="E24" s="25">
        <f t="shared" si="4"/>
        <v>8.7471104946833123</v>
      </c>
      <c r="F24" s="25">
        <f t="shared" si="4"/>
        <v>71.904908922506934</v>
      </c>
      <c r="G24" s="25">
        <f t="shared" si="4"/>
        <v>3.168951397543168</v>
      </c>
      <c r="H24" s="25">
        <f t="shared" si="4"/>
        <v>74.607055536150909</v>
      </c>
      <c r="I24" s="25">
        <f t="shared" si="4"/>
        <v>100.60704320941105</v>
      </c>
      <c r="P24" s="6"/>
      <c r="Q24" s="6"/>
      <c r="R24" s="6"/>
    </row>
    <row r="25" spans="1:26" ht="3.75" customHeight="1">
      <c r="A25" s="12"/>
      <c r="B25" s="39"/>
      <c r="C25" s="40"/>
      <c r="D25" s="40"/>
      <c r="E25" s="40"/>
      <c r="F25" s="41"/>
      <c r="G25" s="40"/>
      <c r="H25" s="40"/>
      <c r="I25" s="42"/>
      <c r="Q25" s="6"/>
      <c r="R25" s="6"/>
    </row>
    <row r="26" spans="1:26" ht="24" customHeight="1">
      <c r="A26" s="5" t="str">
        <f>A14</f>
        <v>令和５年11月（確報値）</v>
      </c>
      <c r="B26" s="24">
        <v>46033</v>
      </c>
      <c r="C26" s="24">
        <v>5660</v>
      </c>
      <c r="D26" s="24">
        <v>14610</v>
      </c>
      <c r="E26" s="24">
        <v>15506</v>
      </c>
      <c r="F26" s="24">
        <v>4169</v>
      </c>
      <c r="G26" s="37">
        <v>4353</v>
      </c>
      <c r="H26" s="37">
        <v>6162</v>
      </c>
      <c r="I26" s="38">
        <v>96493</v>
      </c>
      <c r="P26" s="6"/>
      <c r="Q26" s="10"/>
      <c r="R26" s="6"/>
    </row>
    <row r="27" spans="1:26" ht="24" customHeight="1">
      <c r="A27" s="11" t="str">
        <f>A15</f>
        <v>前月比</v>
      </c>
      <c r="B27" s="25">
        <f t="shared" ref="B27:I27" si="5">IF(B26=0,"*",B$19/B26*100-100)</f>
        <v>21.428105924011035</v>
      </c>
      <c r="C27" s="25">
        <f t="shared" si="5"/>
        <v>-5.2650176678445177</v>
      </c>
      <c r="D27" s="25">
        <f t="shared" si="5"/>
        <v>16.550308008213548</v>
      </c>
      <c r="E27" s="25">
        <f t="shared" si="5"/>
        <v>-24.151941184057776</v>
      </c>
      <c r="F27" s="25">
        <f t="shared" si="5"/>
        <v>33.557207963540435</v>
      </c>
      <c r="G27" s="25">
        <f t="shared" si="5"/>
        <v>33.126579370549024</v>
      </c>
      <c r="H27" s="25">
        <f t="shared" si="5"/>
        <v>-18.873742291463813</v>
      </c>
      <c r="I27" s="25">
        <f t="shared" si="5"/>
        <v>10.277429450840998</v>
      </c>
      <c r="P27" s="6"/>
      <c r="Q27" s="6"/>
      <c r="R27" s="6"/>
    </row>
    <row r="28" spans="1:26" ht="15" customHeight="1">
      <c r="A28" s="12"/>
      <c r="B28" s="41"/>
      <c r="C28" s="40"/>
      <c r="D28" s="40"/>
      <c r="E28" s="40"/>
      <c r="G28" s="40"/>
      <c r="H28" s="40"/>
      <c r="I28" s="40"/>
      <c r="N28" s="6"/>
      <c r="Q28" s="6"/>
      <c r="R28" s="6"/>
    </row>
    <row r="29" spans="1:26" s="16" customFormat="1" ht="24" customHeight="1">
      <c r="A29" s="3" t="s">
        <v>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13"/>
      <c r="N29" s="14"/>
      <c r="O29" s="15"/>
      <c r="P29" s="15"/>
      <c r="Q29" s="15"/>
    </row>
    <row r="30" spans="1:26" ht="24" customHeight="1">
      <c r="A30" s="17"/>
      <c r="B30" s="34" t="s">
        <v>33</v>
      </c>
      <c r="M30" s="18"/>
      <c r="N30" s="19"/>
      <c r="O30" s="20"/>
      <c r="P30" s="20"/>
      <c r="Q30" s="20"/>
    </row>
    <row r="31" spans="1:26" ht="24" customHeight="1">
      <c r="A31" s="5" t="str">
        <f>A7</f>
        <v>令和５年１２月（確報値）</v>
      </c>
      <c r="B31" s="24">
        <f>SUM(K7,I19)</f>
        <v>447505</v>
      </c>
      <c r="C31" s="43" t="s">
        <v>34</v>
      </c>
      <c r="M31" s="14"/>
      <c r="N31" s="15"/>
      <c r="O31" s="14"/>
      <c r="P31" s="14"/>
      <c r="Q31" s="14"/>
    </row>
    <row r="32" spans="1:26" ht="24" customHeight="1">
      <c r="A32" s="5" t="str">
        <f>A8</f>
        <v>令和４年１２月（確報値）</v>
      </c>
      <c r="B32" s="24">
        <f>SUM(K8,I20)</f>
        <v>381170</v>
      </c>
      <c r="C32" s="44" t="s">
        <v>35</v>
      </c>
      <c r="M32" s="21"/>
      <c r="N32" s="21"/>
      <c r="O32" s="21"/>
      <c r="P32" s="21"/>
      <c r="Q32" s="21"/>
    </row>
    <row r="33" spans="1:17" ht="24" customHeight="1">
      <c r="A33" s="11" t="str">
        <f>A9</f>
        <v>前年同月比</v>
      </c>
      <c r="B33" s="25">
        <f>B31/B32*100-100</f>
        <v>17.40299603851301</v>
      </c>
      <c r="C33" s="44" t="s">
        <v>36</v>
      </c>
      <c r="M33" s="15"/>
      <c r="N33" s="15"/>
      <c r="O33" s="14"/>
      <c r="P33" s="14"/>
      <c r="Q33" s="14"/>
    </row>
    <row r="34" spans="1:17" ht="3.75" customHeight="1">
      <c r="B34" s="26"/>
      <c r="M34" s="14"/>
      <c r="N34" s="14"/>
      <c r="O34" s="14"/>
      <c r="P34" s="14"/>
      <c r="Q34" s="14"/>
    </row>
    <row r="35" spans="1:17" ht="24" customHeight="1">
      <c r="A35" s="5" t="str">
        <f>A11</f>
        <v>令和元年１２月（確報値）</v>
      </c>
      <c r="B35" s="24">
        <f>SUM(K11,I23)</f>
        <v>395187</v>
      </c>
      <c r="C35" s="45"/>
      <c r="M35" s="14"/>
      <c r="N35" s="14"/>
      <c r="O35" s="14"/>
      <c r="P35" s="14"/>
      <c r="Q35" s="14"/>
    </row>
    <row r="36" spans="1:17" ht="24" customHeight="1">
      <c r="A36" s="11" t="str">
        <f>A12</f>
        <v>(コロナ禍前)令和元年同月比</v>
      </c>
      <c r="B36" s="25">
        <f>B31/B35*100-100</f>
        <v>13.238795810590929</v>
      </c>
      <c r="M36" s="21"/>
      <c r="N36" s="21"/>
      <c r="O36" s="21"/>
      <c r="P36" s="21"/>
      <c r="Q36" s="21"/>
    </row>
    <row r="37" spans="1:17" ht="3.75" customHeight="1">
      <c r="B37" s="26"/>
      <c r="M37" s="14"/>
      <c r="N37" s="14"/>
      <c r="O37" s="14"/>
      <c r="P37" s="14"/>
      <c r="Q37" s="14"/>
    </row>
    <row r="38" spans="1:17" ht="24" customHeight="1">
      <c r="A38" s="5" t="str">
        <f>A14</f>
        <v>令和５年11月（確報値）</v>
      </c>
      <c r="B38" s="24">
        <f>SUM(K14,I26)</f>
        <v>442158</v>
      </c>
      <c r="C38" s="45"/>
      <c r="M38" s="14"/>
      <c r="N38" s="14"/>
      <c r="O38" s="14"/>
      <c r="P38" s="14"/>
      <c r="Q38" s="14"/>
    </row>
    <row r="39" spans="1:17" ht="24" customHeight="1">
      <c r="A39" s="11" t="str">
        <f>A15</f>
        <v>前月比</v>
      </c>
      <c r="B39" s="25">
        <f>B31/B38*100-100</f>
        <v>1.2092962244265664</v>
      </c>
      <c r="M39" s="21"/>
      <c r="N39" s="21"/>
      <c r="O39" s="21"/>
      <c r="P39" s="21"/>
      <c r="Q39" s="21"/>
    </row>
    <row r="40" spans="1:17" ht="24" customHeight="1">
      <c r="M40" s="14"/>
      <c r="N40" s="14"/>
      <c r="O40" s="15"/>
      <c r="P40" s="14"/>
      <c r="Q40" s="14"/>
    </row>
    <row r="41" spans="1:17">
      <c r="O41" s="16"/>
      <c r="P41" s="16"/>
      <c r="Q41" s="16"/>
    </row>
    <row r="42" spans="1:17">
      <c r="M42" s="6"/>
      <c r="N42" s="6"/>
    </row>
    <row r="43" spans="1:17">
      <c r="M43" s="6"/>
      <c r="N43" s="6"/>
    </row>
    <row r="44" spans="1:17">
      <c r="N44" s="6"/>
    </row>
    <row r="45" spans="1:17">
      <c r="N45" s="6"/>
    </row>
    <row r="46" spans="1:17">
      <c r="N46" s="6"/>
    </row>
    <row r="47" spans="1:17">
      <c r="M47" s="6"/>
      <c r="N47" s="6"/>
    </row>
    <row r="48" spans="1:17">
      <c r="N48" s="6"/>
    </row>
    <row r="49" spans="13:14">
      <c r="N49" s="6"/>
    </row>
    <row r="50" spans="13:14">
      <c r="M50" s="6"/>
      <c r="N50" s="6"/>
    </row>
    <row r="51" spans="13:14">
      <c r="N51" s="6"/>
    </row>
    <row r="52" spans="13:14">
      <c r="N52" s="6"/>
    </row>
  </sheetData>
  <mergeCells count="3">
    <mergeCell ref="I1:K1"/>
    <mergeCell ref="A2:D3"/>
    <mergeCell ref="J5:K5"/>
  </mergeCells>
  <phoneticPr fontId="3"/>
  <dataValidations count="4">
    <dataValidation type="whole" imeMode="disabled" showInputMessage="1" showErrorMessage="1" sqref="P2">
      <formula1>1</formula1>
      <formula2>31</formula2>
    </dataValidation>
    <dataValidation type="list" showInputMessage="1" showErrorMessage="1" sqref="O14 P1 P5">
      <formula1>"平成,令和"</formula1>
    </dataValidation>
    <dataValidation type="list" imeMode="hiragana" showInputMessage="1" showErrorMessage="1" sqref="Q2:R2">
      <formula1>"あり,なし"</formula1>
    </dataValidation>
    <dataValidation type="whole" imeMode="disabled" operator="greaterThanOrEqual" showInputMessage="1" showErrorMessage="1" sqref="B7:K8 B11:K11 B14:K14 B19:H20 B23:H23 B26:H26 B38 B35 B31:B32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78" footer="0.31496062992125978"/>
  <pageSetup paperSize="9" scale="71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2024-08-15T23:59:38Z</dcterms:created>
  <dcterms:modified xsi:type="dcterms:W3CDTF">2024-08-21T00:30:53Z</dcterms:modified>
</cp:coreProperties>
</file>