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8800" windowHeight="10425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B39" i="1" l="1"/>
  <c r="B33" i="1"/>
  <c r="B36" i="1"/>
  <c r="A39" i="1"/>
  <c r="A36" i="1"/>
  <c r="A33" i="1"/>
  <c r="F27" i="1"/>
  <c r="A27" i="1"/>
  <c r="G27" i="1"/>
  <c r="E27" i="1"/>
  <c r="B27" i="1"/>
  <c r="B24" i="1"/>
  <c r="A24" i="1"/>
  <c r="I24" i="1"/>
  <c r="G24" i="1"/>
  <c r="D24" i="1"/>
  <c r="C24" i="1"/>
  <c r="A21" i="1"/>
  <c r="I21" i="1"/>
  <c r="F21" i="1"/>
  <c r="E21" i="1"/>
  <c r="C21" i="1"/>
  <c r="B21" i="1"/>
  <c r="G21" i="1"/>
  <c r="F24" i="1"/>
  <c r="E24" i="1"/>
  <c r="D27" i="1"/>
  <c r="C27" i="1"/>
  <c r="K15" i="1"/>
  <c r="J15" i="1"/>
  <c r="I15" i="1"/>
  <c r="H15" i="1"/>
  <c r="C15" i="1"/>
  <c r="B15" i="1"/>
  <c r="A38" i="1"/>
  <c r="K12" i="1"/>
  <c r="J12" i="1"/>
  <c r="D12" i="1"/>
  <c r="C12" i="1"/>
  <c r="B12" i="1"/>
  <c r="H12" i="1"/>
  <c r="G12" i="1"/>
  <c r="F12" i="1"/>
  <c r="E12" i="1"/>
  <c r="I9" i="1"/>
  <c r="H9" i="1"/>
  <c r="K9" i="1"/>
  <c r="J9" i="1"/>
  <c r="F9" i="1"/>
  <c r="E9" i="1"/>
  <c r="D9" i="1"/>
  <c r="C9" i="1"/>
  <c r="B9" i="1"/>
  <c r="I12" i="1"/>
  <c r="G9" i="1"/>
  <c r="F15" i="1"/>
  <c r="E15" i="1"/>
  <c r="D15" i="1"/>
  <c r="A19" i="1"/>
  <c r="A2" i="1"/>
  <c r="A32" i="1" l="1"/>
  <c r="A20" i="1"/>
  <c r="A23" i="1"/>
  <c r="A35" i="1"/>
  <c r="H27" i="1"/>
  <c r="I27" i="1"/>
  <c r="G15" i="1"/>
  <c r="D21" i="1"/>
  <c r="A31" i="1"/>
  <c r="A26" i="1"/>
  <c r="H21" i="1"/>
  <c r="H24" i="1"/>
</calcChain>
</file>

<file path=xl/sharedStrings.xml><?xml version="1.0" encoding="utf-8"?>
<sst xmlns="http://schemas.openxmlformats.org/spreadsheetml/2006/main" count="46" uniqueCount="42">
  <si>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</si>
  <si>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</si>
  <si>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</si>
  <si>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</si>
  <si>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</si>
  <si>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</si>
  <si>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</si>
  <si>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</si>
  <si>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</si>
  <si>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</si>
  <si>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</si>
  <si>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</si>
  <si>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</si>
  <si>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</si>
  <si>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</si>
  <si>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</si>
  <si>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</si>
  <si>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</si>
  <si>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</si>
  <si>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</si>
  <si>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</si>
  <si>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</si>
  <si>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</si>
  <si>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</si>
  <si>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</si>
  <si>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</si>
  <si>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</si>
  <si>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</si>
  <si>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</si>
  <si>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</si>
  <si>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</si>
  <si>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</si>
  <si>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</si>
  <si>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</si>
  <si>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</si>
  <si>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</si>
  <si>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</si>
  <si>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令和４年８月（確報値）</t>
  </si>
  <si>
    <t>令和元年８月（確報値）</t>
  </si>
  <si>
    <t>令和５年８月（確報値）</t>
    <rPh sb="7" eb="9">
      <t>カクホウ</t>
    </rPh>
    <phoneticPr fontId="3"/>
  </si>
  <si>
    <t>令和５年7月（確報値）</t>
    <rPh sb="7" eb="9">
      <t>カクホウ</t>
    </rPh>
    <phoneticPr fontId="3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</si>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</sst>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1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ill="1" applyBorder="1" applyAlignment="1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76" fontId="7" fillId="0" borderId="2" xfId="4" applyNumberFormat="1" applyFont="1" applyFill="1" applyBorder="1" applyAlignment="1">
      <alignment horizontal="right" vertical="center" indent="1"/>
    </xf>
    <xf numFmtId="38" fontId="7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  <xf numFmtId="3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topLeftCell="A7" zoomScale="85" zoomScaleNormal="85" zoomScaleSheetLayoutView="85" workbookViewId="0">
      <selection activeCell="B19" sqref="B19:I19"/>
    </sheetView>
  </sheetViews>
  <sheetFormatPr defaultColWidth="9" defaultRowHeight="16.5"/>
  <cols>
    <col min="1" max="1" width="35.375" style="1" customWidth="1"/>
    <col min="2" max="11" width="16" style="27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28" t="s">
        <v>0</v>
      </c>
      <c r="J1" s="29"/>
      <c r="K1" s="29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23" t="str">
        <f>P5&amp;DBCS(P6)&amp;"年"&amp;DBCS(P7)&amp;"月　発地別延べ宿泊者数割合"</f>
        <v>令和５年８月　発地別延べ宿泊者数割合</v>
      </c>
      <c r="B2" s="22"/>
      <c r="C2" s="22"/>
      <c r="D2" s="22"/>
      <c r="O2" s="1" t="s">
        <v>5</v>
      </c>
      <c r="P2" s="1">
        <v>4</v>
      </c>
      <c r="Q2" s="2"/>
      <c r="R2" s="2" t="s">
        <v>41</v>
      </c>
    </row>
    <row r="3" spans="1:20">
      <c r="A3" s="22"/>
      <c r="B3" s="22"/>
      <c r="C3" s="22"/>
      <c r="D3" s="22"/>
    </row>
    <row r="4" spans="1:20" ht="15" customHeight="1">
      <c r="A4" s="3"/>
      <c r="C4" s="30"/>
      <c r="D4" s="30"/>
      <c r="I4" s="31"/>
      <c r="J4" s="31"/>
    </row>
    <row r="5" spans="1:20" ht="24" customHeight="1">
      <c r="A5" s="3" t="s">
        <v>6</v>
      </c>
      <c r="J5" s="32" t="s">
        <v>7</v>
      </c>
      <c r="K5" s="33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4"/>
      <c r="B6" s="34" t="s">
        <v>10</v>
      </c>
      <c r="C6" s="34" t="s">
        <v>11</v>
      </c>
      <c r="D6" s="34" t="s">
        <v>12</v>
      </c>
      <c r="E6" s="34" t="s">
        <v>13</v>
      </c>
      <c r="F6" s="34" t="s">
        <v>14</v>
      </c>
      <c r="G6" s="34" t="s">
        <v>15</v>
      </c>
      <c r="H6" s="34" t="s">
        <v>16</v>
      </c>
      <c r="I6" s="34" t="s">
        <v>17</v>
      </c>
      <c r="J6" s="34" t="s">
        <v>18</v>
      </c>
      <c r="K6" s="34" t="s">
        <v>19</v>
      </c>
      <c r="O6" s="1" t="s">
        <v>5</v>
      </c>
      <c r="P6" s="1">
        <v>5</v>
      </c>
    </row>
    <row r="7" spans="1:20" ht="24" customHeight="1">
      <c r="A7" s="5" t="s">
        <v>39</v>
      </c>
      <c r="B7" s="24">
        <v>42205</v>
      </c>
      <c r="C7" s="24">
        <v>103992</v>
      </c>
      <c r="D7" s="24">
        <v>74540</v>
      </c>
      <c r="E7" s="24">
        <v>12415</v>
      </c>
      <c r="F7" s="24">
        <v>31033</v>
      </c>
      <c r="G7" s="24">
        <v>32146</v>
      </c>
      <c r="H7" s="24">
        <v>14005</v>
      </c>
      <c r="I7" s="24">
        <v>55153</v>
      </c>
      <c r="J7" s="24">
        <v>3580</v>
      </c>
      <c r="K7" s="24">
        <v>369069</v>
      </c>
      <c r="L7" s="6"/>
      <c r="O7" s="1" t="s">
        <v>20</v>
      </c>
      <c r="P7" s="7">
        <v>8</v>
      </c>
    </row>
    <row r="8" spans="1:20" ht="24" customHeight="1">
      <c r="A8" s="5" t="s">
        <v>37</v>
      </c>
      <c r="B8" s="24">
        <v>53344</v>
      </c>
      <c r="C8" s="24">
        <v>117679</v>
      </c>
      <c r="D8" s="24">
        <v>66988</v>
      </c>
      <c r="E8" s="24">
        <v>8486</v>
      </c>
      <c r="F8" s="24">
        <v>26542</v>
      </c>
      <c r="G8" s="24">
        <v>28215</v>
      </c>
      <c r="H8" s="24">
        <v>13378</v>
      </c>
      <c r="I8" s="24">
        <v>46405</v>
      </c>
      <c r="J8" s="24">
        <v>2605</v>
      </c>
      <c r="K8" s="24">
        <v>363642</v>
      </c>
      <c r="M8" s="6"/>
      <c r="N8" s="6"/>
    </row>
    <row r="9" spans="1:20" ht="24" customHeight="1">
      <c r="A9" s="8" t="s">
        <v>21</v>
      </c>
      <c r="B9" s="25">
        <f t="shared" ref="B9:K9" si="0">IF(B8=0,"*",B$7/B8*100-100)</f>
        <v>-20.881448710257942</v>
      </c>
      <c r="C9" s="25">
        <f t="shared" si="0"/>
        <v>-11.630792239906867</v>
      </c>
      <c r="D9" s="25">
        <f t="shared" si="0"/>
        <v>11.27366095420075</v>
      </c>
      <c r="E9" s="25">
        <f t="shared" si="0"/>
        <v>46.29978788592976</v>
      </c>
      <c r="F9" s="25">
        <f t="shared" si="0"/>
        <v>16.92035264863236</v>
      </c>
      <c r="G9" s="25">
        <f t="shared" si="0"/>
        <v>13.932305511252878</v>
      </c>
      <c r="H9" s="25">
        <f t="shared" si="0"/>
        <v>4.6867992226042645</v>
      </c>
      <c r="I9" s="25">
        <f t="shared" si="0"/>
        <v>18.851416873181776</v>
      </c>
      <c r="J9" s="25">
        <f t="shared" si="0"/>
        <v>37.42802303262954</v>
      </c>
      <c r="K9" s="25">
        <f t="shared" si="0"/>
        <v>1.4924018677710364</v>
      </c>
      <c r="L9" s="9"/>
      <c r="M9" s="6"/>
      <c r="N9" s="10"/>
      <c r="O9" s="10"/>
      <c r="Q9" s="6"/>
      <c r="R9" s="6"/>
      <c r="T9" s="6"/>
    </row>
    <row r="10" spans="1:20" ht="3.75" customHeight="1">
      <c r="B10" s="35"/>
      <c r="K10" s="36"/>
      <c r="M10" s="9"/>
      <c r="N10" s="10"/>
      <c r="O10" s="10"/>
      <c r="Q10" s="9"/>
      <c r="R10" s="9"/>
      <c r="T10" s="9"/>
    </row>
    <row r="11" spans="1:20" ht="24" customHeight="1">
      <c r="A11" s="5" t="s">
        <v>38</v>
      </c>
      <c r="B11" s="24">
        <v>48895</v>
      </c>
      <c r="C11" s="24">
        <v>116407</v>
      </c>
      <c r="D11" s="24">
        <v>90222</v>
      </c>
      <c r="E11" s="24">
        <v>16432</v>
      </c>
      <c r="F11" s="24">
        <v>40519</v>
      </c>
      <c r="G11" s="24">
        <v>34558</v>
      </c>
      <c r="H11" s="24">
        <v>15809</v>
      </c>
      <c r="I11" s="24">
        <v>52179</v>
      </c>
      <c r="J11" s="24">
        <v>3840</v>
      </c>
      <c r="K11" s="24">
        <v>418861</v>
      </c>
      <c r="N11" s="6"/>
    </row>
    <row r="12" spans="1:20" ht="24" customHeight="1">
      <c r="A12" s="8" t="s">
        <v>22</v>
      </c>
      <c r="B12" s="25">
        <f t="shared" ref="B12:K12" si="1">IF(B11=0,"*",B$7/B11*100-100)</f>
        <v>-13.682380611514461</v>
      </c>
      <c r="C12" s="25">
        <f t="shared" si="1"/>
        <v>-10.665166184164192</v>
      </c>
      <c r="D12" s="25">
        <f t="shared" si="1"/>
        <v>-17.381569905344591</v>
      </c>
      <c r="E12" s="25">
        <f t="shared" si="1"/>
        <v>-24.446202531645568</v>
      </c>
      <c r="F12" s="25">
        <f t="shared" si="1"/>
        <v>-23.411239171746587</v>
      </c>
      <c r="G12" s="25">
        <f t="shared" si="1"/>
        <v>-6.9795705770009846</v>
      </c>
      <c r="H12" s="25">
        <f t="shared" si="1"/>
        <v>-11.41122145613258</v>
      </c>
      <c r="I12" s="25">
        <f t="shared" si="1"/>
        <v>5.6996109545985831</v>
      </c>
      <c r="J12" s="25">
        <f t="shared" si="1"/>
        <v>-6.7708333333333428</v>
      </c>
      <c r="K12" s="25">
        <f t="shared" si="1"/>
        <v>-11.887475797460255</v>
      </c>
      <c r="L12" s="9"/>
      <c r="M12" s="6"/>
      <c r="N12" s="10"/>
      <c r="O12" s="10"/>
      <c r="Q12" s="6"/>
      <c r="R12" s="6"/>
      <c r="T12" s="6"/>
    </row>
    <row r="13" spans="1:20" ht="3.75" customHeight="1">
      <c r="B13" s="35"/>
      <c r="K13" s="36"/>
      <c r="M13" s="9"/>
      <c r="N13" s="10"/>
      <c r="O13" s="10"/>
      <c r="Q13" s="9"/>
      <c r="R13" s="9"/>
      <c r="T13" s="9"/>
    </row>
    <row r="14" spans="1:20" ht="24" customHeight="1">
      <c r="A14" s="5" t="s">
        <v>40</v>
      </c>
      <c r="B14" s="24">
        <v>46662</v>
      </c>
      <c r="C14" s="24">
        <v>90641</v>
      </c>
      <c r="D14" s="24">
        <v>60792</v>
      </c>
      <c r="E14" s="24">
        <v>8396</v>
      </c>
      <c r="F14" s="24">
        <v>22163</v>
      </c>
      <c r="G14" s="24">
        <v>26650</v>
      </c>
      <c r="H14" s="24">
        <v>11106</v>
      </c>
      <c r="I14" s="24">
        <v>44341</v>
      </c>
      <c r="J14" s="24">
        <v>4257</v>
      </c>
      <c r="K14" s="24">
        <v>315008</v>
      </c>
      <c r="M14" s="6"/>
    </row>
    <row r="15" spans="1:20" ht="24" customHeight="1">
      <c r="A15" s="8" t="s">
        <v>23</v>
      </c>
      <c r="B15" s="25">
        <f t="shared" ref="B15:K15" si="2">IF(B14=0,"*",B$7/B14*100-100)</f>
        <v>-9.5516694526595529</v>
      </c>
      <c r="C15" s="25">
        <f t="shared" si="2"/>
        <v>14.729537405809737</v>
      </c>
      <c r="D15" s="25">
        <f t="shared" si="2"/>
        <v>22.614817739176218</v>
      </c>
      <c r="E15" s="25">
        <f t="shared" si="2"/>
        <v>47.86803239637922</v>
      </c>
      <c r="F15" s="25">
        <f t="shared" si="2"/>
        <v>40.021657717817988</v>
      </c>
      <c r="G15" s="25">
        <f t="shared" si="2"/>
        <v>20.62288930581613</v>
      </c>
      <c r="H15" s="25">
        <f t="shared" si="2"/>
        <v>26.103007383396374</v>
      </c>
      <c r="I15" s="25">
        <f t="shared" si="2"/>
        <v>24.383753185539334</v>
      </c>
      <c r="J15" s="25">
        <f t="shared" si="2"/>
        <v>-15.903218228799616</v>
      </c>
      <c r="K15" s="25">
        <f t="shared" si="2"/>
        <v>17.16178636733035</v>
      </c>
      <c r="L15" s="9"/>
      <c r="M15" s="6"/>
      <c r="N15" s="10"/>
      <c r="O15" s="10"/>
      <c r="Q15" s="6"/>
      <c r="R15" s="6"/>
      <c r="T15" s="6"/>
    </row>
    <row r="16" spans="1:20" ht="15" customHeight="1">
      <c r="M16" s="9"/>
      <c r="N16" s="10"/>
      <c r="Q16" s="9"/>
      <c r="R16" s="9"/>
      <c r="T16" s="9"/>
    </row>
    <row r="17" spans="1:26" ht="24" customHeight="1">
      <c r="A17" s="3" t="s">
        <v>24</v>
      </c>
      <c r="M17" s="6"/>
      <c r="N17" s="10"/>
      <c r="O17" s="10"/>
    </row>
    <row r="18" spans="1:26" ht="24" customHeight="1">
      <c r="A18" s="4"/>
      <c r="B18" s="34" t="s">
        <v>25</v>
      </c>
      <c r="C18" s="34" t="s">
        <v>14</v>
      </c>
      <c r="D18" s="34" t="s">
        <v>26</v>
      </c>
      <c r="E18" s="34" t="s">
        <v>27</v>
      </c>
      <c r="F18" s="34" t="s">
        <v>28</v>
      </c>
      <c r="G18" s="34" t="s">
        <v>29</v>
      </c>
      <c r="H18" s="34" t="s">
        <v>30</v>
      </c>
      <c r="I18" s="34" t="s">
        <v>31</v>
      </c>
      <c r="P18" s="6"/>
      <c r="Q18" s="10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5" t="str">
        <f>A7</f>
        <v>令和５年８月（確報値）</v>
      </c>
      <c r="B19" s="24">
        <v>22745</v>
      </c>
      <c r="C19" s="24">
        <v>5518</v>
      </c>
      <c r="D19" s="24">
        <v>12483</v>
      </c>
      <c r="E19" s="24">
        <v>8483</v>
      </c>
      <c r="F19" s="24">
        <v>1069</v>
      </c>
      <c r="G19" s="37">
        <v>650</v>
      </c>
      <c r="H19" s="37">
        <v>2595</v>
      </c>
      <c r="I19" s="38">
        <v>53543</v>
      </c>
      <c r="P19" s="6"/>
      <c r="Q19" s="10"/>
      <c r="R19" s="6"/>
    </row>
    <row r="20" spans="1:26" ht="24" customHeight="1">
      <c r="A20" s="5" t="str">
        <f>A8</f>
        <v>令和４年８月（確報値）</v>
      </c>
      <c r="B20" s="24">
        <v>2031</v>
      </c>
      <c r="C20" s="24">
        <v>21</v>
      </c>
      <c r="D20" s="24">
        <v>78</v>
      </c>
      <c r="E20" s="24">
        <v>100</v>
      </c>
      <c r="F20" s="24">
        <v>242</v>
      </c>
      <c r="G20" s="37">
        <v>357</v>
      </c>
      <c r="H20" s="37">
        <v>686</v>
      </c>
      <c r="I20" s="38">
        <v>3515</v>
      </c>
      <c r="P20" s="6"/>
      <c r="Q20" s="10"/>
      <c r="R20" s="6"/>
    </row>
    <row r="21" spans="1:26" ht="24" customHeight="1">
      <c r="A21" s="11" t="str">
        <f>A9</f>
        <v>前年同月比</v>
      </c>
      <c r="B21" s="25">
        <f t="shared" ref="B21:I21" si="3">IF(B20=0,"*",B$19/B20*100-100)</f>
        <v>1019.8916789758739</v>
      </c>
      <c r="C21" s="25">
        <f t="shared" si="3"/>
        <v>26176.190476190477</v>
      </c>
      <c r="D21" s="25">
        <f t="shared" si="3"/>
        <v>15903.846153846154</v>
      </c>
      <c r="E21" s="25">
        <f t="shared" si="3"/>
        <v>8383</v>
      </c>
      <c r="F21" s="25">
        <f t="shared" si="3"/>
        <v>341.73553719008265</v>
      </c>
      <c r="G21" s="25">
        <f t="shared" si="3"/>
        <v>82.072829131652668</v>
      </c>
      <c r="H21" s="25">
        <f t="shared" si="3"/>
        <v>278.27988338192421</v>
      </c>
      <c r="I21" s="25">
        <f t="shared" si="3"/>
        <v>1423.2716927453769</v>
      </c>
      <c r="P21" s="6"/>
      <c r="Q21" s="6"/>
      <c r="R21" s="6"/>
    </row>
    <row r="22" spans="1:26" ht="3.75" customHeight="1">
      <c r="A22" s="12"/>
      <c r="B22" s="39"/>
      <c r="C22" s="40"/>
      <c r="D22" s="40"/>
      <c r="E22" s="40"/>
      <c r="F22" s="41"/>
      <c r="G22" s="40"/>
      <c r="H22" s="40"/>
      <c r="I22" s="42"/>
      <c r="Q22" s="6"/>
      <c r="R22" s="6"/>
    </row>
    <row r="23" spans="1:26" ht="24" customHeight="1">
      <c r="A23" s="5" t="str">
        <f>A11</f>
        <v>令和元年８月（確報値）</v>
      </c>
      <c r="B23" s="24">
        <v>7759</v>
      </c>
      <c r="C23" s="24">
        <v>6402</v>
      </c>
      <c r="D23" s="24">
        <v>8530</v>
      </c>
      <c r="E23" s="24">
        <v>11730</v>
      </c>
      <c r="F23" s="24">
        <v>523</v>
      </c>
      <c r="G23" s="37">
        <v>1496</v>
      </c>
      <c r="H23" s="37">
        <v>1963</v>
      </c>
      <c r="I23" s="38">
        <v>38403</v>
      </c>
      <c r="P23" s="6"/>
      <c r="Q23" s="10"/>
      <c r="R23" s="6"/>
    </row>
    <row r="24" spans="1:26" ht="24" customHeight="1">
      <c r="A24" s="11" t="str">
        <f>A12</f>
        <v>(コロナ禍前)令和元年同月比</v>
      </c>
      <c r="B24" s="25">
        <f t="shared" ref="B24:I24" si="4">IF(B23=0,"*",B$19/B23*100-100)</f>
        <v>193.14344632040212</v>
      </c>
      <c r="C24" s="25">
        <f t="shared" si="4"/>
        <v>-13.808184942205557</v>
      </c>
      <c r="D24" s="25">
        <f t="shared" si="4"/>
        <v>46.34232121922625</v>
      </c>
      <c r="E24" s="25">
        <f t="shared" si="4"/>
        <v>-27.681159420289859</v>
      </c>
      <c r="F24" s="25">
        <f t="shared" si="4"/>
        <v>104.39770554493307</v>
      </c>
      <c r="G24" s="25">
        <f t="shared" si="4"/>
        <v>-56.55080213903743</v>
      </c>
      <c r="H24" s="25">
        <f t="shared" si="4"/>
        <v>32.195618950585839</v>
      </c>
      <c r="I24" s="25">
        <f t="shared" si="4"/>
        <v>39.424003333072932</v>
      </c>
      <c r="P24" s="6"/>
      <c r="Q24" s="6"/>
      <c r="R24" s="6"/>
    </row>
    <row r="25" spans="1:26" ht="3.75" customHeight="1">
      <c r="A25" s="12"/>
      <c r="B25" s="39"/>
      <c r="C25" s="40"/>
      <c r="D25" s="40"/>
      <c r="E25" s="40"/>
      <c r="F25" s="41"/>
      <c r="G25" s="40"/>
      <c r="H25" s="40"/>
      <c r="I25" s="42"/>
      <c r="Q25" s="6"/>
      <c r="R25" s="6"/>
    </row>
    <row r="26" spans="1:26" ht="24" customHeight="1">
      <c r="A26" s="5" t="str">
        <f>A14</f>
        <v>令和５年7月（確報値）</v>
      </c>
      <c r="B26" s="24">
        <v>23625</v>
      </c>
      <c r="C26" s="24">
        <v>3712</v>
      </c>
      <c r="D26" s="24">
        <v>11538</v>
      </c>
      <c r="E26" s="24">
        <v>10238</v>
      </c>
      <c r="F26" s="24">
        <v>1643</v>
      </c>
      <c r="G26" s="37">
        <v>706</v>
      </c>
      <c r="H26" s="37">
        <v>3203</v>
      </c>
      <c r="I26" s="38">
        <v>54665</v>
      </c>
      <c r="P26" s="6"/>
      <c r="Q26" s="10"/>
      <c r="R26" s="6"/>
    </row>
    <row r="27" spans="1:26" ht="24" customHeight="1">
      <c r="A27" s="11" t="str">
        <f>A15</f>
        <v>前月比</v>
      </c>
      <c r="B27" s="25">
        <f t="shared" ref="B27:I27" si="5">IF(B26=0,"*",B$19/B26*100-100)</f>
        <v>-3.7248677248677211</v>
      </c>
      <c r="C27" s="25">
        <f t="shared" si="5"/>
        <v>48.653017241379303</v>
      </c>
      <c r="D27" s="25">
        <f t="shared" si="5"/>
        <v>8.1903276131045146</v>
      </c>
      <c r="E27" s="25">
        <f t="shared" si="5"/>
        <v>-17.142019925766746</v>
      </c>
      <c r="F27" s="25">
        <f t="shared" si="5"/>
        <v>-34.936092513694462</v>
      </c>
      <c r="G27" s="25">
        <f t="shared" si="5"/>
        <v>-7.9320113314447553</v>
      </c>
      <c r="H27" s="25">
        <f t="shared" si="5"/>
        <v>-18.982204183577906</v>
      </c>
      <c r="I27" s="25">
        <f t="shared" si="5"/>
        <v>-2.0525016006585588</v>
      </c>
      <c r="P27" s="6"/>
      <c r="Q27" s="6"/>
      <c r="R27" s="6"/>
    </row>
    <row r="28" spans="1:26" ht="15" customHeight="1">
      <c r="A28" s="12"/>
      <c r="B28" s="41"/>
      <c r="C28" s="40"/>
      <c r="D28" s="40"/>
      <c r="E28" s="40"/>
      <c r="G28" s="40"/>
      <c r="H28" s="40"/>
      <c r="I28" s="40"/>
      <c r="N28" s="6"/>
      <c r="Q28" s="6"/>
      <c r="R28" s="6"/>
    </row>
    <row r="29" spans="1:26" s="16" customFormat="1" ht="24" customHeight="1">
      <c r="A29" s="3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13"/>
      <c r="N29" s="14"/>
      <c r="O29" s="15"/>
      <c r="P29" s="15"/>
      <c r="Q29" s="15"/>
    </row>
    <row r="30" spans="1:26" ht="24" customHeight="1">
      <c r="A30" s="17"/>
      <c r="B30" s="34" t="s">
        <v>33</v>
      </c>
      <c r="M30" s="18"/>
      <c r="N30" s="19"/>
      <c r="O30" s="20"/>
      <c r="P30" s="20"/>
      <c r="Q30" s="20"/>
    </row>
    <row r="31" spans="1:26" ht="24" customHeight="1">
      <c r="A31" s="5" t="str">
        <f>A7</f>
        <v>令和５年８月（確報値）</v>
      </c>
      <c r="B31" s="24">
        <f>SUM(K7,I19)</f>
        <v>422612</v>
      </c>
      <c r="C31" s="43" t="s">
        <v>34</v>
      </c>
      <c r="M31" s="14"/>
      <c r="N31" s="15"/>
      <c r="O31" s="14"/>
      <c r="P31" s="14"/>
      <c r="Q31" s="14"/>
    </row>
    <row r="32" spans="1:26" ht="24" customHeight="1">
      <c r="A32" s="5" t="str">
        <f>A8</f>
        <v>令和４年８月（確報値）</v>
      </c>
      <c r="B32" s="24">
        <f>SUM(K8,I20)</f>
        <v>367157</v>
      </c>
      <c r="C32" s="44" t="s">
        <v>35</v>
      </c>
      <c r="M32" s="21"/>
      <c r="N32" s="21"/>
      <c r="O32" s="21"/>
      <c r="P32" s="21"/>
      <c r="Q32" s="21"/>
    </row>
    <row r="33" spans="1:17" ht="24" customHeight="1">
      <c r="A33" s="11" t="str">
        <f>A9</f>
        <v>前年同月比</v>
      </c>
      <c r="B33" s="25">
        <f>B31/B32*100-100</f>
        <v>15.103892885060063</v>
      </c>
      <c r="C33" s="44" t="s">
        <v>36</v>
      </c>
      <c r="M33" s="15"/>
      <c r="N33" s="15"/>
      <c r="O33" s="14"/>
      <c r="P33" s="14"/>
      <c r="Q33" s="14"/>
    </row>
    <row r="34" spans="1:17" ht="3.75" customHeight="1">
      <c r="B34" s="26"/>
      <c r="M34" s="14"/>
      <c r="N34" s="14"/>
      <c r="O34" s="14"/>
      <c r="P34" s="14"/>
      <c r="Q34" s="14"/>
    </row>
    <row r="35" spans="1:17" ht="24" customHeight="1">
      <c r="A35" s="5" t="str">
        <f>A11</f>
        <v>令和元年８月（確報値）</v>
      </c>
      <c r="B35" s="24">
        <f>SUM(K11,I23)</f>
        <v>457264</v>
      </c>
      <c r="C35" s="45"/>
      <c r="M35" s="14"/>
      <c r="N35" s="14"/>
      <c r="O35" s="14"/>
      <c r="P35" s="14"/>
      <c r="Q35" s="14"/>
    </row>
    <row r="36" spans="1:17" ht="24" customHeight="1">
      <c r="A36" s="11" t="str">
        <f>A12</f>
        <v>(コロナ禍前)令和元年同月比</v>
      </c>
      <c r="B36" s="25">
        <f>B31/B35*100-100</f>
        <v>-7.5781167990482459</v>
      </c>
      <c r="M36" s="21"/>
      <c r="N36" s="21"/>
      <c r="O36" s="21"/>
      <c r="P36" s="21"/>
      <c r="Q36" s="21"/>
    </row>
    <row r="37" spans="1:17" ht="3.75" customHeight="1">
      <c r="B37" s="26"/>
      <c r="M37" s="14"/>
      <c r="N37" s="14"/>
      <c r="O37" s="14"/>
      <c r="P37" s="14"/>
      <c r="Q37" s="14"/>
    </row>
    <row r="38" spans="1:17" ht="24" customHeight="1">
      <c r="A38" s="5" t="str">
        <f>A14</f>
        <v>令和５年7月（確報値）</v>
      </c>
      <c r="B38" s="24">
        <f>SUM(K14,I26)</f>
        <v>369673</v>
      </c>
      <c r="C38" s="45"/>
      <c r="M38" s="14"/>
      <c r="N38" s="14"/>
      <c r="O38" s="14"/>
      <c r="P38" s="14"/>
      <c r="Q38" s="14"/>
    </row>
    <row r="39" spans="1:17" ht="24" customHeight="1">
      <c r="A39" s="11" t="str">
        <f>A15</f>
        <v>前月比</v>
      </c>
      <c r="B39" s="25">
        <f>B31/B38*100-100</f>
        <v>14.320494058262298</v>
      </c>
      <c r="M39" s="21"/>
      <c r="N39" s="21"/>
      <c r="O39" s="21"/>
      <c r="P39" s="21"/>
      <c r="Q39" s="21"/>
    </row>
    <row r="40" spans="1:17" ht="24" customHeight="1">
      <c r="M40" s="14"/>
      <c r="N40" s="14"/>
      <c r="O40" s="15"/>
      <c r="P40" s="14"/>
      <c r="Q40" s="14"/>
    </row>
    <row r="41" spans="1:17">
      <c r="O41" s="16"/>
      <c r="P41" s="16"/>
      <c r="Q41" s="16"/>
    </row>
    <row r="42" spans="1:17">
      <c r="M42" s="6"/>
      <c r="N42" s="6"/>
    </row>
    <row r="43" spans="1:17">
      <c r="M43" s="6"/>
      <c r="N43" s="6"/>
    </row>
    <row r="44" spans="1:17">
      <c r="N44" s="6"/>
    </row>
    <row r="45" spans="1:17">
      <c r="N45" s="6"/>
    </row>
    <row r="46" spans="1:17">
      <c r="N46" s="6"/>
    </row>
    <row r="47" spans="1:17">
      <c r="M47" s="6"/>
      <c r="N47" s="6"/>
    </row>
    <row r="48" spans="1:17">
      <c r="N48" s="6"/>
    </row>
    <row r="49" spans="13:14">
      <c r="N49" s="6"/>
    </row>
    <row r="50" spans="13:14">
      <c r="M50" s="6"/>
      <c r="N50" s="6"/>
    </row>
    <row r="51" spans="13:14">
      <c r="N51" s="6"/>
    </row>
    <row r="52" spans="13:14">
      <c r="N52" s="6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8 B35 B31:B32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2024-08-15T23:46:17Z</dcterms:created>
  <dcterms:modified xsi:type="dcterms:W3CDTF">2024-08-20T08:16:33Z</dcterms:modified>
</cp:coreProperties>
</file>