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7.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8.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user\Desktop\★2024太陽光補助金関係\"/>
    </mc:Choice>
  </mc:AlternateContent>
  <xr:revisionPtr revIDLastSave="0" documentId="13_ncr:1_{5CDBEE82-93B0-44D1-8DE3-1D56E9ED283C}" xr6:coauthVersionLast="47" xr6:coauthVersionMax="47" xr10:uidLastSave="{00000000-0000-0000-0000-000000000000}"/>
  <bookViews>
    <workbookView xWindow="28680" yWindow="4485" windowWidth="20730" windowHeight="11040" tabRatio="603" xr2:uid="{00000000-000D-0000-FFFF-FFFF00000000}"/>
  </bookViews>
  <sheets>
    <sheet name="交付申請書" sheetId="4" r:id="rId1"/>
    <sheet name="事業計画書" sheetId="5" r:id="rId2"/>
    <sheet name="収支予算書" sheetId="6" r:id="rId3"/>
    <sheet name="誓約書" sheetId="7" r:id="rId4"/>
    <sheet name="委任状（押印用）" sheetId="13" r:id="rId5"/>
    <sheet name="チェックリスト (申請) " sheetId="28" r:id="rId6"/>
    <sheet name="更新を約する書類" sheetId="31" r:id="rId7"/>
    <sheet name="案内図" sheetId="2" r:id="rId8"/>
    <sheet name="実績報告書" sheetId="19" r:id="rId9"/>
    <sheet name="事業実績書" sheetId="20" r:id="rId10"/>
    <sheet name="収支清算書" sheetId="22" r:id="rId11"/>
    <sheet name="チェックリスト (実績)" sheetId="29" r:id="rId12"/>
    <sheet name="請求書" sheetId="27" r:id="rId13"/>
    <sheet name="チェックリスト（請求）" sheetId="30" r:id="rId14"/>
  </sheets>
  <externalReferences>
    <externalReference r:id="rId15"/>
    <externalReference r:id="rId16"/>
    <externalReference r:id="rId17"/>
    <externalReference r:id="rId18"/>
  </externalReferences>
  <definedNames>
    <definedName name="_Fill" localSheetId="11" hidden="1">#REF!</definedName>
    <definedName name="_Fill" localSheetId="5" hidden="1">#REF!</definedName>
    <definedName name="_Fill" localSheetId="13" hidden="1">#REF!</definedName>
    <definedName name="_Fill" hidden="1">#REF!</definedName>
    <definedName name="_Order1" hidden="1">1</definedName>
    <definedName name="_Order2" hidden="1">1</definedName>
    <definedName name="LIXIL" localSheetId="11">#REF!</definedName>
    <definedName name="LIXIL" localSheetId="5">#REF!</definedName>
    <definedName name="LIXIL">#REF!</definedName>
    <definedName name="NODA" localSheetId="11">#REF!</definedName>
    <definedName name="NODA" localSheetId="5">#REF!</definedName>
    <definedName name="NODA">#REF!</definedName>
    <definedName name="Panasonic" localSheetId="11">#REF!</definedName>
    <definedName name="Panasonic" localSheetId="5">#REF!</definedName>
    <definedName name="Panasonic">#REF!</definedName>
    <definedName name="_xlnm.Print_Area" localSheetId="11">'チェックリスト (実績)'!$A$1:$T$54</definedName>
    <definedName name="_xlnm.Print_Area" localSheetId="5">'チェックリスト (申請) '!$A$1:$T$74</definedName>
    <definedName name="_xlnm.Print_Area" localSheetId="13">'チェックリスト（請求）'!$A$1:$T$52</definedName>
    <definedName name="_xlnm.Print_Area" localSheetId="7">案内図!$A$1:$Y$60</definedName>
    <definedName name="_xlnm.Print_Area" localSheetId="4">'委任状（押印用）'!$A$1:$T$52</definedName>
    <definedName name="_xlnm.Print_Area" localSheetId="0">交付申請書!$A$1:$T$52</definedName>
    <definedName name="_xlnm.Print_Area" localSheetId="6">更新を約する書類!$A$1:$T$51</definedName>
    <definedName name="_xlnm.Print_Area" localSheetId="1">事業計画書!$A$1:$T$104</definedName>
    <definedName name="_xlnm.Print_Area" localSheetId="9">事業実績書!$A$1:$T$52</definedName>
    <definedName name="_xlnm.Print_Area" localSheetId="8">実績報告書!$A$1:$T$52</definedName>
    <definedName name="_xlnm.Print_Area" localSheetId="10">収支清算書!$A$1:$T$52</definedName>
    <definedName name="_xlnm.Print_Area" localSheetId="2">収支予算書!$A$1:$T$52</definedName>
    <definedName name="_xlnm.Print_Area" localSheetId="3">誓約書!$A$1:$T$52</definedName>
    <definedName name="_xlnm.Print_Area" localSheetId="12">請求書!$A$1:$T$52</definedName>
    <definedName name="_xlnm.Recorder" localSheetId="11" hidden="1">#REF!</definedName>
    <definedName name="_xlnm.Recorder" localSheetId="5" hidden="1">#REF!</definedName>
    <definedName name="_xlnm.Recorder" localSheetId="13" hidden="1">#REF!</definedName>
    <definedName name="_xlnm.Recorder" hidden="1">#REF!</definedName>
    <definedName name="トイレドア" localSheetId="11">#REF!</definedName>
    <definedName name="トイレドア" localSheetId="5">#REF!</definedName>
    <definedName name="トイレドア" localSheetId="13">#REF!</definedName>
    <definedName name="トイレドア">#REF!</definedName>
    <definedName name="関西" localSheetId="11">#REF!</definedName>
    <definedName name="関西" localSheetId="5">#REF!</definedName>
    <definedName name="関西" localSheetId="13">#REF!</definedName>
    <definedName name="関西">#REF!</definedName>
    <definedName name="九州南" localSheetId="11">#REF!</definedName>
    <definedName name="九州南" localSheetId="5">#REF!</definedName>
    <definedName name="九州南" localSheetId="13">#REF!</definedName>
    <definedName name="九州南">#REF!</definedName>
    <definedName name="九州北" localSheetId="11">#REF!</definedName>
    <definedName name="九州北" localSheetId="5">#REF!</definedName>
    <definedName name="九州北">#REF!</definedName>
    <definedName name="在来軸組3.5寸" localSheetId="11">#REF!</definedName>
    <definedName name="在来軸組3.5寸" localSheetId="5">#REF!</definedName>
    <definedName name="在来軸組3.5寸" localSheetId="13">#REF!</definedName>
    <definedName name="在来軸組3.5寸">#REF!</definedName>
    <definedName name="支社" localSheetId="11">#REF!</definedName>
    <definedName name="支社" localSheetId="5">#REF!</definedName>
    <definedName name="支社">#REF!</definedName>
    <definedName name="首都圏" localSheetId="11">#REF!</definedName>
    <definedName name="首都圏" localSheetId="5">#REF!</definedName>
    <definedName name="首都圏" localSheetId="13">#REF!</definedName>
    <definedName name="首都圏">#REF!</definedName>
    <definedName name="太陽光" localSheetId="11">#REF!</definedName>
    <definedName name="太陽光" localSheetId="5">#REF!</definedName>
    <definedName name="太陽光" localSheetId="13">#REF!</definedName>
    <definedName name="太陽光">#REF!</definedName>
    <definedName name="中国・四国" localSheetId="11">#REF!</definedName>
    <definedName name="中国・四国" localSheetId="5">#REF!</definedName>
    <definedName name="中国・四国" localSheetId="13">#REF!</definedName>
    <definedName name="中国・四国">#REF!</definedName>
    <definedName name="中部" localSheetId="11">#REF!</definedName>
    <definedName name="中部" localSheetId="5">#REF!</definedName>
    <definedName name="中部">#REF!</definedName>
    <definedName name="東北" localSheetId="11">#REF!</definedName>
    <definedName name="東北" localSheetId="5">#REF!</definedName>
    <definedName name="東北" localSheetId="13">#REF!</definedName>
    <definedName name="東北">#REF!</definedName>
    <definedName name="北関東" localSheetId="11">#REF!</definedName>
    <definedName name="北関東" localSheetId="5">#REF!</definedName>
    <definedName name="北関東">#REF!</definedName>
    <definedName name="北陸・甲信越" localSheetId="11">#REF!</definedName>
    <definedName name="北陸・甲信越" localSheetId="5">#REF!</definedName>
    <definedName name="北陸・甲信越">#REF!</definedName>
  </definedNames>
  <calcPr calcId="191029"/>
</workbook>
</file>

<file path=xl/calcChain.xml><?xml version="1.0" encoding="utf-8"?>
<calcChain xmlns="http://schemas.openxmlformats.org/spreadsheetml/2006/main">
  <c r="M17" i="13" l="1"/>
  <c r="P19" i="31"/>
  <c r="M19" i="31"/>
  <c r="G19" i="31"/>
  <c r="G17" i="31"/>
  <c r="T23" i="22"/>
  <c r="O18" i="27" l="1"/>
  <c r="M18" i="27"/>
  <c r="J18" i="27"/>
  <c r="G18" i="27"/>
  <c r="E18" i="27"/>
  <c r="C18" i="27"/>
  <c r="L11" i="27" l="1"/>
  <c r="L17" i="19"/>
  <c r="L16" i="27" s="1"/>
  <c r="O16" i="19"/>
  <c r="O15" i="27" s="1"/>
  <c r="L16" i="19"/>
  <c r="L15" i="27" s="1"/>
  <c r="O15" i="19"/>
  <c r="O14" i="27" s="1"/>
  <c r="L15" i="19"/>
  <c r="L14" i="27" s="1"/>
  <c r="L14" i="19"/>
  <c r="L13" i="27" s="1"/>
  <c r="F5" i="2" l="1"/>
  <c r="P33" i="7"/>
  <c r="M33" i="7"/>
  <c r="G33" i="7"/>
  <c r="M19" i="13"/>
  <c r="M18" i="13"/>
  <c r="Q42" i="20"/>
  <c r="Q39" i="20"/>
  <c r="Q36" i="20"/>
  <c r="Q33" i="20"/>
  <c r="N42" i="20"/>
  <c r="N39" i="20"/>
  <c r="N36" i="20"/>
  <c r="N33" i="20"/>
  <c r="F42" i="20"/>
  <c r="F39" i="20"/>
  <c r="F36" i="20"/>
  <c r="F33" i="20"/>
  <c r="J33" i="20"/>
  <c r="E21" i="22" l="1"/>
  <c r="E25" i="22"/>
  <c r="E23" i="22"/>
  <c r="K23" i="22"/>
  <c r="J21" i="20"/>
  <c r="J15" i="20"/>
  <c r="U15" i="20" s="1"/>
  <c r="J10" i="20"/>
  <c r="E23" i="6"/>
  <c r="N56" i="5"/>
  <c r="T56" i="5" s="1"/>
  <c r="J23" i="5"/>
  <c r="J18" i="5"/>
  <c r="M14" i="13"/>
  <c r="O25" i="27"/>
  <c r="P23" i="22" l="1"/>
  <c r="J29" i="5"/>
  <c r="X30" i="5"/>
  <c r="K25" i="22"/>
  <c r="K14" i="22" s="1"/>
  <c r="K21" i="22"/>
  <c r="P21" i="22" s="1"/>
  <c r="F26" i="20"/>
  <c r="F34" i="5"/>
  <c r="Y9" i="22" l="1"/>
  <c r="X9" i="22" s="1"/>
  <c r="E14" i="22"/>
  <c r="U21" i="20"/>
  <c r="U23" i="22" s="1"/>
  <c r="U10" i="20"/>
  <c r="X12" i="20" s="1"/>
  <c r="X8" i="22" s="1"/>
  <c r="E8" i="22" s="1"/>
  <c r="M20" i="13" l="1"/>
  <c r="U18" i="5"/>
  <c r="N5" i="2"/>
  <c r="G30" i="7"/>
  <c r="Y9" i="6"/>
  <c r="X9" i="6" s="1"/>
  <c r="E25" i="6"/>
  <c r="E21" i="6"/>
  <c r="P23" i="6"/>
  <c r="E14" i="6" l="1"/>
  <c r="P21" i="6"/>
  <c r="U23" i="5" l="1"/>
  <c r="X20" i="5" s="1"/>
  <c r="X8" i="6" s="1"/>
  <c r="E8" i="6" s="1"/>
  <c r="U29" i="5"/>
  <c r="E10" i="22" l="1"/>
  <c r="U23" i="6"/>
  <c r="T23" i="6" s="1"/>
  <c r="E10" i="6" l="1"/>
  <c r="K8" i="22"/>
  <c r="K10" i="22" s="1"/>
  <c r="I31" i="4" l="1"/>
</calcChain>
</file>

<file path=xl/sharedStrings.xml><?xml version="1.0" encoding="utf-8"?>
<sst xmlns="http://schemas.openxmlformats.org/spreadsheetml/2006/main" count="709" uniqueCount="462">
  <si>
    <t>詳細図</t>
  </si>
  <si>
    <t>広域図</t>
    <phoneticPr fontId="9"/>
  </si>
  <si>
    <t>申請者名</t>
    <rPh sb="0" eb="3">
      <t>シンセイシャ</t>
    </rPh>
    <rPh sb="3" eb="4">
      <t>メイ</t>
    </rPh>
    <phoneticPr fontId="9"/>
  </si>
  <si>
    <t>位 置 図</t>
    <rPh sb="0" eb="1">
      <t>クライ</t>
    </rPh>
    <rPh sb="2" eb="3">
      <t>チ</t>
    </rPh>
    <phoneticPr fontId="9"/>
  </si>
  <si>
    <t>申請地住所</t>
    <rPh sb="0" eb="3">
      <t>シンセイチ</t>
    </rPh>
    <rPh sb="3" eb="5">
      <t>ジュウショ</t>
    </rPh>
    <phoneticPr fontId="9"/>
  </si>
  <si>
    <t>※ランドマーク（公園や学校等）との位置関係が分かる『広域地図』を添付。</t>
    <phoneticPr fontId="9"/>
  </si>
  <si>
    <t>※近隣住宅との関係性が分かる『詳細図』を添付。（航空写真可）</t>
    <phoneticPr fontId="9"/>
  </si>
  <si>
    <t>　大分県知事　佐藤　樹一郎　殿</t>
  </si>
  <si>
    <t>申請者</t>
  </si>
  <si>
    <t>住所</t>
  </si>
  <si>
    <t>記</t>
  </si>
  <si>
    <t>１　事業の目的</t>
  </si>
  <si>
    <t>４　添付書類</t>
  </si>
  <si>
    <t>（２）収支予算書（第３号様式）</t>
  </si>
  <si>
    <t>（３）誓約書（第４号様式）</t>
  </si>
  <si>
    <t>太陽光パネル</t>
  </si>
  <si>
    <t>公称最大出力合計</t>
  </si>
  <si>
    <t>[kW]</t>
  </si>
  <si>
    <t>パワーコンディショナー</t>
  </si>
  <si>
    <t>定格出力合計</t>
  </si>
  <si>
    <t>自立運転機能</t>
  </si>
  <si>
    <t>蓄電池</t>
  </si>
  <si>
    <t>余剰電力売電の有無</t>
  </si>
  <si>
    <t>売電予定先</t>
  </si>
  <si>
    <t>経費区分</t>
  </si>
  <si>
    <t>補助対象経費</t>
  </si>
  <si>
    <t>積算内訳</t>
  </si>
  <si>
    <t>備考</t>
  </si>
  <si>
    <t>太陽光発電設備</t>
  </si>
  <si>
    <t>工事費</t>
  </si>
  <si>
    <t>設備費※</t>
  </si>
  <si>
    <t>※「設備費」欄は、太陽光発電設備等の設備機器類を工事費に含む場合は未記入とする。</t>
  </si>
  <si>
    <t>①年間の発電量見込み</t>
  </si>
  <si>
    <t>②年間の電力自家消費量見込み</t>
  </si>
  <si>
    <t>③自家消費率（②/①×100）</t>
  </si>
  <si>
    <t xml:space="preserve">kWh </t>
  </si>
  <si>
    <t xml:space="preserve">kWh　 </t>
  </si>
  <si>
    <t xml:space="preserve">％　 </t>
  </si>
  <si>
    <t>４　確認事項</t>
  </si>
  <si>
    <t>以下の事項を確認し、□に✓を入れてください。</t>
  </si>
  <si>
    <t>（全てに✓を入れた場合のみ、補助の対象になります）</t>
  </si>
  <si>
    <t>第３号様式（第３条関係）</t>
  </si>
  <si>
    <t>収　支　予　算　書</t>
  </si>
  <si>
    <t>区　分</t>
  </si>
  <si>
    <t>予算額</t>
  </si>
  <si>
    <t>備　考</t>
  </si>
  <si>
    <t>補助金</t>
  </si>
  <si>
    <t>自己資金</t>
  </si>
  <si>
    <t>その他</t>
  </si>
  <si>
    <t>計</t>
  </si>
  <si>
    <t>第４号様式（第３、４条関係）</t>
  </si>
  <si>
    <t>誓約書</t>
  </si>
  <si>
    <t>る関係を有している者</t>
  </si>
  <si>
    <t>大分県知事　佐藤　樹一郎　殿</t>
  </si>
  <si>
    <t>（ふりがな）</t>
  </si>
  <si>
    <t>氏　名　　　　　　　　　　　　　　　　　　　　　　　　　　　　　　</t>
  </si>
  <si>
    <t>令和</t>
    <phoneticPr fontId="9"/>
  </si>
  <si>
    <t>２　交付申請額（千円未満切り捨て）</t>
    <phoneticPr fontId="9"/>
  </si>
  <si>
    <t>円</t>
    <rPh sb="0" eb="1">
      <t>エン</t>
    </rPh>
    <phoneticPr fontId="9"/>
  </si>
  <si>
    <t>３　事業完了予定日</t>
    <phoneticPr fontId="9"/>
  </si>
  <si>
    <t>令和</t>
    <rPh sb="0" eb="2">
      <t>レイワ</t>
    </rPh>
    <phoneticPr fontId="9"/>
  </si>
  <si>
    <t>年</t>
    <rPh sb="0" eb="1">
      <t>ネン</t>
    </rPh>
    <phoneticPr fontId="9"/>
  </si>
  <si>
    <t>月</t>
    <rPh sb="0" eb="1">
      <t>ガツ</t>
    </rPh>
    <phoneticPr fontId="9"/>
  </si>
  <si>
    <t>日</t>
    <rPh sb="0" eb="1">
      <t>ニチ</t>
    </rPh>
    <phoneticPr fontId="9"/>
  </si>
  <si>
    <t>※完了予定日から遅れると訂正書類の提出が必要となります、前倒しは不要。</t>
    <rPh sb="3" eb="6">
      <t>ヨテイビ</t>
    </rPh>
    <phoneticPr fontId="9"/>
  </si>
  <si>
    <t>※『異体字』 『漢数字』 『番地/号』の表記など</t>
    <rPh sb="2" eb="5">
      <t>イタイジ</t>
    </rPh>
    <rPh sb="8" eb="11">
      <t>カンスウジ</t>
    </rPh>
    <rPh sb="14" eb="16">
      <t>バンチ</t>
    </rPh>
    <rPh sb="17" eb="18">
      <t>ゴウ</t>
    </rPh>
    <rPh sb="20" eb="22">
      <t>ヒョウキ</t>
    </rPh>
    <phoneticPr fontId="9"/>
  </si>
  <si>
    <t>（1） 実施予定場所</t>
    <phoneticPr fontId="9"/>
  </si>
  <si>
    <t>（2） 設備概要　</t>
    <phoneticPr fontId="9"/>
  </si>
  <si>
    <t>・</t>
    <phoneticPr fontId="9"/>
  </si>
  <si>
    <t>蓄電池</t>
    <phoneticPr fontId="9"/>
  </si>
  <si>
    <t>定格容量</t>
    <rPh sb="0" eb="2">
      <t>テイカク</t>
    </rPh>
    <rPh sb="2" eb="4">
      <t>ヨウリョウ</t>
    </rPh>
    <phoneticPr fontId="9"/>
  </si>
  <si>
    <t>⇐『有』・『無』いずれかにチェック</t>
    <rPh sb="2" eb="3">
      <t>ア</t>
    </rPh>
    <rPh sb="6" eb="7">
      <t>ナ</t>
    </rPh>
    <phoneticPr fontId="9"/>
  </si>
  <si>
    <t>※自立運転機能『有』のみ補助対象です。</t>
    <rPh sb="1" eb="3">
      <t>ジリツ</t>
    </rPh>
    <rPh sb="3" eb="5">
      <t>ウンテン</t>
    </rPh>
    <rPh sb="5" eb="7">
      <t>キノウ</t>
    </rPh>
    <rPh sb="8" eb="9">
      <t>アリ</t>
    </rPh>
    <rPh sb="12" eb="14">
      <t>ホジョ</t>
    </rPh>
    <rPh sb="14" eb="16">
      <t>タイショウ</t>
    </rPh>
    <phoneticPr fontId="9"/>
  </si>
  <si>
    <t>⇐『未定』でも可</t>
    <rPh sb="2" eb="4">
      <t>ミテイ</t>
    </rPh>
    <rPh sb="7" eb="8">
      <t>カ</t>
    </rPh>
    <phoneticPr fontId="9"/>
  </si>
  <si>
    <t>１事業概要</t>
    <phoneticPr fontId="9"/>
  </si>
  <si>
    <t>２補助対象経費等</t>
    <phoneticPr fontId="9"/>
  </si>
  <si>
    <t>※税抜き（単位：円）</t>
    <phoneticPr fontId="9"/>
  </si>
  <si>
    <t>補助事業に要する経費</t>
    <phoneticPr fontId="9"/>
  </si>
  <si>
    <t>導入予定設備は商用化され、導入実績があること。中古設備でないこと。</t>
    <phoneticPr fontId="9"/>
  </si>
  <si>
    <t>本補助金の交付対象経費と重複して、国の他の補助金等の交付を受けないこと。</t>
    <phoneticPr fontId="9"/>
  </si>
  <si>
    <t>発電事業の終了時において、適切な廃棄・リサイクルを実施すること。</t>
    <phoneticPr fontId="9"/>
  </si>
  <si>
    <t>収入の部</t>
    <phoneticPr fontId="9"/>
  </si>
  <si>
    <t>支出の部</t>
    <rPh sb="0" eb="2">
      <t>シシュツ</t>
    </rPh>
    <phoneticPr fontId="9"/>
  </si>
  <si>
    <t>補助対象経費</t>
    <rPh sb="2" eb="4">
      <t>タイショウ</t>
    </rPh>
    <rPh sb="4" eb="6">
      <t>ケイヒ</t>
    </rPh>
    <phoneticPr fontId="9"/>
  </si>
  <si>
    <t>太陽光補助額</t>
    <rPh sb="0" eb="3">
      <t>タイヨウコウ</t>
    </rPh>
    <rPh sb="3" eb="6">
      <t>ホジョガク</t>
    </rPh>
    <phoneticPr fontId="9"/>
  </si>
  <si>
    <t>蓄電池補助額</t>
    <rPh sb="0" eb="3">
      <t>チクデンチ</t>
    </rPh>
    <rPh sb="3" eb="6">
      <t>ホジョガク</t>
    </rPh>
    <phoneticPr fontId="9"/>
  </si>
  <si>
    <t>いずれかの低い数値</t>
    <rPh sb="5" eb="6">
      <t>ヒク</t>
    </rPh>
    <rPh sb="7" eb="9">
      <t>スウチ</t>
    </rPh>
    <phoneticPr fontId="9"/>
  </si>
  <si>
    <t>なお、大分県知事が必要な場合には、大分県警察本部に照会することについて承諾します。</t>
    <phoneticPr fontId="9"/>
  </si>
  <si>
    <t>私は、下記の事項について誓約します。</t>
    <phoneticPr fontId="9"/>
  </si>
  <si>
    <t>第２条第２号に規定する暴力団をいう。以下同じ。）</t>
    <phoneticPr fontId="9"/>
  </si>
  <si>
    <t>暴力団（暴力団員による不当な行為の防止等に関する法律（平成３年法律第７７号）</t>
    <phoneticPr fontId="9"/>
  </si>
  <si>
    <t>（1）</t>
    <phoneticPr fontId="9"/>
  </si>
  <si>
    <t>暴力団員（同法第２条第６号に規定する暴力団員をいう。以下同じ。）</t>
    <phoneticPr fontId="9"/>
  </si>
  <si>
    <t>暴力団員が役員となっている事業者</t>
    <phoneticPr fontId="9"/>
  </si>
  <si>
    <t>暴力団員であることを知りながら、その者を雇用・使用している者</t>
    <phoneticPr fontId="9"/>
  </si>
  <si>
    <t>暴力団員であることを知りながら、その者と下請契約又は資材、原材料の購入契約</t>
    <phoneticPr fontId="9"/>
  </si>
  <si>
    <t>等を締結している者</t>
    <phoneticPr fontId="9"/>
  </si>
  <si>
    <t>暴力団又は暴力団員に経済上の利益又は便宜を供与している者</t>
    <phoneticPr fontId="9"/>
  </si>
  <si>
    <t>暴力団又は暴力団員と社会通念上ふさわしくない交際を有するなど社会的に非難され</t>
    <phoneticPr fontId="9"/>
  </si>
  <si>
    <t>暴力団又は暴力団員であることを知りながらこれらを利用している者</t>
    <phoneticPr fontId="9"/>
  </si>
  <si>
    <t>（2）</t>
  </si>
  <si>
    <t>（3）</t>
  </si>
  <si>
    <t>（4）</t>
  </si>
  <si>
    <t>（5）</t>
  </si>
  <si>
    <t>（6）</t>
  </si>
  <si>
    <t>（7）</t>
  </si>
  <si>
    <t>（8）</t>
  </si>
  <si>
    <t>　１　自己又は自己の役員等は、次の各号のいずれにも該当しません。</t>
    <phoneticPr fontId="9"/>
  </si>
  <si>
    <t>住　所　</t>
    <phoneticPr fontId="9"/>
  </si>
  <si>
    <t>⇐必要に応じて記載ください。基本的には未記入でOK</t>
    <rPh sb="1" eb="3">
      <t>ヒツヨウ</t>
    </rPh>
    <rPh sb="4" eb="5">
      <t>オウ</t>
    </rPh>
    <rPh sb="7" eb="9">
      <t>キサイ</t>
    </rPh>
    <rPh sb="14" eb="17">
      <t>キホンテキ</t>
    </rPh>
    <rPh sb="19" eb="22">
      <t>ミキニュウ</t>
    </rPh>
    <phoneticPr fontId="9"/>
  </si>
  <si>
    <t>⇐NGの場合は修正ください。</t>
    <rPh sb="4" eb="6">
      <t>バアイ</t>
    </rPh>
    <rPh sb="7" eb="9">
      <t>シュウセイ</t>
    </rPh>
    <phoneticPr fontId="9"/>
  </si>
  <si>
    <t>・</t>
    <phoneticPr fontId="9"/>
  </si>
  <si>
    <t>※※</t>
    <phoneticPr fontId="9"/>
  </si>
  <si>
    <t>　　　</t>
    <phoneticPr fontId="9"/>
  </si>
  <si>
    <t>複数台の時は、制御範囲によって両方へ記載。</t>
    <rPh sb="0" eb="3">
      <t>フクスウダイ</t>
    </rPh>
    <rPh sb="4" eb="5">
      <t>トキ</t>
    </rPh>
    <rPh sb="7" eb="9">
      <t>セイギョ</t>
    </rPh>
    <rPh sb="9" eb="11">
      <t>ハンイ</t>
    </rPh>
    <rPh sb="15" eb="17">
      <t>リョウホウ</t>
    </rPh>
    <rPh sb="18" eb="20">
      <t>キサイ</t>
    </rPh>
    <phoneticPr fontId="9"/>
  </si>
  <si>
    <t>①②に太陽光発電設備工事（一式）の金額を記載</t>
    <rPh sb="3" eb="6">
      <t>タイヨウコウ</t>
    </rPh>
    <rPh sb="6" eb="8">
      <t>ハツデン</t>
    </rPh>
    <rPh sb="8" eb="10">
      <t>セツビ</t>
    </rPh>
    <rPh sb="10" eb="12">
      <t>コウジ</t>
    </rPh>
    <rPh sb="13" eb="14">
      <t>イッ</t>
    </rPh>
    <rPh sb="14" eb="15">
      <t>シキ</t>
    </rPh>
    <rPh sb="17" eb="19">
      <t>キンガク</t>
    </rPh>
    <rPh sb="20" eb="22">
      <t>キサイ</t>
    </rPh>
    <phoneticPr fontId="9"/>
  </si>
  <si>
    <t>⑨⑩に蓄電池設備工事（一式）の金額を記載</t>
    <rPh sb="11" eb="13">
      <t>イッシキ</t>
    </rPh>
    <rPh sb="15" eb="17">
      <t>キンガク</t>
    </rPh>
    <rPh sb="18" eb="20">
      <t>キサイ</t>
    </rPh>
    <phoneticPr fontId="9"/>
  </si>
  <si>
    <t>他は空欄で可</t>
    <rPh sb="0" eb="1">
      <t>ホカ</t>
    </rPh>
    <rPh sb="2" eb="4">
      <t>クウラン</t>
    </rPh>
    <rPh sb="5" eb="6">
      <t>カ</t>
    </rPh>
    <phoneticPr fontId="9"/>
  </si>
  <si>
    <r>
      <t>⑪に【設置工事】【蓄電池】【</t>
    </r>
    <r>
      <rPr>
        <sz val="10"/>
        <color rgb="FFFF0000"/>
        <rFont val="ＭＳ Ｐゴシック"/>
        <family val="3"/>
        <charset val="128"/>
      </rPr>
      <t>※※</t>
    </r>
    <r>
      <rPr>
        <sz val="10"/>
        <rFont val="ＭＳ Ｐゴシック"/>
        <family val="3"/>
        <charset val="128"/>
      </rPr>
      <t>パワコン】を記載</t>
    </r>
    <rPh sb="3" eb="5">
      <t>セッチ</t>
    </rPh>
    <rPh sb="5" eb="7">
      <t>コウジ</t>
    </rPh>
    <rPh sb="9" eb="12">
      <t>チクデンチ</t>
    </rPh>
    <rPh sb="22" eb="24">
      <t>キサイ</t>
    </rPh>
    <phoneticPr fontId="9"/>
  </si>
  <si>
    <t>③に【設置工事】を記載</t>
    <rPh sb="3" eb="7">
      <t>セッチコウジ</t>
    </rPh>
    <rPh sb="9" eb="11">
      <t>キサイ</t>
    </rPh>
    <phoneticPr fontId="9"/>
  </si>
  <si>
    <t>⑪に【設置工事】を記載</t>
    <rPh sb="3" eb="5">
      <t>セッチ</t>
    </rPh>
    <rPh sb="5" eb="7">
      <t>コウジ</t>
    </rPh>
    <rPh sb="9" eb="11">
      <t>キサイ</t>
    </rPh>
    <phoneticPr fontId="9"/>
  </si>
  <si>
    <t>③に【設置工事】【太陽光モジュール】</t>
    <rPh sb="3" eb="5">
      <t>セッチ</t>
    </rPh>
    <rPh sb="5" eb="7">
      <t>コウジ</t>
    </rPh>
    <rPh sb="9" eb="12">
      <t>タイヨウコウ</t>
    </rPh>
    <phoneticPr fontId="9"/>
  </si>
  <si>
    <t>★設備費※には【太陽光モジュール】【蓄電池】【パワコン】の費用しか含まれません。</t>
    <rPh sb="1" eb="3">
      <t>セツビ</t>
    </rPh>
    <rPh sb="3" eb="4">
      <t>ヒ</t>
    </rPh>
    <rPh sb="8" eb="11">
      <t>タイヨウコウ</t>
    </rPh>
    <rPh sb="18" eb="21">
      <t>チクデンチ</t>
    </rPh>
    <rPh sb="29" eb="31">
      <t>ヒヨウ</t>
    </rPh>
    <rPh sb="33" eb="34">
      <t>フク</t>
    </rPh>
    <phoneticPr fontId="9"/>
  </si>
  <si>
    <t>ケーブル/架台/制御装置/その他付属品・付属部材等は全て工事費に含まれます。</t>
    <rPh sb="5" eb="7">
      <t>カダイ</t>
    </rPh>
    <rPh sb="8" eb="10">
      <t>セイギョ</t>
    </rPh>
    <rPh sb="10" eb="12">
      <t>ソウチ</t>
    </rPh>
    <rPh sb="15" eb="16">
      <t>ホカ</t>
    </rPh>
    <rPh sb="16" eb="19">
      <t>フゾクヒン</t>
    </rPh>
    <rPh sb="20" eb="24">
      <t>フゾクブザイ</t>
    </rPh>
    <rPh sb="24" eb="25">
      <t>トウ</t>
    </rPh>
    <rPh sb="26" eb="27">
      <t>スベ</t>
    </rPh>
    <rPh sb="28" eb="31">
      <t>コウジヒ</t>
    </rPh>
    <rPh sb="32" eb="33">
      <t>フク</t>
    </rPh>
    <phoneticPr fontId="9"/>
  </si>
  <si>
    <t>申請者確認欄</t>
    <rPh sb="0" eb="3">
      <t>シンセイシャ</t>
    </rPh>
    <rPh sb="3" eb="5">
      <t>カクニン</t>
    </rPh>
    <rPh sb="5" eb="6">
      <t>ラン</t>
    </rPh>
    <phoneticPr fontId="9"/>
  </si>
  <si>
    <t>No.</t>
    <phoneticPr fontId="9"/>
  </si>
  <si>
    <t>実施予定場所は、本人確認書類と同一ですか。
　（新築等で住所が異なる場合、設置場所の住所）</t>
    <rPh sb="0" eb="6">
      <t>ジッシヨテイバショ</t>
    </rPh>
    <rPh sb="8" eb="14">
      <t>ホンニンカクニンショルイ</t>
    </rPh>
    <rPh sb="15" eb="17">
      <t>ドウイツ</t>
    </rPh>
    <rPh sb="24" eb="26">
      <t>シンチク</t>
    </rPh>
    <rPh sb="26" eb="27">
      <t>トウ</t>
    </rPh>
    <rPh sb="28" eb="30">
      <t>ジュウショ</t>
    </rPh>
    <rPh sb="31" eb="32">
      <t>コト</t>
    </rPh>
    <rPh sb="34" eb="36">
      <t>バアイ</t>
    </rPh>
    <rPh sb="37" eb="41">
      <t>セッチバショ</t>
    </rPh>
    <rPh sb="42" eb="44">
      <t>ジュウショ</t>
    </rPh>
    <phoneticPr fontId="9"/>
  </si>
  <si>
    <t>代理人の住所や氏名、担当者名などはありますか。
　（代表者の名称はありますか。）</t>
    <rPh sb="0" eb="3">
      <t>ダイリニン</t>
    </rPh>
    <rPh sb="4" eb="6">
      <t>ジュウショ</t>
    </rPh>
    <rPh sb="7" eb="9">
      <t>シメイ</t>
    </rPh>
    <rPh sb="10" eb="14">
      <t>タントウシャメイ</t>
    </rPh>
    <rPh sb="26" eb="29">
      <t>ダイヒョウシャ</t>
    </rPh>
    <rPh sb="30" eb="32">
      <t>メイショウ</t>
    </rPh>
    <phoneticPr fontId="9"/>
  </si>
  <si>
    <t>申請者の住所や氏名は、本人確認書類と同一ですか。</t>
    <rPh sb="0" eb="3">
      <t>シンセイシャ</t>
    </rPh>
    <rPh sb="4" eb="6">
      <t>ジュウショ</t>
    </rPh>
    <rPh sb="7" eb="9">
      <t>シメイ</t>
    </rPh>
    <rPh sb="11" eb="17">
      <t>ホンニンカクニンショルイ</t>
    </rPh>
    <rPh sb="18" eb="20">
      <t>ドウイツ</t>
    </rPh>
    <phoneticPr fontId="9"/>
  </si>
  <si>
    <t>日付は記入していますか。</t>
    <rPh sb="0" eb="2">
      <t>ヒヅケ</t>
    </rPh>
    <rPh sb="3" eb="5">
      <t>キニュウ</t>
    </rPh>
    <phoneticPr fontId="9"/>
  </si>
  <si>
    <t>委任状</t>
    <rPh sb="0" eb="3">
      <t>イニンジョウ</t>
    </rPh>
    <phoneticPr fontId="9"/>
  </si>
  <si>
    <t>目印になる場所から設置場所へ行けますか。
　（目印になる場所が遠い場合、広域と狭域を添付して下さい）</t>
    <rPh sb="0" eb="2">
      <t>メジルシ</t>
    </rPh>
    <rPh sb="5" eb="7">
      <t>バショ</t>
    </rPh>
    <rPh sb="9" eb="13">
      <t>セッチバショ</t>
    </rPh>
    <rPh sb="14" eb="15">
      <t>イ</t>
    </rPh>
    <rPh sb="23" eb="25">
      <t>メジルシ</t>
    </rPh>
    <rPh sb="28" eb="30">
      <t>バショ</t>
    </rPh>
    <rPh sb="31" eb="32">
      <t>トオ</t>
    </rPh>
    <rPh sb="33" eb="35">
      <t>バアイ</t>
    </rPh>
    <rPh sb="36" eb="38">
      <t>コウイキ</t>
    </rPh>
    <rPh sb="39" eb="41">
      <t>キョウイキ</t>
    </rPh>
    <rPh sb="42" eb="44">
      <t>テンプ</t>
    </rPh>
    <rPh sb="46" eb="47">
      <t>クダ</t>
    </rPh>
    <phoneticPr fontId="9"/>
  </si>
  <si>
    <t>位置図（設置場所への案内図）</t>
    <rPh sb="0" eb="3">
      <t>イチズ</t>
    </rPh>
    <rPh sb="4" eb="8">
      <t>セッチバショ</t>
    </rPh>
    <rPh sb="10" eb="13">
      <t>アンナイズ</t>
    </rPh>
    <phoneticPr fontId="9"/>
  </si>
  <si>
    <t>平面図で設置場所の表記はありますか。</t>
    <rPh sb="0" eb="3">
      <t>ヘイメンズ</t>
    </rPh>
    <rPh sb="4" eb="8">
      <t>セッチバショ</t>
    </rPh>
    <rPh sb="9" eb="11">
      <t>ヒョウキ</t>
    </rPh>
    <phoneticPr fontId="9"/>
  </si>
  <si>
    <t>蓄電池</t>
    <rPh sb="0" eb="3">
      <t>チクデンチ</t>
    </rPh>
    <phoneticPr fontId="9"/>
  </si>
  <si>
    <t>パネルの割付図はありますか。</t>
    <rPh sb="4" eb="7">
      <t>ワリツケズ</t>
    </rPh>
    <phoneticPr fontId="9"/>
  </si>
  <si>
    <t>氏名や日付はありますか。</t>
    <rPh sb="0" eb="2">
      <t>シメイ</t>
    </rPh>
    <rPh sb="3" eb="5">
      <t>ヒヅケ</t>
    </rPh>
    <phoneticPr fontId="9"/>
  </si>
  <si>
    <t>見積書</t>
    <rPh sb="0" eb="3">
      <t>ミツモリショ</t>
    </rPh>
    <phoneticPr fontId="9"/>
  </si>
  <si>
    <t>大分県税事務所が3か月以内に発行したものですか。</t>
    <rPh sb="0" eb="3">
      <t>オオイタケン</t>
    </rPh>
    <rPh sb="3" eb="7">
      <t>ゼイジムショ</t>
    </rPh>
    <rPh sb="10" eb="11">
      <t>ゲツ</t>
    </rPh>
    <rPh sb="11" eb="13">
      <t>イナイ</t>
    </rPh>
    <rPh sb="14" eb="16">
      <t>ハッコウ</t>
    </rPh>
    <phoneticPr fontId="9"/>
  </si>
  <si>
    <t>納税証明書</t>
    <rPh sb="0" eb="5">
      <t>ノウゼイショウメイショ</t>
    </rPh>
    <phoneticPr fontId="9"/>
  </si>
  <si>
    <t>合計額を記入していますか。</t>
    <rPh sb="0" eb="2">
      <t>ゴウケイ</t>
    </rPh>
    <rPh sb="2" eb="3">
      <t>ガク</t>
    </rPh>
    <rPh sb="4" eb="6">
      <t>キニュウ</t>
    </rPh>
    <phoneticPr fontId="9"/>
  </si>
  <si>
    <t>予算額に誤りはありませんか。</t>
    <rPh sb="0" eb="3">
      <t>ヨサンガク</t>
    </rPh>
    <rPh sb="4" eb="5">
      <t>アヤマ</t>
    </rPh>
    <phoneticPr fontId="9"/>
  </si>
  <si>
    <t>補助対象経費等の金額に誤りはありませんか。</t>
    <rPh sb="0" eb="2">
      <t>ホジョ</t>
    </rPh>
    <rPh sb="2" eb="6">
      <t>タイショウケイヒ</t>
    </rPh>
    <rPh sb="6" eb="7">
      <t>トウ</t>
    </rPh>
    <rPh sb="8" eb="10">
      <t>キンガク</t>
    </rPh>
    <rPh sb="11" eb="12">
      <t>アヤマ</t>
    </rPh>
    <phoneticPr fontId="9"/>
  </si>
  <si>
    <t>実績報告チェックリスト</t>
    <rPh sb="0" eb="2">
      <t>ジッセキ</t>
    </rPh>
    <rPh sb="2" eb="4">
      <t>ホウコク</t>
    </rPh>
    <phoneticPr fontId="9"/>
  </si>
  <si>
    <t>委　任　状</t>
  </si>
  <si>
    <t>申請者（委任者）</t>
  </si>
  <si>
    <t>代理人（受任者）</t>
  </si>
  <si>
    <t>　住所　</t>
  </si>
  <si>
    <t>　　　</t>
  </si>
  <si>
    <t>　氏名（法人にあっては名称及び代表者氏名）</t>
  </si>
  <si>
    <t>担当者</t>
  </si>
  <si>
    <t>　所属　</t>
  </si>
  <si>
    <t>　氏名　</t>
  </si>
  <si>
    <t>　電話番号　</t>
  </si>
  <si>
    <t>印</t>
    <rPh sb="0" eb="1">
      <t>イン</t>
    </rPh>
    <phoneticPr fontId="9"/>
  </si>
  <si>
    <t>⇐代表者の役職</t>
    <rPh sb="1" eb="4">
      <t>ダイヒョウシャ</t>
    </rPh>
    <rPh sb="5" eb="7">
      <t>ヤクショク</t>
    </rPh>
    <phoneticPr fontId="9"/>
  </si>
  <si>
    <t>⇐代表者の氏名</t>
    <rPh sb="1" eb="4">
      <t>ダイヒョウシャ</t>
    </rPh>
    <rPh sb="5" eb="7">
      <t>シメイ</t>
    </rPh>
    <phoneticPr fontId="9"/>
  </si>
  <si>
    <t>⇐会社名称</t>
    <rPh sb="1" eb="3">
      <t>カイシャ</t>
    </rPh>
    <rPh sb="3" eb="5">
      <t>メイショウ</t>
    </rPh>
    <phoneticPr fontId="9"/>
  </si>
  <si>
    <t>⇐所属のない方は『所属なし』で記入ください。</t>
    <rPh sb="1" eb="3">
      <t>ショゾク</t>
    </rPh>
    <rPh sb="6" eb="7">
      <t>カタ</t>
    </rPh>
    <rPh sb="9" eb="11">
      <t>ショゾク</t>
    </rPh>
    <rPh sb="15" eb="17">
      <t>キニュウ</t>
    </rPh>
    <phoneticPr fontId="9"/>
  </si>
  <si>
    <t>⇐担当者の電話番号または</t>
    <rPh sb="1" eb="4">
      <t>タントウシャ</t>
    </rPh>
    <rPh sb="5" eb="9">
      <t>デンワバンゴウ</t>
    </rPh>
    <phoneticPr fontId="9"/>
  </si>
  <si>
    <t>担当者所属部署直通の電話番号を記載ください。</t>
    <phoneticPr fontId="9"/>
  </si>
  <si>
    <t>⇐連絡ができるアドレスをご記入ください。</t>
    <rPh sb="1" eb="3">
      <t>レンラク</t>
    </rPh>
    <rPh sb="13" eb="15">
      <t>キニュウ</t>
    </rPh>
    <phoneticPr fontId="9"/>
  </si>
  <si>
    <t>⇐会社の住所（本社の所在）</t>
    <rPh sb="1" eb="3">
      <t>カイシャ</t>
    </rPh>
    <rPh sb="4" eb="6">
      <t>ジュウショ</t>
    </rPh>
    <rPh sb="7" eb="9">
      <t>ホンシャ</t>
    </rPh>
    <rPh sb="10" eb="12">
      <t>ショザイ</t>
    </rPh>
    <phoneticPr fontId="9"/>
  </si>
  <si>
    <t>⇐押印ください。</t>
    <rPh sb="1" eb="3">
      <t>オウイン</t>
    </rPh>
    <phoneticPr fontId="9"/>
  </si>
  <si>
    <t>蓄電池設置</t>
    <rPh sb="0" eb="3">
      <t>チクデンチ</t>
    </rPh>
    <rPh sb="3" eb="5">
      <t>セッチ</t>
    </rPh>
    <phoneticPr fontId="9"/>
  </si>
  <si>
    <t>売電なし</t>
    <rPh sb="0" eb="2">
      <t>バイデン</t>
    </rPh>
    <phoneticPr fontId="9"/>
  </si>
  <si>
    <t>売電あり</t>
    <rPh sb="0" eb="2">
      <t>バイデン</t>
    </rPh>
    <phoneticPr fontId="9"/>
  </si>
  <si>
    <t>その他添付書類</t>
    <rPh sb="2" eb="3">
      <t>タ</t>
    </rPh>
    <rPh sb="3" eb="5">
      <t>テンプ</t>
    </rPh>
    <rPh sb="5" eb="7">
      <t>ショルイ</t>
    </rPh>
    <phoneticPr fontId="9"/>
  </si>
  <si>
    <t>型番シール</t>
    <rPh sb="0" eb="2">
      <t>カタバン</t>
    </rPh>
    <phoneticPr fontId="9"/>
  </si>
  <si>
    <t>施工後</t>
    <rPh sb="0" eb="3">
      <t>セコウゴ</t>
    </rPh>
    <phoneticPr fontId="9"/>
  </si>
  <si>
    <t>施工前</t>
    <rPh sb="0" eb="3">
      <t>セコウマエ</t>
    </rPh>
    <phoneticPr fontId="9"/>
  </si>
  <si>
    <t>記入漏れはありませんか。</t>
    <rPh sb="0" eb="3">
      <t>キニュウモ</t>
    </rPh>
    <phoneticPr fontId="9"/>
  </si>
  <si>
    <t>日付、氏名、摘要、金額など</t>
    <rPh sb="0" eb="2">
      <t>ヒヅケ</t>
    </rPh>
    <rPh sb="3" eb="5">
      <t>シメイ</t>
    </rPh>
    <rPh sb="6" eb="8">
      <t>テキヨウ</t>
    </rPh>
    <rPh sb="9" eb="11">
      <t>キンガク</t>
    </rPh>
    <phoneticPr fontId="9"/>
  </si>
  <si>
    <t>領収書、請求書</t>
    <rPh sb="0" eb="3">
      <t>リョウシュウショ</t>
    </rPh>
    <rPh sb="4" eb="7">
      <t>セイキュウショ</t>
    </rPh>
    <phoneticPr fontId="9"/>
  </si>
  <si>
    <r>
      <t>備考欄に「</t>
    </r>
    <r>
      <rPr>
        <sz val="10"/>
        <color rgb="FFFF0000"/>
        <rFont val="ＭＳ Ｐゴシック"/>
        <family val="3"/>
        <charset val="128"/>
      </rPr>
      <t>太陽光発電設備</t>
    </r>
    <r>
      <rPr>
        <sz val="10"/>
        <rFont val="ＭＳ Ｐゴシック"/>
        <family val="3"/>
        <charset val="128"/>
      </rPr>
      <t>」や「</t>
    </r>
    <r>
      <rPr>
        <sz val="10"/>
        <color rgb="FFFF0000"/>
        <rFont val="ＭＳ Ｐゴシック"/>
        <family val="3"/>
        <charset val="128"/>
      </rPr>
      <t>蓄電池</t>
    </r>
    <r>
      <rPr>
        <sz val="10"/>
        <rFont val="ＭＳ Ｐゴシック"/>
        <family val="3"/>
        <charset val="128"/>
      </rPr>
      <t>」の記入はありますか。</t>
    </r>
    <rPh sb="0" eb="2">
      <t>ビコウ</t>
    </rPh>
    <rPh sb="2" eb="3">
      <t>ラン</t>
    </rPh>
    <rPh sb="5" eb="12">
      <t>タイヨウコウハツデンセツビ</t>
    </rPh>
    <rPh sb="15" eb="18">
      <t>チクデンチ</t>
    </rPh>
    <rPh sb="20" eb="22">
      <t>キニュウ</t>
    </rPh>
    <phoneticPr fontId="9"/>
  </si>
  <si>
    <t>支出の部</t>
    <rPh sb="0" eb="2">
      <t>シシュツ</t>
    </rPh>
    <rPh sb="3" eb="4">
      <t>ブ</t>
    </rPh>
    <phoneticPr fontId="9"/>
  </si>
  <si>
    <t>精算額は、領収書もしくは請求書と同じですか。</t>
    <rPh sb="0" eb="3">
      <t>セイサンガク</t>
    </rPh>
    <rPh sb="5" eb="8">
      <t>リョウシュウショ</t>
    </rPh>
    <rPh sb="12" eb="15">
      <t>セイキュウショ</t>
    </rPh>
    <rPh sb="16" eb="17">
      <t>オナ</t>
    </rPh>
    <phoneticPr fontId="9"/>
  </si>
  <si>
    <t>収入の部、支出の部</t>
    <rPh sb="0" eb="2">
      <t>シュウニュウ</t>
    </rPh>
    <rPh sb="3" eb="4">
      <t>ブ</t>
    </rPh>
    <rPh sb="5" eb="7">
      <t>シシュツ</t>
    </rPh>
    <rPh sb="8" eb="9">
      <t>ブ</t>
    </rPh>
    <phoneticPr fontId="9"/>
  </si>
  <si>
    <t>予算額は、交付申請書と同じですか。</t>
    <rPh sb="0" eb="3">
      <t>ヨサンガク</t>
    </rPh>
    <rPh sb="5" eb="10">
      <t>コウフシンセイショ</t>
    </rPh>
    <rPh sb="11" eb="12">
      <t>オナ</t>
    </rPh>
    <phoneticPr fontId="9"/>
  </si>
  <si>
    <t>収支清算書
（第12号様式）</t>
    <rPh sb="0" eb="2">
      <t>シュウシ</t>
    </rPh>
    <rPh sb="2" eb="5">
      <t>セイサンショ</t>
    </rPh>
    <rPh sb="7" eb="8">
      <t>ダイ</t>
    </rPh>
    <rPh sb="10" eb="11">
      <t>ゴウ</t>
    </rPh>
    <rPh sb="11" eb="13">
      <t>ヨウシキ</t>
    </rPh>
    <phoneticPr fontId="9"/>
  </si>
  <si>
    <t>交付申請書と同じですか。</t>
    <rPh sb="0" eb="5">
      <t>コウフシンセイショ</t>
    </rPh>
    <rPh sb="6" eb="7">
      <t>オナ</t>
    </rPh>
    <phoneticPr fontId="9"/>
  </si>
  <si>
    <t>補助対象経費等</t>
    <rPh sb="0" eb="6">
      <t>ホジョタイショウケイヒ</t>
    </rPh>
    <rPh sb="6" eb="7">
      <t>トウ</t>
    </rPh>
    <phoneticPr fontId="9"/>
  </si>
  <si>
    <t>余剰売電の有無、売電先の記入はありますか。</t>
    <rPh sb="0" eb="4">
      <t>ヨジョウバイデン</t>
    </rPh>
    <rPh sb="5" eb="7">
      <t>ウム</t>
    </rPh>
    <rPh sb="8" eb="11">
      <t>バイデンサキ</t>
    </rPh>
    <rPh sb="12" eb="14">
      <t>キニュウ</t>
    </rPh>
    <phoneticPr fontId="9"/>
  </si>
  <si>
    <t>その他</t>
    <rPh sb="2" eb="3">
      <t>タ</t>
    </rPh>
    <phoneticPr fontId="9"/>
  </si>
  <si>
    <t>出力合計、メーカー名、型式は、申請と同じですか。</t>
    <rPh sb="0" eb="4">
      <t>シュツリョクゴウケイ</t>
    </rPh>
    <rPh sb="9" eb="10">
      <t>メイ</t>
    </rPh>
    <rPh sb="11" eb="13">
      <t>カタシキ</t>
    </rPh>
    <rPh sb="15" eb="17">
      <t>シンセイ</t>
    </rPh>
    <rPh sb="18" eb="19">
      <t>オナ</t>
    </rPh>
    <phoneticPr fontId="9"/>
  </si>
  <si>
    <t>設置概要</t>
    <rPh sb="0" eb="4">
      <t>セッチガイヨウ</t>
    </rPh>
    <phoneticPr fontId="9"/>
  </si>
  <si>
    <t>提出済みの本人確認書類と同一ですか。
　（転居の場合、転居先の本人確認書類と同一ですか。）</t>
    <rPh sb="0" eb="3">
      <t>テイシュツズ</t>
    </rPh>
    <rPh sb="5" eb="7">
      <t>ホンニン</t>
    </rPh>
    <rPh sb="7" eb="11">
      <t>カクニンショルイ</t>
    </rPh>
    <rPh sb="12" eb="14">
      <t>ドウイツ</t>
    </rPh>
    <rPh sb="21" eb="23">
      <t>テンキョ</t>
    </rPh>
    <rPh sb="24" eb="26">
      <t>バアイ</t>
    </rPh>
    <rPh sb="27" eb="29">
      <t>テンキョ</t>
    </rPh>
    <rPh sb="29" eb="30">
      <t>サキ</t>
    </rPh>
    <rPh sb="31" eb="33">
      <t>ホンニン</t>
    </rPh>
    <rPh sb="33" eb="37">
      <t>カクニンショルイ</t>
    </rPh>
    <rPh sb="38" eb="40">
      <t>ドウイツ</t>
    </rPh>
    <phoneticPr fontId="9"/>
  </si>
  <si>
    <t>実施場所</t>
    <rPh sb="0" eb="4">
      <t>ジッシバショ</t>
    </rPh>
    <phoneticPr fontId="9"/>
  </si>
  <si>
    <t>事業実績書
（第11号様式）</t>
    <rPh sb="0" eb="2">
      <t>ジギョウ</t>
    </rPh>
    <rPh sb="2" eb="5">
      <t>ジッセキショ</t>
    </rPh>
    <rPh sb="7" eb="8">
      <t>ダイ</t>
    </rPh>
    <rPh sb="10" eb="13">
      <t>ゴウヨウシキ</t>
    </rPh>
    <phoneticPr fontId="9"/>
  </si>
  <si>
    <t>事業完了日</t>
    <rPh sb="0" eb="5">
      <t>ジギョウカンリョウビ</t>
    </rPh>
    <phoneticPr fontId="9"/>
  </si>
  <si>
    <t>記入例を参考に記入しましたか。</t>
    <rPh sb="0" eb="3">
      <t>キニュウレイ</t>
    </rPh>
    <rPh sb="4" eb="6">
      <t>サンコウ</t>
    </rPh>
    <rPh sb="7" eb="9">
      <t>キニュウ</t>
    </rPh>
    <phoneticPr fontId="9"/>
  </si>
  <si>
    <t>事業の成果</t>
    <rPh sb="0" eb="2">
      <t>ジギョウ</t>
    </rPh>
    <rPh sb="3" eb="5">
      <t>セイカ</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</si>
  <si>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1" eb="22">
      <t>レイ</t>
    </rPh>
    <rPh sb="24" eb="26">
      <t>レイワ</t>
    </rPh>
    <rPh sb="27" eb="28">
      <t>ネン</t>
    </rPh>
    <rPh sb="29" eb="30">
      <t>ガツ</t>
    </rPh>
    <rPh sb="30" eb="32">
      <t>ツイタチ</t>
    </rPh>
    <rPh sb="32" eb="33">
      <t>ヅ</t>
    </rPh>
    <rPh sb="34" eb="35">
      <t>ワ</t>
    </rPh>
    <rPh sb="35" eb="36">
      <t>ヒトシ</t>
    </rPh>
    <rPh sb="36" eb="37">
      <t>ダイ</t>
    </rPh>
    <rPh sb="40" eb="41">
      <t>ゴウ</t>
    </rPh>
    <phoneticPr fontId="9"/>
  </si>
  <si>
    <t>本文中「令和〇年○月〇日付～」</t>
    <rPh sb="0" eb="2">
      <t>ホンブン</t>
    </rPh>
    <rPh sb="2" eb="3">
      <t>チュウ</t>
    </rPh>
    <rPh sb="4" eb="6">
      <t>レイワ</t>
    </rPh>
    <rPh sb="6" eb="8">
      <t>マルネン</t>
    </rPh>
    <rPh sb="8" eb="10">
      <t>マルガツ</t>
    </rPh>
    <rPh sb="10" eb="12">
      <t>マルニチ</t>
    </rPh>
    <rPh sb="12" eb="13">
      <t>ヅケ</t>
    </rPh>
    <phoneticPr fontId="9"/>
  </si>
  <si>
    <t>住所・氏名</t>
    <rPh sb="0" eb="2">
      <t>ジュウショ</t>
    </rPh>
    <rPh sb="3" eb="5">
      <t>シメイ</t>
    </rPh>
    <phoneticPr fontId="9"/>
  </si>
  <si>
    <t>実績報告書
（第10号様式）</t>
    <rPh sb="0" eb="5">
      <t>ジッセキホウコクショ</t>
    </rPh>
    <rPh sb="7" eb="8">
      <t>ダイ</t>
    </rPh>
    <rPh sb="10" eb="11">
      <t>ゴウ</t>
    </rPh>
    <rPh sb="11" eb="13">
      <t>ヨウシキ</t>
    </rPh>
    <phoneticPr fontId="9"/>
  </si>
  <si>
    <t>内　　容</t>
    <rPh sb="0" eb="1">
      <t>ウチ</t>
    </rPh>
    <rPh sb="3" eb="4">
      <t>カタチ</t>
    </rPh>
    <phoneticPr fontId="9"/>
  </si>
  <si>
    <t>該当箇所</t>
    <rPh sb="0" eb="4">
      <t>ガイトウカショ</t>
    </rPh>
    <phoneticPr fontId="9"/>
  </si>
  <si>
    <t>書　　類</t>
    <rPh sb="0" eb="1">
      <t>ショ</t>
    </rPh>
    <rPh sb="3" eb="4">
      <t>タグイ</t>
    </rPh>
    <phoneticPr fontId="9"/>
  </si>
  <si>
    <r>
      <t>①署名又は押印したもの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窓口</t>
    </r>
    <r>
      <rPr>
        <sz val="10"/>
        <rFont val="ＭＳ Ｐゴシック"/>
        <family val="3"/>
        <charset val="128"/>
      </rPr>
      <t>持参。</t>
    </r>
    <rPh sb="1" eb="3">
      <t>ショメイ</t>
    </rPh>
    <rPh sb="3" eb="4">
      <t>マタ</t>
    </rPh>
    <rPh sb="5" eb="7">
      <t>オウイン</t>
    </rPh>
    <rPh sb="12" eb="14">
      <t>ゲンポン</t>
    </rPh>
    <rPh sb="16" eb="18">
      <t>マドグチ</t>
    </rPh>
    <rPh sb="18" eb="20">
      <t>ジサン</t>
    </rPh>
    <phoneticPr fontId="9"/>
  </si>
  <si>
    <r>
      <t>②署名又は押印したもの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郵送</t>
    </r>
    <r>
      <rPr>
        <sz val="10"/>
        <rFont val="ＭＳ Ｐゴシック"/>
        <family val="3"/>
        <charset val="128"/>
      </rPr>
      <t>。</t>
    </r>
    <rPh sb="16" eb="18">
      <t>ユウソウ</t>
    </rPh>
    <phoneticPr fontId="9"/>
  </si>
  <si>
    <r>
      <t>③</t>
    </r>
    <r>
      <rPr>
        <sz val="10"/>
        <color rgb="FFFF0000"/>
        <rFont val="ＭＳ Ｐゴシック"/>
        <family val="3"/>
        <charset val="128"/>
      </rPr>
      <t>申請者のメールアドレス</t>
    </r>
    <r>
      <rPr>
        <sz val="10"/>
        <rFont val="ＭＳ Ｐゴシック"/>
        <family val="3"/>
        <charset val="128"/>
      </rPr>
      <t>から窓口宛に</t>
    </r>
    <r>
      <rPr>
        <sz val="10"/>
        <color rgb="FFFF0000"/>
        <rFont val="ＭＳ Ｐゴシック"/>
        <family val="3"/>
        <charset val="128"/>
      </rPr>
      <t>データ</t>
    </r>
    <r>
      <rPr>
        <sz val="10"/>
        <rFont val="ＭＳ Ｐゴシック"/>
        <family val="3"/>
        <charset val="128"/>
      </rPr>
      <t>を</t>
    </r>
    <r>
      <rPr>
        <sz val="10"/>
        <color rgb="FFFF0000"/>
        <rFont val="ＭＳ Ｐゴシック"/>
        <family val="3"/>
        <charset val="128"/>
      </rPr>
      <t>メール送付</t>
    </r>
    <r>
      <rPr>
        <sz val="10"/>
        <rFont val="ＭＳ Ｐゴシック"/>
        <family val="3"/>
        <charset val="128"/>
      </rPr>
      <t>（署名・押印不要）</t>
    </r>
    <rPh sb="1" eb="4">
      <t>シンセイシャ</t>
    </rPh>
    <rPh sb="14" eb="16">
      <t>マドグチ</t>
    </rPh>
    <rPh sb="16" eb="17">
      <t>アテ</t>
    </rPh>
    <rPh sb="25" eb="27">
      <t>ソウフ</t>
    </rPh>
    <rPh sb="28" eb="30">
      <t>ショメイ</t>
    </rPh>
    <rPh sb="31" eb="33">
      <t>オウイン</t>
    </rPh>
    <rPh sb="33" eb="35">
      <t>フヨウ</t>
    </rPh>
    <phoneticPr fontId="9"/>
  </si>
  <si>
    <t>※※〈提出方法について〉※※※※※※※※※※※※※※※※※※※※</t>
    <rPh sb="3" eb="5">
      <t>テイシュツ</t>
    </rPh>
    <rPh sb="5" eb="7">
      <t>ホウホウ</t>
    </rPh>
    <phoneticPr fontId="9"/>
  </si>
  <si>
    <t>※※※※※※※※※※※※※※※※※※※※※※※※※※※※※※※</t>
    <phoneticPr fontId="9"/>
  </si>
  <si>
    <t>（提出先アドレス）</t>
    <rPh sb="1" eb="4">
      <t>テイシュツサキ</t>
    </rPh>
    <phoneticPr fontId="9"/>
  </si>
  <si>
    <t>太陽光発電設備</t>
    <rPh sb="0" eb="7">
      <t>タイヨウコウハツデンセツビ</t>
    </rPh>
    <phoneticPr fontId="9"/>
  </si>
  <si>
    <t>型番の記入はありますか。</t>
    <rPh sb="0" eb="2">
      <t>カタバン</t>
    </rPh>
    <rPh sb="3" eb="5">
      <t>キニュウ</t>
    </rPh>
    <phoneticPr fontId="9"/>
  </si>
  <si>
    <t>2社以上ありますか。</t>
    <rPh sb="1" eb="4">
      <t>シャイジョウ</t>
    </rPh>
    <phoneticPr fontId="9"/>
  </si>
  <si>
    <t>添付書類</t>
    <rPh sb="0" eb="2">
      <t>テンプ</t>
    </rPh>
    <rPh sb="2" eb="4">
      <t>ショルイ</t>
    </rPh>
    <phoneticPr fontId="9"/>
  </si>
  <si>
    <t>本人確認書類と同一ですか。</t>
    <rPh sb="0" eb="6">
      <t>ホンニンカクニンショルイ</t>
    </rPh>
    <rPh sb="7" eb="9">
      <t>ドウイツ</t>
    </rPh>
    <phoneticPr fontId="9"/>
  </si>
  <si>
    <t>住所・氏名・生年月日</t>
    <rPh sb="0" eb="2">
      <t>ジュウショ</t>
    </rPh>
    <rPh sb="3" eb="5">
      <t>シメイ</t>
    </rPh>
    <rPh sb="6" eb="10">
      <t>セイネンガッピ</t>
    </rPh>
    <phoneticPr fontId="9"/>
  </si>
  <si>
    <t>記入していますか。</t>
    <rPh sb="0" eb="2">
      <t>キニュウ</t>
    </rPh>
    <phoneticPr fontId="9"/>
  </si>
  <si>
    <t>日付</t>
    <rPh sb="0" eb="2">
      <t>ヒヅケ</t>
    </rPh>
    <phoneticPr fontId="9"/>
  </si>
  <si>
    <r>
      <rPr>
        <sz val="10"/>
        <rFont val="ＭＳ Ｐゴシック"/>
        <family val="3"/>
        <charset val="128"/>
      </rPr>
      <t>誓約書
（第</t>
    </r>
    <r>
      <rPr>
        <sz val="10"/>
        <rFont val="Arial"/>
        <family val="2"/>
      </rPr>
      <t>4</t>
    </r>
    <r>
      <rPr>
        <sz val="10"/>
        <rFont val="ＭＳ Ｐゴシック"/>
        <family val="3"/>
        <charset val="128"/>
      </rPr>
      <t>号様式）</t>
    </r>
    <rPh sb="0" eb="3">
      <t>セイヤクショ</t>
    </rPh>
    <rPh sb="5" eb="6">
      <t>ダイ</t>
    </rPh>
    <rPh sb="7" eb="10">
      <t>ゴウヨウシキ</t>
    </rPh>
    <phoneticPr fontId="9"/>
  </si>
  <si>
    <t>確認事項</t>
    <rPh sb="0" eb="4">
      <t>カクニンジコウ</t>
    </rPh>
    <phoneticPr fontId="9"/>
  </si>
  <si>
    <t>年間発電量、自家消費量見込み</t>
    <rPh sb="0" eb="2">
      <t>ネンカン</t>
    </rPh>
    <rPh sb="2" eb="5">
      <t>ハツデンリョウ</t>
    </rPh>
    <rPh sb="6" eb="11">
      <t>ジカショウヒリョウ</t>
    </rPh>
    <rPh sb="11" eb="13">
      <t>ミコ</t>
    </rPh>
    <phoneticPr fontId="9"/>
  </si>
  <si>
    <t>積算内訳</t>
    <rPh sb="0" eb="4">
      <t>セキサンウチワケ</t>
    </rPh>
    <phoneticPr fontId="9"/>
  </si>
  <si>
    <t>事業計画書
（第2号様式）</t>
    <rPh sb="0" eb="2">
      <t>ジギョウ</t>
    </rPh>
    <rPh sb="2" eb="5">
      <t>ケイカクショ</t>
    </rPh>
    <rPh sb="7" eb="8">
      <t>ダイ</t>
    </rPh>
    <rPh sb="9" eb="12">
      <t>ゴウヨウシキ</t>
    </rPh>
    <phoneticPr fontId="9"/>
  </si>
  <si>
    <t>添付した本人確認書類と同一ですか。</t>
    <rPh sb="0" eb="2">
      <t>テンプ</t>
    </rPh>
    <rPh sb="4" eb="6">
      <t>ホンニン</t>
    </rPh>
    <rPh sb="6" eb="10">
      <t>カクニンショルイ</t>
    </rPh>
    <rPh sb="11" eb="13">
      <t>ドウイツ</t>
    </rPh>
    <phoneticPr fontId="9"/>
  </si>
  <si>
    <t>申請日は書類提出日ですか。</t>
    <rPh sb="0" eb="2">
      <t>シンセイ</t>
    </rPh>
    <rPh sb="2" eb="3">
      <t>ビ</t>
    </rPh>
    <rPh sb="4" eb="6">
      <t>ショルイ</t>
    </rPh>
    <rPh sb="6" eb="8">
      <t>テイシュツ</t>
    </rPh>
    <rPh sb="8" eb="9">
      <t>ビ</t>
    </rPh>
    <phoneticPr fontId="9"/>
  </si>
  <si>
    <t>申請日</t>
    <rPh sb="0" eb="2">
      <t>シンセイ</t>
    </rPh>
    <rPh sb="2" eb="3">
      <t>ビ</t>
    </rPh>
    <phoneticPr fontId="9"/>
  </si>
  <si>
    <t xml:space="preserve">交付申請書
（第1号様式）
</t>
    <rPh sb="0" eb="5">
      <t>コウフシンセイショ</t>
    </rPh>
    <rPh sb="7" eb="8">
      <t>ダイ</t>
    </rPh>
    <rPh sb="9" eb="12">
      <t>ゴウヨウシキ</t>
    </rPh>
    <phoneticPr fontId="9"/>
  </si>
  <si>
    <t>（余剰電力を売電しない場合）自家用発電設備等（太陽光）の系統連携に関する契約書の写し</t>
  </si>
  <si>
    <t>（２）収支精算書（第１２号様式）</t>
  </si>
  <si>
    <t>１　事業の成果</t>
    <phoneticPr fontId="9"/>
  </si>
  <si>
    <t>２　事業完了日</t>
    <phoneticPr fontId="9"/>
  </si>
  <si>
    <t>３　添付書類</t>
    <phoneticPr fontId="9"/>
  </si>
  <si>
    <t>⇐導入する機器を具体的に記入すること
　『自家消費型太陽光発電設備』
　『蓄電池』</t>
    <rPh sb="1" eb="3">
      <t>ドウニュウ</t>
    </rPh>
    <rPh sb="5" eb="7">
      <t>キキ</t>
    </rPh>
    <rPh sb="8" eb="11">
      <t>グタイテキ</t>
    </rPh>
    <rPh sb="12" eb="14">
      <t>キニュウ</t>
    </rPh>
    <rPh sb="21" eb="23">
      <t>ジカ</t>
    </rPh>
    <rPh sb="23" eb="26">
      <t>ショウヒガタ</t>
    </rPh>
    <rPh sb="26" eb="29">
      <t>タイヨウコウ</t>
    </rPh>
    <rPh sb="29" eb="31">
      <t>ハツデン</t>
    </rPh>
    <rPh sb="31" eb="33">
      <t>セツビ</t>
    </rPh>
    <rPh sb="37" eb="40">
      <t>チクデンチ</t>
    </rPh>
    <phoneticPr fontId="9"/>
  </si>
  <si>
    <t>日付け</t>
    <rPh sb="0" eb="1">
      <t>ヒ</t>
    </rPh>
    <rPh sb="1" eb="2">
      <t>ツ</t>
    </rPh>
    <phoneticPr fontId="9"/>
  </si>
  <si>
    <t>で交付決定通知のあった</t>
    <phoneticPr fontId="9"/>
  </si>
  <si>
    <t>⇐交付決定通知書の発行日付及び通知番号を記入ください。</t>
    <rPh sb="1" eb="8">
      <t>コウフケッテイツウチショ</t>
    </rPh>
    <rPh sb="9" eb="11">
      <t>ハッコウ</t>
    </rPh>
    <rPh sb="11" eb="13">
      <t>ヒヅケ</t>
    </rPh>
    <rPh sb="13" eb="14">
      <t>オヨ</t>
    </rPh>
    <rPh sb="15" eb="19">
      <t>ツウチバンゴウ</t>
    </rPh>
    <rPh sb="20" eb="22">
      <t>キニュウ</t>
    </rPh>
    <phoneticPr fontId="9"/>
  </si>
  <si>
    <t>以下の日付の遅い方の日付</t>
    <phoneticPr fontId="9"/>
  </si>
  <si>
    <t>委任状をメール送信する場合、申請者のメールアドレスからですか。
日付は送信日と同じですか。</t>
    <rPh sb="0" eb="3">
      <t>イニンジョウ</t>
    </rPh>
    <rPh sb="7" eb="9">
      <t>ソウシン</t>
    </rPh>
    <rPh sb="11" eb="13">
      <t>バアイ</t>
    </rPh>
    <rPh sb="14" eb="17">
      <t>シンセイシャ</t>
    </rPh>
    <rPh sb="32" eb="34">
      <t>ヒヅケ</t>
    </rPh>
    <rPh sb="35" eb="38">
      <t>ソウシンビ</t>
    </rPh>
    <rPh sb="39" eb="40">
      <t>オナ</t>
    </rPh>
    <phoneticPr fontId="9"/>
  </si>
  <si>
    <r>
      <t>確認事項を確認し、「</t>
    </r>
    <r>
      <rPr>
        <sz val="10"/>
        <color rgb="FFFF0000"/>
        <rFont val="ＭＳ Ｐゴシック"/>
        <family val="3"/>
        <charset val="128"/>
      </rPr>
      <t>☑</t>
    </r>
    <r>
      <rPr>
        <sz val="10"/>
        <rFont val="ＭＳ Ｐゴシック"/>
        <family val="3"/>
        <charset val="128"/>
      </rPr>
      <t>」を入れていますか。</t>
    </r>
    <rPh sb="0" eb="2">
      <t>カクニン</t>
    </rPh>
    <rPh sb="2" eb="4">
      <t>ジコウ</t>
    </rPh>
    <rPh sb="5" eb="7">
      <t>カクニン</t>
    </rPh>
    <rPh sb="13" eb="14">
      <t>イ</t>
    </rPh>
    <phoneticPr fontId="9"/>
  </si>
  <si>
    <r>
      <t>記入していますか。
　（「</t>
    </r>
    <r>
      <rPr>
        <sz val="10"/>
        <color rgb="FFFF0000"/>
        <rFont val="ＭＳ Ｐゴシック"/>
        <family val="3"/>
        <charset val="128"/>
      </rPr>
      <t>太陽光モジュール</t>
    </r>
    <r>
      <rPr>
        <sz val="10"/>
        <rFont val="ＭＳ Ｐゴシック"/>
        <family val="3"/>
        <charset val="128"/>
      </rPr>
      <t>」、「</t>
    </r>
    <r>
      <rPr>
        <sz val="10"/>
        <color rgb="FFFF0000"/>
        <rFont val="ＭＳ Ｐゴシック"/>
        <family val="3"/>
        <charset val="128"/>
      </rPr>
      <t>パワコン</t>
    </r>
    <r>
      <rPr>
        <sz val="10"/>
        <rFont val="ＭＳ Ｐゴシック"/>
        <family val="3"/>
        <charset val="128"/>
      </rPr>
      <t>」など）</t>
    </r>
    <rPh sb="0" eb="2">
      <t>キニュウ</t>
    </rPh>
    <rPh sb="1" eb="2">
      <t>ホキ</t>
    </rPh>
    <rPh sb="13" eb="16">
      <t>タイヨウコウ</t>
    </rPh>
    <phoneticPr fontId="9"/>
  </si>
  <si>
    <t>実績報告書の全ての書類を提出できる日ですか。
　（書類によっては3ヵ月程時間がかかる場合があります）</t>
    <rPh sb="0" eb="5">
      <t>ジッセキホウコクショ</t>
    </rPh>
    <rPh sb="6" eb="7">
      <t>スベ</t>
    </rPh>
    <rPh sb="9" eb="11">
      <t>ショルイ</t>
    </rPh>
    <rPh sb="12" eb="14">
      <t>テイシュツ</t>
    </rPh>
    <rPh sb="17" eb="18">
      <t>ヒ</t>
    </rPh>
    <rPh sb="25" eb="27">
      <t>ショルイ</t>
    </rPh>
    <rPh sb="34" eb="35">
      <t>ゲツ</t>
    </rPh>
    <rPh sb="35" eb="36">
      <t>ホド</t>
    </rPh>
    <rPh sb="36" eb="38">
      <t>ジカン</t>
    </rPh>
    <rPh sb="42" eb="44">
      <t>バアイ</t>
    </rPh>
    <phoneticPr fontId="9"/>
  </si>
  <si>
    <t>書類提出日ですか。</t>
    <rPh sb="0" eb="2">
      <t>ショルイ</t>
    </rPh>
    <rPh sb="2" eb="4">
      <t>テイシュツ</t>
    </rPh>
    <rPh sb="4" eb="5">
      <t>ビ</t>
    </rPh>
    <phoneticPr fontId="9"/>
  </si>
  <si>
    <t>確認欄</t>
    <rPh sb="0" eb="2">
      <t>カクニン</t>
    </rPh>
    <rPh sb="2" eb="3">
      <t>ラン</t>
    </rPh>
    <phoneticPr fontId="9"/>
  </si>
  <si>
    <t>交付申請チェックリスト</t>
    <rPh sb="0" eb="4">
      <t>コウフシンセイ</t>
    </rPh>
    <phoneticPr fontId="9"/>
  </si>
  <si>
    <r>
      <t>「</t>
    </r>
    <r>
      <rPr>
        <sz val="10"/>
        <color rgb="FFFF0000"/>
        <rFont val="ＭＳ Ｐゴシック"/>
        <family val="3"/>
        <charset val="128"/>
      </rPr>
      <t>自家用発電設備等（蓄電池）の系統連系に関する契約書</t>
    </r>
    <r>
      <rPr>
        <sz val="10"/>
        <rFont val="ＭＳ Ｐゴシック"/>
        <family val="3"/>
        <charset val="128"/>
      </rPr>
      <t>」の写し</t>
    </r>
    <rPh sb="1" eb="4">
      <t>ジカヨウ</t>
    </rPh>
    <rPh sb="4" eb="6">
      <t>ハツデン</t>
    </rPh>
    <rPh sb="6" eb="8">
      <t>セツビ</t>
    </rPh>
    <rPh sb="8" eb="9">
      <t>トウ</t>
    </rPh>
    <rPh sb="10" eb="13">
      <t>チクデンチ</t>
    </rPh>
    <rPh sb="15" eb="19">
      <t>ケイトウレンケイ</t>
    </rPh>
    <rPh sb="20" eb="21">
      <t>カン</t>
    </rPh>
    <rPh sb="23" eb="26">
      <t>ケイヤクショ</t>
    </rPh>
    <rPh sb="28" eb="29">
      <t>ウツ</t>
    </rPh>
    <phoneticPr fontId="9"/>
  </si>
  <si>
    <r>
      <t>「</t>
    </r>
    <r>
      <rPr>
        <sz val="10"/>
        <color rgb="FFFF0000"/>
        <rFont val="ＭＳ Ｐゴシック"/>
        <family val="3"/>
        <charset val="128"/>
      </rPr>
      <t>自家用発電設備等（太陽光）の系統連系に関する契約書</t>
    </r>
    <r>
      <rPr>
        <sz val="10"/>
        <rFont val="ＭＳ Ｐゴシック"/>
        <family val="3"/>
        <charset val="128"/>
      </rPr>
      <t>」の写し</t>
    </r>
    <rPh sb="1" eb="4">
      <t>ジカヨウ</t>
    </rPh>
    <rPh sb="4" eb="9">
      <t>ハツデンセツビトウ</t>
    </rPh>
    <rPh sb="10" eb="13">
      <t>タイヨウコウ</t>
    </rPh>
    <rPh sb="15" eb="17">
      <t>ケイトウ</t>
    </rPh>
    <rPh sb="17" eb="19">
      <t>レンケイ</t>
    </rPh>
    <rPh sb="20" eb="21">
      <t>カン</t>
    </rPh>
    <rPh sb="23" eb="26">
      <t>ケイヤクショ</t>
    </rPh>
    <rPh sb="28" eb="29">
      <t>ウツ</t>
    </rPh>
    <phoneticPr fontId="9"/>
  </si>
  <si>
    <r>
      <t>「</t>
    </r>
    <r>
      <rPr>
        <sz val="10"/>
        <color rgb="FFFF0000"/>
        <rFont val="ＭＳ Ｐゴシック"/>
        <family val="3"/>
        <charset val="128"/>
      </rPr>
      <t>売電契約書</t>
    </r>
    <r>
      <rPr>
        <sz val="10"/>
        <rFont val="ＭＳ Ｐゴシック"/>
        <family val="3"/>
        <charset val="128"/>
      </rPr>
      <t>」の写し</t>
    </r>
    <rPh sb="1" eb="6">
      <t>バイデンケイヤクショ</t>
    </rPh>
    <rPh sb="8" eb="9">
      <t>ウツ</t>
    </rPh>
    <phoneticPr fontId="9"/>
  </si>
  <si>
    <t>パワコン・蓄電池
　（メーカー名、型番、製造番号などが分かるように）</t>
    <rPh sb="5" eb="8">
      <t>チクデンチ</t>
    </rPh>
    <rPh sb="15" eb="16">
      <t>メイ</t>
    </rPh>
    <rPh sb="17" eb="19">
      <t>カタバン</t>
    </rPh>
    <rPh sb="20" eb="24">
      <t>セイゾウバンゴウ</t>
    </rPh>
    <rPh sb="27" eb="28">
      <t>ワ</t>
    </rPh>
    <phoneticPr fontId="9"/>
  </si>
  <si>
    <t>モジュール（パネルの枚数が分かるように）、
パワコン、蓄電池</t>
    <rPh sb="10" eb="12">
      <t>マイスウ</t>
    </rPh>
    <rPh sb="13" eb="14">
      <t>ワ</t>
    </rPh>
    <rPh sb="27" eb="30">
      <t>チクデンチ</t>
    </rPh>
    <phoneticPr fontId="9"/>
  </si>
  <si>
    <t>建物の全景、設置場所の設置前写真
　（モジュール、パワコン、蓄電池）</t>
    <rPh sb="0" eb="2">
      <t>タテモノ</t>
    </rPh>
    <rPh sb="3" eb="5">
      <t>ゼンケイ</t>
    </rPh>
    <rPh sb="6" eb="8">
      <t>セッチ</t>
    </rPh>
    <rPh sb="8" eb="10">
      <t>バショ</t>
    </rPh>
    <rPh sb="11" eb="13">
      <t>セッチ</t>
    </rPh>
    <rPh sb="13" eb="14">
      <t>マエ</t>
    </rPh>
    <rPh sb="14" eb="16">
      <t>シャシン</t>
    </rPh>
    <rPh sb="30" eb="33">
      <t>チクデンチ</t>
    </rPh>
    <phoneticPr fontId="9"/>
  </si>
  <si>
    <t>写  真
（写真の記入例参照）</t>
    <rPh sb="0" eb="1">
      <t>シャ</t>
    </rPh>
    <rPh sb="3" eb="4">
      <t>マコト</t>
    </rPh>
    <rPh sb="6" eb="8">
      <t>シャシン</t>
    </rPh>
    <rPh sb="9" eb="12">
      <t>キニュウレイ</t>
    </rPh>
    <rPh sb="12" eb="14">
      <t>サンショウ</t>
    </rPh>
    <phoneticPr fontId="9"/>
  </si>
  <si>
    <r>
      <t>いづれかの書類の遅い日になっていますか。
　（「</t>
    </r>
    <r>
      <rPr>
        <sz val="10"/>
        <color rgb="FFFF0000"/>
        <rFont val="ＭＳ Ｐゴシック"/>
        <family val="3"/>
        <charset val="128"/>
      </rPr>
      <t>電力需給契約書</t>
    </r>
    <r>
      <rPr>
        <sz val="10"/>
        <rFont val="ＭＳ Ｐゴシック"/>
        <family val="3"/>
        <charset val="128"/>
      </rPr>
      <t>」「</t>
    </r>
    <r>
      <rPr>
        <sz val="10"/>
        <color rgb="FFFF0000"/>
        <rFont val="ＭＳ Ｐゴシック"/>
        <family val="3"/>
        <charset val="128"/>
      </rPr>
      <t>系統連系に関する契約のご案内</t>
    </r>
    <r>
      <rPr>
        <sz val="10"/>
        <rFont val="ＭＳ Ｐゴシック"/>
        <family val="3"/>
        <charset val="128"/>
      </rPr>
      <t>」など）</t>
    </r>
    <rPh sb="5" eb="7">
      <t>ショルイ</t>
    </rPh>
    <rPh sb="8" eb="9">
      <t>オソ</t>
    </rPh>
    <rPh sb="10" eb="11">
      <t>ヒ</t>
    </rPh>
    <rPh sb="24" eb="31">
      <t>デンリョクジュキュウケイヤクショ</t>
    </rPh>
    <rPh sb="33" eb="37">
      <t>ケイトウレンケイ</t>
    </rPh>
    <rPh sb="38" eb="39">
      <t>カン</t>
    </rPh>
    <rPh sb="41" eb="43">
      <t>ケイヤク</t>
    </rPh>
    <rPh sb="45" eb="47">
      <t>アンナイ</t>
    </rPh>
    <phoneticPr fontId="9"/>
  </si>
  <si>
    <t>事業の目的</t>
    <rPh sb="0" eb="2">
      <t>ジギョウ</t>
    </rPh>
    <rPh sb="3" eb="5">
      <t>モクテキ</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</si>
  <si>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2" eb="23">
      <t>レイ</t>
    </rPh>
    <rPh sb="25" eb="27">
      <t>レイワ</t>
    </rPh>
    <rPh sb="28" eb="29">
      <t>ネン</t>
    </rPh>
    <rPh sb="30" eb="31">
      <t>ガツ</t>
    </rPh>
    <rPh sb="31" eb="33">
      <t>ツイタチ</t>
    </rPh>
    <rPh sb="33" eb="34">
      <t>ヅ</t>
    </rPh>
    <rPh sb="35" eb="36">
      <t>ワ</t>
    </rPh>
    <rPh sb="36" eb="37">
      <t>ヒトシ</t>
    </rPh>
    <rPh sb="37" eb="38">
      <t>ダイ</t>
    </rPh>
    <rPh sb="41" eb="42">
      <t>ゴウ</t>
    </rPh>
    <phoneticPr fontId="9"/>
  </si>
  <si>
    <t>確認欄</t>
    <rPh sb="0" eb="2">
      <t>カクニン</t>
    </rPh>
    <rPh sb="1" eb="2">
      <t>ニン</t>
    </rPh>
    <rPh sb="2" eb="3">
      <t>ラン</t>
    </rPh>
    <phoneticPr fontId="9"/>
  </si>
  <si>
    <t>通帳の見開きをめくった下部に「他の金融機関から振込の受け取り口座として利用される際は～」とあります。
そちらの載っている「店名」「店番」「預金種目」「口座番号」をご記入下さい。</t>
    <rPh sb="0" eb="2">
      <t>ツウチョウ</t>
    </rPh>
    <rPh sb="3" eb="5">
      <t>ミヒラ</t>
    </rPh>
    <rPh sb="11" eb="13">
      <t>カブ</t>
    </rPh>
    <rPh sb="15" eb="16">
      <t>タ</t>
    </rPh>
    <rPh sb="17" eb="21">
      <t>キンユウキカン</t>
    </rPh>
    <rPh sb="23" eb="25">
      <t>フリコミ</t>
    </rPh>
    <rPh sb="26" eb="27">
      <t>ウ</t>
    </rPh>
    <rPh sb="28" eb="29">
      <t>ト</t>
    </rPh>
    <rPh sb="30" eb="32">
      <t>コウザ</t>
    </rPh>
    <rPh sb="35" eb="37">
      <t>リヨウ</t>
    </rPh>
    <rPh sb="40" eb="41">
      <t>サイ</t>
    </rPh>
    <rPh sb="55" eb="56">
      <t>ノ</t>
    </rPh>
    <rPh sb="61" eb="63">
      <t>テンメイ</t>
    </rPh>
    <rPh sb="65" eb="67">
      <t>テンバン</t>
    </rPh>
    <rPh sb="69" eb="71">
      <t>ヨキン</t>
    </rPh>
    <rPh sb="71" eb="73">
      <t>シュモク</t>
    </rPh>
    <rPh sb="75" eb="77">
      <t>コウザ</t>
    </rPh>
    <rPh sb="77" eb="79">
      <t>バンゴウ</t>
    </rPh>
    <rPh sb="82" eb="84">
      <t>キニュウ</t>
    </rPh>
    <rPh sb="84" eb="85">
      <t>クダ</t>
    </rPh>
    <phoneticPr fontId="9"/>
  </si>
  <si>
    <t>※（郵便局の口座）</t>
    <rPh sb="2" eb="5">
      <t>ユウビンキョク</t>
    </rPh>
    <rPh sb="6" eb="8">
      <t>コウザ</t>
    </rPh>
    <phoneticPr fontId="9"/>
  </si>
  <si>
    <t>申請者名を記入しましたか。</t>
    <rPh sb="0" eb="3">
      <t>シンセイシャ</t>
    </rPh>
    <rPh sb="3" eb="4">
      <t>メイ</t>
    </rPh>
    <rPh sb="5" eb="7">
      <t>キニュウ</t>
    </rPh>
    <phoneticPr fontId="9"/>
  </si>
  <si>
    <t>口座名義</t>
    <rPh sb="0" eb="4">
      <t>コウザメイギ</t>
    </rPh>
    <phoneticPr fontId="9"/>
  </si>
  <si>
    <t>フリガナに誤りはないですか。</t>
    <rPh sb="5" eb="6">
      <t>アヤマ</t>
    </rPh>
    <phoneticPr fontId="9"/>
  </si>
  <si>
    <t>フリガナ</t>
    <phoneticPr fontId="9"/>
  </si>
  <si>
    <t>通帳等で確認しましたか。</t>
    <rPh sb="0" eb="2">
      <t>ツウチョウ</t>
    </rPh>
    <rPh sb="2" eb="3">
      <t>トウ</t>
    </rPh>
    <rPh sb="4" eb="6">
      <t>カクニン</t>
    </rPh>
    <phoneticPr fontId="9"/>
  </si>
  <si>
    <t>口座番号</t>
    <rPh sb="0" eb="2">
      <t>コウザ</t>
    </rPh>
    <rPh sb="2" eb="4">
      <t>バンゴウ</t>
    </rPh>
    <phoneticPr fontId="9"/>
  </si>
  <si>
    <t>「普通」・「当座」を○囲みしましたか。</t>
    <rPh sb="1" eb="3">
      <t>フツウ</t>
    </rPh>
    <rPh sb="6" eb="8">
      <t>トウザ</t>
    </rPh>
    <rPh sb="10" eb="12">
      <t>マルカコ</t>
    </rPh>
    <phoneticPr fontId="9"/>
  </si>
  <si>
    <t>口座種別</t>
    <rPh sb="0" eb="4">
      <t>コウザシュベツ</t>
    </rPh>
    <phoneticPr fontId="9"/>
  </si>
  <si>
    <t>正式名称を記入していますか。
（信用金庫、信用組合、農業協同組合など）</t>
    <rPh sb="0" eb="4">
      <t>セイシキメイショウ</t>
    </rPh>
    <rPh sb="5" eb="7">
      <t>キニュウ</t>
    </rPh>
    <rPh sb="16" eb="20">
      <t>シンヨウキンコ</t>
    </rPh>
    <rPh sb="21" eb="25">
      <t>シンヨウクミアイ</t>
    </rPh>
    <rPh sb="26" eb="32">
      <t>ノウギョウキョウドウクミアイ</t>
    </rPh>
    <phoneticPr fontId="9"/>
  </si>
  <si>
    <t>金融機関名</t>
    <rPh sb="0" eb="4">
      <t>キンユウキカン</t>
    </rPh>
    <rPh sb="4" eb="5">
      <t>メイ</t>
    </rPh>
    <phoneticPr fontId="9"/>
  </si>
  <si>
    <t>金額に誤りはありませんか。</t>
    <rPh sb="0" eb="2">
      <t>キンガク</t>
    </rPh>
    <rPh sb="3" eb="4">
      <t>アヤマ</t>
    </rPh>
    <phoneticPr fontId="9"/>
  </si>
  <si>
    <t>金額欄</t>
    <rPh sb="0" eb="2">
      <t>キンガク</t>
    </rPh>
    <rPh sb="2" eb="3">
      <t>ラン</t>
    </rPh>
    <phoneticPr fontId="9"/>
  </si>
  <si>
    <t>「精算払」を○囲みしましたか。
（概算払を希望される場合はご連絡下さい。）</t>
    <rPh sb="1" eb="3">
      <t>セイサン</t>
    </rPh>
    <rPh sb="3" eb="4">
      <t>バラ</t>
    </rPh>
    <rPh sb="6" eb="8">
      <t>マルカコ</t>
    </rPh>
    <rPh sb="17" eb="19">
      <t>ガイサン</t>
    </rPh>
    <rPh sb="19" eb="20">
      <t>バラ</t>
    </rPh>
    <rPh sb="21" eb="23">
      <t>キボウ</t>
    </rPh>
    <rPh sb="26" eb="28">
      <t>バアイ</t>
    </rPh>
    <rPh sb="30" eb="33">
      <t>レンラククダ</t>
    </rPh>
    <phoneticPr fontId="9"/>
  </si>
  <si>
    <t>精算払・概算払</t>
    <rPh sb="0" eb="3">
      <t>セイサンバラ</t>
    </rPh>
    <rPh sb="4" eb="6">
      <t>ガイサン</t>
    </rPh>
    <rPh sb="6" eb="7">
      <t>バラ</t>
    </rPh>
    <phoneticPr fontId="9"/>
  </si>
  <si>
    <t>提出済みの本人確認書類と同一ですか。</t>
    <rPh sb="0" eb="3">
      <t>テイシュツズ</t>
    </rPh>
    <rPh sb="5" eb="7">
      <t>ホンニン</t>
    </rPh>
    <rPh sb="7" eb="11">
      <t>カクニンショルイ</t>
    </rPh>
    <rPh sb="12" eb="14">
      <t>ドウイツ</t>
    </rPh>
    <phoneticPr fontId="9"/>
  </si>
  <si>
    <t>住所･氏名</t>
    <rPh sb="0" eb="2">
      <t>ジュウショ</t>
    </rPh>
    <rPh sb="3" eb="5">
      <t>シメイ</t>
    </rPh>
    <phoneticPr fontId="9"/>
  </si>
  <si>
    <t>申請日は書類提出日ですか。
（「額の確定通知」が出てから申請可能です）</t>
    <rPh sb="0" eb="2">
      <t>シンセイ</t>
    </rPh>
    <rPh sb="2" eb="3">
      <t>ビ</t>
    </rPh>
    <rPh sb="4" eb="6">
      <t>ショルイ</t>
    </rPh>
    <rPh sb="6" eb="8">
      <t>テイシュツ</t>
    </rPh>
    <rPh sb="8" eb="9">
      <t>ビ</t>
    </rPh>
    <rPh sb="16" eb="17">
      <t>ガク</t>
    </rPh>
    <rPh sb="18" eb="22">
      <t>カクテイツウチ</t>
    </rPh>
    <rPh sb="24" eb="25">
      <t>デ</t>
    </rPh>
    <rPh sb="28" eb="30">
      <t>シンセイ</t>
    </rPh>
    <rPh sb="30" eb="32">
      <t>カノウ</t>
    </rPh>
    <phoneticPr fontId="9"/>
  </si>
  <si>
    <t>交付請求書
(第9号様式の1）</t>
    <rPh sb="0" eb="5">
      <t>コウフセイキュウショ</t>
    </rPh>
    <rPh sb="7" eb="8">
      <t>ダイ</t>
    </rPh>
    <rPh sb="9" eb="12">
      <t>ゴウヨウシキ</t>
    </rPh>
    <phoneticPr fontId="9"/>
  </si>
  <si>
    <t>交付請求チェックリスト</t>
    <rPh sb="0" eb="2">
      <t>コウフ</t>
    </rPh>
    <rPh sb="2" eb="4">
      <t>セイキュウ</t>
    </rPh>
    <phoneticPr fontId="9"/>
  </si>
  <si>
    <t>固定価格買取制度（ＦＩＴ）又はＦＩＰ制度の認定を取得しないこと。</t>
    <phoneticPr fontId="9"/>
  </si>
  <si>
    <t>・</t>
    <phoneticPr fontId="9"/>
  </si>
  <si>
    <t>収　支　精　算　書</t>
    <rPh sb="4" eb="5">
      <t>セイ</t>
    </rPh>
    <phoneticPr fontId="9"/>
  </si>
  <si>
    <t>第１２号様式（第９条関係）</t>
    <phoneticPr fontId="9"/>
  </si>
  <si>
    <t>予算額</t>
    <rPh sb="0" eb="3">
      <t>ヨサンガク</t>
    </rPh>
    <phoneticPr fontId="9"/>
  </si>
  <si>
    <t>精算額</t>
    <rPh sb="0" eb="3">
      <t>セイサンガク</t>
    </rPh>
    <phoneticPr fontId="9"/>
  </si>
  <si>
    <t>令和</t>
    <rPh sb="0" eb="2">
      <t>レイワ</t>
    </rPh>
    <phoneticPr fontId="9"/>
  </si>
  <si>
    <t>補助金交付決定額</t>
  </si>
  <si>
    <t>既 受 領 額</t>
  </si>
  <si>
    <t>今 回 請 求 額</t>
  </si>
  <si>
    <t>残 額</t>
  </si>
  <si>
    <t>円</t>
  </si>
  <si>
    <t>　　</t>
  </si>
  <si>
    <t>金融機関名</t>
  </si>
  <si>
    <t>支店名</t>
  </si>
  <si>
    <t>口座種別</t>
  </si>
  <si>
    <t>口座番号</t>
  </si>
  <si>
    <t>&lt;フリガナ&gt;</t>
  </si>
  <si>
    <t>口座名義人</t>
  </si>
  <si>
    <t>振込先</t>
    <phoneticPr fontId="9"/>
  </si>
  <si>
    <t>⇐原則『清算払』</t>
    <rPh sb="1" eb="3">
      <t>ゲンソク</t>
    </rPh>
    <rPh sb="4" eb="6">
      <t>セイサン</t>
    </rPh>
    <rPh sb="6" eb="7">
      <t>バライ</t>
    </rPh>
    <phoneticPr fontId="9"/>
  </si>
  <si>
    <t>（残額）＝（補助金交付決定額）-（既受領額）-（今回請求額）</t>
  </si>
  <si>
    <t>⇐【信用金庫】【信用組合】【農業協同組合】等正式名称で記載ください。</t>
    <rPh sb="8" eb="10">
      <t>シンヨウ</t>
    </rPh>
    <rPh sb="10" eb="12">
      <t>クミアイ</t>
    </rPh>
    <rPh sb="14" eb="16">
      <t>ノウギョウ</t>
    </rPh>
    <rPh sb="16" eb="18">
      <t>キョウドウ</t>
    </rPh>
    <rPh sb="18" eb="20">
      <t>クミアイ</t>
    </rPh>
    <rPh sb="21" eb="22">
      <t>トウ</t>
    </rPh>
    <rPh sb="22" eb="24">
      <t>セイシキ</t>
    </rPh>
    <rPh sb="24" eb="26">
      <t>メイショウ</t>
    </rPh>
    <rPh sb="27" eb="29">
      <t>キサイ</t>
    </rPh>
    <phoneticPr fontId="9"/>
  </si>
  <si>
    <t>⇐【○○支店】【○○出張所】で記載ください。</t>
    <rPh sb="4" eb="6">
      <t>シテン</t>
    </rPh>
    <rPh sb="10" eb="12">
      <t>シュッチョウ</t>
    </rPh>
    <rPh sb="12" eb="13">
      <t>ジョ</t>
    </rPh>
    <rPh sb="15" eb="17">
      <t>キサイ</t>
    </rPh>
    <phoneticPr fontId="9"/>
  </si>
  <si>
    <t>（3） その他</t>
    <phoneticPr fontId="9"/>
  </si>
  <si>
    <t>※『異体字』 『漢数字』 『番地/号』の表記に注意</t>
    <rPh sb="2" eb="5">
      <t>イタイジ</t>
    </rPh>
    <rPh sb="8" eb="11">
      <t>カンスウジ</t>
    </rPh>
    <rPh sb="14" eb="16">
      <t>バンチ</t>
    </rPh>
    <rPh sb="17" eb="18">
      <t>ゴウ</t>
    </rPh>
    <rPh sb="20" eb="22">
      <t>ヒョウキ</t>
    </rPh>
    <rPh sb="23" eb="25">
      <t>チュウイ</t>
    </rPh>
    <phoneticPr fontId="9"/>
  </si>
  <si>
    <t>（記載例）</t>
    <phoneticPr fontId="9"/>
  </si>
  <si>
    <t>自宅における二酸化炭素排出量を削減するとともに、
電気料金高騰対策や災害時の電力確保のため、自家消費型太陽光発電設備及び蓄電池を導入する。</t>
    <phoneticPr fontId="9"/>
  </si>
  <si>
    <t>自宅に自家消費型太陽光発電設備及び蓄電池を導入したことで、
二酸化炭素排出量を削減するとともに、電気料金高騰対策や災害時の電力確保に役立てることが出来る。</t>
    <phoneticPr fontId="9"/>
  </si>
  <si>
    <t>-</t>
    <phoneticPr fontId="9"/>
  </si>
  <si>
    <t>)</t>
    <phoneticPr fontId="9"/>
  </si>
  <si>
    <t>J-クレジット制度への登録を行わないこと。</t>
    <rPh sb="7" eb="9">
      <t>セイド</t>
    </rPh>
    <rPh sb="11" eb="13">
      <t>トウロク</t>
    </rPh>
    <rPh sb="14" eb="15">
      <t>オコナ</t>
    </rPh>
    <phoneticPr fontId="9"/>
  </si>
  <si>
    <t>枚）</t>
    <rPh sb="0" eb="1">
      <t>マイ</t>
    </rPh>
    <phoneticPr fontId="9"/>
  </si>
  <si>
    <t>kW</t>
    <phoneticPr fontId="9"/>
  </si>
  <si>
    <t>(</t>
    <phoneticPr fontId="9"/>
  </si>
  <si>
    <t>W</t>
    <phoneticPr fontId="9"/>
  </si>
  <si>
    <t>型式（W・枚数）</t>
    <rPh sb="5" eb="7">
      <t>マイスウ</t>
    </rPh>
    <phoneticPr fontId="9"/>
  </si>
  <si>
    <t>台）</t>
    <rPh sb="0" eb="1">
      <t>ダイ</t>
    </rPh>
    <phoneticPr fontId="9"/>
  </si>
  <si>
    <t>型式（kW・台数）</t>
    <rPh sb="6" eb="7">
      <t>ダイ</t>
    </rPh>
    <rPh sb="7" eb="8">
      <t>スウ</t>
    </rPh>
    <phoneticPr fontId="9"/>
  </si>
  <si>
    <t>型式（kWh・台数）</t>
    <phoneticPr fontId="9"/>
  </si>
  <si>
    <t>kWh</t>
    <phoneticPr fontId="9"/>
  </si>
  <si>
    <t>３　年間の発電量及び電力自家消費量見込み</t>
    <phoneticPr fontId="9"/>
  </si>
  <si>
    <t>⇐NGの場合、蓄電池の単価が1kWH当たり155,000円を超えてますので、補助対象外となります。</t>
    <rPh sb="4" eb="6">
      <t>バアイ</t>
    </rPh>
    <rPh sb="7" eb="10">
      <t>チクデンチ</t>
    </rPh>
    <rPh sb="11" eb="13">
      <t>タンカ</t>
    </rPh>
    <rPh sb="18" eb="19">
      <t>ア</t>
    </rPh>
    <rPh sb="28" eb="29">
      <t>エン</t>
    </rPh>
    <rPh sb="30" eb="31">
      <t>コ</t>
    </rPh>
    <rPh sb="38" eb="42">
      <t>ホジョタイショウ</t>
    </rPh>
    <rPh sb="42" eb="43">
      <t>ガイ</t>
    </rPh>
    <phoneticPr fontId="9"/>
  </si>
  <si>
    <t>〔法人、団体にあっては事務所所在地〕</t>
    <phoneticPr fontId="9"/>
  </si>
  <si>
    <t>大分県自家消費型太陽光発電設備等導入事業実績報告書</t>
    <rPh sb="0" eb="3">
      <t>オオイタケン</t>
    </rPh>
    <rPh sb="3" eb="8">
      <t>ジカショウヒガタ</t>
    </rPh>
    <rPh sb="8" eb="11">
      <t>タイヨウコウ</t>
    </rPh>
    <phoneticPr fontId="9"/>
  </si>
  <si>
    <t>売電先</t>
    <phoneticPr fontId="9"/>
  </si>
  <si>
    <t>※知事が必要と認める場合は、概算払の方法により交付することができる。</t>
    <phoneticPr fontId="9"/>
  </si>
  <si>
    <t>大分県自家消費型太陽光発電設備等導入事業費補助金交付請求書</t>
    <rPh sb="0" eb="3">
      <t>オオイタケン</t>
    </rPh>
    <rPh sb="3" eb="8">
      <t>ジカショウヒガタ</t>
    </rPh>
    <phoneticPr fontId="9"/>
  </si>
  <si>
    <t>⇐令和『6』年度　【2024/4/1～2025/3/31】</t>
    <rPh sb="1" eb="3">
      <t>レイワ</t>
    </rPh>
    <rPh sb="6" eb="8">
      <t>ネンド</t>
    </rPh>
    <phoneticPr fontId="9"/>
  </si>
  <si>
    <t>　令和『7』年度　【2025/4/1～2026/3/31】</t>
    <rPh sb="1" eb="3">
      <t>レイワ</t>
    </rPh>
    <rPh sb="6" eb="8">
      <t>ネンド</t>
    </rPh>
    <phoneticPr fontId="9"/>
  </si>
  <si>
    <t>名称</t>
    <rPh sb="0" eb="2">
      <t>メイショウ</t>
    </rPh>
    <phoneticPr fontId="9"/>
  </si>
  <si>
    <t>代表者（役職・氏名）</t>
    <rPh sb="0" eb="3">
      <t>ダイヒョウシャ</t>
    </rPh>
    <rPh sb="4" eb="6">
      <t>ヤクショク</t>
    </rPh>
    <rPh sb="7" eb="9">
      <t>シメイ</t>
    </rPh>
    <phoneticPr fontId="9"/>
  </si>
  <si>
    <t>担当者（所属・氏名）</t>
    <rPh sb="0" eb="3">
      <t>タントウシャ</t>
    </rPh>
    <rPh sb="4" eb="6">
      <t>ショゾク</t>
    </rPh>
    <rPh sb="7" eb="9">
      <t>シメイ</t>
    </rPh>
    <phoneticPr fontId="9"/>
  </si>
  <si>
    <t>担当者電話番号</t>
    <rPh sb="0" eb="3">
      <t>タントウシャ</t>
    </rPh>
    <phoneticPr fontId="9"/>
  </si>
  <si>
    <t>担当者メールアドレス</t>
    <rPh sb="0" eb="3">
      <t>タントウシャ</t>
    </rPh>
    <phoneticPr fontId="9"/>
  </si>
  <si>
    <t>第１号様式の１（第３条関係）</t>
    <phoneticPr fontId="9"/>
  </si>
  <si>
    <t>（１）事業計画書（第２号様式の１）</t>
    <phoneticPr fontId="9"/>
  </si>
  <si>
    <t>（５）交付申請前１月分の賃金台帳の写し※賃上げ枠のみ</t>
    <rPh sb="3" eb="7">
      <t>コウフシンセイ</t>
    </rPh>
    <rPh sb="7" eb="8">
      <t>マエ</t>
    </rPh>
    <rPh sb="9" eb="11">
      <t>ツキブン</t>
    </rPh>
    <rPh sb="12" eb="16">
      <t>チンギンダイチョウ</t>
    </rPh>
    <rPh sb="17" eb="18">
      <t>ウツ</t>
    </rPh>
    <rPh sb="20" eb="22">
      <t>チンア</t>
    </rPh>
    <rPh sb="23" eb="24">
      <t>ワク</t>
    </rPh>
    <phoneticPr fontId="9"/>
  </si>
  <si>
    <t>・法人登記簿写し（個人事業主の場合は営業許可証・開業届書・確定申告書の写し等）</t>
    <rPh sb="1" eb="3">
      <t>ホウジン</t>
    </rPh>
    <rPh sb="3" eb="6">
      <t>トウキボ</t>
    </rPh>
    <rPh sb="6" eb="7">
      <t>ウツ</t>
    </rPh>
    <rPh sb="9" eb="14">
      <t>コジンジギョウヌシ</t>
    </rPh>
    <rPh sb="15" eb="17">
      <t>バアイ</t>
    </rPh>
    <rPh sb="18" eb="20">
      <t>エイギョウ</t>
    </rPh>
    <rPh sb="20" eb="23">
      <t>キョカショウ</t>
    </rPh>
    <rPh sb="24" eb="26">
      <t>カイギョウ</t>
    </rPh>
    <rPh sb="26" eb="27">
      <t>トドケ</t>
    </rPh>
    <rPh sb="27" eb="28">
      <t>ショ</t>
    </rPh>
    <rPh sb="29" eb="34">
      <t>カクテイシンコクショ</t>
    </rPh>
    <rPh sb="35" eb="36">
      <t>ウツ</t>
    </rPh>
    <rPh sb="37" eb="38">
      <t>トウ</t>
    </rPh>
    <phoneticPr fontId="9"/>
  </si>
  <si>
    <t>・導入予定設備の概要が分かる書類（カタログ等）</t>
    <phoneticPr fontId="9"/>
  </si>
  <si>
    <t>・機器配置図（太陽光パネル・蓄電池）</t>
    <phoneticPr fontId="9"/>
  </si>
  <si>
    <t>（１１）おおいたグリーン事業者認証制度認証書又は申請書の写し及び更新を約する書類</t>
    <rPh sb="12" eb="15">
      <t>ジギョウシャ</t>
    </rPh>
    <rPh sb="15" eb="19">
      <t>ニンショウセイド</t>
    </rPh>
    <rPh sb="19" eb="21">
      <t>ニンショウ</t>
    </rPh>
    <rPh sb="21" eb="22">
      <t>ショ</t>
    </rPh>
    <rPh sb="22" eb="23">
      <t>マタ</t>
    </rPh>
    <rPh sb="24" eb="27">
      <t>シンセイショ</t>
    </rPh>
    <rPh sb="28" eb="29">
      <t>ウツ</t>
    </rPh>
    <rPh sb="30" eb="31">
      <t>オヨ</t>
    </rPh>
    <rPh sb="32" eb="34">
      <t>コウシン</t>
    </rPh>
    <rPh sb="35" eb="36">
      <t>ヤク</t>
    </rPh>
    <rPh sb="38" eb="40">
      <t>ショルイ</t>
    </rPh>
    <phoneticPr fontId="9"/>
  </si>
  <si>
    <t>（１２）（代理人が申請する場合）委任状</t>
    <phoneticPr fontId="9"/>
  </si>
  <si>
    <t>（１３）その他知事が必要と認める書類</t>
    <phoneticPr fontId="9"/>
  </si>
  <si>
    <t>（６）県税の滞納がないことを証する納税証明（発行後、３ヶ月以内のもの。写し可。）</t>
    <phoneticPr fontId="9"/>
  </si>
  <si>
    <t>（７）申請者の確認書類</t>
    <phoneticPr fontId="9"/>
  </si>
  <si>
    <t>（８）交付申請額の根拠となるもの（２社以上の見積書の写し等）</t>
    <phoneticPr fontId="9"/>
  </si>
  <si>
    <t>（９）設計関係書類</t>
    <phoneticPr fontId="9"/>
  </si>
  <si>
    <t>（１０）位置図（設置場所への案内図）</t>
    <phoneticPr fontId="9"/>
  </si>
  <si>
    <t>(４)賃金増加率試算表（第５号様式）※賃上げ枠のみ</t>
    <rPh sb="3" eb="8">
      <t>チンギンゾウカリツ</t>
    </rPh>
    <rPh sb="8" eb="11">
      <t>シサンヒョウ</t>
    </rPh>
    <rPh sb="12" eb="13">
      <t>ダイ</t>
    </rPh>
    <rPh sb="14" eb="15">
      <t>ゴウ</t>
    </rPh>
    <rPh sb="15" eb="17">
      <t>ヨウシキ</t>
    </rPh>
    <rPh sb="19" eb="21">
      <t>チンア</t>
    </rPh>
    <rPh sb="22" eb="23">
      <t>ワク</t>
    </rPh>
    <phoneticPr fontId="9"/>
  </si>
  <si>
    <t>第２号様式の１（第３条関係）</t>
    <phoneticPr fontId="9"/>
  </si>
  <si>
    <t>【民間事業者用】</t>
    <rPh sb="1" eb="3">
      <t>ミンカン</t>
    </rPh>
    <rPh sb="3" eb="6">
      <t>ジギョウシャ</t>
    </rPh>
    <phoneticPr fontId="9"/>
  </si>
  <si>
    <t>事業計画書【民間事業者用】</t>
    <rPh sb="6" eb="8">
      <t>ミンカン</t>
    </rPh>
    <rPh sb="8" eb="11">
      <t>ジギョウシャ</t>
    </rPh>
    <phoneticPr fontId="9"/>
  </si>
  <si>
    <t>2事業概要</t>
    <phoneticPr fontId="9"/>
  </si>
  <si>
    <t>1申請者の情報</t>
    <rPh sb="1" eb="4">
      <t>シンセイシャ</t>
    </rPh>
    <rPh sb="5" eb="7">
      <t>ジョウホウ</t>
    </rPh>
    <phoneticPr fontId="9"/>
  </si>
  <si>
    <t>事業を実施する事業者の名称及び所在地</t>
    <rPh sb="3" eb="5">
      <t>ジッシ</t>
    </rPh>
    <rPh sb="7" eb="10">
      <t>ジギョウシャ</t>
    </rPh>
    <rPh sb="11" eb="13">
      <t>メイショウ</t>
    </rPh>
    <rPh sb="13" eb="14">
      <t>オヨ</t>
    </rPh>
    <rPh sb="15" eb="18">
      <t>ショザイチ</t>
    </rPh>
    <phoneticPr fontId="9"/>
  </si>
  <si>
    <t>資本金の額又は出資の総額</t>
    <rPh sb="0" eb="3">
      <t>シホンキン</t>
    </rPh>
    <rPh sb="4" eb="5">
      <t>ガク</t>
    </rPh>
    <rPh sb="5" eb="6">
      <t>マタ</t>
    </rPh>
    <rPh sb="7" eb="9">
      <t>シュッシ</t>
    </rPh>
    <rPh sb="10" eb="12">
      <t>ソウガク</t>
    </rPh>
    <phoneticPr fontId="9"/>
  </si>
  <si>
    <t>業種</t>
    <rPh sb="0" eb="2">
      <t>ギョウシュ</t>
    </rPh>
    <phoneticPr fontId="9"/>
  </si>
  <si>
    <t>従業員数</t>
    <rPh sb="0" eb="3">
      <t>ジュウギョウイン</t>
    </rPh>
    <rPh sb="3" eb="4">
      <t>スウ</t>
    </rPh>
    <phoneticPr fontId="9"/>
  </si>
  <si>
    <t>人</t>
    <rPh sb="0" eb="1">
      <t>ヒト</t>
    </rPh>
    <phoneticPr fontId="9"/>
  </si>
  <si>
    <t>円</t>
    <rPh sb="0" eb="1">
      <t>エン</t>
    </rPh>
    <phoneticPr fontId="9"/>
  </si>
  <si>
    <t>⇐事業者の本社所在地</t>
    <rPh sb="1" eb="4">
      <t>ジギョウシャ</t>
    </rPh>
    <rPh sb="5" eb="7">
      <t>ホンシャ</t>
    </rPh>
    <rPh sb="7" eb="10">
      <t>ショザイチ</t>
    </rPh>
    <phoneticPr fontId="9"/>
  </si>
  <si>
    <t>⇐事業者の名称</t>
    <rPh sb="1" eb="4">
      <t>ジギョウシャ</t>
    </rPh>
    <rPh sb="5" eb="7">
      <t>メイショウ</t>
    </rPh>
    <phoneticPr fontId="9"/>
  </si>
  <si>
    <t>名称</t>
    <rPh sb="0" eb="2">
      <t>メイショウ</t>
    </rPh>
    <phoneticPr fontId="9"/>
  </si>
  <si>
    <t>代表者（役職・氏名）</t>
    <rPh sb="0" eb="3">
      <t>ダイヒョウシャ</t>
    </rPh>
    <phoneticPr fontId="9"/>
  </si>
  <si>
    <t>住所　</t>
    <phoneticPr fontId="9"/>
  </si>
  <si>
    <t>電話番号　</t>
    <phoneticPr fontId="9"/>
  </si>
  <si>
    <t>※自署対応の場合は、代表者（役職・氏名）欄削除の上、署名ください。（押印不要）</t>
    <rPh sb="1" eb="3">
      <t>ジショ</t>
    </rPh>
    <rPh sb="3" eb="5">
      <t>タイオウ</t>
    </rPh>
    <rPh sb="6" eb="8">
      <t>バアイ</t>
    </rPh>
    <rPh sb="10" eb="13">
      <t>ダイヒョウシャ</t>
    </rPh>
    <rPh sb="14" eb="16">
      <t>ヤクショク</t>
    </rPh>
    <rPh sb="17" eb="19">
      <t>シメイ</t>
    </rPh>
    <rPh sb="20" eb="21">
      <t>ラン</t>
    </rPh>
    <rPh sb="21" eb="23">
      <t>サクジョ</t>
    </rPh>
    <rPh sb="24" eb="25">
      <t>ウエ</t>
    </rPh>
    <rPh sb="26" eb="28">
      <t>ショメイ</t>
    </rPh>
    <rPh sb="34" eb="36">
      <t>オウイン</t>
    </rPh>
    <rPh sb="36" eb="38">
      <t>フヨウ</t>
    </rPh>
    <phoneticPr fontId="9"/>
  </si>
  <si>
    <t>法人、団体の場合は代表者住所</t>
    <rPh sb="0" eb="2">
      <t>ホウジン</t>
    </rPh>
    <rPh sb="3" eb="5">
      <t>ダンタイ</t>
    </rPh>
    <rPh sb="6" eb="8">
      <t>バアイ</t>
    </rPh>
    <rPh sb="9" eb="12">
      <t>ダイヒョウシャ</t>
    </rPh>
    <rPh sb="12" eb="14">
      <t>ジュウショ</t>
    </rPh>
    <phoneticPr fontId="9"/>
  </si>
  <si>
    <t>導入する太陽光発電設備による自家消費割合を５０％以上とすること。</t>
    <phoneticPr fontId="9"/>
  </si>
  <si>
    <t>第１０号様式の１（第９条関係）</t>
    <phoneticPr fontId="9"/>
  </si>
  <si>
    <t>【民間事業者用】</t>
    <rPh sb="1" eb="6">
      <t>ミンカンジギョウシャ</t>
    </rPh>
    <phoneticPr fontId="9"/>
  </si>
  <si>
    <t>（１）事業実績書（第１１号様式の１）</t>
    <phoneticPr fontId="9"/>
  </si>
  <si>
    <t>（３）賃金増加率計算表（第１３号様式）※賃上げ枠のみ</t>
    <rPh sb="3" eb="5">
      <t>チンギン</t>
    </rPh>
    <rPh sb="5" eb="8">
      <t>ゾウカリツ</t>
    </rPh>
    <rPh sb="8" eb="11">
      <t>ケイサンヒョウ</t>
    </rPh>
    <rPh sb="12" eb="13">
      <t>ダイ</t>
    </rPh>
    <rPh sb="15" eb="16">
      <t>ゴウ</t>
    </rPh>
    <rPh sb="16" eb="18">
      <t>ヨウシキ</t>
    </rPh>
    <rPh sb="20" eb="22">
      <t>チンア</t>
    </rPh>
    <rPh sb="23" eb="24">
      <t>ワク</t>
    </rPh>
    <phoneticPr fontId="9"/>
  </si>
  <si>
    <t>（４）実績報告前１月分の賃金台帳の写し※賃上げ枠のみ</t>
    <rPh sb="3" eb="5">
      <t>ジッセキ</t>
    </rPh>
    <rPh sb="5" eb="7">
      <t>ホウコク</t>
    </rPh>
    <rPh sb="7" eb="8">
      <t>マエ</t>
    </rPh>
    <rPh sb="9" eb="10">
      <t>ツキ</t>
    </rPh>
    <rPh sb="10" eb="11">
      <t>ブン</t>
    </rPh>
    <rPh sb="12" eb="14">
      <t>チンギン</t>
    </rPh>
    <rPh sb="14" eb="16">
      <t>ダイチョウ</t>
    </rPh>
    <rPh sb="17" eb="18">
      <t>ウツ</t>
    </rPh>
    <rPh sb="20" eb="22">
      <t>チンア</t>
    </rPh>
    <rPh sb="23" eb="24">
      <t>ワク</t>
    </rPh>
    <phoneticPr fontId="9"/>
  </si>
  <si>
    <t>（９）（申請書を提出した場合）おおいたグリーン事業者認証制度認証書</t>
    <rPh sb="4" eb="7">
      <t>シンセイショ</t>
    </rPh>
    <rPh sb="8" eb="10">
      <t>テイシュツ</t>
    </rPh>
    <rPh sb="12" eb="14">
      <t>バアイ</t>
    </rPh>
    <rPh sb="23" eb="26">
      <t>ジギョウシャ</t>
    </rPh>
    <rPh sb="26" eb="28">
      <t>ニンショウ</t>
    </rPh>
    <rPh sb="28" eb="30">
      <t>セイド</t>
    </rPh>
    <rPh sb="30" eb="31">
      <t>ニン</t>
    </rPh>
    <rPh sb="31" eb="33">
      <t>ショウショ</t>
    </rPh>
    <phoneticPr fontId="9"/>
  </si>
  <si>
    <t>（５）領収書又は請求書の写し</t>
    <phoneticPr fontId="9"/>
  </si>
  <si>
    <t>（６）完成写真（施工前、施工後のカラー写真）</t>
    <phoneticPr fontId="9"/>
  </si>
  <si>
    <t>（８）（蓄電池を設置する場合）自家用発電設備等（蓄電池）の系統連携に関する契約書の写し</t>
    <phoneticPr fontId="9"/>
  </si>
  <si>
    <t>（１０）その他知事が必要と認める書類</t>
    <phoneticPr fontId="9"/>
  </si>
  <si>
    <t>（７）（余剰電力を売電する場合）FIT制度の認定を取得しないことを証する書類</t>
    <rPh sb="19" eb="21">
      <t>セイド</t>
    </rPh>
    <rPh sb="22" eb="24">
      <t>ニンテイ</t>
    </rPh>
    <rPh sb="25" eb="27">
      <t>シュトク</t>
    </rPh>
    <rPh sb="33" eb="34">
      <t>ショウ</t>
    </rPh>
    <rPh sb="36" eb="38">
      <t>ショルイ</t>
    </rPh>
    <phoneticPr fontId="9"/>
  </si>
  <si>
    <t>事業実績書【民間事業者用】</t>
    <rPh sb="2" eb="4">
      <t>ジッセキ</t>
    </rPh>
    <rPh sb="6" eb="8">
      <t>ミンカン</t>
    </rPh>
    <rPh sb="8" eb="11">
      <t>ジギョウシャ</t>
    </rPh>
    <phoneticPr fontId="9"/>
  </si>
  <si>
    <t>第９号様式の１（第８条関係）</t>
    <phoneticPr fontId="9"/>
  </si>
  <si>
    <t>第１１号様式の1（第９条関係）</t>
    <phoneticPr fontId="9"/>
  </si>
  <si>
    <t>【民間事業者、リース又はPPA事業者用】</t>
    <rPh sb="1" eb="3">
      <t>ミンカン</t>
    </rPh>
    <rPh sb="3" eb="6">
      <t>ジギョウシャ</t>
    </rPh>
    <rPh sb="10" eb="11">
      <t>マタ</t>
    </rPh>
    <rPh sb="15" eb="18">
      <t>ジギョウシャ</t>
    </rPh>
    <phoneticPr fontId="9"/>
  </si>
  <si>
    <t>第</t>
    <phoneticPr fontId="9"/>
  </si>
  <si>
    <t>号の</t>
    <phoneticPr fontId="9"/>
  </si>
  <si>
    <t>型式、出力等はカタログと同じですか。</t>
    <rPh sb="0" eb="2">
      <t>カタシキ</t>
    </rPh>
    <rPh sb="3" eb="5">
      <t>シュツリョク</t>
    </rPh>
    <rPh sb="5" eb="6">
      <t>トウ</t>
    </rPh>
    <rPh sb="12" eb="13">
      <t>オナ</t>
    </rPh>
    <phoneticPr fontId="9"/>
  </si>
  <si>
    <t>補助額上限</t>
    <rPh sb="0" eb="3">
      <t>ホジョガク</t>
    </rPh>
    <rPh sb="3" eb="5">
      <t>ジョウゲン</t>
    </rPh>
    <phoneticPr fontId="9"/>
  </si>
  <si>
    <t>【例】屋根の上/カーポートの上/地上　等</t>
    <rPh sb="1" eb="2">
      <t>レイ</t>
    </rPh>
    <rPh sb="3" eb="5">
      <t>ヤネ</t>
    </rPh>
    <rPh sb="6" eb="7">
      <t>ウエ</t>
    </rPh>
    <rPh sb="14" eb="15">
      <t>ウエ</t>
    </rPh>
    <rPh sb="16" eb="18">
      <t>チジョウ</t>
    </rPh>
    <rPh sb="19" eb="20">
      <t>ナド</t>
    </rPh>
    <phoneticPr fontId="9"/>
  </si>
  <si>
    <t>⇐NGの場合、蓄電池の単価が1kWH当たり155,000円を超えてます、ご確認ください。</t>
    <rPh sb="4" eb="6">
      <t>バアイ</t>
    </rPh>
    <rPh sb="7" eb="10">
      <t>チクデンチ</t>
    </rPh>
    <rPh sb="11" eb="13">
      <t>タンカ</t>
    </rPh>
    <rPh sb="18" eb="19">
      <t>ア</t>
    </rPh>
    <rPh sb="28" eb="29">
      <t>エン</t>
    </rPh>
    <rPh sb="30" eb="31">
      <t>コ</t>
    </rPh>
    <rPh sb="37" eb="39">
      <t>カクニン</t>
    </rPh>
    <phoneticPr fontId="9"/>
  </si>
  <si>
    <t>※①年間の発電量見込みの根拠書類がありましたら併せて添付ください。</t>
    <phoneticPr fontId="9"/>
  </si>
  <si>
    <t>年度において、下記のとおり大分県自家消費型太陽光発電設備等導入事業を実施</t>
    <phoneticPr fontId="9"/>
  </si>
  <si>
    <t>したいので、大分県自家消費型太陽光発電設備等導入事業費補助金交付要綱第３条の規定により、</t>
    <phoneticPr fontId="9"/>
  </si>
  <si>
    <t>関係書類を添えて申請します。</t>
    <phoneticPr fontId="9"/>
  </si>
  <si>
    <t>※※※※※※※※※※※※※※※※※※※※※※※※※※※</t>
    <phoneticPr fontId="9"/>
  </si>
  <si>
    <t>※</t>
    <phoneticPr fontId="9"/>
  </si>
  <si>
    <r>
      <rPr>
        <sz val="10.5"/>
        <color rgb="FFFF0000"/>
        <rFont val="ＭＳ Ｐゴシック"/>
        <family val="3"/>
        <charset val="128"/>
      </rPr>
      <t>※　</t>
    </r>
    <r>
      <rPr>
        <b/>
        <sz val="10.5"/>
        <color rgb="FFFF0000"/>
        <rFont val="ＭＳ Ｐゴシック"/>
        <family val="3"/>
        <charset val="128"/>
      </rPr>
      <t>黄色のセルに情報を入力してください。</t>
    </r>
    <rPh sb="2" eb="4">
      <t>キイロ</t>
    </rPh>
    <rPh sb="8" eb="10">
      <t>ジョウホウ</t>
    </rPh>
    <rPh sb="11" eb="13">
      <t>ニュウリョク</t>
    </rPh>
    <phoneticPr fontId="9"/>
  </si>
  <si>
    <r>
      <rPr>
        <sz val="10.5"/>
        <color rgb="FFFF0000"/>
        <rFont val="ＭＳ Ｐゴシック"/>
        <family val="3"/>
        <charset val="128"/>
      </rPr>
      <t>※　</t>
    </r>
    <r>
      <rPr>
        <b/>
        <sz val="10.5"/>
        <color rgb="FFFF0000"/>
        <rFont val="ＭＳ Ｐゴシック"/>
        <family val="3"/>
        <charset val="128"/>
      </rPr>
      <t>入力すると白色のセルになります。</t>
    </r>
    <rPh sb="2" eb="4">
      <t>ニュウリョク</t>
    </rPh>
    <rPh sb="7" eb="9">
      <t>シロイロ</t>
    </rPh>
    <phoneticPr fontId="9"/>
  </si>
  <si>
    <r>
      <rPr>
        <sz val="10.5"/>
        <color rgb="FFFF0000"/>
        <rFont val="ＭＳ Ｐゴシック"/>
        <family val="3"/>
        <charset val="128"/>
      </rPr>
      <t>※　</t>
    </r>
    <r>
      <rPr>
        <b/>
        <sz val="10.5"/>
        <color rgb="FFFF0000"/>
        <rFont val="ＭＳ Ｐゴシック"/>
        <family val="3"/>
        <charset val="128"/>
      </rPr>
      <t>黄色のセルが無い状態で書類を提出してください。</t>
    </r>
    <rPh sb="2" eb="4">
      <t>キイロ</t>
    </rPh>
    <rPh sb="8" eb="9">
      <t>ナ</t>
    </rPh>
    <rPh sb="10" eb="12">
      <t>ジョウタイ</t>
    </rPh>
    <rPh sb="13" eb="15">
      <t>ショルイ</t>
    </rPh>
    <rPh sb="16" eb="18">
      <t>テイシュツ</t>
    </rPh>
    <phoneticPr fontId="9"/>
  </si>
  <si>
    <t>⇐提出する本人確認書類の住所と完全一致の記載となるよう入力してください。</t>
    <rPh sb="1" eb="3">
      <t>テイシュツ</t>
    </rPh>
    <rPh sb="5" eb="7">
      <t>ホンニン</t>
    </rPh>
    <rPh sb="7" eb="9">
      <t>カクニン</t>
    </rPh>
    <rPh sb="9" eb="11">
      <t>ショルイ</t>
    </rPh>
    <rPh sb="12" eb="14">
      <t>ジュウショ</t>
    </rPh>
    <rPh sb="15" eb="19">
      <t>カンゼンイッチ</t>
    </rPh>
    <rPh sb="20" eb="22">
      <t>キサイ</t>
    </rPh>
    <rPh sb="27" eb="29">
      <t>ニュウリョク</t>
    </rPh>
    <phoneticPr fontId="9"/>
  </si>
  <si>
    <r>
      <rPr>
        <sz val="10.5"/>
        <rFont val="ＭＳ Ｐゴシック"/>
        <family val="3"/>
        <charset val="128"/>
      </rPr>
      <t>★</t>
    </r>
    <r>
      <rPr>
        <b/>
        <sz val="10.5"/>
        <rFont val="ＭＳ Ｐゴシック"/>
        <family val="3"/>
        <charset val="128"/>
      </rPr>
      <t>『 Alt 』を押した状態で 『 Enter 』を押すとセル内で改行 ↵ 出来ます。</t>
    </r>
    <rPh sb="9" eb="10">
      <t>オ</t>
    </rPh>
    <rPh sb="12" eb="14">
      <t>ジョウタイ</t>
    </rPh>
    <rPh sb="26" eb="27">
      <t>オ</t>
    </rPh>
    <rPh sb="31" eb="32">
      <t>ナイ</t>
    </rPh>
    <rPh sb="33" eb="35">
      <t>カイギョウ</t>
    </rPh>
    <rPh sb="38" eb="40">
      <t>デキ</t>
    </rPh>
    <phoneticPr fontId="9"/>
  </si>
  <si>
    <r>
      <t>⇐</t>
    </r>
    <r>
      <rPr>
        <b/>
        <sz val="10.5"/>
        <rFont val="ＭＳ Ｐゴシック"/>
        <family val="3"/>
        <charset val="128"/>
      </rPr>
      <t>事業完了日</t>
    </r>
    <r>
      <rPr>
        <sz val="10.5"/>
        <rFont val="ＭＳ Ｐゴシック"/>
        <family val="3"/>
        <charset val="128"/>
      </rPr>
      <t>とは　　</t>
    </r>
    <rPh sb="1" eb="5">
      <t>ジギョウカンリョウ</t>
    </rPh>
    <rPh sb="5" eb="6">
      <t>ビ</t>
    </rPh>
    <phoneticPr fontId="9"/>
  </si>
  <si>
    <r>
      <rPr>
        <u/>
        <sz val="10.5"/>
        <rFont val="ＭＳ Ｐゴシック"/>
        <family val="3"/>
        <charset val="128"/>
      </rPr>
      <t>　『系統連携に関する書類』を含み</t>
    </r>
    <r>
      <rPr>
        <sz val="10.5"/>
        <rFont val="ＭＳ Ｐゴシック"/>
        <family val="3"/>
        <charset val="128"/>
      </rPr>
      <t>、</t>
    </r>
    <r>
      <rPr>
        <b/>
        <sz val="10.5"/>
        <rFont val="ＭＳ Ｐゴシック"/>
        <family val="3"/>
        <charset val="128"/>
      </rPr>
      <t>実績報告に必要な書類が全てが揃った日付</t>
    </r>
    <r>
      <rPr>
        <sz val="10.5"/>
        <rFont val="ＭＳ Ｐゴシック"/>
        <family val="3"/>
        <charset val="128"/>
      </rPr>
      <t>となります。</t>
    </r>
    <rPh sb="14" eb="15">
      <t>フク</t>
    </rPh>
    <phoneticPr fontId="9"/>
  </si>
  <si>
    <r>
      <t>　　・申請書類が整ってから、県の審査（</t>
    </r>
    <r>
      <rPr>
        <b/>
        <sz val="10.5"/>
        <rFont val="ＭＳ Ｐゴシック"/>
        <family val="3"/>
        <charset val="128"/>
      </rPr>
      <t>５週間程度</t>
    </r>
    <r>
      <rPr>
        <sz val="10.5"/>
        <rFont val="ＭＳ Ｐゴシック"/>
        <family val="3"/>
        <charset val="128"/>
      </rPr>
      <t>）を経て、交付決定がおります。</t>
    </r>
    <phoneticPr fontId="9"/>
  </si>
  <si>
    <t>　　・交付決定後の工事着手となります。</t>
    <rPh sb="3" eb="5">
      <t>コウフ</t>
    </rPh>
    <rPh sb="5" eb="8">
      <t>ケッテイゴ</t>
    </rPh>
    <rPh sb="9" eb="11">
      <t>コウジ</t>
    </rPh>
    <rPh sb="11" eb="13">
      <t>チャクシュ</t>
    </rPh>
    <phoneticPr fontId="9"/>
  </si>
  <si>
    <r>
      <rPr>
        <sz val="10.5"/>
        <rFont val="ＭＳ Ｐゴシック"/>
        <family val="3"/>
        <charset val="128"/>
      </rPr>
      <t>　　・機器設置完了後、九州送配電の</t>
    </r>
    <r>
      <rPr>
        <u/>
        <sz val="10.5"/>
        <rFont val="ＭＳ Ｐゴシック"/>
        <family val="3"/>
        <charset val="128"/>
      </rPr>
      <t>『系統連系に関する書類』の発行</t>
    </r>
    <r>
      <rPr>
        <sz val="10.5"/>
        <rFont val="ＭＳ Ｐゴシック"/>
        <family val="3"/>
        <charset val="128"/>
      </rPr>
      <t>に『</t>
    </r>
    <r>
      <rPr>
        <b/>
        <sz val="10.5"/>
        <rFont val="Arial"/>
        <family val="2"/>
      </rPr>
      <t>1</t>
    </r>
    <r>
      <rPr>
        <b/>
        <sz val="10.5"/>
        <rFont val="ＭＳ Ｐゴシック"/>
        <family val="3"/>
        <charset val="128"/>
      </rPr>
      <t>～</t>
    </r>
    <r>
      <rPr>
        <b/>
        <sz val="10.5"/>
        <rFont val="Arial"/>
        <family val="2"/>
      </rPr>
      <t>2</t>
    </r>
    <r>
      <rPr>
        <b/>
        <sz val="10.5"/>
        <rFont val="ＭＳ Ｐゴシック"/>
        <family val="3"/>
        <charset val="128"/>
      </rPr>
      <t>ヶ月</t>
    </r>
    <r>
      <rPr>
        <sz val="10.5"/>
        <rFont val="ＭＳ Ｐゴシック"/>
        <family val="3"/>
        <charset val="128"/>
      </rPr>
      <t>』掛かります。</t>
    </r>
    <rPh sb="3" eb="5">
      <t>キキ</t>
    </rPh>
    <rPh sb="11" eb="16">
      <t>キュウシュウソウハイデン</t>
    </rPh>
    <phoneticPr fontId="9"/>
  </si>
  <si>
    <t>　余裕のある事業完了予定日で申請ください。</t>
    <rPh sb="1" eb="3">
      <t>ヨユウ</t>
    </rPh>
    <rPh sb="6" eb="10">
      <t>ジギョウカンリョウ</t>
    </rPh>
    <rPh sb="10" eb="13">
      <t>ヨテイビ</t>
    </rPh>
    <rPh sb="14" eb="16">
      <t>シンセイ</t>
    </rPh>
    <phoneticPr fontId="9"/>
  </si>
  <si>
    <t>（交付申請額）＝（【事業計画書】X20×50,000）+（【事業計画書】J45+J48）÷3）※千円未満切捨</t>
    <rPh sb="1" eb="3">
      <t>コウフ</t>
    </rPh>
    <rPh sb="3" eb="5">
      <t>シンセイ</t>
    </rPh>
    <rPh sb="5" eb="6">
      <t>ガク</t>
    </rPh>
    <rPh sb="10" eb="15">
      <t>ジギョウケイカクショ</t>
    </rPh>
    <rPh sb="30" eb="35">
      <t>ジギョウケイカクショ</t>
    </rPh>
    <rPh sb="48" eb="50">
      <t>センエン</t>
    </rPh>
    <rPh sb="50" eb="52">
      <t>ミマン</t>
    </rPh>
    <rPh sb="52" eb="54">
      <t>キリス</t>
    </rPh>
    <phoneticPr fontId="9"/>
  </si>
  <si>
    <t>(郵便番号</t>
    <rPh sb="1" eb="5">
      <t>ユウビンバンゴウ</t>
    </rPh>
    <phoneticPr fontId="9"/>
  </si>
  <si>
    <t>⇐『本人確認書類』又は『設置場所の謄本』と完全一致の記載となるよう入力してください。</t>
    <rPh sb="2" eb="4">
      <t>ホンニン</t>
    </rPh>
    <rPh sb="4" eb="6">
      <t>カクニン</t>
    </rPh>
    <rPh sb="6" eb="8">
      <t>ショルイ</t>
    </rPh>
    <rPh sb="9" eb="10">
      <t>マタ</t>
    </rPh>
    <rPh sb="12" eb="16">
      <t>セッチバショ</t>
    </rPh>
    <rPh sb="17" eb="19">
      <t>トウホン</t>
    </rPh>
    <rPh sb="21" eb="23">
      <t>カンゼン</t>
    </rPh>
    <rPh sb="23" eb="25">
      <t>イッチ</t>
    </rPh>
    <rPh sb="26" eb="28">
      <t>キサイ</t>
    </rPh>
    <rPh sb="33" eb="35">
      <t>ニュウリョク</t>
    </rPh>
    <phoneticPr fontId="9"/>
  </si>
  <si>
    <t>⇐太陽光パネルの設置場所を記載してください。</t>
    <rPh sb="1" eb="4">
      <t>タイヨウコウ</t>
    </rPh>
    <rPh sb="8" eb="10">
      <t>セッチ</t>
    </rPh>
    <rPh sb="10" eb="12">
      <t>バショ</t>
    </rPh>
    <rPh sb="13" eb="15">
      <t>キサイ</t>
    </rPh>
    <phoneticPr fontId="9"/>
  </si>
  <si>
    <t>※『本人確認書類』と完全一致の記載となるよう入力してください。</t>
    <rPh sb="2" eb="4">
      <t>ホンニン</t>
    </rPh>
    <rPh sb="4" eb="6">
      <t>カクニン</t>
    </rPh>
    <rPh sb="6" eb="8">
      <t>ショルイ</t>
    </rPh>
    <rPh sb="10" eb="12">
      <t>カンゼン</t>
    </rPh>
    <rPh sb="12" eb="14">
      <t>イッチ</t>
    </rPh>
    <rPh sb="15" eb="17">
      <t>キサイ</t>
    </rPh>
    <rPh sb="22" eb="24">
      <t>ニュウリョク</t>
    </rPh>
    <phoneticPr fontId="9"/>
  </si>
  <si>
    <t>（ⅰ）見積書を工事費一式で記載した場合</t>
    <rPh sb="3" eb="6">
      <t>ミツモリショ</t>
    </rPh>
    <rPh sb="7" eb="10">
      <t>コウジヒ</t>
    </rPh>
    <rPh sb="10" eb="12">
      <t>イッシキ</t>
    </rPh>
    <rPh sb="13" eb="15">
      <t>キサイ</t>
    </rPh>
    <rPh sb="17" eb="19">
      <t>バアイ</t>
    </rPh>
    <phoneticPr fontId="9"/>
  </si>
  <si>
    <t>（ⅱ）見積書を工事費と設備費で分けて記載した場合</t>
    <rPh sb="3" eb="6">
      <t>ミツモリショ</t>
    </rPh>
    <rPh sb="7" eb="10">
      <t>コウジヒ</t>
    </rPh>
    <rPh sb="11" eb="13">
      <t>セツビ</t>
    </rPh>
    <rPh sb="13" eb="14">
      <t>ヒ</t>
    </rPh>
    <rPh sb="15" eb="16">
      <t>ワ</t>
    </rPh>
    <rPh sb="18" eb="20">
      <t>キサイ</t>
    </rPh>
    <rPh sb="22" eb="24">
      <t>バアイ</t>
    </rPh>
    <phoneticPr fontId="9"/>
  </si>
  <si>
    <r>
      <t>　　【</t>
    </r>
    <r>
      <rPr>
        <sz val="10"/>
        <color rgb="FFFF0000"/>
        <rFont val="ＭＳ Ｐゴシック"/>
        <family val="3"/>
        <charset val="128"/>
      </rPr>
      <t>※※</t>
    </r>
    <r>
      <rPr>
        <sz val="10"/>
        <rFont val="ＭＳ Ｐゴシック"/>
        <family val="3"/>
        <charset val="128"/>
      </rPr>
      <t>パワコン】を記載</t>
    </r>
  </si>
  <si>
    <r>
      <t>⑦に【太陽光モジュール】【</t>
    </r>
    <r>
      <rPr>
        <sz val="10"/>
        <color rgb="FFFF0000"/>
        <rFont val="ＭＳ Ｐゴシック"/>
        <family val="3"/>
        <charset val="128"/>
      </rPr>
      <t>※※</t>
    </r>
    <r>
      <rPr>
        <sz val="10"/>
        <rFont val="ＭＳ Ｐゴシック"/>
        <family val="3"/>
        <charset val="128"/>
      </rPr>
      <t>パワコン】を記載</t>
    </r>
    <rPh sb="3" eb="6">
      <t>タイヨウコウ</t>
    </rPh>
    <rPh sb="21" eb="23">
      <t>キサイ</t>
    </rPh>
    <phoneticPr fontId="9"/>
  </si>
  <si>
    <r>
      <t>⑮に【蓄電池】【</t>
    </r>
    <r>
      <rPr>
        <sz val="10"/>
        <color rgb="FFFF0000"/>
        <rFont val="ＭＳ Ｐゴシック"/>
        <family val="3"/>
        <charset val="128"/>
      </rPr>
      <t>※※</t>
    </r>
    <r>
      <rPr>
        <sz val="10"/>
        <rFont val="ＭＳ Ｐゴシック"/>
        <family val="3"/>
        <charset val="128"/>
      </rPr>
      <t>パワコン】を記載</t>
    </r>
    <rPh sb="3" eb="6">
      <t>チクデンチ</t>
    </rPh>
    <rPh sb="16" eb="18">
      <t>キサイ</t>
    </rPh>
    <phoneticPr fontId="9"/>
  </si>
  <si>
    <t>【パワコン】は蓄電池が単機能の時は③or⑦、</t>
    <phoneticPr fontId="9"/>
  </si>
  <si>
    <t>ハイブリット・トライブリットは⑪or⑮に記載ください。</t>
    <phoneticPr fontId="9"/>
  </si>
  <si>
    <t>　２　１の（１）から（８）までに掲げる者が、その経営に実質的に関与している法人</t>
    <phoneticPr fontId="9"/>
  </si>
  <si>
    <t>　　　　　その他の団体又は個人ではありません。</t>
    <phoneticPr fontId="9"/>
  </si>
  <si>
    <t>また、照会で確認された情報は、今後、私が、大分県知事と行う他の契約等における確認に</t>
    <phoneticPr fontId="9"/>
  </si>
  <si>
    <t>利用することに同意します。</t>
    <phoneticPr fontId="9"/>
  </si>
  <si>
    <t>生年月日（</t>
    <phoneticPr fontId="9"/>
  </si>
  <si>
    <t>）</t>
    <phoneticPr fontId="9"/>
  </si>
  <si>
    <t>日（</t>
    <rPh sb="0" eb="1">
      <t>ニチ</t>
    </rPh>
    <phoneticPr fontId="9"/>
  </si>
  <si>
    <t>　</t>
    <phoneticPr fontId="9"/>
  </si>
  <si>
    <t>私は、大分県自家消費型太陽光発電設備等導入事業費補助金の申請等に関することを</t>
    <rPh sb="3" eb="6">
      <t>オオイタケン</t>
    </rPh>
    <rPh sb="6" eb="11">
      <t>ジカショウヒガタ</t>
    </rPh>
    <phoneticPr fontId="9"/>
  </si>
  <si>
    <t>以下の者に委任します。</t>
    <phoneticPr fontId="9"/>
  </si>
  <si>
    <t>　ﾒｰﾙｱﾄﾞﾚｽ　</t>
    <phoneticPr fontId="9"/>
  </si>
  <si>
    <t>会社名</t>
    <phoneticPr fontId="9"/>
  </si>
  <si>
    <t>代表者役職</t>
    <phoneticPr fontId="9"/>
  </si>
  <si>
    <t>代表者氏名</t>
    <phoneticPr fontId="9"/>
  </si>
  <si>
    <t>kj-taiyoko2024@snow.ocn.ne.jp</t>
    <phoneticPr fontId="9"/>
  </si>
  <si>
    <t>委任状は下記①～③のいずれの方法でも提出可能です。</t>
    <rPh sb="0" eb="3">
      <t>イニンジョウ</t>
    </rPh>
    <rPh sb="4" eb="6">
      <t>カキ</t>
    </rPh>
    <rPh sb="14" eb="16">
      <t>ホウホウ</t>
    </rPh>
    <rPh sb="18" eb="20">
      <t>テイシュツ</t>
    </rPh>
    <rPh sb="20" eb="22">
      <t>カノウ</t>
    </rPh>
    <phoneticPr fontId="9"/>
  </si>
  <si>
    <t>大分県自家消費型太陽光発電設備等導入事業について、下記のとおり事業を実施したので、</t>
    <phoneticPr fontId="9"/>
  </si>
  <si>
    <t>大分県自家消費型太陽光発電設備等導入事業費補助金交付要綱第９条の規定により、</t>
    <phoneticPr fontId="9"/>
  </si>
  <si>
    <t>その実績を関係書類を添えて報告します。</t>
    <phoneticPr fontId="9"/>
  </si>
  <si>
    <t>⇐新築等で申請時と住所が異なる場合は、新住所で記載してください。</t>
    <rPh sb="1" eb="3">
      <t>シンチク</t>
    </rPh>
    <rPh sb="3" eb="4">
      <t>トウ</t>
    </rPh>
    <rPh sb="5" eb="8">
      <t>シンセイジ</t>
    </rPh>
    <rPh sb="9" eb="11">
      <t>ジュウショ</t>
    </rPh>
    <rPh sb="12" eb="13">
      <t>コト</t>
    </rPh>
    <rPh sb="15" eb="17">
      <t>バアイ</t>
    </rPh>
    <rPh sb="19" eb="22">
      <t>シンジュウショ</t>
    </rPh>
    <rPh sb="23" eb="25">
      <t>キサイ</t>
    </rPh>
    <phoneticPr fontId="9"/>
  </si>
  <si>
    <t xml:space="preserve">※住所変更の場合は、『住民票』等を提出してください。 </t>
    <rPh sb="1" eb="3">
      <t>ジュウショ</t>
    </rPh>
    <rPh sb="3" eb="5">
      <t>ヘンコウ</t>
    </rPh>
    <rPh sb="6" eb="8">
      <t>バアイ</t>
    </rPh>
    <rPh sb="11" eb="14">
      <t>ジュウミンヒョウ</t>
    </rPh>
    <rPh sb="15" eb="16">
      <t>トウ</t>
    </rPh>
    <rPh sb="17" eb="19">
      <t>テイシュツ</t>
    </rPh>
    <phoneticPr fontId="9"/>
  </si>
  <si>
    <t>⇐事業完了日とは太陽光の設置工事が完了した日ではなく、必要な書類が揃った日となります。</t>
    <rPh sb="5" eb="6">
      <t>ヒ</t>
    </rPh>
    <phoneticPr fontId="9"/>
  </si>
  <si>
    <t xml:space="preserve">①九州電力送配電株式会社から送付される『自家消費発電設備等の系統連携に関する契約のご案内』の右上の日付 </t>
    <phoneticPr fontId="9"/>
  </si>
  <si>
    <r>
      <t>②余剰売電先との売電契約書に記載のある契約日（または契約開始お知らせ日）　⇒　</t>
    </r>
    <r>
      <rPr>
        <sz val="10.5"/>
        <color rgb="FFFF0000"/>
        <rFont val="ＭＳ Ｐゴシック"/>
        <family val="3"/>
        <charset val="128"/>
      </rPr>
      <t>※※</t>
    </r>
    <r>
      <rPr>
        <sz val="10.5"/>
        <rFont val="ＭＳ Ｐゴシック"/>
        <family val="3"/>
        <charset val="128"/>
      </rPr>
      <t>③『売電契約の申込書』で代用可能。（下記参照）</t>
    </r>
    <rPh sb="43" eb="45">
      <t>バイデン</t>
    </rPh>
    <rPh sb="45" eb="47">
      <t>ケイヤク</t>
    </rPh>
    <rPh sb="48" eb="49">
      <t>モウ</t>
    </rPh>
    <rPh sb="49" eb="50">
      <t>コ</t>
    </rPh>
    <rPh sb="50" eb="51">
      <t>ショ</t>
    </rPh>
    <rPh sb="53" eb="55">
      <t>ダイヨウ</t>
    </rPh>
    <rPh sb="55" eb="57">
      <t>カノウ</t>
    </rPh>
    <rPh sb="59" eb="61">
      <t>カキ</t>
    </rPh>
    <rPh sb="61" eb="63">
      <t>サンショウ</t>
    </rPh>
    <phoneticPr fontId="9"/>
  </si>
  <si>
    <t>※蓄電池の設置がなく、余剰売電をしない場合など事業完了日が不明な場合は申請窓口にご相談ください。</t>
    <phoneticPr fontId="9"/>
  </si>
  <si>
    <r>
      <rPr>
        <sz val="10.5"/>
        <color rgb="FFFF0000"/>
        <rFont val="ＭＳ Ｐゴシック"/>
        <family val="3"/>
        <charset val="128"/>
        <scheme val="major"/>
      </rPr>
      <t>※※</t>
    </r>
    <r>
      <rPr>
        <sz val="10.5"/>
        <rFont val="ＭＳ Ｐゴシック"/>
        <family val="3"/>
        <charset val="128"/>
        <scheme val="major"/>
      </rPr>
      <t>『②売電契約書』より先に『①系統連系に関する契約のご案内』が発行された場合は、</t>
    </r>
    <rPh sb="4" eb="6">
      <t>バイデン</t>
    </rPh>
    <rPh sb="6" eb="9">
      <t>ケイヤクショ</t>
    </rPh>
    <rPh sb="12" eb="13">
      <t>サキ</t>
    </rPh>
    <rPh sb="16" eb="20">
      <t>ケイトウレンケイ</t>
    </rPh>
    <rPh sb="21" eb="22">
      <t>カン</t>
    </rPh>
    <rPh sb="24" eb="26">
      <t>ケイヤク</t>
    </rPh>
    <rPh sb="28" eb="30">
      <t>アンナイ</t>
    </rPh>
    <rPh sb="32" eb="34">
      <t>ハッコウ</t>
    </rPh>
    <rPh sb="37" eb="39">
      <t>バアイ</t>
    </rPh>
    <phoneticPr fontId="9"/>
  </si>
  <si>
    <t>　　　『③売電契約の申込書』と『①系統連携に関する契約のご案内』で実績報告を行うことができます。</t>
    <rPh sb="33" eb="35">
      <t>ジッセキ</t>
    </rPh>
    <rPh sb="35" eb="37">
      <t>ホウコク</t>
    </rPh>
    <rPh sb="38" eb="39">
      <t>オコナ</t>
    </rPh>
    <phoneticPr fontId="9"/>
  </si>
  <si>
    <t>　　　その際は、①『系統連携に関する契約のご案内』の日付で申請してください。</t>
    <rPh sb="5" eb="6">
      <t>サイ</t>
    </rPh>
    <rPh sb="10" eb="12">
      <t>ケイトウ</t>
    </rPh>
    <rPh sb="12" eb="14">
      <t>レンケイ</t>
    </rPh>
    <rPh sb="15" eb="16">
      <t>カン</t>
    </rPh>
    <rPh sb="18" eb="20">
      <t>ケイヤク</t>
    </rPh>
    <rPh sb="22" eb="24">
      <t>アンナイ</t>
    </rPh>
    <rPh sb="26" eb="28">
      <t>ヒヅケ</t>
    </rPh>
    <rPh sb="29" eb="31">
      <t>シンセイ</t>
    </rPh>
    <phoneticPr fontId="9"/>
  </si>
  <si>
    <t>大分県自家消費型太陽光発電設備等導入事業費補助金について、(</t>
    <phoneticPr fontId="9"/>
  </si>
  <si>
    <t>)の方法</t>
    <phoneticPr fontId="9"/>
  </si>
  <si>
    <t>により交付されるよう、大分県自家消費型太陽光発電設備等導入事業費補助金交付要綱第８条の規定</t>
    <phoneticPr fontId="9"/>
  </si>
  <si>
    <t>により請求します。</t>
    <phoneticPr fontId="9"/>
  </si>
  <si>
    <t>⇐導入する機器の名称を具体的に記入すること　『自家消費型太陽光発電設備』　『蓄電池』</t>
    <rPh sb="1" eb="3">
      <t>ドウニュウ</t>
    </rPh>
    <rPh sb="5" eb="7">
      <t>キキ</t>
    </rPh>
    <rPh sb="8" eb="10">
      <t>メイショウ</t>
    </rPh>
    <rPh sb="11" eb="14">
      <t>グタイテキ</t>
    </rPh>
    <rPh sb="15" eb="17">
      <t>キニュウ</t>
    </rPh>
    <rPh sb="23" eb="25">
      <t>ジカ</t>
    </rPh>
    <rPh sb="25" eb="28">
      <t>ショウヒガタ</t>
    </rPh>
    <rPh sb="28" eb="31">
      <t>タイヨウコウ</t>
    </rPh>
    <rPh sb="31" eb="33">
      <t>ハツデン</t>
    </rPh>
    <rPh sb="33" eb="35">
      <t>セツビ</t>
    </rPh>
    <rPh sb="38" eb="41">
      <t>チクデンチ</t>
    </rPh>
    <phoneticPr fontId="9"/>
  </si>
  <si>
    <t>　　・　　</t>
    <phoneticPr fontId="9"/>
  </si>
  <si>
    <r>
      <t>⇐口座番号は</t>
    </r>
    <r>
      <rPr>
        <b/>
        <sz val="10.5"/>
        <color rgb="FFFF0000"/>
        <rFont val="ＭＳ Ｐゴシック"/>
        <family val="3"/>
        <charset val="128"/>
        <scheme val="major"/>
      </rPr>
      <t>『7桁』</t>
    </r>
    <r>
      <rPr>
        <sz val="10.5"/>
        <color rgb="FFFF0000"/>
        <rFont val="ＭＳ Ｐゴシック"/>
        <family val="3"/>
        <charset val="128"/>
        <scheme val="major"/>
      </rPr>
      <t>で記載ください。</t>
    </r>
    <rPh sb="1" eb="5">
      <t>コウザバンゴウ</t>
    </rPh>
    <rPh sb="8" eb="9">
      <t>ケタ</t>
    </rPh>
    <rPh sb="11" eb="13">
      <t>キサイ</t>
    </rPh>
    <phoneticPr fontId="9"/>
  </si>
  <si>
    <r>
      <rPr>
        <sz val="10.5"/>
        <rFont val="ＭＳ Ｐゴシック"/>
        <family val="2"/>
        <charset val="128"/>
      </rPr>
      <t>※</t>
    </r>
    <r>
      <rPr>
        <sz val="10.5"/>
        <rFont val="Arial"/>
        <family val="2"/>
      </rPr>
      <t>7</t>
    </r>
    <r>
      <rPr>
        <sz val="10.5"/>
        <rFont val="ＭＳ Ｐゴシック"/>
        <family val="2"/>
        <charset val="128"/>
      </rPr>
      <t>桁未満の場合は、頭に</t>
    </r>
    <r>
      <rPr>
        <sz val="10.5"/>
        <rFont val="Arial"/>
        <family val="2"/>
      </rPr>
      <t>0</t>
    </r>
    <r>
      <rPr>
        <sz val="10.5"/>
        <rFont val="ＭＳ Ｐゴシック"/>
        <family val="2"/>
        <charset val="128"/>
      </rPr>
      <t>を付け加えてください。</t>
    </r>
    <rPh sb="2" eb="3">
      <t>ケタ</t>
    </rPh>
    <rPh sb="3" eb="5">
      <t>ミマン</t>
    </rPh>
    <rPh sb="6" eb="8">
      <t>バアイ</t>
    </rPh>
    <rPh sb="10" eb="11">
      <t>アタマ</t>
    </rPh>
    <rPh sb="14" eb="15">
      <t>ツ</t>
    </rPh>
    <rPh sb="16" eb="17">
      <t>クワ</t>
    </rPh>
    <phoneticPr fontId="9"/>
  </si>
  <si>
    <t>誓　約　書</t>
    <phoneticPr fontId="9"/>
  </si>
  <si>
    <t>申請者</t>
    <rPh sb="0" eb="3">
      <t>シンセイシャ</t>
    </rPh>
    <phoneticPr fontId="9"/>
  </si>
  <si>
    <t>（法人にあっては名称及び代表者の氏名）</t>
    <rPh sb="1" eb="3">
      <t>ホウジン</t>
    </rPh>
    <rPh sb="8" eb="10">
      <t>メイショウ</t>
    </rPh>
    <rPh sb="10" eb="11">
      <t>オヨ</t>
    </rPh>
    <rPh sb="12" eb="15">
      <t>ダイヒョウシャ</t>
    </rPh>
    <rPh sb="16" eb="18">
      <t>シメイ</t>
    </rPh>
    <phoneticPr fontId="9"/>
  </si>
  <si>
    <t>申請者は、大分県自家消費型太陽光発電設備等導入事業費補助金の交付申請に関して、</t>
    <phoneticPr fontId="9"/>
  </si>
  <si>
    <t>大分県補助金等交付規則第６条に規定する通知を受けた後において、</t>
    <rPh sb="0" eb="3">
      <t>オオイタケン</t>
    </rPh>
    <rPh sb="3" eb="7">
      <t>ホジョキンナド</t>
    </rPh>
    <rPh sb="7" eb="9">
      <t>コウフ</t>
    </rPh>
    <rPh sb="9" eb="11">
      <t>キソク</t>
    </rPh>
    <rPh sb="11" eb="12">
      <t>ダイ</t>
    </rPh>
    <rPh sb="13" eb="14">
      <t>ジョウ</t>
    </rPh>
    <rPh sb="15" eb="17">
      <t>キテイ</t>
    </rPh>
    <rPh sb="19" eb="21">
      <t>ツウチ</t>
    </rPh>
    <rPh sb="22" eb="23">
      <t>ウ</t>
    </rPh>
    <rPh sb="25" eb="26">
      <t>アト</t>
    </rPh>
    <phoneticPr fontId="9"/>
  </si>
  <si>
    <t>おおいたグリーン事業者（脱炭素部門）を少なくとも１回更新すること誓約します。</t>
    <phoneticPr fontId="9"/>
  </si>
  <si>
    <t>担当者電話番号</t>
    <rPh sb="0" eb="3">
      <t>タントウシャ</t>
    </rPh>
    <rPh sb="3" eb="5">
      <t>デンワ</t>
    </rPh>
    <rPh sb="5" eb="7">
      <t>バンゴウ</t>
    </rPh>
    <phoneticPr fontId="9"/>
  </si>
  <si>
    <t>〔法人、団体にあっては名称代表者職氏名〕</t>
    <rPh sb="11" eb="13">
      <t>メイショウ</t>
    </rPh>
    <rPh sb="13" eb="16">
      <t>ダイヒョウシャ</t>
    </rPh>
    <rPh sb="16" eb="17">
      <t>ショク</t>
    </rPh>
    <rPh sb="17" eb="19">
      <t>シメイ</t>
    </rPh>
    <phoneticPr fontId="9"/>
  </si>
  <si>
    <t>※提出不要です。</t>
    <rPh sb="1" eb="3">
      <t>テイシュツ</t>
    </rPh>
    <rPh sb="3" eb="5">
      <t>フヨウ</t>
    </rPh>
    <phoneticPr fontId="9"/>
  </si>
  <si>
    <t>ご自身の確認用にご利用ください。</t>
    <rPh sb="1" eb="3">
      <t>ジシン</t>
    </rPh>
    <rPh sb="4" eb="6">
      <t>カクニン</t>
    </rPh>
    <rPh sb="6" eb="7">
      <t>ヨウ</t>
    </rPh>
    <rPh sb="9" eb="11">
      <t>リヨウ</t>
    </rPh>
    <phoneticPr fontId="9"/>
  </si>
  <si>
    <t>①②に太陽光発電設備の下記以外の金額を記載</t>
    <rPh sb="11" eb="13">
      <t>カキ</t>
    </rPh>
    <rPh sb="13" eb="15">
      <t>イガイ</t>
    </rPh>
    <phoneticPr fontId="9"/>
  </si>
  <si>
    <r>
      <t>⑤⑥に太陽光発電設備（</t>
    </r>
    <r>
      <rPr>
        <sz val="10"/>
        <color rgb="FFFF0000"/>
        <rFont val="ＭＳ Ｐゴシック"/>
        <family val="3"/>
        <charset val="128"/>
      </rPr>
      <t>★設備費※</t>
    </r>
    <r>
      <rPr>
        <sz val="10"/>
        <rFont val="ＭＳ Ｐゴシック"/>
        <family val="3"/>
        <charset val="128"/>
      </rPr>
      <t>）の合計金額を記載</t>
    </r>
    <rPh sb="3" eb="6">
      <t>タイヨウコウ</t>
    </rPh>
    <rPh sb="6" eb="8">
      <t>ハツデン</t>
    </rPh>
    <rPh sb="8" eb="10">
      <t>セツビ</t>
    </rPh>
    <rPh sb="12" eb="15">
      <t>セツビヒ</t>
    </rPh>
    <rPh sb="18" eb="20">
      <t>ゴウケイ</t>
    </rPh>
    <rPh sb="20" eb="22">
      <t>キンガク</t>
    </rPh>
    <rPh sb="23" eb="25">
      <t>キサイ</t>
    </rPh>
    <phoneticPr fontId="9"/>
  </si>
  <si>
    <t>⑨⑩に蓄電池設備の下記以外の金額を記載</t>
    <rPh sb="9" eb="11">
      <t>カキ</t>
    </rPh>
    <rPh sb="11" eb="13">
      <t>イガイ</t>
    </rPh>
    <rPh sb="14" eb="16">
      <t>キンガク</t>
    </rPh>
    <rPh sb="17" eb="19">
      <t>キサイ</t>
    </rPh>
    <phoneticPr fontId="9"/>
  </si>
  <si>
    <r>
      <t>⑬⑭に蓄電池設備工事（</t>
    </r>
    <r>
      <rPr>
        <sz val="10"/>
        <color rgb="FFFF0000"/>
        <rFont val="ＭＳ Ｐゴシック"/>
        <family val="3"/>
        <charset val="128"/>
      </rPr>
      <t>★設備費※</t>
    </r>
    <r>
      <rPr>
        <sz val="10"/>
        <rFont val="ＭＳ Ｐゴシック"/>
        <family val="3"/>
        <charset val="128"/>
      </rPr>
      <t>）の合計金額を記載</t>
    </r>
    <rPh sb="12" eb="15">
      <t>セツビヒ</t>
    </rPh>
    <rPh sb="18" eb="20">
      <t>ゴウケイ</t>
    </rPh>
    <rPh sb="20" eb="22">
      <t>キンガク</t>
    </rPh>
    <rPh sb="23" eb="25">
      <t>キサイ</t>
    </rPh>
    <phoneticPr fontId="9"/>
  </si>
  <si>
    <t>大分県自家消費型太陽光発電設備等導入事業費補助金交付申請書</t>
    <rPh sb="0" eb="3">
      <t>オオイタケン</t>
    </rPh>
    <rPh sb="3" eb="8">
      <t>ジカショウヒガタ</t>
    </rPh>
    <rPh sb="8" eb="11">
      <t>タイヨウコウ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</si>
</sst>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x16r2:formatCode16="[$-ja-JP-x-gannen]ggge&quot;年&quot;m&quot;月&quot;d&quot;日&quot;;@"/>
    <numFmt numFmtId="177" formatCode="[&gt;=1000000]0,,&quot;t&quot;;0&quot;台&quot;"/>
    <numFmt numFmtId="178" formatCode="0&quot;枚&quot;"/>
    <numFmt numFmtId="179" formatCode="0.0\_x000a_\_x000a_0"/>
    <numFmt numFmtId="180" formatCode="0.0_ "/>
    <numFmt numFmtId="181" formatCode="#,##0_ "/>
    <numFmt numFmtId="182" formatCode="0_ "/>
    <numFmt numFmtId="183" formatCode="#,##0_);[Red]\(#,##0\)"/>
    <numFmt numFmtId="184" formatCode="0&quot;台&quot;"/>
    <numFmt numFmtId="185" formatCode="[$]ggge&quot;年&quot;m&quot;月&quot;d&quot;日&quot;;@"/>
  </numFmts>
  <fonts count="60">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0"/>
      <name val="Arial"/>
      <family val="2"/>
    </font>
    <font>
      <sz val="10"/>
      <name val="ＭＳ Ｐゴシック"/>
      <family val="3"/>
      <charset val="128"/>
    </font>
    <font>
      <sz val="11"/>
      <name val="ＭＳ Ｐゴシック"/>
      <family val="3"/>
      <charset val="128"/>
    </font>
    <font>
      <sz val="6"/>
      <name val="ＭＳ Ｐゴシック"/>
      <family val="3"/>
      <charset val="128"/>
    </font>
    <font>
      <b/>
      <sz val="20"/>
      <color indexed="9"/>
      <name val="HG丸ｺﾞｼｯｸM-PRO"/>
      <family val="3"/>
      <charset val="128"/>
    </font>
    <font>
      <sz val="20"/>
      <color indexed="8"/>
      <name val="HG丸ｺﾞｼｯｸM-PRO"/>
      <family val="3"/>
      <charset val="128"/>
    </font>
    <font>
      <sz val="11"/>
      <color indexed="8"/>
      <name val="HG丸ｺﾞｼｯｸM-PRO"/>
      <family val="3"/>
      <charset val="128"/>
    </font>
    <font>
      <b/>
      <sz val="18"/>
      <color indexed="8"/>
      <name val="HG丸ｺﾞｼｯｸM-PRO"/>
      <family val="3"/>
      <charset val="128"/>
    </font>
    <font>
      <b/>
      <sz val="20"/>
      <color indexed="8"/>
      <name val="HG丸ｺﾞｼｯｸM-PRO"/>
      <family val="3"/>
      <charset val="128"/>
    </font>
    <font>
      <b/>
      <sz val="22"/>
      <color indexed="8"/>
      <name val="HG丸ｺﾞｼｯｸM-PRO"/>
      <family val="3"/>
      <charset val="128"/>
    </font>
    <font>
      <b/>
      <sz val="28"/>
      <name val="HG丸ｺﾞｼｯｸM-PRO"/>
      <family val="3"/>
      <charset val="128"/>
    </font>
    <font>
      <sz val="10"/>
      <color rgb="FFFF0000"/>
      <name val="ＭＳ Ｐゴシック"/>
      <family val="3"/>
      <charset val="128"/>
    </font>
    <font>
      <sz val="16"/>
      <color rgb="FFFF0000"/>
      <name val="ＭＳ Ｐゴシック"/>
      <family val="3"/>
      <charset val="128"/>
    </font>
    <font>
      <sz val="10.5"/>
      <name val="Arial"/>
      <family val="2"/>
    </font>
    <font>
      <sz val="10.5"/>
      <name val="ＭＳ Ｐゴシック"/>
      <family val="3"/>
      <charset val="128"/>
    </font>
    <font>
      <sz val="10.5"/>
      <color rgb="FFFF0000"/>
      <name val="ＭＳ Ｐゴシック"/>
      <family val="3"/>
      <charset val="128"/>
    </font>
    <font>
      <sz val="10.5"/>
      <name val="Arial"/>
      <family val="3"/>
      <charset val="128"/>
    </font>
    <font>
      <sz val="10"/>
      <color rgb="FFFF0000"/>
      <name val="Arial"/>
      <family val="2"/>
    </font>
    <font>
      <b/>
      <sz val="10"/>
      <color rgb="FFFF0000"/>
      <name val="Arial"/>
      <family val="2"/>
    </font>
    <font>
      <sz val="10.5"/>
      <color theme="1"/>
      <name val="ＭＳ Ｐゴシック"/>
      <family val="3"/>
      <charset val="128"/>
    </font>
    <font>
      <sz val="9"/>
      <color rgb="FF000000"/>
      <name val="Meiryo UI"/>
      <family val="3"/>
      <charset val="128"/>
    </font>
    <font>
      <sz val="10.5"/>
      <color rgb="FFFF0000"/>
      <name val="Arial"/>
      <family val="2"/>
    </font>
    <font>
      <b/>
      <sz val="20"/>
      <name val="ＭＳ Ｐゴシック"/>
      <family val="3"/>
      <charset val="128"/>
    </font>
    <font>
      <b/>
      <sz val="22"/>
      <color theme="0"/>
      <name val="ＭＳ Ｐゴシック"/>
      <family val="3"/>
      <charset val="128"/>
    </font>
    <font>
      <b/>
      <sz val="10"/>
      <color theme="0"/>
      <name val="Arial"/>
      <family val="2"/>
    </font>
    <font>
      <b/>
      <sz val="12"/>
      <color theme="0"/>
      <name val="ＭＳ Ｐゴシック"/>
      <family val="3"/>
      <charset val="128"/>
    </font>
    <font>
      <u/>
      <sz val="10"/>
      <color theme="10"/>
      <name val="Arial"/>
      <family val="2"/>
    </font>
    <font>
      <b/>
      <sz val="10"/>
      <color rgb="FFFF0000"/>
      <name val="ＭＳ Ｐゴシック"/>
      <family val="3"/>
      <charset val="128"/>
    </font>
    <font>
      <sz val="10"/>
      <color theme="10"/>
      <name val="ＭＳ Ｐゴシック"/>
      <family val="3"/>
      <charset val="128"/>
    </font>
    <font>
      <sz val="10.5"/>
      <color rgb="FF000000"/>
      <name val="Times New Roman"/>
      <family val="1"/>
    </font>
    <font>
      <sz val="10.5"/>
      <name val="ＭＳ 明朝"/>
      <family val="1"/>
      <charset val="128"/>
    </font>
    <font>
      <sz val="12"/>
      <name val="AR Pゴシック体M"/>
      <family val="3"/>
      <charset val="128"/>
    </font>
    <font>
      <sz val="10"/>
      <name val="AR Pゴシック体M"/>
      <family val="3"/>
      <charset val="128"/>
    </font>
    <font>
      <sz val="11"/>
      <name val="AR Pゴシック体M"/>
      <family val="3"/>
      <charset val="128"/>
    </font>
    <font>
      <sz val="14"/>
      <name val="AR Pゴシック体M"/>
      <family val="3"/>
      <charset val="128"/>
    </font>
    <font>
      <sz val="16"/>
      <name val="AR Pゴシック体M"/>
      <family val="3"/>
      <charset val="128"/>
    </font>
    <font>
      <b/>
      <sz val="11"/>
      <color rgb="FFFF0000"/>
      <name val="AR Pゴシック体M"/>
      <family val="3"/>
      <charset val="128"/>
    </font>
    <font>
      <sz val="24"/>
      <name val="AR Pゴシック体M"/>
      <family val="3"/>
      <charset val="128"/>
    </font>
    <font>
      <b/>
      <sz val="10.5"/>
      <name val="ＭＳ Ｐゴシック"/>
      <family val="3"/>
      <charset val="128"/>
    </font>
    <font>
      <b/>
      <sz val="10.5"/>
      <color rgb="FFFF0000"/>
      <name val="Arial"/>
      <family val="2"/>
    </font>
    <font>
      <b/>
      <sz val="10.5"/>
      <color rgb="FFFF0000"/>
      <name val="ＭＳ Ｐゴシック"/>
      <family val="3"/>
      <charset val="128"/>
    </font>
    <font>
      <u/>
      <sz val="10.5"/>
      <name val="ＭＳ Ｐゴシック"/>
      <family val="3"/>
      <charset val="128"/>
    </font>
    <font>
      <b/>
      <sz val="10.5"/>
      <name val="Arial"/>
      <family val="2"/>
    </font>
    <font>
      <sz val="10.5"/>
      <name val="ＭＳ Ｐゴシック"/>
      <family val="3"/>
      <charset val="128"/>
      <scheme val="major"/>
    </font>
    <font>
      <sz val="10.5"/>
      <color rgb="FFFF0000"/>
      <name val="ＭＳ Ｐゴシック"/>
      <family val="3"/>
      <charset val="128"/>
      <scheme val="major"/>
    </font>
    <font>
      <sz val="10.5"/>
      <name val="AR Pゴシック体M"/>
      <family val="3"/>
      <charset val="128"/>
    </font>
    <font>
      <sz val="10"/>
      <name val="AR Pゴシック体M"/>
      <family val="2"/>
      <charset val="128"/>
    </font>
    <font>
      <b/>
      <sz val="11"/>
      <name val="AR Pゴシック体M"/>
      <family val="3"/>
      <charset val="128"/>
    </font>
    <font>
      <b/>
      <sz val="10"/>
      <name val="ＭＳ Ｐゴシック"/>
      <family val="3"/>
      <charset val="128"/>
    </font>
    <font>
      <b/>
      <sz val="10.5"/>
      <color rgb="FFFF0000"/>
      <name val="ＭＳ Ｐゴシック"/>
      <family val="3"/>
      <charset val="128"/>
      <scheme val="major"/>
    </font>
    <font>
      <sz val="10.5"/>
      <name val="Arial"/>
      <family val="2"/>
      <charset val="128"/>
    </font>
    <font>
      <sz val="10.5"/>
      <name val="ＭＳ Ｐゴシック"/>
      <family val="2"/>
      <charset val="128"/>
    </font>
    <font>
      <sz val="20"/>
      <name val="AR Pゴシック体M"/>
      <family val="3"/>
      <charset val="128"/>
    </font>
    <font>
      <sz val="20"/>
      <name val="Arial"/>
      <family val="2"/>
    </font>
  </fonts>
  <fills count="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alignment vertical="center"/>
    </xf>
    <xf numFmtId="0" fontId="5" fillId="0" borderId="0">
      <alignment vertical="center"/>
    </xf>
    <xf numFmtId="0" fontId="3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13">
    <xf numFmtId="0" fontId="0" fillId="0" borderId="0" xfId="0"/>
    <xf numFmtId="0" fontId="7" fillId="0" borderId="0" xfId="0" applyFont="1" applyAlignment="1">
      <alignment vertical="center"/>
    </xf>
    <xf numFmtId="0" fontId="7" fillId="0" borderId="0" xfId="0" applyFont="1"/>
    <xf numFmtId="0" fontId="8" fillId="0" borderId="0" xfId="1" applyAlignment="1" applyProtection="1">
      <protection locked="0"/>
    </xf>
    <xf numFmtId="0" fontId="12" fillId="0" borderId="0" xfId="1" applyFont="1" applyProtection="1">
      <alignment vertical="center"/>
      <protection locked="0"/>
    </xf>
    <xf numFmtId="0" fontId="8" fillId="0" borderId="0" xfId="1" applyAlignment="1" applyProtection="1">
      <alignment horizontal="center" vertical="center"/>
      <protection locked="0"/>
    </xf>
    <xf numFmtId="0" fontId="8" fillId="0" borderId="11" xfId="1" applyBorder="1" applyAlignment="1" applyProtection="1">
      <alignment horizontal="center" vertical="center"/>
      <protection locked="0"/>
    </xf>
    <xf numFmtId="0" fontId="8" fillId="0" borderId="15" xfId="1" applyBorder="1" applyAlignment="1" applyProtection="1">
      <alignment horizontal="center" vertical="center"/>
      <protection locked="0"/>
    </xf>
    <xf numFmtId="0" fontId="8" fillId="0" borderId="12" xfId="1" applyBorder="1" applyAlignment="1" applyProtection="1">
      <alignment horizontal="center" vertical="center"/>
      <protection locked="0"/>
    </xf>
    <xf numFmtId="0" fontId="8" fillId="0" borderId="16" xfId="1" applyBorder="1" applyAlignment="1" applyProtection="1">
      <alignment horizontal="center" vertical="center"/>
      <protection locked="0"/>
    </xf>
    <xf numFmtId="0" fontId="8" fillId="0" borderId="17" xfId="1" applyBorder="1" applyAlignment="1" applyProtection="1">
      <alignment horizontal="center" vertical="center"/>
      <protection locked="0"/>
    </xf>
    <xf numFmtId="0" fontId="8" fillId="0" borderId="18" xfId="1" applyBorder="1" applyAlignment="1" applyProtection="1">
      <alignment horizontal="center" vertical="center"/>
      <protection locked="0"/>
    </xf>
    <xf numFmtId="0" fontId="11" fillId="0" borderId="0" xfId="1" applyFont="1" applyProtection="1">
      <alignment vertical="center"/>
      <protection locked="0"/>
    </xf>
    <xf numFmtId="0" fontId="17" fillId="0" borderId="0" xfId="0" applyFont="1"/>
    <xf numFmtId="0" fontId="18" fillId="0" borderId="0" xfId="1" applyFont="1" applyAlignment="1" applyProtection="1">
      <protection locked="0"/>
    </xf>
    <xf numFmtId="0" fontId="19" fillId="0" borderId="0" xfId="0" applyFont="1"/>
    <xf numFmtId="0" fontId="20" fillId="0" borderId="0" xfId="0" applyFont="1"/>
    <xf numFmtId="0" fontId="21" fillId="0" borderId="0" xfId="0" applyFont="1"/>
    <xf numFmtId="0" fontId="22" fillId="0" borderId="0" xfId="0" applyFont="1"/>
    <xf numFmtId="0" fontId="0" fillId="0" borderId="0" xfId="0" applyAlignment="1">
      <alignment vertical="center"/>
    </xf>
    <xf numFmtId="0" fontId="0" fillId="0" borderId="5" xfId="0" applyBorder="1"/>
    <xf numFmtId="0" fontId="0" fillId="0" borderId="3" xfId="0" applyBorder="1"/>
    <xf numFmtId="0" fontId="0" fillId="0" borderId="35" xfId="0" applyBorder="1"/>
    <xf numFmtId="0" fontId="25" fillId="0" borderId="0" xfId="0" applyFont="1"/>
    <xf numFmtId="0" fontId="0" fillId="0" borderId="6" xfId="0" applyBorder="1"/>
    <xf numFmtId="0" fontId="24" fillId="0" borderId="0" xfId="0" applyFont="1" applyAlignment="1">
      <alignment shrinkToFit="1"/>
    </xf>
    <xf numFmtId="182" fontId="0" fillId="0" borderId="0" xfId="0" applyNumberFormat="1"/>
    <xf numFmtId="180" fontId="0" fillId="0" borderId="0" xfId="0" applyNumberFormat="1"/>
    <xf numFmtId="0" fontId="23" fillId="0" borderId="0" xfId="0" applyFont="1"/>
    <xf numFmtId="0" fontId="17" fillId="0" borderId="0" xfId="0" applyFont="1" applyAlignment="1">
      <alignment vertical="center"/>
    </xf>
    <xf numFmtId="0" fontId="0" fillId="0" borderId="0" xfId="0" applyProtection="1">
      <protection locked="0"/>
    </xf>
    <xf numFmtId="180" fontId="0" fillId="0" borderId="0" xfId="0" applyNumberFormat="1" applyProtection="1">
      <protection locked="0"/>
    </xf>
    <xf numFmtId="0" fontId="29" fillId="0" borderId="0" xfId="0" applyFont="1"/>
    <xf numFmtId="0" fontId="6" fillId="0" borderId="0" xfId="0" applyFont="1"/>
    <xf numFmtId="0" fontId="30" fillId="0" borderId="0" xfId="0" applyFont="1"/>
    <xf numFmtId="0" fontId="31" fillId="0" borderId="0" xfId="0" applyFont="1"/>
    <xf numFmtId="0" fontId="31" fillId="0" borderId="0" xfId="0" applyFont="1" applyAlignment="1">
      <alignment textRotation="255"/>
    </xf>
    <xf numFmtId="0" fontId="29" fillId="0" borderId="0" xfId="0" applyFont="1" applyAlignment="1">
      <alignment horizontal="right"/>
    </xf>
    <xf numFmtId="0" fontId="32" fillId="0" borderId="0" xfId="3"/>
    <xf numFmtId="0" fontId="33" fillId="0" borderId="0" xfId="0" applyFont="1"/>
    <xf numFmtId="0" fontId="34" fillId="0" borderId="0" xfId="3" applyFont="1"/>
    <xf numFmtId="0" fontId="0" fillId="0" borderId="0" xfId="0" applyAlignment="1">
      <alignment horizontal="center" vertical="center"/>
    </xf>
    <xf numFmtId="0" fontId="27" fillId="0" borderId="0" xfId="0" applyFont="1" applyAlignment="1">
      <alignment vertical="center" wrapText="1"/>
    </xf>
    <xf numFmtId="0" fontId="21" fillId="0" borderId="0" xfId="0" applyFont="1" applyAlignment="1">
      <alignment vertical="center"/>
    </xf>
    <xf numFmtId="0" fontId="27" fillId="0" borderId="0" xfId="0" applyFont="1" applyAlignment="1">
      <alignment vertical="center"/>
    </xf>
    <xf numFmtId="0" fontId="7" fillId="0" borderId="0" xfId="0" applyFont="1" applyAlignment="1">
      <alignment horizontal="center" vertical="center"/>
    </xf>
    <xf numFmtId="0" fontId="36"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right" vertical="center"/>
    </xf>
    <xf numFmtId="0" fontId="36" fillId="0" borderId="0" xfId="0" applyFont="1" applyAlignment="1">
      <alignment horizontal="right" vertical="center" wrapText="1"/>
    </xf>
    <xf numFmtId="0" fontId="39" fillId="0" borderId="0" xfId="0" applyFont="1"/>
    <xf numFmtId="0" fontId="39" fillId="0" borderId="0" xfId="0" applyFont="1" applyAlignment="1">
      <alignment horizontal="center"/>
    </xf>
    <xf numFmtId="176" fontId="39" fillId="0" borderId="0" xfId="0" applyNumberFormat="1" applyFont="1"/>
    <xf numFmtId="0" fontId="39" fillId="0" borderId="0" xfId="0" applyFont="1" applyAlignment="1">
      <alignment horizontal="left"/>
    </xf>
    <xf numFmtId="0" fontId="39" fillId="0" borderId="2" xfId="0" applyFont="1" applyBorder="1"/>
    <xf numFmtId="0" fontId="39" fillId="0" borderId="5" xfId="0" applyFont="1" applyBorder="1"/>
    <xf numFmtId="0" fontId="39" fillId="0" borderId="4" xfId="0" applyFont="1" applyBorder="1"/>
    <xf numFmtId="0" fontId="39" fillId="0" borderId="31" xfId="0" applyFont="1" applyBorder="1"/>
    <xf numFmtId="0" fontId="39" fillId="0" borderId="32" xfId="0" applyFont="1" applyBorder="1"/>
    <xf numFmtId="0" fontId="39" fillId="0" borderId="33" xfId="0" applyFont="1" applyBorder="1"/>
    <xf numFmtId="178" fontId="39" fillId="0" borderId="3" xfId="0" applyNumberFormat="1" applyFont="1" applyBorder="1" applyAlignment="1">
      <alignment shrinkToFit="1"/>
    </xf>
    <xf numFmtId="0" fontId="39" fillId="0" borderId="29" xfId="0" applyFont="1" applyBorder="1"/>
    <xf numFmtId="0" fontId="39" fillId="0" borderId="6" xfId="0" applyFont="1" applyBorder="1"/>
    <xf numFmtId="0" fontId="39" fillId="0" borderId="34" xfId="0" applyFont="1" applyBorder="1"/>
    <xf numFmtId="0" fontId="39" fillId="0" borderId="1" xfId="0" applyFont="1" applyBorder="1"/>
    <xf numFmtId="0" fontId="39" fillId="0" borderId="0" xfId="0" applyFont="1" applyAlignment="1">
      <alignment horizontal="center" vertical="center"/>
    </xf>
    <xf numFmtId="0" fontId="42" fillId="0" borderId="0" xfId="0" applyFont="1" applyAlignment="1">
      <alignment shrinkToFit="1"/>
    </xf>
    <xf numFmtId="0" fontId="39" fillId="0" borderId="0" xfId="0" applyFont="1" applyAlignment="1">
      <alignment vertical="center"/>
    </xf>
    <xf numFmtId="0" fontId="39" fillId="0" borderId="0" xfId="0" applyFont="1" applyAlignment="1">
      <alignment horizontal="right"/>
    </xf>
    <xf numFmtId="0" fontId="39" fillId="0" borderId="0" xfId="0" applyFont="1" applyAlignment="1">
      <alignment shrinkToFit="1"/>
    </xf>
    <xf numFmtId="49" fontId="39" fillId="0" borderId="0" xfId="0" applyNumberFormat="1" applyFont="1" applyAlignment="1">
      <alignment horizontal="right"/>
    </xf>
    <xf numFmtId="49" fontId="39" fillId="0" borderId="0" xfId="0" applyNumberFormat="1" applyFont="1" applyAlignment="1">
      <alignment vertical="center"/>
    </xf>
    <xf numFmtId="0" fontId="39" fillId="0" borderId="0" xfId="0" applyFont="1" applyAlignment="1">
      <alignment vertical="center" shrinkToFit="1"/>
    </xf>
    <xf numFmtId="177" fontId="39" fillId="0" borderId="0" xfId="0" applyNumberFormat="1" applyFont="1" applyAlignment="1">
      <alignment shrinkToFit="1"/>
    </xf>
    <xf numFmtId="184" fontId="39" fillId="0" borderId="0" xfId="0" applyNumberFormat="1" applyFont="1" applyAlignment="1">
      <alignment shrinkToFit="1"/>
    </xf>
    <xf numFmtId="180" fontId="39" fillId="0" borderId="0" xfId="0" applyNumberFormat="1" applyFont="1"/>
    <xf numFmtId="0" fontId="39" fillId="0" borderId="4" xfId="0" applyFont="1" applyBorder="1" applyAlignment="1">
      <alignment vertical="center" wrapText="1"/>
    </xf>
    <xf numFmtId="0" fontId="39" fillId="0" borderId="6" xfId="0" applyFont="1" applyBorder="1" applyAlignment="1">
      <alignment vertical="center" wrapText="1"/>
    </xf>
    <xf numFmtId="0" fontId="39" fillId="0" borderId="1" xfId="0" applyFont="1" applyBorder="1" applyAlignment="1">
      <alignment vertical="center" wrapText="1"/>
    </xf>
    <xf numFmtId="0" fontId="39" fillId="0" borderId="35" xfId="0" applyFont="1" applyBorder="1" applyAlignment="1">
      <alignment vertical="center" wrapText="1"/>
    </xf>
    <xf numFmtId="0" fontId="39" fillId="0" borderId="0" xfId="0" applyFont="1" applyAlignment="1">
      <alignment vertical="center" wrapText="1"/>
    </xf>
    <xf numFmtId="0" fontId="39" fillId="0" borderId="0" xfId="0" applyFont="1" applyAlignment="1">
      <alignment horizontal="left" vertical="center"/>
    </xf>
    <xf numFmtId="0" fontId="37" fillId="0" borderId="0" xfId="0" applyFont="1" applyAlignment="1" applyProtection="1">
      <alignment horizontal="center" shrinkToFit="1"/>
      <protection locked="0"/>
    </xf>
    <xf numFmtId="0" fontId="37" fillId="0" borderId="0" xfId="0" applyFont="1" applyProtection="1">
      <protection locked="0"/>
    </xf>
    <xf numFmtId="0" fontId="37" fillId="0" borderId="1" xfId="0" applyFont="1" applyBorder="1" applyProtection="1">
      <protection locked="0"/>
    </xf>
    <xf numFmtId="0" fontId="20" fillId="0" borderId="0" xfId="0" applyFont="1" applyAlignment="1">
      <alignment vertical="center"/>
    </xf>
    <xf numFmtId="0" fontId="0" fillId="0" borderId="0" xfId="0" applyAlignment="1">
      <alignment horizontal="right"/>
    </xf>
    <xf numFmtId="177" fontId="39" fillId="0" borderId="1" xfId="0" applyNumberFormat="1" applyFont="1" applyBorder="1" applyAlignment="1">
      <alignment shrinkToFit="1"/>
    </xf>
    <xf numFmtId="178" fontId="39" fillId="0" borderId="3" xfId="0" applyNumberFormat="1" applyFont="1" applyBorder="1" applyAlignment="1">
      <alignment horizontal="left" shrinkToFit="1"/>
    </xf>
    <xf numFmtId="0" fontId="38" fillId="0" borderId="0" xfId="0" applyFont="1" applyAlignment="1">
      <alignment horizontal="right"/>
    </xf>
    <xf numFmtId="177" fontId="39" fillId="0" borderId="0" xfId="0" applyNumberFormat="1" applyFont="1" applyAlignment="1">
      <alignment horizontal="right" shrinkToFit="1"/>
    </xf>
    <xf numFmtId="177" fontId="39" fillId="0" borderId="1" xfId="0" applyNumberFormat="1" applyFont="1" applyBorder="1" applyAlignment="1">
      <alignment horizontal="right" shrinkToFit="1"/>
    </xf>
    <xf numFmtId="0" fontId="38" fillId="0" borderId="0" xfId="0" applyFont="1" applyAlignment="1">
      <alignment horizontal="right" shrinkToFit="1"/>
    </xf>
    <xf numFmtId="0" fontId="0" fillId="0" borderId="0" xfId="0" applyAlignment="1">
      <alignment horizontal="right" shrinkToFit="1"/>
    </xf>
    <xf numFmtId="0" fontId="19" fillId="0" borderId="0" xfId="0" applyFont="1" applyAlignment="1">
      <alignment vertical="center"/>
    </xf>
    <xf numFmtId="49" fontId="37" fillId="0" borderId="0" xfId="0" applyNumberFormat="1" applyFont="1" applyAlignment="1" applyProtection="1">
      <alignment shrinkToFit="1"/>
      <protection locked="0"/>
    </xf>
    <xf numFmtId="49" fontId="39" fillId="0" borderId="0" xfId="0" applyNumberFormat="1" applyFont="1" applyAlignment="1" applyProtection="1">
      <alignment shrinkToFit="1"/>
      <protection locked="0"/>
    </xf>
    <xf numFmtId="0" fontId="39" fillId="0" borderId="0" xfId="0" applyFont="1" applyAlignment="1" applyProtection="1">
      <alignment shrinkToFit="1"/>
      <protection locked="0"/>
    </xf>
    <xf numFmtId="0" fontId="39" fillId="0" borderId="1" xfId="0" applyFont="1" applyBorder="1" applyAlignment="1" applyProtection="1">
      <alignment shrinkToFit="1"/>
      <protection locked="0"/>
    </xf>
    <xf numFmtId="0" fontId="39" fillId="0" borderId="0" xfId="0" applyFont="1" applyAlignment="1">
      <alignment horizontal="center" shrinkToFit="1"/>
    </xf>
    <xf numFmtId="183" fontId="0" fillId="0" borderId="0" xfId="0" applyNumberFormat="1"/>
    <xf numFmtId="0" fontId="44" fillId="0" borderId="0" xfId="0" applyFont="1"/>
    <xf numFmtId="0" fontId="45" fillId="0" borderId="0" xfId="0" applyFont="1"/>
    <xf numFmtId="0" fontId="21" fillId="0" borderId="0" xfId="0" applyFont="1" applyAlignment="1">
      <alignment horizontal="right"/>
    </xf>
    <xf numFmtId="0" fontId="21" fillId="0" borderId="0" xfId="0" applyFont="1" applyAlignment="1">
      <alignment horizontal="left"/>
    </xf>
    <xf numFmtId="0" fontId="46" fillId="0" borderId="0" xfId="0" applyFont="1"/>
    <xf numFmtId="0" fontId="49" fillId="0" borderId="0" xfId="0" applyFont="1"/>
    <xf numFmtId="0" fontId="50" fillId="0" borderId="0" xfId="0" applyFont="1"/>
    <xf numFmtId="0" fontId="7" fillId="0" borderId="1" xfId="0" applyFont="1" applyBorder="1" applyAlignment="1">
      <alignment horizontal="right"/>
    </xf>
    <xf numFmtId="0" fontId="39" fillId="0" borderId="1" xfId="0" applyFont="1" applyBorder="1" applyAlignment="1">
      <alignment horizontal="right"/>
    </xf>
    <xf numFmtId="0" fontId="51" fillId="0" borderId="0" xfId="0" applyFont="1"/>
    <xf numFmtId="0" fontId="39" fillId="0" borderId="0" xfId="0" applyFont="1" applyAlignment="1">
      <alignment horizontal="left" shrinkToFit="1"/>
    </xf>
    <xf numFmtId="0" fontId="53" fillId="0" borderId="0" xfId="0" applyFont="1"/>
    <xf numFmtId="0" fontId="19" fillId="0" borderId="0" xfId="0" applyFont="1" applyProtection="1">
      <protection locked="0"/>
    </xf>
    <xf numFmtId="0" fontId="54" fillId="0" borderId="0" xfId="0" applyFont="1"/>
    <xf numFmtId="0" fontId="56" fillId="0" borderId="0" xfId="0" applyFont="1"/>
    <xf numFmtId="185" fontId="39" fillId="0" borderId="0" xfId="0" applyNumberFormat="1" applyFont="1"/>
    <xf numFmtId="0" fontId="58" fillId="0" borderId="0" xfId="0" applyFont="1"/>
    <xf numFmtId="0" fontId="59" fillId="0" borderId="0" xfId="0" applyFont="1"/>
    <xf numFmtId="0" fontId="37" fillId="0" borderId="0" xfId="0" applyFont="1"/>
    <xf numFmtId="0" fontId="39" fillId="4" borderId="0" xfId="0" applyFont="1" applyFill="1"/>
    <xf numFmtId="0" fontId="0" fillId="4" borderId="0" xfId="0" applyFill="1"/>
    <xf numFmtId="49" fontId="37" fillId="0" borderId="0" xfId="0" applyNumberFormat="1" applyFont="1" applyAlignment="1">
      <alignment horizontal="left" vertical="center" shrinkToFit="1"/>
    </xf>
    <xf numFmtId="0" fontId="37" fillId="0" borderId="0" xfId="0" applyFont="1" applyAlignment="1" applyProtection="1">
      <alignment horizontal="left" vertical="center" shrinkToFit="1"/>
      <protection locked="0"/>
    </xf>
    <xf numFmtId="0" fontId="20" fillId="0" borderId="0" xfId="0" applyFont="1" applyAlignment="1" applyProtection="1">
      <alignment horizontal="left" vertical="top" wrapText="1"/>
      <protection locked="0"/>
    </xf>
    <xf numFmtId="181" fontId="37" fillId="0" borderId="0" xfId="0" applyNumberFormat="1" applyFont="1" applyAlignment="1">
      <alignment horizontal="right" shrinkToFit="1"/>
    </xf>
    <xf numFmtId="0" fontId="37" fillId="0" borderId="0" xfId="0" applyFont="1" applyAlignment="1" applyProtection="1">
      <alignment horizontal="left" vertical="center" wrapText="1"/>
      <protection locked="0"/>
    </xf>
    <xf numFmtId="0" fontId="39" fillId="0" borderId="0" xfId="0" applyFont="1" applyAlignment="1">
      <alignment horizontal="center"/>
    </xf>
    <xf numFmtId="49" fontId="37" fillId="0" borderId="0" xfId="0" applyNumberFormat="1" applyFont="1" applyAlignment="1" applyProtection="1">
      <alignment horizontal="left" vertical="center" shrinkToFit="1"/>
      <protection locked="0"/>
    </xf>
    <xf numFmtId="0" fontId="37" fillId="0" borderId="0" xfId="0" applyFont="1" applyAlignment="1" applyProtection="1">
      <alignment horizontal="left" vertical="center" wrapText="1" shrinkToFit="1"/>
      <protection locked="0"/>
    </xf>
    <xf numFmtId="0" fontId="37" fillId="0" borderId="0" xfId="0" applyFont="1" applyAlignment="1" applyProtection="1">
      <alignment horizontal="left" shrinkToFit="1"/>
      <protection locked="0"/>
    </xf>
    <xf numFmtId="0" fontId="39" fillId="0" borderId="0" xfId="0" applyFont="1" applyAlignment="1">
      <alignment horizontal="left" vertical="center" shrinkToFit="1"/>
    </xf>
    <xf numFmtId="182" fontId="0" fillId="0" borderId="0" xfId="0" applyNumberFormat="1" applyAlignment="1">
      <alignment horizontal="center" vertical="center"/>
    </xf>
    <xf numFmtId="0" fontId="0" fillId="0" borderId="0" xfId="0" applyAlignment="1">
      <alignment horizontal="center" vertical="center"/>
    </xf>
    <xf numFmtId="0" fontId="39" fillId="0" borderId="30" xfId="0" applyFont="1" applyBorder="1" applyAlignment="1">
      <alignment horizontal="left"/>
    </xf>
    <xf numFmtId="0" fontId="39" fillId="0" borderId="31" xfId="0" applyFont="1" applyBorder="1" applyAlignment="1">
      <alignment horizontal="left"/>
    </xf>
    <xf numFmtId="0" fontId="39" fillId="0" borderId="32" xfId="0" applyFont="1" applyBorder="1" applyAlignment="1">
      <alignment horizontal="left"/>
    </xf>
    <xf numFmtId="0" fontId="39" fillId="0" borderId="5" xfId="0" applyFont="1" applyBorder="1" applyAlignment="1">
      <alignment horizontal="center"/>
    </xf>
    <xf numFmtId="0" fontId="39" fillId="0" borderId="4" xfId="0" applyFont="1" applyBorder="1" applyAlignment="1">
      <alignment horizontal="center"/>
    </xf>
    <xf numFmtId="0" fontId="39" fillId="0" borderId="6" xfId="0" applyFont="1" applyBorder="1" applyAlignment="1">
      <alignment horizontal="center"/>
    </xf>
    <xf numFmtId="0" fontId="39" fillId="0" borderId="34" xfId="0" applyFont="1" applyBorder="1" applyAlignment="1">
      <alignment horizontal="center"/>
    </xf>
    <xf numFmtId="0" fontId="39" fillId="0" borderId="1" xfId="0" applyFont="1" applyBorder="1" applyAlignment="1">
      <alignment horizontal="center"/>
    </xf>
    <xf numFmtId="0" fontId="39" fillId="0" borderId="35" xfId="0" applyFont="1" applyBorder="1" applyAlignment="1">
      <alignment horizontal="center"/>
    </xf>
    <xf numFmtId="181" fontId="41" fillId="0" borderId="5" xfId="0" applyNumberFormat="1" applyFont="1" applyBorder="1" applyAlignment="1" applyProtection="1">
      <alignment horizontal="right" vertical="center" shrinkToFit="1"/>
      <protection locked="0"/>
    </xf>
    <xf numFmtId="181" fontId="41" fillId="0" borderId="4" xfId="0" applyNumberFormat="1" applyFont="1" applyBorder="1" applyAlignment="1" applyProtection="1">
      <alignment horizontal="right" vertical="center" shrinkToFit="1"/>
      <protection locked="0"/>
    </xf>
    <xf numFmtId="181" fontId="41" fillId="0" borderId="6" xfId="0" applyNumberFormat="1" applyFont="1" applyBorder="1" applyAlignment="1" applyProtection="1">
      <alignment horizontal="right" vertical="center" shrinkToFit="1"/>
      <protection locked="0"/>
    </xf>
    <xf numFmtId="181" fontId="41" fillId="0" borderId="2" xfId="0" applyNumberFormat="1" applyFont="1" applyBorder="1" applyAlignment="1" applyProtection="1">
      <alignment horizontal="right" vertical="center" shrinkToFit="1"/>
      <protection locked="0"/>
    </xf>
    <xf numFmtId="181" fontId="41" fillId="0" borderId="0" xfId="0" applyNumberFormat="1" applyFont="1" applyAlignment="1" applyProtection="1">
      <alignment horizontal="right" vertical="center" shrinkToFit="1"/>
      <protection locked="0"/>
    </xf>
    <xf numFmtId="181" fontId="41" fillId="0" borderId="3" xfId="0" applyNumberFormat="1" applyFont="1" applyBorder="1" applyAlignment="1" applyProtection="1">
      <alignment horizontal="right" vertical="center" shrinkToFit="1"/>
      <protection locked="0"/>
    </xf>
    <xf numFmtId="181" fontId="41" fillId="0" borderId="34" xfId="0" applyNumberFormat="1" applyFont="1" applyBorder="1" applyAlignment="1" applyProtection="1">
      <alignment horizontal="right" vertical="center" shrinkToFit="1"/>
      <protection locked="0"/>
    </xf>
    <xf numFmtId="181" fontId="41" fillId="0" borderId="1" xfId="0" applyNumberFormat="1" applyFont="1" applyBorder="1" applyAlignment="1" applyProtection="1">
      <alignment horizontal="right" vertical="center" shrinkToFit="1"/>
      <protection locked="0"/>
    </xf>
    <xf numFmtId="181" fontId="41" fillId="0" borderId="35" xfId="0" applyNumberFormat="1" applyFont="1" applyBorder="1" applyAlignment="1" applyProtection="1">
      <alignment horizontal="right" vertical="center" shrinkToFit="1"/>
      <protection locked="0"/>
    </xf>
    <xf numFmtId="0" fontId="39"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0" xfId="0" applyFont="1" applyAlignment="1">
      <alignment horizontal="center" vertical="center" wrapText="1"/>
    </xf>
    <xf numFmtId="0" fontId="39" fillId="0" borderId="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39" fillId="0" borderId="34" xfId="0" applyFont="1" applyBorder="1" applyAlignment="1">
      <alignment horizontal="center" vertical="center"/>
    </xf>
    <xf numFmtId="0" fontId="39" fillId="0" borderId="1" xfId="0" applyFont="1" applyBorder="1" applyAlignment="1">
      <alignment horizontal="center" vertical="center"/>
    </xf>
    <xf numFmtId="0" fontId="39" fillId="0" borderId="35" xfId="0" applyFont="1" applyBorder="1" applyAlignment="1">
      <alignment horizontal="center" vertical="center"/>
    </xf>
    <xf numFmtId="0" fontId="39" fillId="0" borderId="28" xfId="0" applyFont="1" applyBorder="1" applyAlignment="1">
      <alignment horizontal="center" vertical="center"/>
    </xf>
    <xf numFmtId="0" fontId="39" fillId="0" borderId="33" xfId="0" applyFont="1" applyBorder="1" applyAlignment="1">
      <alignment horizontal="center" vertical="center"/>
    </xf>
    <xf numFmtId="0" fontId="39" fillId="0" borderId="29" xfId="0" applyFont="1" applyBorder="1" applyAlignment="1">
      <alignment horizontal="center" vertical="center"/>
    </xf>
    <xf numFmtId="0" fontId="39" fillId="0" borderId="5"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34"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35" xfId="0" applyFont="1" applyBorder="1" applyAlignment="1">
      <alignment horizontal="center" vertical="center" shrinkToFit="1"/>
    </xf>
    <xf numFmtId="182" fontId="40" fillId="0" borderId="30" xfId="0" applyNumberFormat="1" applyFont="1" applyBorder="1" applyAlignment="1">
      <alignment horizontal="right" shrinkToFit="1"/>
    </xf>
    <xf numFmtId="182" fontId="40" fillId="0" borderId="31" xfId="0" applyNumberFormat="1" applyFont="1" applyBorder="1" applyAlignment="1">
      <alignment horizontal="right" shrinkToFit="1"/>
    </xf>
    <xf numFmtId="181" fontId="40" fillId="0" borderId="30" xfId="0" applyNumberFormat="1" applyFont="1" applyBorder="1" applyAlignment="1" applyProtection="1">
      <alignment horizontal="right" shrinkToFit="1"/>
      <protection locked="0"/>
    </xf>
    <xf numFmtId="181" fontId="40" fillId="0" borderId="31" xfId="0" applyNumberFormat="1" applyFont="1" applyBorder="1" applyAlignment="1" applyProtection="1">
      <alignment horizontal="right" shrinkToFit="1"/>
      <protection locked="0"/>
    </xf>
    <xf numFmtId="0" fontId="39" fillId="0" borderId="5" xfId="0" applyFont="1" applyBorder="1" applyAlignment="1" applyProtection="1">
      <alignment horizontal="right" vertical="center"/>
      <protection locked="0"/>
    </xf>
    <xf numFmtId="0" fontId="39" fillId="0" borderId="4" xfId="0" applyFont="1" applyBorder="1" applyAlignment="1" applyProtection="1">
      <alignment horizontal="right" vertical="center"/>
      <protection locked="0"/>
    </xf>
    <xf numFmtId="0" fontId="39" fillId="0" borderId="6"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0" xfId="0" applyFont="1" applyAlignment="1" applyProtection="1">
      <alignment horizontal="right" vertical="center"/>
      <protection locked="0"/>
    </xf>
    <xf numFmtId="0" fontId="39" fillId="0" borderId="3" xfId="0" applyFont="1" applyBorder="1" applyAlignment="1" applyProtection="1">
      <alignment horizontal="right" vertical="center"/>
      <protection locked="0"/>
    </xf>
    <xf numFmtId="0" fontId="39" fillId="0" borderId="34" xfId="0" applyFont="1" applyBorder="1" applyAlignment="1" applyProtection="1">
      <alignment horizontal="right" vertical="center"/>
      <protection locked="0"/>
    </xf>
    <xf numFmtId="0" fontId="39" fillId="0" borderId="1" xfId="0" applyFont="1" applyBorder="1" applyAlignment="1" applyProtection="1">
      <alignment horizontal="right" vertical="center"/>
      <protection locked="0"/>
    </xf>
    <xf numFmtId="0" fontId="39" fillId="0" borderId="35" xfId="0" applyFont="1" applyBorder="1" applyAlignment="1" applyProtection="1">
      <alignment horizontal="right" vertical="center"/>
      <protection locked="0"/>
    </xf>
    <xf numFmtId="0" fontId="38" fillId="0" borderId="5" xfId="0" applyFont="1" applyBorder="1" applyAlignment="1" applyProtection="1">
      <alignment horizontal="right" vertical="center" wrapText="1"/>
      <protection locked="0"/>
    </xf>
    <xf numFmtId="0" fontId="38" fillId="0" borderId="4" xfId="0" applyFont="1" applyBorder="1" applyAlignment="1" applyProtection="1">
      <alignment horizontal="right" vertical="center" wrapText="1"/>
      <protection locked="0"/>
    </xf>
    <xf numFmtId="0" fontId="38" fillId="0" borderId="6" xfId="0" applyFont="1" applyBorder="1" applyAlignment="1" applyProtection="1">
      <alignment horizontal="right" vertical="center" wrapText="1"/>
      <protection locked="0"/>
    </xf>
    <xf numFmtId="0" fontId="38" fillId="0" borderId="2" xfId="0" applyFont="1" applyBorder="1" applyAlignment="1" applyProtection="1">
      <alignment horizontal="right" vertical="center" wrapText="1"/>
      <protection locked="0"/>
    </xf>
    <xf numFmtId="0" fontId="38" fillId="0" borderId="0" xfId="0" applyFont="1" applyAlignment="1" applyProtection="1">
      <alignment horizontal="right" vertical="center" wrapText="1"/>
      <protection locked="0"/>
    </xf>
    <xf numFmtId="0" fontId="38" fillId="0" borderId="3" xfId="0" applyFont="1" applyBorder="1" applyAlignment="1" applyProtection="1">
      <alignment horizontal="right" vertical="center" wrapText="1"/>
      <protection locked="0"/>
    </xf>
    <xf numFmtId="0" fontId="38" fillId="0" borderId="34" xfId="0" applyFont="1" applyBorder="1" applyAlignment="1" applyProtection="1">
      <alignment horizontal="right" vertical="center" wrapText="1"/>
      <protection locked="0"/>
    </xf>
    <xf numFmtId="0" fontId="38" fillId="0" borderId="1" xfId="0" applyFont="1" applyBorder="1" applyAlignment="1" applyProtection="1">
      <alignment horizontal="right" vertical="center" wrapText="1"/>
      <protection locked="0"/>
    </xf>
    <xf numFmtId="0" fontId="38" fillId="0" borderId="35" xfId="0" applyFont="1" applyBorder="1" applyAlignment="1" applyProtection="1">
      <alignment horizontal="right" vertical="center" wrapText="1"/>
      <protection locked="0"/>
    </xf>
    <xf numFmtId="0" fontId="39" fillId="0" borderId="7" xfId="0" applyFont="1" applyBorder="1" applyAlignment="1">
      <alignment horizontal="left"/>
    </xf>
    <xf numFmtId="0" fontId="39" fillId="0" borderId="30" xfId="0" applyFont="1" applyBorder="1" applyAlignment="1" applyProtection="1">
      <alignment horizontal="left"/>
      <protection locked="0"/>
    </xf>
    <xf numFmtId="0" fontId="39" fillId="0" borderId="31" xfId="0" applyFont="1" applyBorder="1" applyAlignment="1" applyProtection="1">
      <alignment horizontal="left"/>
      <protection locked="0"/>
    </xf>
    <xf numFmtId="0" fontId="39" fillId="0" borderId="32" xfId="0" applyFont="1" applyBorder="1" applyAlignment="1" applyProtection="1">
      <alignment horizontal="left"/>
      <protection locked="0"/>
    </xf>
    <xf numFmtId="0" fontId="39" fillId="0" borderId="7" xfId="0" applyFont="1" applyBorder="1" applyAlignment="1">
      <alignment horizontal="left" shrinkToFit="1"/>
    </xf>
    <xf numFmtId="0" fontId="39" fillId="0" borderId="2"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7" xfId="0" applyFont="1" applyBorder="1" applyAlignment="1">
      <alignment horizontal="left" vertical="center"/>
    </xf>
    <xf numFmtId="179" fontId="40" fillId="0" borderId="30" xfId="0" applyNumberFormat="1" applyFont="1" applyBorder="1" applyAlignment="1">
      <alignment horizontal="right" vertical="top" wrapText="1"/>
    </xf>
    <xf numFmtId="179" fontId="40" fillId="0" borderId="31" xfId="0" applyNumberFormat="1" applyFont="1" applyBorder="1" applyAlignment="1">
      <alignment horizontal="right" vertical="top" wrapText="1"/>
    </xf>
    <xf numFmtId="0" fontId="39" fillId="0" borderId="5" xfId="0" applyFont="1" applyBorder="1" applyAlignment="1" applyProtection="1">
      <alignment horizontal="left" shrinkToFit="1"/>
      <protection locked="0"/>
    </xf>
    <xf numFmtId="0" fontId="39" fillId="0" borderId="4" xfId="0" applyFont="1" applyBorder="1" applyAlignment="1" applyProtection="1">
      <alignment horizontal="left" shrinkToFit="1"/>
      <protection locked="0"/>
    </xf>
    <xf numFmtId="0" fontId="39" fillId="0" borderId="34" xfId="0" applyFont="1" applyBorder="1" applyAlignment="1" applyProtection="1">
      <alignment horizontal="left" shrinkToFit="1"/>
      <protection locked="0"/>
    </xf>
    <xf numFmtId="0" fontId="39" fillId="0" borderId="1" xfId="0" applyFont="1" applyBorder="1" applyAlignment="1" applyProtection="1">
      <alignment horizontal="left" shrinkToFit="1"/>
      <protection locked="0"/>
    </xf>
    <xf numFmtId="0" fontId="39" fillId="0" borderId="5" xfId="0" applyFont="1" applyBorder="1" applyAlignment="1">
      <alignment horizontal="left" vertical="center"/>
    </xf>
    <xf numFmtId="0" fontId="39" fillId="0" borderId="4" xfId="0" applyFont="1" applyBorder="1" applyAlignment="1">
      <alignment horizontal="left" vertical="center"/>
    </xf>
    <xf numFmtId="0" fontId="39" fillId="0" borderId="6" xfId="0" applyFont="1" applyBorder="1" applyAlignment="1">
      <alignment horizontal="left" vertical="center"/>
    </xf>
    <xf numFmtId="0" fontId="39" fillId="0" borderId="34" xfId="0" applyFont="1" applyBorder="1" applyAlignment="1">
      <alignment horizontal="left" vertical="center"/>
    </xf>
    <xf numFmtId="0" fontId="39" fillId="0" borderId="1" xfId="0" applyFont="1" applyBorder="1" applyAlignment="1">
      <alignment horizontal="left" vertical="center"/>
    </xf>
    <xf numFmtId="0" fontId="39" fillId="0" borderId="35" xfId="0" applyFont="1" applyBorder="1" applyAlignment="1">
      <alignment horizontal="left"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32" xfId="0" applyFont="1" applyBorder="1" applyAlignment="1">
      <alignment horizontal="center" vertical="center"/>
    </xf>
    <xf numFmtId="0" fontId="39" fillId="0" borderId="0" xfId="0" applyFont="1" applyAlignment="1" applyProtection="1">
      <alignment horizontal="left" shrinkToFit="1"/>
      <protection locked="0"/>
    </xf>
    <xf numFmtId="0" fontId="39" fillId="0" borderId="30" xfId="0" applyFont="1" applyBorder="1" applyAlignment="1">
      <alignment horizontal="left" vertical="center"/>
    </xf>
    <xf numFmtId="0" fontId="39" fillId="0" borderId="31" xfId="0" applyFont="1" applyBorder="1" applyAlignment="1">
      <alignment horizontal="left" vertical="center"/>
    </xf>
    <xf numFmtId="0" fontId="39" fillId="0" borderId="32" xfId="0" applyFont="1" applyBorder="1" applyAlignment="1">
      <alignment horizontal="left" vertical="center"/>
    </xf>
    <xf numFmtId="0" fontId="39" fillId="0" borderId="7" xfId="0" applyFont="1" applyBorder="1" applyAlignment="1" applyProtection="1">
      <alignment horizontal="left" vertical="center" wrapText="1"/>
      <protection locked="0"/>
    </xf>
    <xf numFmtId="0" fontId="39" fillId="0" borderId="28"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protection locked="0"/>
    </xf>
    <xf numFmtId="0" fontId="39" fillId="0" borderId="7" xfId="0" applyFont="1" applyBorder="1" applyAlignment="1">
      <alignment horizontal="left" vertical="center" wrapText="1"/>
    </xf>
    <xf numFmtId="0" fontId="39" fillId="0" borderId="30" xfId="0" applyFont="1" applyBorder="1" applyAlignment="1" applyProtection="1">
      <alignment horizontal="center" vertical="center" shrinkToFit="1"/>
      <protection locked="0"/>
    </xf>
    <xf numFmtId="0" fontId="39" fillId="0" borderId="31" xfId="0" applyFont="1" applyBorder="1" applyAlignment="1" applyProtection="1">
      <alignment horizontal="center" vertical="center" shrinkToFit="1"/>
      <protection locked="0"/>
    </xf>
    <xf numFmtId="0" fontId="39" fillId="0" borderId="32" xfId="0" applyFont="1" applyBorder="1" applyAlignment="1" applyProtection="1">
      <alignment horizontal="center" vertical="center" shrinkToFit="1"/>
      <protection locked="0"/>
    </xf>
    <xf numFmtId="181" fontId="39" fillId="0" borderId="5" xfId="0" applyNumberFormat="1" applyFont="1" applyBorder="1" applyAlignment="1" applyProtection="1">
      <alignment horizontal="center" vertical="center"/>
      <protection locked="0"/>
    </xf>
    <xf numFmtId="181" fontId="39" fillId="0" borderId="4" xfId="0" applyNumberFormat="1" applyFont="1" applyBorder="1" applyAlignment="1" applyProtection="1">
      <alignment horizontal="center" vertical="center"/>
      <protection locked="0"/>
    </xf>
    <xf numFmtId="181" fontId="39" fillId="0" borderId="34" xfId="0" applyNumberFormat="1" applyFont="1" applyBorder="1" applyAlignment="1" applyProtection="1">
      <alignment horizontal="center" vertical="center"/>
      <protection locked="0"/>
    </xf>
    <xf numFmtId="181" fontId="39" fillId="0" borderId="1" xfId="0" applyNumberFormat="1" applyFont="1" applyBorder="1" applyAlignment="1" applyProtection="1">
      <alignment horizontal="center" vertical="center"/>
      <protection locked="0"/>
    </xf>
    <xf numFmtId="0" fontId="39" fillId="0" borderId="5" xfId="0" applyFont="1" applyBorder="1" applyAlignment="1" applyProtection="1">
      <alignment horizontal="left" vertical="center" wrapText="1"/>
      <protection locked="0"/>
    </xf>
    <xf numFmtId="0" fontId="39" fillId="0" borderId="4" xfId="0" applyFont="1" applyBorder="1" applyAlignment="1" applyProtection="1">
      <alignment horizontal="left" vertical="center" wrapText="1"/>
      <protection locked="0"/>
    </xf>
    <xf numFmtId="0" fontId="39" fillId="0" borderId="6" xfId="0" applyFont="1" applyBorder="1" applyAlignment="1" applyProtection="1">
      <alignment horizontal="left" vertical="center" wrapText="1"/>
      <protection locked="0"/>
    </xf>
    <xf numFmtId="0" fontId="39" fillId="0" borderId="2"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39" fillId="0" borderId="3" xfId="0" applyFont="1" applyBorder="1" applyAlignment="1" applyProtection="1">
      <alignment horizontal="left" vertical="center" wrapText="1"/>
      <protection locked="0"/>
    </xf>
    <xf numFmtId="0" fontId="39" fillId="0" borderId="34" xfId="0" applyFont="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9" fillId="0" borderId="35" xfId="0" applyFont="1" applyBorder="1" applyAlignment="1" applyProtection="1">
      <alignment horizontal="left" vertical="center" wrapText="1"/>
      <protection locked="0"/>
    </xf>
    <xf numFmtId="0" fontId="39" fillId="0" borderId="7" xfId="0" applyFont="1" applyBorder="1" applyAlignment="1">
      <alignment horizontal="center" vertical="center" shrinkToFit="1"/>
    </xf>
    <xf numFmtId="0" fontId="39" fillId="0" borderId="2" xfId="0" applyFont="1" applyBorder="1" applyAlignment="1" applyProtection="1">
      <alignment horizontal="left" shrinkToFit="1"/>
      <protection locked="0"/>
    </xf>
    <xf numFmtId="0" fontId="17" fillId="0" borderId="0" xfId="0" applyFont="1" applyAlignment="1">
      <alignment horizontal="left" vertical="center" wrapText="1"/>
    </xf>
    <xf numFmtId="0" fontId="39" fillId="0" borderId="7" xfId="0" applyFont="1" applyBorder="1" applyAlignment="1">
      <alignment horizontal="center" vertical="center"/>
    </xf>
    <xf numFmtId="183" fontId="40" fillId="0" borderId="7" xfId="0" applyNumberFormat="1" applyFont="1" applyBorder="1" applyAlignment="1">
      <alignment horizontal="center" vertical="center"/>
    </xf>
    <xf numFmtId="183" fontId="40" fillId="0" borderId="7" xfId="0" applyNumberFormat="1" applyFont="1" applyBorder="1" applyAlignment="1">
      <alignment horizontal="center" vertical="center" shrinkToFit="1"/>
    </xf>
    <xf numFmtId="183" fontId="40" fillId="0" borderId="28" xfId="0" applyNumberFormat="1" applyFont="1" applyBorder="1" applyAlignment="1">
      <alignment horizontal="center" vertical="center" shrinkToFit="1"/>
    </xf>
    <xf numFmtId="183" fontId="40" fillId="0" borderId="29" xfId="0" applyNumberFormat="1" applyFont="1" applyBorder="1" applyAlignment="1">
      <alignment horizontal="center" vertical="center"/>
    </xf>
    <xf numFmtId="183" fontId="40" fillId="0" borderId="28" xfId="0" applyNumberFormat="1" applyFont="1" applyBorder="1" applyAlignment="1">
      <alignment horizontal="center" vertical="center"/>
    </xf>
    <xf numFmtId="0" fontId="39" fillId="0" borderId="29" xfId="0" applyFont="1" applyBorder="1" applyAlignment="1">
      <alignment horizontal="center" vertical="center" shrinkToFit="1"/>
    </xf>
    <xf numFmtId="0" fontId="39" fillId="0" borderId="28" xfId="0" applyFont="1" applyBorder="1" applyAlignment="1">
      <alignment horizontal="center" vertical="center" shrinkToFit="1"/>
    </xf>
    <xf numFmtId="49" fontId="37" fillId="0" borderId="1" xfId="0" applyNumberFormat="1" applyFont="1" applyBorder="1" applyAlignment="1" applyProtection="1">
      <alignment horizontal="left" shrinkToFit="1"/>
      <protection locked="0"/>
    </xf>
    <xf numFmtId="0" fontId="37" fillId="0" borderId="1" xfId="0" applyFont="1" applyBorder="1" applyAlignment="1">
      <alignment horizontal="center" shrinkToFit="1"/>
    </xf>
    <xf numFmtId="0" fontId="40" fillId="0" borderId="0" xfId="0" applyFont="1" applyAlignment="1">
      <alignment horizontal="center"/>
    </xf>
    <xf numFmtId="49" fontId="37" fillId="0" borderId="1" xfId="0" applyNumberFormat="1" applyFont="1" applyBorder="1" applyAlignment="1">
      <alignment horizontal="left" shrinkToFit="1"/>
    </xf>
    <xf numFmtId="0" fontId="39" fillId="0" borderId="0" xfId="0" applyFont="1" applyAlignment="1">
      <alignment horizontal="center" shrinkToFit="1"/>
    </xf>
    <xf numFmtId="49" fontId="37" fillId="0" borderId="0" xfId="0" applyNumberFormat="1" applyFont="1" applyAlignment="1" applyProtection="1">
      <alignment horizontal="left" vertical="center" wrapText="1"/>
      <protection locked="0"/>
    </xf>
    <xf numFmtId="49" fontId="37" fillId="0" borderId="0" xfId="0" applyNumberFormat="1" applyFont="1" applyAlignment="1" applyProtection="1">
      <alignment horizontal="center" vertical="center" wrapText="1"/>
      <protection locked="0"/>
    </xf>
    <xf numFmtId="49" fontId="37" fillId="0" borderId="0" xfId="0" applyNumberFormat="1" applyFont="1" applyAlignment="1" applyProtection="1">
      <alignment horizontal="center" vertical="center" shrinkToFit="1"/>
      <protection locked="0"/>
    </xf>
    <xf numFmtId="0" fontId="52" fillId="0" borderId="0" xfId="0" applyFont="1" applyAlignment="1">
      <alignment horizontal="left" shrinkToFit="1"/>
    </xf>
    <xf numFmtId="0" fontId="0" fillId="0" borderId="0" xfId="0" applyAlignment="1">
      <alignment horizontal="left" shrinkToFit="1"/>
    </xf>
    <xf numFmtId="0" fontId="43" fillId="0" borderId="0" xfId="0" applyFont="1" applyAlignment="1">
      <alignment horizontal="center" vertical="center"/>
    </xf>
    <xf numFmtId="0" fontId="37" fillId="0" borderId="0" xfId="0" applyFont="1" applyAlignment="1" applyProtection="1">
      <alignment horizontal="left" vertical="top" wrapText="1"/>
      <protection locked="0"/>
    </xf>
    <xf numFmtId="0" fontId="39" fillId="0" borderId="0" xfId="0" applyFont="1" applyAlignment="1">
      <alignment horizontal="center" vertical="center" shrinkToFit="1"/>
    </xf>
    <xf numFmtId="0" fontId="39" fillId="0" borderId="0" xfId="0" applyFont="1" applyAlignment="1">
      <alignment horizontal="left" vertical="center"/>
    </xf>
    <xf numFmtId="0" fontId="39" fillId="0" borderId="0" xfId="0" applyFont="1" applyAlignment="1">
      <alignment horizontal="justify" vertical="center"/>
    </xf>
    <xf numFmtId="0" fontId="28" fillId="0" borderId="0" xfId="0" applyFont="1" applyAlignment="1">
      <alignment horizontal="center" vertical="center"/>
    </xf>
    <xf numFmtId="0" fontId="7" fillId="0" borderId="7" xfId="0" applyFont="1"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7"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7"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4" xfId="0" applyBorder="1" applyAlignment="1">
      <alignment horizontal="left" vertical="center" wrapText="1"/>
    </xf>
    <xf numFmtId="0" fontId="0" fillId="0" borderId="1" xfId="0" applyBorder="1" applyAlignment="1">
      <alignment horizontal="left" vertical="center" wrapText="1"/>
    </xf>
    <xf numFmtId="0" fontId="0" fillId="0" borderId="35" xfId="0" applyBorder="1" applyAlignment="1">
      <alignment horizontal="left" vertical="center" wrapText="1"/>
    </xf>
    <xf numFmtId="0" fontId="0" fillId="0" borderId="7" xfId="0" applyBorder="1" applyAlignment="1">
      <alignment horizontal="center" wrapText="1"/>
    </xf>
    <xf numFmtId="0" fontId="7" fillId="0" borderId="7" xfId="0" applyFont="1" applyBorder="1" applyAlignment="1">
      <alignment horizontal="center"/>
    </xf>
    <xf numFmtId="0" fontId="7" fillId="0" borderId="5"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4" xfId="0" applyBorder="1" applyAlignment="1">
      <alignment vertical="center" wrapText="1"/>
    </xf>
    <xf numFmtId="0" fontId="0" fillId="0" borderId="1" xfId="0" applyBorder="1" applyAlignment="1">
      <alignment vertical="center" wrapText="1"/>
    </xf>
    <xf numFmtId="0" fontId="0" fillId="0" borderId="35" xfId="0" applyBorder="1" applyAlignment="1">
      <alignment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34" xfId="0" applyFont="1" applyBorder="1" applyAlignment="1">
      <alignment vertical="center" wrapText="1"/>
    </xf>
    <xf numFmtId="0" fontId="7" fillId="0" borderId="1" xfId="0" applyFont="1" applyBorder="1" applyAlignment="1">
      <alignment vertical="center" wrapText="1"/>
    </xf>
    <xf numFmtId="0" fontId="7" fillId="0" borderId="35" xfId="0" applyFont="1" applyBorder="1" applyAlignment="1">
      <alignment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left" vertical="center" wrapText="1"/>
    </xf>
    <xf numFmtId="0" fontId="58" fillId="0" borderId="0" xfId="0" applyFont="1" applyAlignment="1">
      <alignment horizontal="center"/>
    </xf>
    <xf numFmtId="49" fontId="37" fillId="0" borderId="0" xfId="0" applyNumberFormat="1" applyFont="1" applyAlignment="1" applyProtection="1">
      <alignment horizontal="left" shrinkToFit="1"/>
      <protection locked="0"/>
    </xf>
    <xf numFmtId="0" fontId="37" fillId="0" borderId="0" xfId="0" applyFont="1" applyAlignment="1" applyProtection="1">
      <alignment horizontal="center" shrinkToFit="1"/>
      <protection locked="0"/>
    </xf>
    <xf numFmtId="0" fontId="16" fillId="3" borderId="19" xfId="1" applyFont="1" applyFill="1" applyBorder="1" applyAlignment="1" applyProtection="1">
      <alignment horizontal="center" vertical="center"/>
      <protection hidden="1"/>
    </xf>
    <xf numFmtId="0" fontId="16" fillId="3" borderId="20" xfId="1" applyFont="1" applyFill="1" applyBorder="1" applyAlignment="1" applyProtection="1">
      <alignment horizontal="center" vertical="center"/>
      <protection hidden="1"/>
    </xf>
    <xf numFmtId="0" fontId="16" fillId="3" borderId="21" xfId="1" applyFont="1" applyFill="1" applyBorder="1" applyAlignment="1" applyProtection="1">
      <alignment horizontal="center" vertical="center"/>
      <protection hidden="1"/>
    </xf>
    <xf numFmtId="0" fontId="16" fillId="3" borderId="22" xfId="1" applyFont="1" applyFill="1" applyBorder="1" applyAlignment="1" applyProtection="1">
      <alignment horizontal="center" vertical="center"/>
      <protection hidden="1"/>
    </xf>
    <xf numFmtId="0" fontId="16" fillId="3" borderId="7" xfId="1" applyFont="1" applyFill="1" applyBorder="1" applyAlignment="1" applyProtection="1">
      <alignment horizontal="center" vertical="center"/>
      <protection hidden="1"/>
    </xf>
    <xf numFmtId="0" fontId="16" fillId="3" borderId="23" xfId="1" applyFont="1" applyFill="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5" fillId="0" borderId="5" xfId="1" applyFont="1" applyBorder="1" applyAlignment="1" applyProtection="1">
      <alignment horizontal="center" vertical="center" shrinkToFit="1"/>
      <protection hidden="1"/>
    </xf>
    <xf numFmtId="0" fontId="15" fillId="0" borderId="4" xfId="1" applyFont="1" applyBorder="1" applyAlignment="1" applyProtection="1">
      <alignment horizontal="center" vertical="center" shrinkToFit="1"/>
      <protection hidden="1"/>
    </xf>
    <xf numFmtId="0" fontId="15" fillId="0" borderId="6" xfId="1" applyFont="1" applyBorder="1" applyAlignment="1" applyProtection="1">
      <alignment horizontal="center" vertical="center" shrinkToFit="1"/>
      <protection hidden="1"/>
    </xf>
    <xf numFmtId="0" fontId="15" fillId="0" borderId="2" xfId="1" applyFont="1" applyBorder="1" applyAlignment="1" applyProtection="1">
      <alignment horizontal="center" vertical="center" shrinkToFit="1"/>
      <protection hidden="1"/>
    </xf>
    <xf numFmtId="0" fontId="15" fillId="0" borderId="0" xfId="1" applyFont="1" applyAlignment="1" applyProtection="1">
      <alignment horizontal="center" vertical="center" shrinkToFit="1"/>
      <protection hidden="1"/>
    </xf>
    <xf numFmtId="0" fontId="15" fillId="0" borderId="3" xfId="1" applyFont="1" applyBorder="1" applyAlignment="1" applyProtection="1">
      <alignment horizontal="center" vertical="center" shrinkToFit="1"/>
      <protection hidden="1"/>
    </xf>
    <xf numFmtId="0" fontId="15" fillId="0" borderId="26" xfId="1" applyFont="1" applyBorder="1" applyAlignment="1" applyProtection="1">
      <alignment horizontal="center" vertical="center" shrinkToFit="1"/>
      <protection hidden="1"/>
    </xf>
    <xf numFmtId="0" fontId="15" fillId="0" borderId="17" xfId="1" applyFont="1" applyBorder="1" applyAlignment="1" applyProtection="1">
      <alignment horizontal="center" vertical="center" shrinkToFit="1"/>
      <protection hidden="1"/>
    </xf>
    <xf numFmtId="0" fontId="15" fillId="0" borderId="27" xfId="1" applyFont="1" applyBorder="1" applyAlignment="1" applyProtection="1">
      <alignment horizontal="center" vertical="center" shrinkToFit="1"/>
      <protection hidden="1"/>
    </xf>
    <xf numFmtId="0" fontId="15" fillId="0" borderId="15" xfId="1" applyFont="1" applyBorder="1" applyAlignment="1" applyProtection="1">
      <alignment horizontal="center" vertical="center" shrinkToFit="1"/>
      <protection hidden="1"/>
    </xf>
    <xf numFmtId="0" fontId="15" fillId="0" borderId="12" xfId="1" applyFont="1" applyBorder="1" applyAlignment="1" applyProtection="1">
      <alignment horizontal="center" vertical="center" shrinkToFit="1"/>
      <protection hidden="1"/>
    </xf>
    <xf numFmtId="0" fontId="15" fillId="0" borderId="18" xfId="1" applyFont="1" applyBorder="1" applyAlignment="1" applyProtection="1">
      <alignment horizontal="center" vertical="center" shrinkToFit="1"/>
      <protection hidden="1"/>
    </xf>
    <xf numFmtId="0" fontId="14" fillId="0" borderId="5" xfId="1" applyFont="1" applyBorder="1" applyAlignment="1" applyProtection="1">
      <alignment horizontal="left" vertical="center"/>
      <protection hidden="1"/>
    </xf>
    <xf numFmtId="0" fontId="14" fillId="0" borderId="4" xfId="1" applyFont="1" applyBorder="1" applyAlignment="1" applyProtection="1">
      <alignment horizontal="left" vertical="center"/>
      <protection hidden="1"/>
    </xf>
    <xf numFmtId="0" fontId="14" fillId="0" borderId="6"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26" xfId="1" applyFont="1" applyBorder="1" applyAlignment="1" applyProtection="1">
      <alignment horizontal="left" vertical="center"/>
      <protection hidden="1"/>
    </xf>
    <xf numFmtId="0" fontId="14" fillId="0" borderId="17" xfId="1" applyFont="1" applyBorder="1" applyAlignment="1" applyProtection="1">
      <alignment horizontal="left" vertical="center"/>
      <protection hidden="1"/>
    </xf>
    <xf numFmtId="0" fontId="14" fillId="0" borderId="27" xfId="1" applyFont="1" applyBorder="1" applyAlignment="1" applyProtection="1">
      <alignment horizontal="left" vertical="center"/>
      <protection hidden="1"/>
    </xf>
    <xf numFmtId="0" fontId="39" fillId="0" borderId="29" xfId="0" applyFont="1" applyBorder="1" applyAlignment="1" applyProtection="1">
      <alignment horizontal="left"/>
      <protection locked="0"/>
    </xf>
    <xf numFmtId="183" fontId="37" fillId="0" borderId="5" xfId="0" applyNumberFormat="1" applyFont="1" applyBorder="1" applyAlignment="1">
      <alignment horizontal="center" vertical="center"/>
    </xf>
    <xf numFmtId="183" fontId="37" fillId="0" borderId="4" xfId="0" applyNumberFormat="1" applyFont="1" applyBorder="1" applyAlignment="1">
      <alignment horizontal="center" vertical="center"/>
    </xf>
    <xf numFmtId="183" fontId="37" fillId="0" borderId="6" xfId="0" applyNumberFormat="1" applyFont="1" applyBorder="1" applyAlignment="1">
      <alignment horizontal="center" vertical="center"/>
    </xf>
    <xf numFmtId="183" fontId="37" fillId="0" borderId="2" xfId="0" applyNumberFormat="1" applyFont="1" applyBorder="1" applyAlignment="1">
      <alignment horizontal="center" vertical="center"/>
    </xf>
    <xf numFmtId="183" fontId="37" fillId="0" borderId="0" xfId="0" applyNumberFormat="1" applyFont="1" applyAlignment="1">
      <alignment horizontal="center" vertical="center"/>
    </xf>
    <xf numFmtId="183" fontId="37" fillId="0" borderId="3" xfId="0" applyNumberFormat="1" applyFont="1" applyBorder="1" applyAlignment="1">
      <alignment horizontal="center" vertical="center"/>
    </xf>
    <xf numFmtId="183" fontId="37" fillId="0" borderId="34" xfId="0" applyNumberFormat="1" applyFont="1" applyBorder="1" applyAlignment="1">
      <alignment horizontal="center" vertical="center"/>
    </xf>
    <xf numFmtId="183" fontId="37" fillId="0" borderId="1" xfId="0" applyNumberFormat="1" applyFont="1" applyBorder="1" applyAlignment="1">
      <alignment horizontal="center" vertical="center"/>
    </xf>
    <xf numFmtId="183" fontId="37" fillId="0" borderId="35" xfId="0" applyNumberFormat="1" applyFont="1" applyBorder="1" applyAlignment="1">
      <alignment horizontal="center" vertical="center"/>
    </xf>
    <xf numFmtId="183" fontId="37" fillId="0" borderId="5" xfId="0" applyNumberFormat="1" applyFont="1" applyBorder="1" applyAlignment="1">
      <alignment horizontal="center" vertical="center" shrinkToFit="1"/>
    </xf>
    <xf numFmtId="183" fontId="37" fillId="0" borderId="4" xfId="0" applyNumberFormat="1" applyFont="1" applyBorder="1" applyAlignment="1">
      <alignment horizontal="center" vertical="center" shrinkToFit="1"/>
    </xf>
    <xf numFmtId="183" fontId="37" fillId="0" borderId="6" xfId="0" applyNumberFormat="1" applyFont="1" applyBorder="1" applyAlignment="1">
      <alignment horizontal="center" vertical="center" shrinkToFit="1"/>
    </xf>
    <xf numFmtId="183" fontId="37" fillId="0" borderId="2" xfId="0" applyNumberFormat="1" applyFont="1" applyBorder="1" applyAlignment="1">
      <alignment horizontal="center" vertical="center" shrinkToFit="1"/>
    </xf>
    <xf numFmtId="183" fontId="37" fillId="0" borderId="0" xfId="0" applyNumberFormat="1" applyFont="1" applyAlignment="1">
      <alignment horizontal="center" vertical="center" shrinkToFit="1"/>
    </xf>
    <xf numFmtId="183" fontId="37" fillId="0" borderId="3" xfId="0" applyNumberFormat="1" applyFont="1" applyBorder="1" applyAlignment="1">
      <alignment horizontal="center" vertical="center" shrinkToFit="1"/>
    </xf>
    <xf numFmtId="0" fontId="7" fillId="0" borderId="7" xfId="0" applyFont="1" applyBorder="1" applyAlignment="1">
      <alignment horizontal="center" vertical="center" wrapText="1"/>
    </xf>
    <xf numFmtId="181" fontId="40" fillId="0" borderId="5" xfId="0" applyNumberFormat="1" applyFont="1" applyBorder="1" applyAlignment="1" applyProtection="1">
      <alignment horizontal="center" shrinkToFit="1"/>
      <protection locked="0"/>
    </xf>
    <xf numFmtId="181" fontId="40" fillId="0" borderId="4" xfId="0" applyNumberFormat="1" applyFont="1" applyBorder="1" applyAlignment="1" applyProtection="1">
      <alignment horizontal="center" shrinkToFit="1"/>
      <protection locked="0"/>
    </xf>
    <xf numFmtId="181" fontId="40" fillId="0" borderId="34" xfId="0" applyNumberFormat="1" applyFont="1" applyBorder="1" applyAlignment="1" applyProtection="1">
      <alignment horizontal="center" shrinkToFit="1"/>
      <protection locked="0"/>
    </xf>
    <xf numFmtId="181" fontId="40" fillId="0" borderId="1" xfId="0" applyNumberFormat="1" applyFont="1" applyBorder="1" applyAlignment="1" applyProtection="1">
      <alignment horizontal="center" shrinkToFit="1"/>
      <protection locked="0"/>
    </xf>
    <xf numFmtId="181" fontId="40" fillId="0" borderId="5" xfId="0" applyNumberFormat="1" applyFont="1" applyBorder="1" applyAlignment="1">
      <alignment horizontal="center" shrinkToFit="1"/>
    </xf>
    <xf numFmtId="181" fontId="40" fillId="0" borderId="4" xfId="0" applyNumberFormat="1" applyFont="1" applyBorder="1" applyAlignment="1">
      <alignment horizontal="center" shrinkToFit="1"/>
    </xf>
    <xf numFmtId="181" fontId="40" fillId="0" borderId="34" xfId="0" applyNumberFormat="1" applyFont="1" applyBorder="1" applyAlignment="1">
      <alignment horizontal="center" shrinkToFit="1"/>
    </xf>
    <xf numFmtId="181" fontId="40" fillId="0" borderId="1" xfId="0" applyNumberFormat="1" applyFont="1" applyBorder="1" applyAlignment="1">
      <alignment horizontal="center" shrinkToFit="1"/>
    </xf>
    <xf numFmtId="0" fontId="37" fillId="0" borderId="7" xfId="0" applyFont="1" applyBorder="1" applyAlignment="1" applyProtection="1">
      <alignment horizontal="center" vertical="center" shrinkToFit="1"/>
      <protection locked="0"/>
    </xf>
    <xf numFmtId="0" fontId="39" fillId="0" borderId="7" xfId="0" applyFont="1" applyBorder="1" applyAlignment="1">
      <alignment horizontal="center" vertical="center" wrapText="1"/>
    </xf>
    <xf numFmtId="49" fontId="37" fillId="0" borderId="7" xfId="0" applyNumberFormat="1" applyFont="1" applyBorder="1" applyAlignment="1" applyProtection="1">
      <alignment horizontal="center" vertical="center" shrinkToFit="1"/>
      <protection locked="0"/>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0" fillId="0" borderId="4" xfId="0" applyBorder="1" applyAlignment="1">
      <alignment horizontal="center" wrapText="1"/>
    </xf>
    <xf numFmtId="0" fontId="0" fillId="0" borderId="1" xfId="0" applyBorder="1" applyAlignment="1">
      <alignment horizont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cellXfs>
  <cellStyles count="8">
    <cellStyle name="ハイパーリンク" xfId="3" builtinId="8"/>
    <cellStyle name="標準" xfId="0" builtinId="0"/>
    <cellStyle name="標準 2" xfId="2" xr:uid="{6F47E688-9B91-4401-A04A-790476C4250D}"/>
    <cellStyle name="標準 2 2" xfId="5" xr:uid="{13CA25F8-0DF1-4473-A523-E7451E85741D}"/>
    <cellStyle name="標準 2 2 2" xfId="6" xr:uid="{27F64E7C-EDB0-4BF5-8BBE-F92CFE95B672}"/>
    <cellStyle name="標準 2 2 2 2" xfId="7" xr:uid="{DC97DAE9-BC6B-4512-B679-1B8DE5AD2A67}"/>
    <cellStyle name="標準 2 3" xfId="1" xr:uid="{AD53797C-7B5F-45EE-8486-23FFF281F101}"/>
    <cellStyle name="標準 3" xfId="4" xr:uid="{037808E0-EEC7-4893-BE0B-A1BF00EABE76}"/>
  </cellStyles>
  <dxfs count="1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auto="1"/>
          <bgColor rgb="FFFFFF00"/>
        </patternFill>
      </fill>
    </dxf>
    <dxf>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auto="1"/>
          <bgColor rgb="FFFFFF00"/>
        </patternFill>
      </fill>
    </dxf>
    <dxf>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externalLink" Target="externalLinks/externalLink4.xml" /><Relationship Id="rId3" Type="http://schemas.openxmlformats.org/officeDocument/2006/relationships/worksheet" Target="worksheets/sheet3.xml" /><Relationship Id="rId21"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externalLink" Target="externalLinks/externalLink3.xml" /><Relationship Id="rId2" Type="http://schemas.openxmlformats.org/officeDocument/2006/relationships/worksheet" Target="worksheets/sheet2.xml" /><Relationship Id="rId16" Type="http://schemas.openxmlformats.org/officeDocument/2006/relationships/externalLink" Target="externalLinks/externalLink2.xml" /><Relationship Id="rId20"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externalLink" Target="externalLinks/externalLink1.xml" /><Relationship Id="rId10" Type="http://schemas.openxmlformats.org/officeDocument/2006/relationships/worksheet" Target="worksheets/sheet10.xml" /><Relationship Id="rId19"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alcChain" Target="calcChain.xml" /></Relationships>
</file>

<file path=xl/ctrlProps/ctrlProp1.xml><?xml version="1.0" encoding="utf-8"?>
<formControlPr xmlns="http://schemas.microsoft.com/office/spreadsheetml/2009/9/main" objectType="CheckBox" checked="Checked" fmlaLink="$U$17" lockText="1" noThreeD="1"/>
</file>

<file path=xl/ctrlProps/ctrlProp10.xml><?xml version="1.0" encoding="utf-8"?>
<formControlPr xmlns="http://schemas.microsoft.com/office/spreadsheetml/2009/9/main" objectType="CheckBox" fmlaLink="$U$68" lockText="1" noThreeD="1"/>
</file>

<file path=xl/ctrlProps/ctrlProp11.xml><?xml version="1.0" encoding="utf-8"?>
<formControlPr xmlns="http://schemas.microsoft.com/office/spreadsheetml/2009/9/main" objectType="CheckBox" fmlaLink="$U$70" lockText="1" noThreeD="1"/>
</file>

<file path=xl/ctrlProps/ctrlProp12.xml><?xml version="1.0" encoding="utf-8"?>
<formControlPr xmlns="http://schemas.microsoft.com/office/spreadsheetml/2009/9/main" objectType="CheckBox" fmlaLink="$U$72" lockText="1" noThreeD="1"/>
</file>

<file path=xl/ctrlProps/ctrlProp13.xml><?xml version="1.0" encoding="utf-8"?>
<formControlPr xmlns="http://schemas.microsoft.com/office/spreadsheetml/2009/9/main" objectType="CheckBox" fmlaLink="$AA$36" noThreeD="1"/>
</file>

<file path=xl/ctrlProps/ctrlProp14.xml><?xml version="1.0" encoding="utf-8"?>
<formControlPr xmlns="http://schemas.microsoft.com/office/spreadsheetml/2009/9/main" objectType="CheckBox" fmlaLink="$Z$36" noThreeD="1"/>
</file>

<file path=xl/ctrlProps/ctrlProp15.xml><?xml version="1.0" encoding="utf-8"?>
<formControlPr xmlns="http://schemas.microsoft.com/office/spreadsheetml/2009/9/main" objectType="CheckBox" fmlaLink="$AB$36" noThreeD="1"/>
</file>

<file path=xl/ctrlProps/ctrlProp16.xml><?xml version="1.0" encoding="utf-8"?>
<formControlPr xmlns="http://schemas.microsoft.com/office/spreadsheetml/2009/9/main" objectType="CheckBox" fmlaLink="$AB$35" noThreeD="1"/>
</file>

<file path=xl/ctrlProps/ctrlProp17.xml><?xml version="1.0" encoding="utf-8"?>
<formControlPr xmlns="http://schemas.microsoft.com/office/spreadsheetml/2009/9/main" objectType="CheckBox" fmlaLink="$AA$35"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AA$27"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AB$27"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U$28"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checked="Checked" fmlaLink="$U$9" lockText="1" noThreeD="1"/>
</file>

<file path=xl/ctrlProps/ctrlProp46.xml><?xml version="1.0" encoding="utf-8"?>
<formControlPr xmlns="http://schemas.microsoft.com/office/spreadsheetml/2009/9/main" objectType="CheckBox" fmlaLink="$U$20" lockText="1" noThreeD="1"/>
</file>

<file path=xl/ctrlProps/ctrlProp47.xml><?xml version="1.0" encoding="utf-8"?>
<formControlPr xmlns="http://schemas.microsoft.com/office/spreadsheetml/2009/9/main" objectType="CheckBox" fmlaLink="$AA$25" noThreeD="1"/>
</file>

<file path=xl/ctrlProps/ctrlProp48.xml><?xml version="1.0" encoding="utf-8"?>
<formControlPr xmlns="http://schemas.microsoft.com/office/spreadsheetml/2009/9/main" objectType="CheckBox" fmlaLink="$AB$25" noThreeD="1"/>
</file>

<file path=xl/ctrlProps/ctrlProp49.xml><?xml version="1.0" encoding="utf-8"?>
<formControlPr xmlns="http://schemas.microsoft.com/office/spreadsheetml/2009/9/main" objectType="CheckBox" fmlaLink="$AA$19" noThreeD="1"/>
</file>

<file path=xl/ctrlProps/ctrlProp5.xml><?xml version="1.0" encoding="utf-8"?>
<formControlPr xmlns="http://schemas.microsoft.com/office/spreadsheetml/2009/9/main" objectType="CheckBox" fmlaLink="$AA$33" noThreeD="1"/>
</file>

<file path=xl/ctrlProps/ctrlProp50.xml><?xml version="1.0" encoding="utf-8"?>
<formControlPr xmlns="http://schemas.microsoft.com/office/spreadsheetml/2009/9/main" objectType="CheckBox" fmlaLink="$AB$19"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fmlaLink="$AB$33"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fmlaLink="$U$62" lockText="1" noThreeD="1"/>
</file>

<file path=xl/ctrlProps/ctrlProp70.xml><?xml version="1.0" encoding="utf-8"?>
<formControlPr xmlns="http://schemas.microsoft.com/office/spreadsheetml/2009/9/main" objectType="CheckBox" fmlaLink="$AA$19" noThreeD="1"/>
</file>

<file path=xl/ctrlProps/ctrlProp71.xml><?xml version="1.0" encoding="utf-8"?>
<formControlPr xmlns="http://schemas.microsoft.com/office/spreadsheetml/2009/9/main" objectType="CheckBox" fmlaLink="$Z$19" noThreeD="1"/>
</file>

<file path=xl/ctrlProps/ctrlProp72.xml><?xml version="1.0" encoding="utf-8"?>
<formControlPr xmlns="http://schemas.microsoft.com/office/spreadsheetml/2009/9/main" objectType="CheckBox" fmlaLink="$Z$34" noThreeD="1"/>
</file>

<file path=xl/ctrlProps/ctrlProp73.xml><?xml version="1.0" encoding="utf-8"?>
<formControlPr xmlns="http://schemas.microsoft.com/office/spreadsheetml/2009/9/main" objectType="CheckBox" fmlaLink="$AA$35" noThreeD="1"/>
</file>

<file path=xl/ctrlProps/ctrlProp74.xml><?xml version="1.0" encoding="utf-8"?>
<formControlPr xmlns="http://schemas.microsoft.com/office/spreadsheetml/2009/9/main" objectType="CheckBox" fmlaLink="$Z$35" noThreeD="1"/>
</file>

<file path=xl/ctrlProps/ctrlProp75.xml><?xml version="1.0" encoding="utf-8"?>
<formControlPr xmlns="http://schemas.microsoft.com/office/spreadsheetml/2009/9/main" objectType="CheckBox" fmlaLink="$AA$35"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fmlaLink="$U$64"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U$6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16</xdr:row>
          <xdr:rowOff>19050</xdr:rowOff>
        </xdr:from>
        <xdr:to>
          <xdr:col>4</xdr:col>
          <xdr:colOff>771525</xdr:colOff>
          <xdr:row>17</xdr:row>
          <xdr:rowOff>0</xdr:rowOff>
        </xdr:to>
        <xdr:sp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0</xdr:rowOff>
        </xdr:from>
        <xdr:to>
          <xdr:col>13</xdr:col>
          <xdr:colOff>190500</xdr:colOff>
          <xdr:row>27</xdr:row>
          <xdr:rowOff>0</xdr:rowOff>
        </xdr:to>
        <xdr:sp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26</xdr:row>
          <xdr:rowOff>0</xdr:rowOff>
        </xdr:from>
        <xdr:to>
          <xdr:col>15</xdr:col>
          <xdr:colOff>190500</xdr:colOff>
          <xdr:row>27</xdr:row>
          <xdr:rowOff>0</xdr:rowOff>
        </xdr:to>
        <xdr:sp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4</xdr:col>
          <xdr:colOff>647700</xdr:colOff>
          <xdr:row>28</xdr:row>
          <xdr:rowOff>0</xdr:rowOff>
        </xdr:to>
        <xdr:sp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32</xdr:row>
          <xdr:rowOff>0</xdr:rowOff>
        </xdr:from>
        <xdr:to>
          <xdr:col>11</xdr:col>
          <xdr:colOff>228600</xdr:colOff>
          <xdr:row>33</xdr:row>
          <xdr:rowOff>0</xdr:rowOff>
        </xdr:to>
        <xdr:sp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0</xdr:rowOff>
        </xdr:from>
        <xdr:to>
          <xdr:col>13</xdr:col>
          <xdr:colOff>228600</xdr:colOff>
          <xdr:row>33</xdr:row>
          <xdr:rowOff>0</xdr:rowOff>
        </xdr:to>
        <xdr:sp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0</xdr:rowOff>
        </xdr:from>
        <xdr:to>
          <xdr:col>4</xdr:col>
          <xdr:colOff>0</xdr:colOff>
          <xdr:row>62</xdr:row>
          <xdr:rowOff>0</xdr:rowOff>
        </xdr:to>
        <xdr:sp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0</xdr:rowOff>
        </xdr:from>
        <xdr:to>
          <xdr:col>4</xdr:col>
          <xdr:colOff>0</xdr:colOff>
          <xdr:row>64</xdr:row>
          <xdr:rowOff>0</xdr:rowOff>
        </xdr:to>
        <xdr:sp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0</xdr:rowOff>
        </xdr:from>
        <xdr:to>
          <xdr:col>4</xdr:col>
          <xdr:colOff>0</xdr:colOff>
          <xdr:row>66</xdr:row>
          <xdr:rowOff>0</xdr:rowOff>
        </xdr:to>
        <xdr:sp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0</xdr:rowOff>
        </xdr:from>
        <xdr:to>
          <xdr:col>4</xdr:col>
          <xdr:colOff>0</xdr:colOff>
          <xdr:row>68</xdr:row>
          <xdr:rowOff>0</xdr:rowOff>
        </xdr:to>
        <xdr:sp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0</xdr:rowOff>
        </xdr:from>
        <xdr:to>
          <xdr:col>4</xdr:col>
          <xdr:colOff>0</xdr:colOff>
          <xdr:row>70</xdr:row>
          <xdr:rowOff>0</xdr:rowOff>
        </xdr:to>
        <xdr:sp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0</xdr:rowOff>
        </xdr:from>
        <xdr:to>
          <xdr:col>4</xdr:col>
          <xdr:colOff>0</xdr:colOff>
          <xdr:row>72</xdr:row>
          <xdr:rowOff>0</xdr:rowOff>
        </xdr:to>
        <xdr:sp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xdr:col>
      <xdr:colOff>742950</xdr:colOff>
      <xdr:row>37</xdr:row>
      <xdr:rowOff>200025</xdr:rowOff>
    </xdr:from>
    <xdr:ext cx="325730" cy="275717"/>
    <xdr:sp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37</xdr:row>
      <xdr:rowOff>200025</xdr:rowOff>
    </xdr:from>
    <xdr:ext cx="325730" cy="275717"/>
    <xdr:sp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37</xdr:row>
      <xdr:rowOff>200025</xdr:rowOff>
    </xdr:from>
    <xdr:ext cx="325730" cy="275717"/>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40</xdr:row>
      <xdr:rowOff>219075</xdr:rowOff>
    </xdr:from>
    <xdr:ext cx="325730" cy="275717"/>
    <xdr:sp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52625"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37</xdr:row>
      <xdr:rowOff>200025</xdr:rowOff>
    </xdr:from>
    <xdr:ext cx="325730" cy="275717"/>
    <xdr:sp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40</xdr:row>
      <xdr:rowOff>219075</xdr:rowOff>
    </xdr:from>
    <xdr:ext cx="325730" cy="275717"/>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46710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40</xdr:row>
      <xdr:rowOff>219075</xdr:rowOff>
    </xdr:from>
    <xdr:ext cx="325730" cy="275717"/>
    <xdr:sp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010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40</xdr:row>
      <xdr:rowOff>219075</xdr:rowOff>
    </xdr:from>
    <xdr:ext cx="325730" cy="275717"/>
    <xdr:sp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53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oneCellAnchor>
    <xdr:from>
      <xdr:col>4</xdr:col>
      <xdr:colOff>742950</xdr:colOff>
      <xdr:row>43</xdr:row>
      <xdr:rowOff>200025</xdr:rowOff>
    </xdr:from>
    <xdr:ext cx="325730" cy="275717"/>
    <xdr:sp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952625"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⑨</a:t>
          </a:r>
        </a:p>
      </xdr:txBody>
    </xdr:sp>
    <xdr:clientData fPrintsWithSheet="0"/>
  </xdr:oneCellAnchor>
  <xdr:oneCellAnchor>
    <xdr:from>
      <xdr:col>8</xdr:col>
      <xdr:colOff>333375</xdr:colOff>
      <xdr:row>43</xdr:row>
      <xdr:rowOff>200025</xdr:rowOff>
    </xdr:from>
    <xdr:ext cx="325730" cy="275717"/>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46710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⑩</a:t>
          </a:r>
        </a:p>
      </xdr:txBody>
    </xdr:sp>
    <xdr:clientData fPrintsWithSheet="0"/>
  </xdr:oneCellAnchor>
  <xdr:oneCellAnchor>
    <xdr:from>
      <xdr:col>12</xdr:col>
      <xdr:colOff>352425</xdr:colOff>
      <xdr:row>43</xdr:row>
      <xdr:rowOff>200025</xdr:rowOff>
    </xdr:from>
    <xdr:ext cx="325730" cy="275717"/>
    <xdr:sp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010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⑪</a:t>
          </a:r>
        </a:p>
      </xdr:txBody>
    </xdr:sp>
    <xdr:clientData fPrintsWithSheet="0"/>
  </xdr:oneCellAnchor>
  <xdr:oneCellAnchor>
    <xdr:from>
      <xdr:col>15</xdr:col>
      <xdr:colOff>352425</xdr:colOff>
      <xdr:row>43</xdr:row>
      <xdr:rowOff>200025</xdr:rowOff>
    </xdr:from>
    <xdr:ext cx="325730" cy="275717"/>
    <xdr:sp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53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⑫</a:t>
          </a:r>
        </a:p>
      </xdr:txBody>
    </xdr:sp>
    <xdr:clientData fPrintsWithSheet="0"/>
  </xdr:oneCellAnchor>
  <xdr:oneCellAnchor>
    <xdr:from>
      <xdr:col>4</xdr:col>
      <xdr:colOff>742950</xdr:colOff>
      <xdr:row>46</xdr:row>
      <xdr:rowOff>200025</xdr:rowOff>
    </xdr:from>
    <xdr:ext cx="325730" cy="275717"/>
    <xdr:sp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952625"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⑬</a:t>
          </a:r>
        </a:p>
      </xdr:txBody>
    </xdr:sp>
    <xdr:clientData fPrintsWithSheet="0"/>
  </xdr:oneCellAnchor>
  <xdr:oneCellAnchor>
    <xdr:from>
      <xdr:col>8</xdr:col>
      <xdr:colOff>333375</xdr:colOff>
      <xdr:row>46</xdr:row>
      <xdr:rowOff>200025</xdr:rowOff>
    </xdr:from>
    <xdr:ext cx="325730" cy="275717"/>
    <xdr:sp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46710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⑭</a:t>
          </a:r>
        </a:p>
      </xdr:txBody>
    </xdr:sp>
    <xdr:clientData fPrintsWithSheet="0"/>
  </xdr:oneCellAnchor>
  <xdr:oneCellAnchor>
    <xdr:from>
      <xdr:col>12</xdr:col>
      <xdr:colOff>352425</xdr:colOff>
      <xdr:row>46</xdr:row>
      <xdr:rowOff>200025</xdr:rowOff>
    </xdr:from>
    <xdr:ext cx="325730" cy="275717"/>
    <xdr:sp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010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⑮</a:t>
          </a:r>
        </a:p>
      </xdr:txBody>
    </xdr:sp>
    <xdr:clientData fPrintsWithSheet="0"/>
  </xdr:oneCellAnchor>
  <xdr:oneCellAnchor>
    <xdr:from>
      <xdr:col>15</xdr:col>
      <xdr:colOff>352425</xdr:colOff>
      <xdr:row>46</xdr:row>
      <xdr:rowOff>200025</xdr:rowOff>
    </xdr:from>
    <xdr:ext cx="325730" cy="275717"/>
    <xdr:sp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153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⑯</a:t>
          </a:r>
        </a:p>
      </xdr:txBody>
    </xdr:sp>
    <xdr:clientData fPrint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8</xdr:col>
          <xdr:colOff>104775</xdr:colOff>
          <xdr:row>35</xdr:row>
          <xdr:rowOff>9525</xdr:rowOff>
        </xdr:to>
        <xdr:sp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34</xdr:row>
          <xdr:rowOff>47625</xdr:rowOff>
        </xdr:from>
        <xdr:to>
          <xdr:col>9</xdr:col>
          <xdr:colOff>209550</xdr:colOff>
          <xdr:row>35</xdr:row>
          <xdr:rowOff>9525</xdr:rowOff>
        </xdr:to>
        <xdr:sp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9525</xdr:rowOff>
        </xdr:from>
        <xdr:to>
          <xdr:col>11</xdr:col>
          <xdr:colOff>0</xdr:colOff>
          <xdr:row>35</xdr:row>
          <xdr:rowOff>47625</xdr:rowOff>
        </xdr:to>
        <xdr:sp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34</xdr:row>
          <xdr:rowOff>28575</xdr:rowOff>
        </xdr:from>
        <xdr:to>
          <xdr:col>18</xdr:col>
          <xdr:colOff>266700</xdr:colOff>
          <xdr:row>35</xdr:row>
          <xdr:rowOff>28575</xdr:rowOff>
        </xdr:to>
        <xdr:sp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34</xdr:row>
          <xdr:rowOff>28575</xdr:rowOff>
        </xdr:from>
        <xdr:to>
          <xdr:col>17</xdr:col>
          <xdr:colOff>295275</xdr:colOff>
          <xdr:row>35</xdr:row>
          <xdr:rowOff>28575</xdr:rowOff>
        </xdr:to>
        <xdr:sp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textlink="">
          <xdr:nvSpPr>
            <xdr:cNvPr id="40961" name="Check Box 1" hidden="1">
              <a:extLst>
                <a:ext uri="{63B3BB69-23CF-44E3-9099-C40C66FF867C}">
                  <a14:compatExt spid="_x0000_s40961"/>
                </a:ext>
                <a:ext uri="{FF2B5EF4-FFF2-40B4-BE49-F238E27FC236}">
                  <a16:creationId xmlns:a16="http://schemas.microsoft.com/office/drawing/2014/main" id="{00000000-0008-0000-05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14</xdr:row>
          <xdr:rowOff>133350</xdr:rowOff>
        </xdr:to>
        <xdr:sp textlink="">
          <xdr:nvSpPr>
            <xdr:cNvPr id="40962" name="Check Box 2" hidden="1">
              <a:extLst>
                <a:ext uri="{63B3BB69-23CF-44E3-9099-C40C66FF867C}">
                  <a14:compatExt spid="_x0000_s40962"/>
                </a:ext>
                <a:ext uri="{FF2B5EF4-FFF2-40B4-BE49-F238E27FC236}">
                  <a16:creationId xmlns:a16="http://schemas.microsoft.com/office/drawing/2014/main" id="{00000000-0008-0000-05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18</xdr:row>
          <xdr:rowOff>133350</xdr:rowOff>
        </xdr:to>
        <xdr:sp textlink="">
          <xdr:nvSpPr>
            <xdr:cNvPr id="40963" name="Check Box 3" hidden="1">
              <a:extLst>
                <a:ext uri="{63B3BB69-23CF-44E3-9099-C40C66FF867C}">
                  <a14:compatExt spid="_x0000_s40963"/>
                </a:ext>
                <a:ext uri="{FF2B5EF4-FFF2-40B4-BE49-F238E27FC236}">
                  <a16:creationId xmlns:a16="http://schemas.microsoft.com/office/drawing/2014/main" id="{00000000-0008-0000-05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55</xdr:row>
          <xdr:rowOff>0</xdr:rowOff>
        </xdr:from>
        <xdr:to>
          <xdr:col>19</xdr:col>
          <xdr:colOff>0</xdr:colOff>
          <xdr:row>56</xdr:row>
          <xdr:rowOff>133350</xdr:rowOff>
        </xdr:to>
        <xdr:sp textlink="">
          <xdr:nvSpPr>
            <xdr:cNvPr id="40964" name="Check Box 4" hidden="1">
              <a:extLst>
                <a:ext uri="{63B3BB69-23CF-44E3-9099-C40C66FF867C}">
                  <a14:compatExt spid="_x0000_s40964"/>
                </a:ext>
                <a:ext uri="{FF2B5EF4-FFF2-40B4-BE49-F238E27FC236}">
                  <a16:creationId xmlns:a16="http://schemas.microsoft.com/office/drawing/2014/main" id="{00000000-0008-0000-05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57</xdr:row>
          <xdr:rowOff>0</xdr:rowOff>
        </xdr:from>
        <xdr:to>
          <xdr:col>19</xdr:col>
          <xdr:colOff>0</xdr:colOff>
          <xdr:row>58</xdr:row>
          <xdr:rowOff>133350</xdr:rowOff>
        </xdr:to>
        <xdr:sp textlink="">
          <xdr:nvSpPr>
            <xdr:cNvPr id="40965" name="Check Box 5" hidden="1">
              <a:extLst>
                <a:ext uri="{63B3BB69-23CF-44E3-9099-C40C66FF867C}">
                  <a14:compatExt spid="_x0000_s40965"/>
                </a:ext>
                <a:ext uri="{FF2B5EF4-FFF2-40B4-BE49-F238E27FC236}">
                  <a16:creationId xmlns:a16="http://schemas.microsoft.com/office/drawing/2014/main" id="{00000000-0008-0000-05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textlink="">
          <xdr:nvSpPr>
            <xdr:cNvPr id="40966" name="Check Box 6" hidden="1">
              <a:extLst>
                <a:ext uri="{63B3BB69-23CF-44E3-9099-C40C66FF867C}">
                  <a14:compatExt spid="_x0000_s40966"/>
                </a:ext>
                <a:ext uri="{FF2B5EF4-FFF2-40B4-BE49-F238E27FC236}">
                  <a16:creationId xmlns:a16="http://schemas.microsoft.com/office/drawing/2014/main" id="{00000000-0008-0000-05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47</xdr:row>
          <xdr:rowOff>0</xdr:rowOff>
        </xdr:from>
        <xdr:to>
          <xdr:col>19</xdr:col>
          <xdr:colOff>0</xdr:colOff>
          <xdr:row>48</xdr:row>
          <xdr:rowOff>133350</xdr:rowOff>
        </xdr:to>
        <xdr:sp textlink="">
          <xdr:nvSpPr>
            <xdr:cNvPr id="40967" name="Check Box 7" hidden="1">
              <a:extLst>
                <a:ext uri="{63B3BB69-23CF-44E3-9099-C40C66FF867C}">
                  <a14:compatExt spid="_x0000_s40967"/>
                </a:ext>
                <a:ext uri="{FF2B5EF4-FFF2-40B4-BE49-F238E27FC236}">
                  <a16:creationId xmlns:a16="http://schemas.microsoft.com/office/drawing/2014/main" id="{00000000-0008-0000-05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44</xdr:row>
          <xdr:rowOff>133350</xdr:rowOff>
        </xdr:to>
        <xdr:sp textlink="">
          <xdr:nvSpPr>
            <xdr:cNvPr id="40968" name="Check Box 8" hidden="1">
              <a:extLst>
                <a:ext uri="{63B3BB69-23CF-44E3-9099-C40C66FF867C}">
                  <a14:compatExt spid="_x0000_s40968"/>
                </a:ext>
                <a:ext uri="{FF2B5EF4-FFF2-40B4-BE49-F238E27FC236}">
                  <a16:creationId xmlns:a16="http://schemas.microsoft.com/office/drawing/2014/main" id="{00000000-0008-0000-05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40</xdr:row>
          <xdr:rowOff>133350</xdr:rowOff>
        </xdr:to>
        <xdr:sp textlink="">
          <xdr:nvSpPr>
            <xdr:cNvPr id="40969" name="Check Box 9" hidden="1">
              <a:extLst>
                <a:ext uri="{63B3BB69-23CF-44E3-9099-C40C66FF867C}">
                  <a14:compatExt spid="_x0000_s40969"/>
                </a:ext>
                <a:ext uri="{FF2B5EF4-FFF2-40B4-BE49-F238E27FC236}">
                  <a16:creationId xmlns:a16="http://schemas.microsoft.com/office/drawing/2014/main" id="{00000000-0008-0000-05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29</xdr:row>
          <xdr:rowOff>28575</xdr:rowOff>
        </xdr:from>
        <xdr:to>
          <xdr:col>19</xdr:col>
          <xdr:colOff>9525</xdr:colOff>
          <xdr:row>30</xdr:row>
          <xdr:rowOff>161925</xdr:rowOff>
        </xdr:to>
        <xdr:sp textlink="">
          <xdr:nvSpPr>
            <xdr:cNvPr id="40970" name="Check Box 10" hidden="1">
              <a:extLst>
                <a:ext uri="{63B3BB69-23CF-44E3-9099-C40C66FF867C}">
                  <a14:compatExt spid="_x0000_s40970"/>
                </a:ext>
                <a:ext uri="{FF2B5EF4-FFF2-40B4-BE49-F238E27FC236}">
                  <a16:creationId xmlns:a16="http://schemas.microsoft.com/office/drawing/2014/main" id="{00000000-0008-0000-05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textlink="">
          <xdr:nvSpPr>
            <xdr:cNvPr id="40971" name="Check Box 11" hidden="1">
              <a:extLst>
                <a:ext uri="{63B3BB69-23CF-44E3-9099-C40C66FF867C}">
                  <a14:compatExt spid="_x0000_s40971"/>
                </a:ext>
                <a:ext uri="{FF2B5EF4-FFF2-40B4-BE49-F238E27FC236}">
                  <a16:creationId xmlns:a16="http://schemas.microsoft.com/office/drawing/2014/main" id="{00000000-0008-0000-05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textlink="">
          <xdr:nvSpPr>
            <xdr:cNvPr id="40972" name="Check Box 12" hidden="1">
              <a:extLst>
                <a:ext uri="{63B3BB69-23CF-44E3-9099-C40C66FF867C}">
                  <a14:compatExt spid="_x0000_s40972"/>
                </a:ext>
                <a:ext uri="{FF2B5EF4-FFF2-40B4-BE49-F238E27FC236}">
                  <a16:creationId xmlns:a16="http://schemas.microsoft.com/office/drawing/2014/main" id="{00000000-0008-0000-05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textlink="">
          <xdr:nvSpPr>
            <xdr:cNvPr id="40973" name="Check Box 13" hidden="1">
              <a:extLst>
                <a:ext uri="{63B3BB69-23CF-44E3-9099-C40C66FF867C}">
                  <a14:compatExt spid="_x0000_s40973"/>
                </a:ext>
                <a:ext uri="{FF2B5EF4-FFF2-40B4-BE49-F238E27FC236}">
                  <a16:creationId xmlns:a16="http://schemas.microsoft.com/office/drawing/2014/main" id="{00000000-0008-0000-05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40</xdr:row>
          <xdr:rowOff>161925</xdr:rowOff>
        </xdr:from>
        <xdr:to>
          <xdr:col>19</xdr:col>
          <xdr:colOff>0</xdr:colOff>
          <xdr:row>42</xdr:row>
          <xdr:rowOff>161925</xdr:rowOff>
        </xdr:to>
        <xdr:sp textlink="">
          <xdr:nvSpPr>
            <xdr:cNvPr id="40974" name="Check Box 14" hidden="1">
              <a:extLst>
                <a:ext uri="{63B3BB69-23CF-44E3-9099-C40C66FF867C}">
                  <a14:compatExt spid="_x0000_s40974"/>
                </a:ext>
                <a:ext uri="{FF2B5EF4-FFF2-40B4-BE49-F238E27FC236}">
                  <a16:creationId xmlns:a16="http://schemas.microsoft.com/office/drawing/2014/main" id="{00000000-0008-0000-05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45</xdr:row>
          <xdr:rowOff>0</xdr:rowOff>
        </xdr:from>
        <xdr:to>
          <xdr:col>19</xdr:col>
          <xdr:colOff>0</xdr:colOff>
          <xdr:row>47</xdr:row>
          <xdr:rowOff>0</xdr:rowOff>
        </xdr:to>
        <xdr:sp textlink="">
          <xdr:nvSpPr>
            <xdr:cNvPr id="40975" name="Check Box 15" hidden="1">
              <a:extLst>
                <a:ext uri="{63B3BB69-23CF-44E3-9099-C40C66FF867C}">
                  <a14:compatExt spid="_x0000_s40975"/>
                </a:ext>
                <a:ext uri="{FF2B5EF4-FFF2-40B4-BE49-F238E27FC236}">
                  <a16:creationId xmlns:a16="http://schemas.microsoft.com/office/drawing/2014/main" id="{00000000-0008-0000-05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49</xdr:row>
          <xdr:rowOff>0</xdr:rowOff>
        </xdr:from>
        <xdr:to>
          <xdr:col>19</xdr:col>
          <xdr:colOff>0</xdr:colOff>
          <xdr:row>51</xdr:row>
          <xdr:rowOff>0</xdr:rowOff>
        </xdr:to>
        <xdr:sp textlink="">
          <xdr:nvSpPr>
            <xdr:cNvPr id="40976" name="Check Box 16" hidden="1">
              <a:extLst>
                <a:ext uri="{63B3BB69-23CF-44E3-9099-C40C66FF867C}">
                  <a14:compatExt spid="_x0000_s40976"/>
                </a:ext>
                <a:ext uri="{FF2B5EF4-FFF2-40B4-BE49-F238E27FC236}">
                  <a16:creationId xmlns:a16="http://schemas.microsoft.com/office/drawing/2014/main" id="{00000000-0008-0000-05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51</xdr:row>
          <xdr:rowOff>0</xdr:rowOff>
        </xdr:from>
        <xdr:to>
          <xdr:col>19</xdr:col>
          <xdr:colOff>0</xdr:colOff>
          <xdr:row>53</xdr:row>
          <xdr:rowOff>0</xdr:rowOff>
        </xdr:to>
        <xdr:sp textlink="">
          <xdr:nvSpPr>
            <xdr:cNvPr id="40977" name="Check Box 17" hidden="1">
              <a:extLst>
                <a:ext uri="{63B3BB69-23CF-44E3-9099-C40C66FF867C}">
                  <a14:compatExt spid="_x0000_s40977"/>
                </a:ext>
                <a:ext uri="{FF2B5EF4-FFF2-40B4-BE49-F238E27FC236}">
                  <a16:creationId xmlns:a16="http://schemas.microsoft.com/office/drawing/2014/main" id="{00000000-0008-0000-05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53</xdr:row>
          <xdr:rowOff>0</xdr:rowOff>
        </xdr:from>
        <xdr:to>
          <xdr:col>19</xdr:col>
          <xdr:colOff>0</xdr:colOff>
          <xdr:row>55</xdr:row>
          <xdr:rowOff>0</xdr:rowOff>
        </xdr:to>
        <xdr:sp textlink="">
          <xdr:nvSpPr>
            <xdr:cNvPr id="40978" name="Check Box 18" hidden="1">
              <a:extLst>
                <a:ext uri="{63B3BB69-23CF-44E3-9099-C40C66FF867C}">
                  <a14:compatExt spid="_x0000_s40978"/>
                </a:ext>
                <a:ext uri="{FF2B5EF4-FFF2-40B4-BE49-F238E27FC236}">
                  <a16:creationId xmlns:a16="http://schemas.microsoft.com/office/drawing/2014/main" id="{00000000-0008-0000-05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59</xdr:row>
          <xdr:rowOff>0</xdr:rowOff>
        </xdr:from>
        <xdr:to>
          <xdr:col>19</xdr:col>
          <xdr:colOff>0</xdr:colOff>
          <xdr:row>61</xdr:row>
          <xdr:rowOff>0</xdr:rowOff>
        </xdr:to>
        <xdr:sp textlink="">
          <xdr:nvSpPr>
            <xdr:cNvPr id="40979" name="Check Box 19" hidden="1">
              <a:extLst>
                <a:ext uri="{63B3BB69-23CF-44E3-9099-C40C66FF867C}">
                  <a14:compatExt spid="_x0000_s40979"/>
                </a:ext>
                <a:ext uri="{FF2B5EF4-FFF2-40B4-BE49-F238E27FC236}">
                  <a16:creationId xmlns:a16="http://schemas.microsoft.com/office/drawing/2014/main" id="{00000000-0008-0000-05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textlink="">
          <xdr:nvSpPr>
            <xdr:cNvPr id="40980" name="Check Box 20" hidden="1">
              <a:extLst>
                <a:ext uri="{63B3BB69-23CF-44E3-9099-C40C66FF867C}">
                  <a14:compatExt spid="_x0000_s40980"/>
                </a:ext>
                <a:ext uri="{FF2B5EF4-FFF2-40B4-BE49-F238E27FC236}">
                  <a16:creationId xmlns:a16="http://schemas.microsoft.com/office/drawing/2014/main" id="{00000000-0008-0000-05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textlink="">
          <xdr:nvSpPr>
            <xdr:cNvPr id="40981" name="Check Box 21" hidden="1">
              <a:extLst>
                <a:ext uri="{63B3BB69-23CF-44E3-9099-C40C66FF867C}">
                  <a14:compatExt spid="_x0000_s40981"/>
                </a:ext>
                <a:ext uri="{FF2B5EF4-FFF2-40B4-BE49-F238E27FC236}">
                  <a16:creationId xmlns:a16="http://schemas.microsoft.com/office/drawing/2014/main" id="{00000000-0008-0000-05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textlink="">
          <xdr:nvSpPr>
            <xdr:cNvPr id="40982" name="Check Box 22" hidden="1">
              <a:extLst>
                <a:ext uri="{63B3BB69-23CF-44E3-9099-C40C66FF867C}">
                  <a14:compatExt spid="_x0000_s40982"/>
                </a:ext>
                <a:ext uri="{FF2B5EF4-FFF2-40B4-BE49-F238E27FC236}">
                  <a16:creationId xmlns:a16="http://schemas.microsoft.com/office/drawing/2014/main" id="{00000000-0008-0000-05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textlink="">
          <xdr:nvSpPr>
            <xdr:cNvPr id="40983" name="Check Box 23" hidden="1">
              <a:extLst>
                <a:ext uri="{63B3BB69-23CF-44E3-9099-C40C66FF867C}">
                  <a14:compatExt spid="_x0000_s40983"/>
                </a:ext>
                <a:ext uri="{FF2B5EF4-FFF2-40B4-BE49-F238E27FC236}">
                  <a16:creationId xmlns:a16="http://schemas.microsoft.com/office/drawing/2014/main" id="{00000000-0008-0000-05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textlink="">
          <xdr:nvSpPr>
            <xdr:cNvPr id="40984" name="Check Box 24" hidden="1">
              <a:extLst>
                <a:ext uri="{63B3BB69-23CF-44E3-9099-C40C66FF867C}">
                  <a14:compatExt spid="_x0000_s40984"/>
                </a:ext>
                <a:ext uri="{FF2B5EF4-FFF2-40B4-BE49-F238E27FC236}">
                  <a16:creationId xmlns:a16="http://schemas.microsoft.com/office/drawing/2014/main" id="{00000000-0008-0000-05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textlink="">
          <xdr:nvSpPr>
            <xdr:cNvPr id="40985" name="Check Box 25" hidden="1">
              <a:extLst>
                <a:ext uri="{63B3BB69-23CF-44E3-9099-C40C66FF867C}">
                  <a14:compatExt spid="_x0000_s40985"/>
                </a:ext>
                <a:ext uri="{FF2B5EF4-FFF2-40B4-BE49-F238E27FC236}">
                  <a16:creationId xmlns:a16="http://schemas.microsoft.com/office/drawing/2014/main" id="{00000000-0008-0000-05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textlink="">
          <xdr:nvSpPr>
            <xdr:cNvPr id="40986" name="Check Box 26" hidden="1">
              <a:extLst>
                <a:ext uri="{63B3BB69-23CF-44E3-9099-C40C66FF867C}">
                  <a14:compatExt spid="_x0000_s40986"/>
                </a:ext>
                <a:ext uri="{FF2B5EF4-FFF2-40B4-BE49-F238E27FC236}">
                  <a16:creationId xmlns:a16="http://schemas.microsoft.com/office/drawing/2014/main" id="{00000000-0008-0000-05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textlink="">
          <xdr:nvSpPr>
            <xdr:cNvPr id="40987" name="Check Box 27" hidden="1">
              <a:extLst>
                <a:ext uri="{63B3BB69-23CF-44E3-9099-C40C66FF867C}">
                  <a14:compatExt spid="_x0000_s40987"/>
                </a:ext>
                <a:ext uri="{FF2B5EF4-FFF2-40B4-BE49-F238E27FC236}">
                  <a16:creationId xmlns:a16="http://schemas.microsoft.com/office/drawing/2014/main" id="{00000000-0008-0000-05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590984</xdr:colOff>
      <xdr:row>26</xdr:row>
      <xdr:rowOff>77499</xdr:rowOff>
    </xdr:from>
    <xdr:to>
      <xdr:col>8</xdr:col>
      <xdr:colOff>448946</xdr:colOff>
      <xdr:row>41</xdr:row>
      <xdr:rowOff>82262</xdr:rowOff>
    </xdr:to>
    <xdr:sp textlink="">
      <xdr:nvSpPr>
        <xdr:cNvPr id="2" name="円/楕円 7">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2513302" y="4251181"/>
          <a:ext cx="2317144" cy="2342717"/>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478774</xdr:colOff>
      <xdr:row>33</xdr:row>
      <xdr:rowOff>78949</xdr:rowOff>
    </xdr:from>
    <xdr:to>
      <xdr:col>6</xdr:col>
      <xdr:colOff>590476</xdr:colOff>
      <xdr:row>34</xdr:row>
      <xdr:rowOff>40849</xdr:rowOff>
    </xdr:to>
    <xdr:sp textlink="">
      <xdr:nvSpPr>
        <xdr:cNvPr id="3" name="円/楕円 4">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3613365" y="5343676"/>
          <a:ext cx="111702" cy="117764"/>
        </a:xfrm>
        <a:prstGeom prst="ellipse">
          <a:avLst/>
        </a:prstGeom>
        <a:solidFill>
          <a:srgbClr val="FF0000"/>
        </a:solidFill>
        <a:ln w="19050">
          <a:solidFill>
            <a:srgbClr val="000000"/>
          </a:solidFill>
          <a:bevel/>
          <a:headEnd/>
          <a:tailEnd/>
        </a:ln>
      </xdr:spPr>
    </xdr:sp>
    <xdr:clientData/>
  </xdr:twoCellAnchor>
  <xdr:twoCellAnchor>
    <xdr:from>
      <xdr:col>19</xdr:col>
      <xdr:colOff>20781</xdr:colOff>
      <xdr:row>32</xdr:row>
      <xdr:rowOff>39832</xdr:rowOff>
    </xdr:from>
    <xdr:to>
      <xdr:col>19</xdr:col>
      <xdr:colOff>354156</xdr:colOff>
      <xdr:row>34</xdr:row>
      <xdr:rowOff>116032</xdr:rowOff>
    </xdr:to>
    <xdr:sp textlink="">
      <xdr:nvSpPr>
        <xdr:cNvPr id="4" name="正方形/長方形 6">
          <a:extLst>
            <a:ext uri="{FF2B5EF4-FFF2-40B4-BE49-F238E27FC236}">
              <a16:creationId xmlns:a16="http://schemas.microsoft.com/office/drawing/2014/main" id="{00000000-0008-0000-0700-000004000000}"/>
            </a:ext>
          </a:extLst>
        </xdr:cNvPr>
        <xdr:cNvSpPr>
          <a:spLocks noChangeArrowheads="1"/>
        </xdr:cNvSpPr>
      </xdr:nvSpPr>
      <xdr:spPr bwMode="auto">
        <a:xfrm rot="14791291" flipV="1">
          <a:off x="11059823" y="5175972"/>
          <a:ext cx="387927" cy="333375"/>
        </a:xfrm>
        <a:prstGeom prst="rect">
          <a:avLst/>
        </a:prstGeom>
        <a:solidFill>
          <a:srgbClr val="FF0000"/>
        </a:solidFill>
        <a:ln w="19050">
          <a:solidFill>
            <a:srgbClr val="000000"/>
          </a:solidFill>
          <a:bevel/>
          <a:headEnd/>
          <a:tailEnd/>
        </a:ln>
      </xdr:spPr>
    </xdr:sp>
    <xdr:clientData/>
  </xdr:twoCellAnchor>
  <xdr:twoCellAnchor>
    <xdr:from>
      <xdr:col>17</xdr:col>
      <xdr:colOff>366062</xdr:colOff>
      <xdr:row>25</xdr:row>
      <xdr:rowOff>140927</xdr:rowOff>
    </xdr:from>
    <xdr:to>
      <xdr:col>20</xdr:col>
      <xdr:colOff>622371</xdr:colOff>
      <xdr:row>40</xdr:row>
      <xdr:rowOff>113650</xdr:rowOff>
    </xdr:to>
    <xdr:sp textlink="">
      <xdr:nvSpPr>
        <xdr:cNvPr id="5" name="円/楕円 8">
          <a:extLst>
            <a:ext uri="{FF2B5EF4-FFF2-40B4-BE49-F238E27FC236}">
              <a16:creationId xmlns:a16="http://schemas.microsoft.com/office/drawing/2014/main" id="{00000000-0008-0000-0700-000005000000}"/>
            </a:ext>
          </a:extLst>
        </xdr:cNvPr>
        <xdr:cNvSpPr>
          <a:spLocks noChangeAspect="1" noChangeArrowheads="1"/>
        </xdr:cNvSpPr>
      </xdr:nvSpPr>
      <xdr:spPr bwMode="auto">
        <a:xfrm>
          <a:off x="10081562" y="4158745"/>
          <a:ext cx="2282536" cy="2310678"/>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4</xdr:col>
          <xdr:colOff>771525</xdr:colOff>
          <xdr:row>8</xdr:row>
          <xdr:rowOff>219075</xdr:rowOff>
        </xdr:to>
        <xdr:sp textlink="">
          <xdr:nvSpPr>
            <xdr:cNvPr id="30721" name="Check Box 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4</xdr:col>
          <xdr:colOff>647700</xdr:colOff>
          <xdr:row>20</xdr:row>
          <xdr:rowOff>0</xdr:rowOff>
        </xdr:to>
        <xdr:sp textlink="">
          <xdr:nvSpPr>
            <xdr:cNvPr id="30724" name="Check Box 4" hidden="1">
              <a:extLst>
                <a:ext uri="{63B3BB69-23CF-44E3-9099-C40C66FF867C}">
                  <a14:compatExt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a:t>
              </a:r>
            </a:p>
          </xdr:txBody>
        </xdr:sp>
        <xdr:clientData fLocksWithSheet="0"/>
      </xdr:twoCellAnchor>
    </mc:Choice>
    <mc:Fallback/>
  </mc:AlternateContent>
  <xdr:oneCellAnchor>
    <xdr:from>
      <xdr:col>4</xdr:col>
      <xdr:colOff>742950</xdr:colOff>
      <xdr:row>31</xdr:row>
      <xdr:rowOff>200025</xdr:rowOff>
    </xdr:from>
    <xdr:ext cx="325730" cy="275717"/>
    <xdr:sp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952625"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31</xdr:row>
      <xdr:rowOff>200025</xdr:rowOff>
    </xdr:from>
    <xdr:ext cx="325730" cy="275717"/>
    <xdr:sp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46710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31</xdr:row>
      <xdr:rowOff>200025</xdr:rowOff>
    </xdr:from>
    <xdr:ext cx="325730" cy="275717"/>
    <xdr:sp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5010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34</xdr:row>
      <xdr:rowOff>219075</xdr:rowOff>
    </xdr:from>
    <xdr:ext cx="325730" cy="275717"/>
    <xdr:sp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952625"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31</xdr:row>
      <xdr:rowOff>200025</xdr:rowOff>
    </xdr:from>
    <xdr:ext cx="325730" cy="275717"/>
    <xdr:sp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6153150" y="12773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34</xdr:row>
      <xdr:rowOff>219075</xdr:rowOff>
    </xdr:from>
    <xdr:ext cx="325730" cy="275717"/>
    <xdr:sp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346710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34</xdr:row>
      <xdr:rowOff>219075</xdr:rowOff>
    </xdr:from>
    <xdr:ext cx="325730" cy="275717"/>
    <xdr:sp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5010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34</xdr:row>
      <xdr:rowOff>219075</xdr:rowOff>
    </xdr:from>
    <xdr:ext cx="325730" cy="275717"/>
    <xdr:sp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6153150" y="134778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oneCellAnchor>
    <xdr:from>
      <xdr:col>4</xdr:col>
      <xdr:colOff>742950</xdr:colOff>
      <xdr:row>37</xdr:row>
      <xdr:rowOff>200025</xdr:rowOff>
    </xdr:from>
    <xdr:ext cx="325730" cy="275717"/>
    <xdr:sp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952625"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⑨</a:t>
          </a:r>
        </a:p>
      </xdr:txBody>
    </xdr:sp>
    <xdr:clientData fPrintsWithSheet="0"/>
  </xdr:oneCellAnchor>
  <xdr:oneCellAnchor>
    <xdr:from>
      <xdr:col>8</xdr:col>
      <xdr:colOff>333375</xdr:colOff>
      <xdr:row>37</xdr:row>
      <xdr:rowOff>200025</xdr:rowOff>
    </xdr:from>
    <xdr:ext cx="325730" cy="275717"/>
    <xdr:sp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346710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⑩</a:t>
          </a:r>
        </a:p>
      </xdr:txBody>
    </xdr:sp>
    <xdr:clientData fPrintsWithSheet="0"/>
  </xdr:oneCellAnchor>
  <xdr:oneCellAnchor>
    <xdr:from>
      <xdr:col>12</xdr:col>
      <xdr:colOff>352425</xdr:colOff>
      <xdr:row>37</xdr:row>
      <xdr:rowOff>200025</xdr:rowOff>
    </xdr:from>
    <xdr:ext cx="325730" cy="275717"/>
    <xdr:sp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5010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⑪</a:t>
          </a:r>
        </a:p>
      </xdr:txBody>
    </xdr:sp>
    <xdr:clientData fPrintsWithSheet="0"/>
  </xdr:oneCellAnchor>
  <xdr:oneCellAnchor>
    <xdr:from>
      <xdr:col>15</xdr:col>
      <xdr:colOff>352425</xdr:colOff>
      <xdr:row>37</xdr:row>
      <xdr:rowOff>200025</xdr:rowOff>
    </xdr:from>
    <xdr:ext cx="325730" cy="275717"/>
    <xdr:sp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6153150" y="141446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⑫</a:t>
          </a:r>
        </a:p>
      </xdr:txBody>
    </xdr:sp>
    <xdr:clientData fPrintsWithSheet="0"/>
  </xdr:oneCellAnchor>
  <xdr:oneCellAnchor>
    <xdr:from>
      <xdr:col>4</xdr:col>
      <xdr:colOff>742950</xdr:colOff>
      <xdr:row>40</xdr:row>
      <xdr:rowOff>200025</xdr:rowOff>
    </xdr:from>
    <xdr:ext cx="325730" cy="275717"/>
    <xdr:sp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1952625"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⑬</a:t>
          </a:r>
        </a:p>
      </xdr:txBody>
    </xdr:sp>
    <xdr:clientData fPrintsWithSheet="0"/>
  </xdr:oneCellAnchor>
  <xdr:oneCellAnchor>
    <xdr:from>
      <xdr:col>8</xdr:col>
      <xdr:colOff>333375</xdr:colOff>
      <xdr:row>40</xdr:row>
      <xdr:rowOff>200025</xdr:rowOff>
    </xdr:from>
    <xdr:ext cx="325730" cy="275717"/>
    <xdr:sp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346710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⑭</a:t>
          </a:r>
        </a:p>
      </xdr:txBody>
    </xdr:sp>
    <xdr:clientData fPrintsWithSheet="0"/>
  </xdr:oneCellAnchor>
  <xdr:oneCellAnchor>
    <xdr:from>
      <xdr:col>12</xdr:col>
      <xdr:colOff>352425</xdr:colOff>
      <xdr:row>40</xdr:row>
      <xdr:rowOff>200025</xdr:rowOff>
    </xdr:from>
    <xdr:ext cx="325730" cy="275717"/>
    <xdr:sp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5010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⑮</a:t>
          </a:r>
        </a:p>
      </xdr:txBody>
    </xdr:sp>
    <xdr:clientData fPrintsWithSheet="0"/>
  </xdr:oneCellAnchor>
  <xdr:oneCellAnchor>
    <xdr:from>
      <xdr:col>15</xdr:col>
      <xdr:colOff>352425</xdr:colOff>
      <xdr:row>40</xdr:row>
      <xdr:rowOff>200025</xdr:rowOff>
    </xdr:from>
    <xdr:ext cx="325730" cy="275717"/>
    <xdr:sp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153150" y="14830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⑯</a:t>
          </a:r>
        </a:p>
      </xdr:txBody>
    </xdr:sp>
    <xdr:clientData fPrintsWithSheet="0"/>
  </xdr:oneCellAnchor>
  <mc:AlternateContent xmlns:mc="http://schemas.openxmlformats.org/markup-compatibility/2006">
    <mc:Choice xmlns:a14="http://schemas.microsoft.com/office/drawing/2010/main" Requires="a14">
      <xdr:twoCellAnchor editAs="oneCell">
        <xdr:from>
          <xdr:col>10</xdr:col>
          <xdr:colOff>228600</xdr:colOff>
          <xdr:row>24</xdr:row>
          <xdr:rowOff>0</xdr:rowOff>
        </xdr:from>
        <xdr:to>
          <xdr:col>11</xdr:col>
          <xdr:colOff>228600</xdr:colOff>
          <xdr:row>25</xdr:row>
          <xdr:rowOff>0</xdr:rowOff>
        </xdr:to>
        <xdr:sp textlink="">
          <xdr:nvSpPr>
            <xdr:cNvPr id="30730" name="Check Box 10" hidden="1">
              <a:extLst>
                <a:ext uri="{63B3BB69-23CF-44E3-9099-C40C66FF867C}">
                  <a14:compatExt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0</xdr:rowOff>
        </xdr:from>
        <xdr:to>
          <xdr:col>13</xdr:col>
          <xdr:colOff>228600</xdr:colOff>
          <xdr:row>25</xdr:row>
          <xdr:rowOff>0</xdr:rowOff>
        </xdr:to>
        <xdr:sp textlink="">
          <xdr:nvSpPr>
            <xdr:cNvPr id="30731" name="Check Box 11" hidden="1">
              <a:extLst>
                <a:ext uri="{63B3BB69-23CF-44E3-9099-C40C66FF867C}">
                  <a14:compatExt spid="_x0000_s30731"/>
                </a:ext>
                <a:ext uri="{FF2B5EF4-FFF2-40B4-BE49-F238E27FC236}">
                  <a16:creationId xmlns:a16="http://schemas.microsoft.com/office/drawing/2014/main" id="{00000000-0008-0000-09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0</xdr:rowOff>
        </xdr:from>
        <xdr:to>
          <xdr:col>13</xdr:col>
          <xdr:colOff>190500</xdr:colOff>
          <xdr:row>19</xdr:row>
          <xdr:rowOff>0</xdr:rowOff>
        </xdr:to>
        <xdr:sp textlink="">
          <xdr:nvSpPr>
            <xdr:cNvPr id="30732" name="Check Box 12" hidden="1">
              <a:extLst>
                <a:ext uri="{63B3BB69-23CF-44E3-9099-C40C66FF867C}">
                  <a14:compatExt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18</xdr:row>
          <xdr:rowOff>0</xdr:rowOff>
        </xdr:from>
        <xdr:to>
          <xdr:col>15</xdr:col>
          <xdr:colOff>190500</xdr:colOff>
          <xdr:row>19</xdr:row>
          <xdr:rowOff>0</xdr:rowOff>
        </xdr:to>
        <xdr:sp textlink="">
          <xdr:nvSpPr>
            <xdr:cNvPr id="30733" name="Check Box 13" hidden="1">
              <a:extLst>
                <a:ext uri="{63B3BB69-23CF-44E3-9099-C40C66FF867C}">
                  <a14:compatExt spid="_x0000_s30733"/>
                </a:ext>
                <a:ext uri="{FF2B5EF4-FFF2-40B4-BE49-F238E27FC236}">
                  <a16:creationId xmlns:a16="http://schemas.microsoft.com/office/drawing/2014/main" id="{00000000-0008-0000-09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textlink="">
          <xdr:nvSpPr>
            <xdr:cNvPr id="41985" name="Check Box 1" hidden="1">
              <a:extLst>
                <a:ext uri="{63B3BB69-23CF-44E3-9099-C40C66FF867C}">
                  <a14:compatExt spid="_x0000_s41985"/>
                </a:ext>
                <a:ext uri="{FF2B5EF4-FFF2-40B4-BE49-F238E27FC236}">
                  <a16:creationId xmlns:a16="http://schemas.microsoft.com/office/drawing/2014/main" id="{00000000-0008-0000-0B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41</xdr:row>
          <xdr:rowOff>0</xdr:rowOff>
        </xdr:from>
        <xdr:to>
          <xdr:col>19</xdr:col>
          <xdr:colOff>0</xdr:colOff>
          <xdr:row>43</xdr:row>
          <xdr:rowOff>0</xdr:rowOff>
        </xdr:to>
        <xdr:sp textlink="">
          <xdr:nvSpPr>
            <xdr:cNvPr id="41986" name="Check Box 2" hidden="1">
              <a:extLst>
                <a:ext uri="{63B3BB69-23CF-44E3-9099-C40C66FF867C}">
                  <a14:compatExt spid="_x0000_s41986"/>
                </a:ext>
                <a:ext uri="{FF2B5EF4-FFF2-40B4-BE49-F238E27FC236}">
                  <a16:creationId xmlns:a16="http://schemas.microsoft.com/office/drawing/2014/main" id="{00000000-0008-0000-0B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45</xdr:row>
          <xdr:rowOff>0</xdr:rowOff>
        </xdr:to>
        <xdr:sp textlink="">
          <xdr:nvSpPr>
            <xdr:cNvPr id="41987" name="Check Box 3" hidden="1">
              <a:extLst>
                <a:ext uri="{63B3BB69-23CF-44E3-9099-C40C66FF867C}">
                  <a14:compatExt spid="_x0000_s41987"/>
                </a:ext>
                <a:ext uri="{FF2B5EF4-FFF2-40B4-BE49-F238E27FC236}">
                  <a16:creationId xmlns:a16="http://schemas.microsoft.com/office/drawing/2014/main" id="{00000000-0008-0000-0B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textlink="">
          <xdr:nvSpPr>
            <xdr:cNvPr id="41988" name="Check Box 4" hidden="1">
              <a:extLst>
                <a:ext uri="{63B3BB69-23CF-44E3-9099-C40C66FF867C}">
                  <a14:compatExt spid="_x0000_s41988"/>
                </a:ext>
                <a:ext uri="{FF2B5EF4-FFF2-40B4-BE49-F238E27FC236}">
                  <a16:creationId xmlns:a16="http://schemas.microsoft.com/office/drawing/2014/main" id="{00000000-0008-0000-0B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textlink="">
          <xdr:nvSpPr>
            <xdr:cNvPr id="41989" name="Check Box 5" hidden="1">
              <a:extLst>
                <a:ext uri="{63B3BB69-23CF-44E3-9099-C40C66FF867C}">
                  <a14:compatExt spid="_x0000_s41989"/>
                </a:ext>
                <a:ext uri="{FF2B5EF4-FFF2-40B4-BE49-F238E27FC236}">
                  <a16:creationId xmlns:a16="http://schemas.microsoft.com/office/drawing/2014/main" id="{00000000-0008-0000-0B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textlink="">
          <xdr:nvSpPr>
            <xdr:cNvPr id="41990" name="Check Box 6" hidden="1">
              <a:extLst>
                <a:ext uri="{63B3BB69-23CF-44E3-9099-C40C66FF867C}">
                  <a14:compatExt spid="_x0000_s41990"/>
                </a:ext>
                <a:ext uri="{FF2B5EF4-FFF2-40B4-BE49-F238E27FC236}">
                  <a16:creationId xmlns:a16="http://schemas.microsoft.com/office/drawing/2014/main" id="{00000000-0008-0000-0B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textlink="">
          <xdr:nvSpPr>
            <xdr:cNvPr id="41991" name="Check Box 7" hidden="1">
              <a:extLst>
                <a:ext uri="{63B3BB69-23CF-44E3-9099-C40C66FF867C}">
                  <a14:compatExt spid="_x0000_s41991"/>
                </a:ext>
                <a:ext uri="{FF2B5EF4-FFF2-40B4-BE49-F238E27FC236}">
                  <a16:creationId xmlns:a16="http://schemas.microsoft.com/office/drawing/2014/main" id="{00000000-0008-0000-0B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textlink="">
          <xdr:nvSpPr>
            <xdr:cNvPr id="41992" name="Check Box 8" hidden="1">
              <a:extLst>
                <a:ext uri="{63B3BB69-23CF-44E3-9099-C40C66FF867C}">
                  <a14:compatExt spid="_x0000_s41992"/>
                </a:ext>
                <a:ext uri="{FF2B5EF4-FFF2-40B4-BE49-F238E27FC236}">
                  <a16:creationId xmlns:a16="http://schemas.microsoft.com/office/drawing/2014/main" id="{00000000-0008-0000-0B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textlink="">
          <xdr:nvSpPr>
            <xdr:cNvPr id="41993" name="Check Box 9" hidden="1">
              <a:extLst>
                <a:ext uri="{63B3BB69-23CF-44E3-9099-C40C66FF867C}">
                  <a14:compatExt spid="_x0000_s41993"/>
                </a:ext>
                <a:ext uri="{FF2B5EF4-FFF2-40B4-BE49-F238E27FC236}">
                  <a16:creationId xmlns:a16="http://schemas.microsoft.com/office/drawing/2014/main" id="{00000000-0008-0000-0B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textlink="">
          <xdr:nvSpPr>
            <xdr:cNvPr id="41994" name="Check Box 10" hidden="1">
              <a:extLst>
                <a:ext uri="{63B3BB69-23CF-44E3-9099-C40C66FF867C}">
                  <a14:compatExt spid="_x0000_s41994"/>
                </a:ext>
                <a:ext uri="{FF2B5EF4-FFF2-40B4-BE49-F238E27FC236}">
                  <a16:creationId xmlns:a16="http://schemas.microsoft.com/office/drawing/2014/main" id="{00000000-0008-0000-0B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textlink="">
          <xdr:nvSpPr>
            <xdr:cNvPr id="41995" name="Check Box 11" hidden="1">
              <a:extLst>
                <a:ext uri="{63B3BB69-23CF-44E3-9099-C40C66FF867C}">
                  <a14:compatExt spid="_x0000_s41995"/>
                </a:ext>
                <a:ext uri="{FF2B5EF4-FFF2-40B4-BE49-F238E27FC236}">
                  <a16:creationId xmlns:a16="http://schemas.microsoft.com/office/drawing/2014/main" id="{00000000-0008-0000-0B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textlink="">
          <xdr:nvSpPr>
            <xdr:cNvPr id="41996" name="Check Box 12" hidden="1">
              <a:extLst>
                <a:ext uri="{63B3BB69-23CF-44E3-9099-C40C66FF867C}">
                  <a14:compatExt spid="_x0000_s41996"/>
                </a:ext>
                <a:ext uri="{FF2B5EF4-FFF2-40B4-BE49-F238E27FC236}">
                  <a16:creationId xmlns:a16="http://schemas.microsoft.com/office/drawing/2014/main" id="{00000000-0008-0000-0B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29</xdr:row>
          <xdr:rowOff>0</xdr:rowOff>
        </xdr:from>
        <xdr:to>
          <xdr:col>19</xdr:col>
          <xdr:colOff>0</xdr:colOff>
          <xdr:row>31</xdr:row>
          <xdr:rowOff>0</xdr:rowOff>
        </xdr:to>
        <xdr:sp textlink="">
          <xdr:nvSpPr>
            <xdr:cNvPr id="41997" name="Check Box 13" hidden="1">
              <a:extLst>
                <a:ext uri="{63B3BB69-23CF-44E3-9099-C40C66FF867C}">
                  <a14:compatExt spid="_x0000_s41997"/>
                </a:ext>
                <a:ext uri="{FF2B5EF4-FFF2-40B4-BE49-F238E27FC236}">
                  <a16:creationId xmlns:a16="http://schemas.microsoft.com/office/drawing/2014/main" id="{00000000-0008-0000-0B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textlink="">
          <xdr:nvSpPr>
            <xdr:cNvPr id="41998" name="Check Box 14" hidden="1">
              <a:extLst>
                <a:ext uri="{63B3BB69-23CF-44E3-9099-C40C66FF867C}">
                  <a14:compatExt spid="_x0000_s41998"/>
                </a:ext>
                <a:ext uri="{FF2B5EF4-FFF2-40B4-BE49-F238E27FC236}">
                  <a16:creationId xmlns:a16="http://schemas.microsoft.com/office/drawing/2014/main" id="{00000000-0008-0000-0B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textlink="">
          <xdr:nvSpPr>
            <xdr:cNvPr id="41999" name="Check Box 15" hidden="1">
              <a:extLst>
                <a:ext uri="{63B3BB69-23CF-44E3-9099-C40C66FF867C}">
                  <a14:compatExt spid="_x0000_s41999"/>
                </a:ext>
                <a:ext uri="{FF2B5EF4-FFF2-40B4-BE49-F238E27FC236}">
                  <a16:creationId xmlns:a16="http://schemas.microsoft.com/office/drawing/2014/main" id="{00000000-0008-0000-0B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textlink="">
          <xdr:nvSpPr>
            <xdr:cNvPr id="42000" name="Check Box 16" hidden="1">
              <a:extLst>
                <a:ext uri="{63B3BB69-23CF-44E3-9099-C40C66FF867C}">
                  <a14:compatExt spid="_x0000_s42000"/>
                </a:ext>
                <a:ext uri="{FF2B5EF4-FFF2-40B4-BE49-F238E27FC236}">
                  <a16:creationId xmlns:a16="http://schemas.microsoft.com/office/drawing/2014/main" id="{00000000-0008-0000-0B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textlink="">
          <xdr:nvSpPr>
            <xdr:cNvPr id="42001" name="Check Box 17" hidden="1">
              <a:extLst>
                <a:ext uri="{63B3BB69-23CF-44E3-9099-C40C66FF867C}">
                  <a14:compatExt spid="_x0000_s42001"/>
                </a:ext>
                <a:ext uri="{FF2B5EF4-FFF2-40B4-BE49-F238E27FC236}">
                  <a16:creationId xmlns:a16="http://schemas.microsoft.com/office/drawing/2014/main" id="{00000000-0008-0000-0B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41</xdr:row>
          <xdr:rowOff>0</xdr:rowOff>
        </xdr:to>
        <xdr:sp textlink="">
          <xdr:nvSpPr>
            <xdr:cNvPr id="42002" name="Check Box 18" hidden="1">
              <a:extLst>
                <a:ext uri="{63B3BB69-23CF-44E3-9099-C40C66FF867C}">
                  <a14:compatExt spid="_x0000_s42002"/>
                </a:ext>
                <a:ext uri="{FF2B5EF4-FFF2-40B4-BE49-F238E27FC236}">
                  <a16:creationId xmlns:a16="http://schemas.microsoft.com/office/drawing/2014/main" id="{00000000-0008-0000-0B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textlink="">
          <xdr:nvSpPr>
            <xdr:cNvPr id="42003" name="Check Box 19" hidden="1">
              <a:extLst>
                <a:ext uri="{63B3BB69-23CF-44E3-9099-C40C66FF867C}">
                  <a14:compatExt spid="_x0000_s42003"/>
                </a:ext>
                <a:ext uri="{FF2B5EF4-FFF2-40B4-BE49-F238E27FC236}">
                  <a16:creationId xmlns:a16="http://schemas.microsoft.com/office/drawing/2014/main" id="{00000000-0008-0000-0B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xdr:col>
      <xdr:colOff>347382</xdr:colOff>
      <xdr:row>26</xdr:row>
      <xdr:rowOff>22412</xdr:rowOff>
    </xdr:from>
    <xdr:ext cx="1595309" cy="259045"/>
    <xdr:sp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8029" y="5849471"/>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354105</xdr:colOff>
      <xdr:row>26</xdr:row>
      <xdr:rowOff>17929</xdr:rowOff>
    </xdr:from>
    <xdr:ext cx="1595309" cy="259045"/>
    <xdr:sp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3872752" y="5844988"/>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7</xdr:col>
      <xdr:colOff>203943</xdr:colOff>
      <xdr:row>26</xdr:row>
      <xdr:rowOff>13447</xdr:rowOff>
    </xdr:from>
    <xdr:ext cx="377924" cy="259045"/>
    <xdr:sp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2960590" y="5840506"/>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oneCellAnchor>
    <xdr:from>
      <xdr:col>1</xdr:col>
      <xdr:colOff>354104</xdr:colOff>
      <xdr:row>27</xdr:row>
      <xdr:rowOff>17931</xdr:rowOff>
    </xdr:from>
    <xdr:ext cx="1595309" cy="259045"/>
    <xdr:sp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824751" y="6069107"/>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交付決定通知書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293591</xdr:colOff>
      <xdr:row>27</xdr:row>
      <xdr:rowOff>13448</xdr:rowOff>
    </xdr:from>
    <xdr:ext cx="1707647" cy="259045"/>
    <xdr:sp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12238" y="6064624"/>
          <a:ext cx="170764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a:t>
          </a:r>
          <a:r>
            <a:rPr kumimoji="1" lang="ja-JP" altLang="en-US" sz="1000">
              <a:solidFill>
                <a:schemeClr val="bg1">
                  <a:lumMod val="50000"/>
                </a:schemeClr>
              </a:solidFill>
            </a:rPr>
            <a:t>許可済の金額　</a:t>
          </a:r>
          <a:r>
            <a:rPr kumimoji="1" lang="en-US" altLang="ja-JP" sz="1000">
              <a:solidFill>
                <a:schemeClr val="bg1">
                  <a:lumMod val="50000"/>
                </a:schemeClr>
              </a:solidFill>
            </a:rPr>
            <a:t>(ⅱ)</a:t>
          </a:r>
          <a:r>
            <a:rPr kumimoji="1" lang="ja-JP" altLang="en-US" sz="1000">
              <a:solidFill>
                <a:schemeClr val="bg1">
                  <a:lumMod val="50000"/>
                </a:schemeClr>
              </a:solidFill>
            </a:rPr>
            <a:t>残額</a:t>
          </a:r>
        </a:p>
      </xdr:txBody>
    </xdr:sp>
    <xdr:clientData fPrintsWithSheet="0"/>
  </xdr:oneCellAnchor>
  <xdr:oneCellAnchor>
    <xdr:from>
      <xdr:col>5</xdr:col>
      <xdr:colOff>322727</xdr:colOff>
      <xdr:row>27</xdr:row>
      <xdr:rowOff>20172</xdr:rowOff>
    </xdr:from>
    <xdr:ext cx="1644425" cy="259045"/>
    <xdr:sp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2317374" y="6071348"/>
          <a:ext cx="1644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(ⅰ)『0』</a:t>
          </a:r>
          <a:r>
            <a:rPr kumimoji="1" lang="ja-JP" altLang="en-US" sz="1000">
              <a:solidFill>
                <a:schemeClr val="bg1">
                  <a:lumMod val="50000"/>
                </a:schemeClr>
              </a:solidFill>
            </a:rPr>
            <a:t>　</a:t>
          </a:r>
          <a:r>
            <a:rPr kumimoji="1" lang="en-US" altLang="ja-JP" sz="1000">
              <a:solidFill>
                <a:schemeClr val="bg1">
                  <a:lumMod val="50000"/>
                </a:schemeClr>
              </a:solidFill>
            </a:rPr>
            <a:t>(ⅱ)</a:t>
          </a:r>
          <a:r>
            <a:rPr kumimoji="1" lang="ja-JP" altLang="en-US" sz="1000">
              <a:solidFill>
                <a:schemeClr val="bg1">
                  <a:lumMod val="50000"/>
                </a:schemeClr>
              </a:solidFill>
            </a:rPr>
            <a:t>既概算払金額</a:t>
          </a:r>
          <a:endParaRPr kumimoji="1" lang="en-US" altLang="ja-JP" sz="1000">
            <a:solidFill>
              <a:schemeClr val="bg1">
                <a:lumMod val="50000"/>
              </a:schemeClr>
            </a:solidFill>
          </a:endParaRPr>
        </a:p>
      </xdr:txBody>
    </xdr:sp>
    <xdr:clientData fPrintsWithSheet="0"/>
  </xdr:oneCellAnchor>
  <xdr:oneCellAnchor>
    <xdr:from>
      <xdr:col>0</xdr:col>
      <xdr:colOff>172566</xdr:colOff>
      <xdr:row>25</xdr:row>
      <xdr:rowOff>221877</xdr:rowOff>
    </xdr:from>
    <xdr:ext cx="748923" cy="275717"/>
    <xdr:sp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72566" y="582481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≪原則≫</a:t>
          </a:r>
          <a:endParaRPr kumimoji="1" lang="en-US" altLang="ja-JP" sz="1100">
            <a:solidFill>
              <a:schemeClr val="bg1">
                <a:lumMod val="50000"/>
              </a:schemeClr>
            </a:solidFill>
          </a:endParaRPr>
        </a:p>
      </xdr:txBody>
    </xdr:sp>
    <xdr:clientData fPrintsWithSheet="0"/>
  </xdr:oneCellAnchor>
  <xdr:oneCellAnchor>
    <xdr:from>
      <xdr:col>0</xdr:col>
      <xdr:colOff>179296</xdr:colOff>
      <xdr:row>27</xdr:row>
      <xdr:rowOff>4484</xdr:rowOff>
    </xdr:from>
    <xdr:ext cx="748923" cy="275717"/>
    <xdr:sp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179296" y="605566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≪特例≫</a:t>
          </a:r>
          <a:endParaRPr kumimoji="1" lang="en-US" altLang="ja-JP" sz="1100">
            <a:solidFill>
              <a:schemeClr val="bg1">
                <a:lumMod val="50000"/>
              </a:schemeClr>
            </a:solidFill>
          </a:endParaRPr>
        </a:p>
      </xdr:txBody>
    </xdr:sp>
    <xdr:clientData fPrintsWithSheet="0"/>
  </xdr:oneCellAnchor>
  <xdr:oneCellAnchor>
    <xdr:from>
      <xdr:col>15</xdr:col>
      <xdr:colOff>210667</xdr:colOff>
      <xdr:row>25</xdr:row>
      <xdr:rowOff>210671</xdr:rowOff>
    </xdr:from>
    <xdr:ext cx="377924" cy="259045"/>
    <xdr:sp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6015314" y="5813612"/>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19050</xdr:colOff>
          <xdr:row>18</xdr:row>
          <xdr:rowOff>38100</xdr:rowOff>
        </xdr:from>
        <xdr:to>
          <xdr:col>17</xdr:col>
          <xdr:colOff>19050</xdr:colOff>
          <xdr:row>19</xdr:row>
          <xdr:rowOff>38100</xdr:rowOff>
        </xdr:to>
        <xdr:sp textlink="">
          <xdr:nvSpPr>
            <xdr:cNvPr id="46081" name="Check Box 1" hidden="1">
              <a:extLst>
                <a:ext uri="{63B3BB69-23CF-44E3-9099-C40C66FF867C}">
                  <a14:compatExt spid="_x0000_s46081"/>
                </a:ext>
                <a:ext uri="{FF2B5EF4-FFF2-40B4-BE49-F238E27FC236}">
                  <a16:creationId xmlns:a16="http://schemas.microsoft.com/office/drawing/2014/main" id="{00000000-0008-0000-0C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38100</xdr:rowOff>
        </xdr:from>
        <xdr:to>
          <xdr:col>15</xdr:col>
          <xdr:colOff>19050</xdr:colOff>
          <xdr:row>19</xdr:row>
          <xdr:rowOff>38100</xdr:rowOff>
        </xdr:to>
        <xdr:sp textlink="">
          <xdr:nvSpPr>
            <xdr:cNvPr id="46082" name="Check Box 2" hidden="1">
              <a:extLst>
                <a:ext uri="{63B3BB69-23CF-44E3-9099-C40C66FF867C}">
                  <a14:compatExt spid="_x0000_s46082"/>
                </a:ext>
                <a:ext uri="{FF2B5EF4-FFF2-40B4-BE49-F238E27FC236}">
                  <a16:creationId xmlns:a16="http://schemas.microsoft.com/office/drawing/2014/main" id="{00000000-0008-0000-0C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114300</xdr:rowOff>
        </xdr:from>
        <xdr:to>
          <xdr:col>12</xdr:col>
          <xdr:colOff>190500</xdr:colOff>
          <xdr:row>35</xdr:row>
          <xdr:rowOff>114300</xdr:rowOff>
        </xdr:to>
        <xdr:sp textlink="">
          <xdr:nvSpPr>
            <xdr:cNvPr id="46083" name="Check Box 3" hidden="1">
              <a:extLst>
                <a:ext uri="{63B3BB69-23CF-44E3-9099-C40C66FF867C}">
                  <a14:compatExt spid="_x0000_s46083"/>
                </a:ext>
                <a:ext uri="{FF2B5EF4-FFF2-40B4-BE49-F238E27FC236}">
                  <a16:creationId xmlns:a16="http://schemas.microsoft.com/office/drawing/2014/main" id="{00000000-0008-0000-0C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34</xdr:row>
          <xdr:rowOff>114300</xdr:rowOff>
        </xdr:from>
        <xdr:to>
          <xdr:col>14</xdr:col>
          <xdr:colOff>276225</xdr:colOff>
          <xdr:row>35</xdr:row>
          <xdr:rowOff>114300</xdr:rowOff>
        </xdr:to>
        <xdr:sp textlink="">
          <xdr:nvSpPr>
            <xdr:cNvPr id="46084" name="Check Box 4" hidden="1">
              <a:extLst>
                <a:ext uri="{63B3BB69-23CF-44E3-9099-C40C66FF867C}">
                  <a14:compatExt spid="_x0000_s46084"/>
                </a:ext>
                <a:ext uri="{FF2B5EF4-FFF2-40B4-BE49-F238E27FC236}">
                  <a16:creationId xmlns:a16="http://schemas.microsoft.com/office/drawing/2014/main" id="{00000000-0008-0000-0C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114300</xdr:rowOff>
        </xdr:from>
        <xdr:to>
          <xdr:col>12</xdr:col>
          <xdr:colOff>190500</xdr:colOff>
          <xdr:row>35</xdr:row>
          <xdr:rowOff>114300</xdr:rowOff>
        </xdr:to>
        <xdr:sp textlink="">
          <xdr:nvSpPr>
            <xdr:cNvPr id="46085" name="Check Box 5" hidden="1">
              <a:extLst>
                <a:ext uri="{63B3BB69-23CF-44E3-9099-C40C66FF867C}">
                  <a14:compatExt spid="_x0000_s46085"/>
                </a:ext>
                <a:ext uri="{FF2B5EF4-FFF2-40B4-BE49-F238E27FC236}">
                  <a16:creationId xmlns:a16="http://schemas.microsoft.com/office/drawing/2014/main" id="{00000000-0008-0000-0C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34</xdr:row>
          <xdr:rowOff>114300</xdr:rowOff>
        </xdr:from>
        <xdr:to>
          <xdr:col>14</xdr:col>
          <xdr:colOff>276225</xdr:colOff>
          <xdr:row>35</xdr:row>
          <xdr:rowOff>114300</xdr:rowOff>
        </xdr:to>
        <xdr:sp textlink="">
          <xdr:nvSpPr>
            <xdr:cNvPr id="46086" name="Check Box 6" hidden="1">
              <a:extLst>
                <a:ext uri="{63B3BB69-23CF-44E3-9099-C40C66FF867C}">
                  <a14:compatExt spid="_x0000_s46086"/>
                </a:ext>
                <a:ext uri="{FF2B5EF4-FFF2-40B4-BE49-F238E27FC236}">
                  <a16:creationId xmlns:a16="http://schemas.microsoft.com/office/drawing/2014/main" id="{00000000-0008-0000-0C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textlink="">
          <xdr:nvSpPr>
            <xdr:cNvPr id="43009" name="Check Box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28</xdr:row>
          <xdr:rowOff>28575</xdr:rowOff>
        </xdr:from>
        <xdr:to>
          <xdr:col>19</xdr:col>
          <xdr:colOff>0</xdr:colOff>
          <xdr:row>29</xdr:row>
          <xdr:rowOff>161925</xdr:rowOff>
        </xdr:to>
        <xdr:sp textlink="">
          <xdr:nvSpPr>
            <xdr:cNvPr id="43010" name="Check Box 2" hidden="1">
              <a:extLst>
                <a:ext uri="{63B3BB69-23CF-44E3-9099-C40C66FF867C}">
                  <a14:compatExt spid="_x0000_s43010"/>
                </a:ext>
                <a:ext uri="{FF2B5EF4-FFF2-40B4-BE49-F238E27FC236}">
                  <a16:creationId xmlns:a16="http://schemas.microsoft.com/office/drawing/2014/main" id="{00000000-0008-0000-0D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textlink="">
          <xdr:nvSpPr>
            <xdr:cNvPr id="43011" name="Check Box 3" hidden="1">
              <a:extLst>
                <a:ext uri="{63B3BB69-23CF-44E3-9099-C40C66FF867C}">
                  <a14:compatExt spid="_x0000_s43011"/>
                </a:ext>
                <a:ext uri="{FF2B5EF4-FFF2-40B4-BE49-F238E27FC236}">
                  <a16:creationId xmlns:a16="http://schemas.microsoft.com/office/drawing/2014/main" id="{00000000-0008-0000-0D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textlink="">
          <xdr:nvSpPr>
            <xdr:cNvPr id="43012" name="Check Box 4" hidden="1">
              <a:extLst>
                <a:ext uri="{63B3BB69-23CF-44E3-9099-C40C66FF867C}">
                  <a14:compatExt spid="_x0000_s43012"/>
                </a:ext>
                <a:ext uri="{FF2B5EF4-FFF2-40B4-BE49-F238E27FC236}">
                  <a16:creationId xmlns:a16="http://schemas.microsoft.com/office/drawing/2014/main" id="{00000000-0008-0000-0D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textlink="">
          <xdr:nvSpPr>
            <xdr:cNvPr id="43013" name="Check Box 5" hidden="1">
              <a:extLst>
                <a:ext uri="{63B3BB69-23CF-44E3-9099-C40C66FF867C}">
                  <a14:compatExt spid="_x0000_s43013"/>
                </a:ext>
                <a:ext uri="{FF2B5EF4-FFF2-40B4-BE49-F238E27FC236}">
                  <a16:creationId xmlns:a16="http://schemas.microsoft.com/office/drawing/2014/main" id="{00000000-0008-0000-0D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textlink="">
          <xdr:nvSpPr>
            <xdr:cNvPr id="43014" name="Check Box 6" hidden="1">
              <a:extLst>
                <a:ext uri="{63B3BB69-23CF-44E3-9099-C40C66FF867C}">
                  <a14:compatExt spid="_x0000_s43014"/>
                </a:ext>
                <a:ext uri="{FF2B5EF4-FFF2-40B4-BE49-F238E27FC236}">
                  <a16:creationId xmlns:a16="http://schemas.microsoft.com/office/drawing/2014/main" id="{00000000-0008-0000-0D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textlink="">
          <xdr:nvSpPr>
            <xdr:cNvPr id="43015" name="Check Box 7" hidden="1">
              <a:extLst>
                <a:ext uri="{63B3BB69-23CF-44E3-9099-C40C66FF867C}">
                  <a14:compatExt spid="_x0000_s43015"/>
                </a:ext>
                <a:ext uri="{FF2B5EF4-FFF2-40B4-BE49-F238E27FC236}">
                  <a16:creationId xmlns:a16="http://schemas.microsoft.com/office/drawing/2014/main" id="{00000000-0008-0000-0D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textlink="">
          <xdr:nvSpPr>
            <xdr:cNvPr id="43016" name="Check Box 8" hidden="1">
              <a:extLst>
                <a:ext uri="{63B3BB69-23CF-44E3-9099-C40C66FF867C}">
                  <a14:compatExt spid="_x0000_s43016"/>
                </a:ext>
                <a:ext uri="{FF2B5EF4-FFF2-40B4-BE49-F238E27FC236}">
                  <a16:creationId xmlns:a16="http://schemas.microsoft.com/office/drawing/2014/main" id="{00000000-0008-0000-0D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textlink="">
          <xdr:nvSpPr>
            <xdr:cNvPr id="43017" name="Check Box 9" hidden="1">
              <a:extLst>
                <a:ext uri="{63B3BB69-23CF-44E3-9099-C40C66FF867C}">
                  <a14:compatExt spid="_x0000_s43017"/>
                </a:ext>
                <a:ext uri="{FF2B5EF4-FFF2-40B4-BE49-F238E27FC236}">
                  <a16:creationId xmlns:a16="http://schemas.microsoft.com/office/drawing/2014/main" id="{00000000-0008-0000-0D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textlink="">
          <xdr:nvSpPr>
            <xdr:cNvPr id="43018" name="Check Box 10" hidden="1">
              <a:extLst>
                <a:ext uri="{63B3BB69-23CF-44E3-9099-C40C66FF867C}">
                  <a14:compatExt spid="_x0000_s43018"/>
                </a:ext>
                <a:ext uri="{FF2B5EF4-FFF2-40B4-BE49-F238E27FC236}">
                  <a16:creationId xmlns:a16="http://schemas.microsoft.com/office/drawing/2014/main" id="{00000000-0008-0000-0D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textlink="">
          <xdr:nvSpPr>
            <xdr:cNvPr id="43019" name="Check Box 11" hidden="1">
              <a:extLst>
                <a:ext uri="{63B3BB69-23CF-44E3-9099-C40C66FF867C}">
                  <a14:compatExt spid="_x0000_s43019"/>
                </a:ext>
                <a:ext uri="{FF2B5EF4-FFF2-40B4-BE49-F238E27FC236}">
                  <a16:creationId xmlns:a16="http://schemas.microsoft.com/office/drawing/2014/main" id="{00000000-0008-0000-0D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&#65279;<?xml version="1.0" encoding="utf-8" standalone="yes"?>
<Relationships xmlns="http://schemas.openxmlformats.org/package/2006/relationships"><Relationship Id="rId2" Type="http://schemas.openxmlformats.org/officeDocument/2006/relationships/externalLinkPath" Target="#" TargetMode="External" /><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簡易利管【手動】"/>
      <sheetName val="≪更新履歴≫"/>
      <sheetName val="目次"/>
      <sheetName val="入力フォーム"/>
      <sheetName val="コピペ用入力フォーム②(レオ用)"/>
      <sheetName val="コピペ用入力フォーム①(レオ用)"/>
      <sheetName val="建築申込書ver.220301"/>
      <sheetName val="標準外工事見積依頼書"/>
      <sheetName val="敷地調査【家屋調査士】"/>
      <sheetName val="現地調査【工務】"/>
      <sheetName val="現地調査【設備】"/>
      <sheetName val="現地調査【電気】"/>
      <sheetName val="工事現地調査依頼書【レオ店】"/>
      <sheetName val="設計依頼書"/>
      <sheetName val="回覧【契約伺】"/>
      <sheetName val="≪変更≫請負契約申請書"/>
      <sheetName val="建築資金確認書"/>
      <sheetName val="請負代金のお支払いに関する確認書"/>
      <sheetName val="委任及び各種申請業務代行依頼書"/>
      <sheetName val="工程表 (請負契約ver.)"/>
      <sheetName val="工程表（建築申込ver.）"/>
      <sheetName val="ご契約内容確認シート"/>
      <sheetName val="施主支給材・支給工事確認書"/>
      <sheetName val="土地利用に関する地主の承諾書"/>
      <sheetName val="火災保険見積依頼書（ver.1.1）"/>
      <sheetName val="回覧【契約報告】"/>
      <sheetName val="５者面談確認シート"/>
      <sheetName val="設計変更依頼"/>
      <sheetName val="設計変更依頼 【建築地変更】"/>
      <sheetName val="回覧【変更契約伺】"/>
      <sheetName val="工事請負変更契約申請書"/>
      <sheetName val="建築確認申請等 業務依頼書"/>
      <sheetName val="〈電子契約版〉建築確認申請等 業務依頼書"/>
      <sheetName val="お客様情報連携シート221012"/>
      <sheetName val="お客様情報連携シート【ﾔﾏﾀﾞFS】"/>
      <sheetName val="太陽光認定申請書"/>
      <sheetName val="工事着工許可申請書_"/>
      <sheetName val="工事着工許可申請確認"/>
      <sheetName val="紹介工事の解体同意書"/>
      <sheetName val="施主手配の解体同意書 "/>
      <sheetName val="地盤調査依頼書【SxLシグマの場合はこちら】"/>
      <sheetName val="登記依頼書"/>
      <sheetName val="設定１"/>
      <sheetName val="設定２"/>
    </sheetNames>
    <sheetDataSet>
      <sheetData sheetId="0" refreshError="1"/>
      <sheetData sheetId="1" refreshError="1"/>
      <sheetData sheetId="2" refreshError="1"/>
      <sheetData sheetId="3">
        <row r="3">
          <cell r="AH3">
            <v>3727</v>
          </cell>
        </row>
        <row r="4">
          <cell r="AH4">
            <v>3734</v>
          </cell>
        </row>
        <row r="5">
          <cell r="AH5">
            <v>3907</v>
          </cell>
        </row>
        <row r="6">
          <cell r="AH6">
            <v>3725</v>
          </cell>
        </row>
        <row r="7">
          <cell r="AH7">
            <v>3908</v>
          </cell>
        </row>
        <row r="8">
          <cell r="AH8">
            <v>3721</v>
          </cell>
        </row>
        <row r="9">
          <cell r="AH9">
            <v>3723</v>
          </cell>
        </row>
        <row r="10">
          <cell r="C10">
            <v>0.1</v>
          </cell>
          <cell r="AH10">
            <v>3775</v>
          </cell>
        </row>
        <row r="11">
          <cell r="AH11">
            <v>3839</v>
          </cell>
          <cell r="AJ11" t="str">
            <v>工務1</v>
          </cell>
        </row>
        <row r="12">
          <cell r="AH12">
            <v>3716</v>
          </cell>
          <cell r="AJ12" t="str">
            <v>工務2</v>
          </cell>
        </row>
        <row r="13">
          <cell r="AH13">
            <v>3703</v>
          </cell>
          <cell r="AJ13" t="str">
            <v>工務3</v>
          </cell>
        </row>
        <row r="14">
          <cell r="AH14">
            <v>3709</v>
          </cell>
          <cell r="AJ14" t="str">
            <v>工務4</v>
          </cell>
        </row>
        <row r="15">
          <cell r="AH15">
            <v>3702</v>
          </cell>
          <cell r="AJ15" t="str">
            <v>工務5</v>
          </cell>
        </row>
        <row r="16">
          <cell r="AH16">
            <v>3210</v>
          </cell>
        </row>
        <row r="17">
          <cell r="AH17">
            <v>3929</v>
          </cell>
        </row>
        <row r="18">
          <cell r="AH18">
            <v>3262</v>
          </cell>
        </row>
        <row r="19">
          <cell r="AH19">
            <v>3748</v>
          </cell>
        </row>
        <row r="20">
          <cell r="AH20">
            <v>3737</v>
          </cell>
        </row>
        <row r="21">
          <cell r="AH21">
            <v>3806</v>
          </cell>
        </row>
        <row r="22">
          <cell r="AH22">
            <v>3807</v>
          </cell>
        </row>
        <row r="23">
          <cell r="AH23">
            <v>3216</v>
          </cell>
        </row>
        <row r="24">
          <cell r="AH24">
            <v>3987</v>
          </cell>
          <cell r="AJ24" t="str">
            <v>㈱設計1</v>
          </cell>
        </row>
        <row r="25">
          <cell r="AH25">
            <v>3749</v>
          </cell>
          <cell r="AJ25">
            <v>2</v>
          </cell>
        </row>
        <row r="26">
          <cell r="AH26">
            <v>3842</v>
          </cell>
          <cell r="AJ26">
            <v>3</v>
          </cell>
        </row>
        <row r="27">
          <cell r="AH27">
            <v>3841</v>
          </cell>
        </row>
        <row r="28">
          <cell r="AH28">
            <v>3706</v>
          </cell>
        </row>
        <row r="29">
          <cell r="AH29">
            <v>3853</v>
          </cell>
        </row>
        <row r="30">
          <cell r="AH30">
            <v>3712</v>
          </cell>
        </row>
        <row r="31">
          <cell r="AH31">
            <v>3731</v>
          </cell>
        </row>
        <row r="32">
          <cell r="AH32">
            <v>3735</v>
          </cell>
        </row>
        <row r="33">
          <cell r="AH33">
            <v>3814</v>
          </cell>
        </row>
        <row r="34">
          <cell r="AH34">
            <v>3815</v>
          </cell>
        </row>
        <row r="35">
          <cell r="AH35">
            <v>3809</v>
          </cell>
        </row>
        <row r="36">
          <cell r="AH36">
            <v>3851</v>
          </cell>
        </row>
        <row r="37">
          <cell r="AH37">
            <v>3905</v>
          </cell>
        </row>
        <row r="38">
          <cell r="AH38">
            <v>3724</v>
          </cell>
        </row>
        <row r="39">
          <cell r="AH39">
            <v>3812</v>
          </cell>
        </row>
        <row r="40">
          <cell r="AH40">
            <v>3777</v>
          </cell>
        </row>
        <row r="41">
          <cell r="AH41">
            <v>3810</v>
          </cell>
        </row>
        <row r="42">
          <cell r="AH42">
            <v>3742</v>
          </cell>
        </row>
        <row r="43">
          <cell r="AH43">
            <v>3811</v>
          </cell>
        </row>
        <row r="44">
          <cell r="AH44">
            <v>3732</v>
          </cell>
        </row>
        <row r="45">
          <cell r="AH45">
            <v>3221</v>
          </cell>
        </row>
        <row r="46">
          <cell r="AH46">
            <v>3859</v>
          </cell>
        </row>
        <row r="47">
          <cell r="AH47">
            <v>3220</v>
          </cell>
        </row>
        <row r="48">
          <cell r="AH48">
            <v>3776</v>
          </cell>
        </row>
        <row r="49">
          <cell r="AH49">
            <v>3816</v>
          </cell>
        </row>
        <row r="50">
          <cell r="AH50">
            <v>3845</v>
          </cell>
        </row>
        <row r="51">
          <cell r="AH51">
            <v>3856</v>
          </cell>
        </row>
        <row r="52">
          <cell r="AH52">
            <v>3759</v>
          </cell>
        </row>
        <row r="53">
          <cell r="AH53">
            <v>3855</v>
          </cell>
        </row>
        <row r="54">
          <cell r="AH54">
            <v>3835</v>
          </cell>
        </row>
        <row r="55">
          <cell r="AH55">
            <v>3710</v>
          </cell>
        </row>
        <row r="56">
          <cell r="AH56">
            <v>3722</v>
          </cell>
        </row>
        <row r="57">
          <cell r="AH57">
            <v>3711</v>
          </cell>
        </row>
        <row r="58">
          <cell r="AH58">
            <v>3829</v>
          </cell>
        </row>
        <row r="59">
          <cell r="AH59">
            <v>3846</v>
          </cell>
        </row>
        <row r="60">
          <cell r="AH60">
            <v>3747</v>
          </cell>
        </row>
        <row r="61">
          <cell r="AH61">
            <v>3802</v>
          </cell>
        </row>
        <row r="62">
          <cell r="AH62">
            <v>3985</v>
          </cell>
        </row>
        <row r="63">
          <cell r="AH63">
            <v>3745</v>
          </cell>
        </row>
        <row r="64">
          <cell r="AH64">
            <v>3840</v>
          </cell>
        </row>
        <row r="65">
          <cell r="AH65">
            <v>3847</v>
          </cell>
        </row>
        <row r="66">
          <cell r="AH66">
            <v>3736</v>
          </cell>
        </row>
        <row r="67">
          <cell r="AH67">
            <v>3820</v>
          </cell>
        </row>
        <row r="68">
          <cell r="AH68">
            <v>3843</v>
          </cell>
        </row>
        <row r="69">
          <cell r="AH69">
            <v>3756</v>
          </cell>
        </row>
        <row r="70">
          <cell r="AH70">
            <v>3865</v>
          </cell>
        </row>
        <row r="71">
          <cell r="AH71">
            <v>3231</v>
          </cell>
        </row>
        <row r="72">
          <cell r="AH72">
            <v>3848</v>
          </cell>
        </row>
        <row r="73">
          <cell r="AH73">
            <v>3821</v>
          </cell>
        </row>
        <row r="74">
          <cell r="AH74">
            <v>3824</v>
          </cell>
        </row>
        <row r="75">
          <cell r="AH75">
            <v>3823</v>
          </cell>
        </row>
        <row r="76">
          <cell r="AH76">
            <v>3717</v>
          </cell>
        </row>
        <row r="77">
          <cell r="AH77">
            <v>3743</v>
          </cell>
        </row>
        <row r="78">
          <cell r="AH78">
            <v>3804</v>
          </cell>
        </row>
        <row r="79">
          <cell r="AH79">
            <v>3984</v>
          </cell>
        </row>
        <row r="80">
          <cell r="AH80">
            <v>3983</v>
          </cell>
        </row>
        <row r="81">
          <cell r="AH81">
            <v>3825</v>
          </cell>
        </row>
        <row r="82">
          <cell r="AH82">
            <v>3728</v>
          </cell>
        </row>
        <row r="83">
          <cell r="AH83">
            <v>3739</v>
          </cell>
        </row>
        <row r="84">
          <cell r="AH84">
            <v>3719</v>
          </cell>
        </row>
        <row r="85">
          <cell r="AH85">
            <v>3832</v>
          </cell>
        </row>
        <row r="86">
          <cell r="AH86">
            <v>3831</v>
          </cell>
        </row>
        <row r="87">
          <cell r="AH87">
            <v>3830</v>
          </cell>
        </row>
        <row r="88">
          <cell r="AH88">
            <v>3909</v>
          </cell>
        </row>
        <row r="89">
          <cell r="AH89">
            <v>3245</v>
          </cell>
        </row>
        <row r="90">
          <cell r="AH90">
            <v>3246</v>
          </cell>
        </row>
        <row r="91">
          <cell r="AH91">
            <v>3769</v>
          </cell>
        </row>
        <row r="92">
          <cell r="AH92">
            <v>3805</v>
          </cell>
        </row>
        <row r="93">
          <cell r="AH93">
            <v>3833</v>
          </cell>
        </row>
        <row r="94">
          <cell r="AH94">
            <v>3849</v>
          </cell>
        </row>
        <row r="95">
          <cell r="AH95">
            <v>3834</v>
          </cell>
        </row>
        <row r="96">
          <cell r="AH96">
            <v>3836</v>
          </cell>
        </row>
        <row r="97">
          <cell r="AH97">
            <v>3837</v>
          </cell>
        </row>
        <row r="98">
          <cell r="AH98">
            <v>3854</v>
          </cell>
        </row>
        <row r="99">
          <cell r="AH99">
            <v>3850</v>
          </cell>
        </row>
        <row r="100">
          <cell r="AH100">
            <v>3927</v>
          </cell>
        </row>
        <row r="101">
          <cell r="AH101">
            <v>3765</v>
          </cell>
        </row>
        <row r="102">
          <cell r="AH102">
            <v>3778</v>
          </cell>
        </row>
        <row r="103">
          <cell r="AH103">
            <v>3201</v>
          </cell>
        </row>
        <row r="104">
          <cell r="AH104">
            <v>3203</v>
          </cell>
        </row>
        <row r="105">
          <cell r="AH105">
            <v>3204</v>
          </cell>
        </row>
        <row r="106">
          <cell r="AH106">
            <v>3205</v>
          </cell>
        </row>
        <row r="107">
          <cell r="AH107">
            <v>3206</v>
          </cell>
        </row>
        <row r="108">
          <cell r="AH108">
            <v>3209</v>
          </cell>
        </row>
        <row r="109">
          <cell r="AH109">
            <v>3207</v>
          </cell>
        </row>
        <row r="110">
          <cell r="AH110">
            <v>3208</v>
          </cell>
        </row>
        <row r="111">
          <cell r="AH111">
            <v>3213</v>
          </cell>
        </row>
        <row r="112">
          <cell r="AH112">
            <v>3215</v>
          </cell>
        </row>
        <row r="113">
          <cell r="AH113">
            <v>3217</v>
          </cell>
        </row>
        <row r="114">
          <cell r="AH114">
            <v>3222</v>
          </cell>
        </row>
        <row r="115">
          <cell r="AH115">
            <v>3225</v>
          </cell>
        </row>
        <row r="116">
          <cell r="AH116">
            <v>3223</v>
          </cell>
        </row>
        <row r="117">
          <cell r="AH117">
            <v>3219</v>
          </cell>
        </row>
        <row r="118">
          <cell r="AH118">
            <v>3226</v>
          </cell>
        </row>
        <row r="119">
          <cell r="AH119">
            <v>3228</v>
          </cell>
        </row>
        <row r="120">
          <cell r="AH120">
            <v>3233</v>
          </cell>
        </row>
        <row r="121">
          <cell r="AH121">
            <v>3235</v>
          </cell>
        </row>
        <row r="122">
          <cell r="AH122">
            <v>3236</v>
          </cell>
        </row>
        <row r="123">
          <cell r="AH123">
            <v>3828</v>
          </cell>
        </row>
        <row r="124">
          <cell r="AH124">
            <v>3237</v>
          </cell>
        </row>
        <row r="125">
          <cell r="AH125">
            <v>3211</v>
          </cell>
        </row>
        <row r="126">
          <cell r="AH126">
            <v>3212</v>
          </cell>
        </row>
        <row r="127">
          <cell r="AH127">
            <v>3224</v>
          </cell>
        </row>
        <row r="128">
          <cell r="AH128">
            <v>3238</v>
          </cell>
        </row>
        <row r="129">
          <cell r="AH129">
            <v>3240</v>
          </cell>
        </row>
        <row r="130">
          <cell r="AH130">
            <v>3243</v>
          </cell>
        </row>
        <row r="131">
          <cell r="AH131">
            <v>3244</v>
          </cell>
        </row>
        <row r="132">
          <cell r="AH132">
            <v>3234</v>
          </cell>
        </row>
        <row r="133">
          <cell r="AH133">
            <v>3248</v>
          </cell>
        </row>
        <row r="134">
          <cell r="AH134">
            <v>3250</v>
          </cell>
        </row>
        <row r="135">
          <cell r="AH135">
            <v>3251</v>
          </cell>
        </row>
        <row r="136">
          <cell r="AH136">
            <v>3252</v>
          </cell>
        </row>
        <row r="137">
          <cell r="AH137">
            <v>3254</v>
          </cell>
        </row>
        <row r="138">
          <cell r="AH138">
            <v>3256</v>
          </cell>
        </row>
        <row r="139">
          <cell r="AH139">
            <v>3255</v>
          </cell>
        </row>
        <row r="140">
          <cell r="AH140">
            <v>3257</v>
          </cell>
        </row>
        <row r="141">
          <cell r="AH141">
            <v>3258</v>
          </cell>
        </row>
        <row r="142">
          <cell r="AH142">
            <v>3261</v>
          </cell>
        </row>
        <row r="143">
          <cell r="AH143">
            <v>3260</v>
          </cell>
        </row>
        <row r="144">
          <cell r="AH144">
            <v>3259</v>
          </cell>
        </row>
        <row r="145">
          <cell r="AH145">
            <v>3253</v>
          </cell>
        </row>
        <row r="146">
          <cell r="AH146">
            <v>3701</v>
          </cell>
        </row>
        <row r="147">
          <cell r="AH147" t="str">
            <v>北東北支店</v>
          </cell>
        </row>
        <row r="148">
          <cell r="AH148" t="str">
            <v>南東北支店</v>
          </cell>
        </row>
        <row r="149">
          <cell r="AH149" t="str">
            <v>栃木支店</v>
          </cell>
        </row>
        <row r="150">
          <cell r="AH150" t="str">
            <v>群馬支店</v>
          </cell>
        </row>
        <row r="151">
          <cell r="AH151" t="str">
            <v>茨城支店</v>
          </cell>
        </row>
        <row r="152">
          <cell r="AH152" t="str">
            <v>埼玉支店</v>
          </cell>
        </row>
        <row r="153">
          <cell r="AH153" t="str">
            <v>首都圏支店</v>
          </cell>
        </row>
        <row r="154">
          <cell r="AH154" t="str">
            <v>千葉支店</v>
          </cell>
        </row>
        <row r="155">
          <cell r="AH155" t="str">
            <v>神奈川支店</v>
          </cell>
        </row>
        <row r="156">
          <cell r="AH156" t="str">
            <v>信州・北陸支店</v>
          </cell>
        </row>
        <row r="157">
          <cell r="AH157" t="str">
            <v>中部東支店</v>
          </cell>
        </row>
        <row r="158">
          <cell r="AH158" t="str">
            <v>中部西支店</v>
          </cell>
        </row>
        <row r="159">
          <cell r="AH159" t="str">
            <v>京滋支店</v>
          </cell>
        </row>
        <row r="160">
          <cell r="AH160" t="str">
            <v>関西支店</v>
          </cell>
        </row>
        <row r="161">
          <cell r="AH161" t="str">
            <v>兵庫支店</v>
          </cell>
        </row>
        <row r="162">
          <cell r="AH162" t="str">
            <v>中国支店</v>
          </cell>
        </row>
        <row r="163">
          <cell r="AH163" t="str">
            <v>四国支店</v>
          </cell>
        </row>
        <row r="164">
          <cell r="AH164" t="str">
            <v>九州北支店</v>
          </cell>
        </row>
        <row r="165">
          <cell r="AH165" t="str">
            <v>九州南支店</v>
          </cell>
        </row>
        <row r="166">
          <cell r="AH166" t="str">
            <v>東支店</v>
          </cell>
        </row>
        <row r="167">
          <cell r="AH167" t="str">
            <v>中支店</v>
          </cell>
        </row>
        <row r="168">
          <cell r="AH168" t="str">
            <v>西支店</v>
          </cell>
        </row>
        <row r="169">
          <cell r="AH169">
            <v>3704</v>
          </cell>
        </row>
        <row r="170">
          <cell r="AH170">
            <v>3757</v>
          </cell>
        </row>
        <row r="171">
          <cell r="AH171">
            <v>3705</v>
          </cell>
        </row>
        <row r="172">
          <cell r="AH172">
            <v>3751</v>
          </cell>
        </row>
        <row r="173">
          <cell r="AH173">
            <v>3752</v>
          </cell>
        </row>
        <row r="174">
          <cell r="AH174">
            <v>3753</v>
          </cell>
        </row>
        <row r="175">
          <cell r="AH175" t="str">
            <v>静岡支店</v>
          </cell>
        </row>
        <row r="176">
          <cell r="AH176" t="str">
            <v>北陸支店</v>
          </cell>
        </row>
        <row r="177">
          <cell r="AH177" t="str">
            <v>甲信支店</v>
          </cell>
        </row>
        <row r="178">
          <cell r="AH178">
            <v>3838</v>
          </cell>
        </row>
        <row r="179">
          <cell r="AH179">
            <v>3746</v>
          </cell>
        </row>
        <row r="180">
          <cell r="AH180">
            <v>3808</v>
          </cell>
        </row>
        <row r="181">
          <cell r="AH181">
            <v>3801</v>
          </cell>
        </row>
        <row r="182">
          <cell r="AH182">
            <v>3813</v>
          </cell>
        </row>
        <row r="183">
          <cell r="AH183">
            <v>3844</v>
          </cell>
        </row>
        <row r="184">
          <cell r="AH184">
            <v>3858</v>
          </cell>
        </row>
        <row r="185">
          <cell r="AH185">
            <v>3803</v>
          </cell>
        </row>
        <row r="186">
          <cell r="AH186">
            <v>3726</v>
          </cell>
        </row>
        <row r="187">
          <cell r="AH187">
            <v>3818</v>
          </cell>
        </row>
        <row r="188">
          <cell r="AH188">
            <v>3857</v>
          </cell>
        </row>
        <row r="189">
          <cell r="AH189">
            <v>3822</v>
          </cell>
        </row>
        <row r="190">
          <cell r="AH190">
            <v>3827</v>
          </cell>
        </row>
        <row r="191">
          <cell r="AH191" t="str">
            <v>＜3828＞</v>
          </cell>
        </row>
        <row r="192">
          <cell r="AH192">
            <v>3852</v>
          </cell>
        </row>
        <row r="193">
          <cell r="AH193">
            <v>3720</v>
          </cell>
        </row>
        <row r="194">
          <cell r="AH194">
            <v>3744</v>
          </cell>
        </row>
        <row r="195">
          <cell r="AH195">
            <v>3819</v>
          </cell>
        </row>
        <row r="196">
          <cell r="AH196">
            <v>3904</v>
          </cell>
        </row>
        <row r="197">
          <cell r="AH197">
            <v>3906</v>
          </cell>
        </row>
        <row r="198">
          <cell r="AH198">
            <v>3861</v>
          </cell>
        </row>
        <row r="199">
          <cell r="AH199">
            <v>3826</v>
          </cell>
        </row>
        <row r="200">
          <cell r="AH200">
            <v>3910</v>
          </cell>
        </row>
        <row r="201">
          <cell r="AH201">
            <v>3862</v>
          </cell>
        </row>
        <row r="202">
          <cell r="AH202">
            <v>3860</v>
          </cell>
        </row>
        <row r="203">
          <cell r="AH203">
            <v>3864</v>
          </cell>
        </row>
        <row r="204">
          <cell r="AH204">
            <v>3930</v>
          </cell>
        </row>
        <row r="205">
          <cell r="AH205">
            <v>3708</v>
          </cell>
        </row>
        <row r="206">
          <cell r="AH206">
            <v>3202</v>
          </cell>
        </row>
        <row r="207">
          <cell r="AH207">
            <v>3214</v>
          </cell>
        </row>
        <row r="208">
          <cell r="AH208">
            <v>3229</v>
          </cell>
        </row>
        <row r="209">
          <cell r="AH209">
            <v>3227</v>
          </cell>
        </row>
        <row r="210">
          <cell r="AH210">
            <v>3230</v>
          </cell>
        </row>
        <row r="211">
          <cell r="AH211">
            <v>3239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6">
          <cell r="AO6" t="str">
            <v>なし</v>
          </cell>
        </row>
        <row r="7">
          <cell r="AO7" t="str">
            <v>一般</v>
          </cell>
        </row>
        <row r="8">
          <cell r="AO8" t="str">
            <v>下請個人・法人</v>
          </cell>
        </row>
        <row r="9">
          <cell r="AO9" t="str">
            <v>ＹＭＤグループ社員紹介</v>
          </cell>
        </row>
        <row r="10">
          <cell r="AO10" t="str">
            <v>宅建業者（エステート以外）</v>
          </cell>
        </row>
        <row r="11">
          <cell r="AO11" t="str">
            <v>エステート会員</v>
          </cell>
        </row>
        <row r="12">
          <cell r="AO12" t="str">
            <v>スーモ</v>
          </cell>
        </row>
      </sheetData>
      <sheetData sheetId="37" refreshError="1"/>
      <sheetData sheetId="38" refreshError="1"/>
      <sheetData sheetId="39" refreshError="1"/>
      <sheetData sheetId="40" refreshError="1"/>
      <sheetData sheetId="41" refreshError="1"/>
      <sheetData sheetId="42">
        <row r="2">
          <cell r="C2" t="str">
            <v>フェリディア</v>
          </cell>
        </row>
        <row r="3">
          <cell r="C3" t="str">
            <v>フェリディア＿平屋</v>
          </cell>
        </row>
        <row r="4">
          <cell r="C4" t="str">
            <v>ＥＬＦＯＲＴ</v>
          </cell>
        </row>
        <row r="5">
          <cell r="C5" t="str">
            <v>ＥＬＦＯＲT＿平屋</v>
          </cell>
        </row>
        <row r="6">
          <cell r="C6" t="str">
            <v>スーパーフル装備住宅</v>
          </cell>
        </row>
        <row r="7">
          <cell r="C7" t="str">
            <v>スーパーフル装備住宅＿平屋</v>
          </cell>
        </row>
        <row r="8">
          <cell r="C8" t="str">
            <v>Ｂｅｌｕｘ</v>
          </cell>
        </row>
        <row r="9">
          <cell r="C9" t="str">
            <v>Ｂｅｌｕｘ＿平屋</v>
          </cell>
        </row>
        <row r="10">
          <cell r="C10" t="str">
            <v>el-Felidia</v>
          </cell>
        </row>
        <row r="11">
          <cell r="C11" t="str">
            <v>el-Felidia＿平屋</v>
          </cell>
        </row>
        <row r="12">
          <cell r="C12" t="str">
            <v>ＳxＬシグマ</v>
          </cell>
        </row>
        <row r="13">
          <cell r="C13" t="str">
            <v>ＳxＬシグマ_平屋</v>
          </cell>
        </row>
        <row r="14">
          <cell r="C14" t="str">
            <v>ネットdeすまい/スゴプラ</v>
          </cell>
        </row>
        <row r="15">
          <cell r="C15" t="str">
            <v>CoCo</v>
          </cell>
        </row>
        <row r="16">
          <cell r="C16" t="str">
            <v>CoCo-Z</v>
          </cell>
        </row>
        <row r="17">
          <cell r="C17" t="str">
            <v>Vit</v>
          </cell>
        </row>
        <row r="18">
          <cell r="C18" t="str">
            <v>フェリディア２×６（販売休止）</v>
          </cell>
        </row>
        <row r="19">
          <cell r="C19" t="str">
            <v>フェリディア２×６＿平屋（販売休止）</v>
          </cell>
        </row>
      </sheetData>
      <sheetData sheetId="43">
        <row r="3">
          <cell r="A3">
            <v>3727</v>
          </cell>
          <cell r="B3" t="str">
            <v>YH 盛岡店</v>
          </cell>
          <cell r="C3" t="str">
            <v>020-0857</v>
          </cell>
          <cell r="D3" t="str">
            <v>岩手県盛岡市北飯岡一丁目1番72号 Tecc LIFE SELECT盛岡本店駐車場内</v>
          </cell>
          <cell r="E3" t="str">
            <v>019-656-4466</v>
          </cell>
          <cell r="F3" t="str">
            <v>019-656-4477</v>
          </cell>
          <cell r="G3" t="str">
            <v>北東北支店</v>
          </cell>
          <cell r="H3" t="str">
            <v>山田　元郎</v>
          </cell>
          <cell r="J3" t="str">
            <v>東日本支社</v>
          </cell>
          <cell r="K3">
            <v>3865022</v>
          </cell>
        </row>
        <row r="4">
          <cell r="A4">
            <v>3734</v>
          </cell>
          <cell r="B4" t="str">
            <v>YH 北上店</v>
          </cell>
          <cell r="C4" t="str">
            <v>024-0084</v>
          </cell>
          <cell r="D4" t="str">
            <v>岩手県北上市さくら通り五丁目2番7号　ヤマダ電機テックランド北上店駐車場内</v>
          </cell>
          <cell r="E4" t="str">
            <v>0197-61-2622</v>
          </cell>
          <cell r="F4" t="str">
            <v>0197-61-2633</v>
          </cell>
          <cell r="G4" t="str">
            <v>北東北支店</v>
          </cell>
          <cell r="H4" t="str">
            <v>山田　元郎</v>
          </cell>
          <cell r="J4" t="str">
            <v>東日本支社</v>
          </cell>
          <cell r="K4">
            <v>3865028</v>
          </cell>
        </row>
        <row r="5">
          <cell r="A5">
            <v>3907</v>
          </cell>
          <cell r="B5" t="str">
            <v>YH 秋田店</v>
          </cell>
          <cell r="C5" t="str">
            <v>010-0976</v>
          </cell>
          <cell r="D5" t="str">
            <v>秋田県秋田市八橋南2-4-6　家電住まいる館YAMADA秋田本店駐車場内</v>
          </cell>
          <cell r="E5" t="str">
            <v>018-862-3051</v>
          </cell>
          <cell r="F5" t="str">
            <v>018-862-3052</v>
          </cell>
          <cell r="G5" t="str">
            <v>北東北支店</v>
          </cell>
          <cell r="H5" t="str">
            <v>山田　元郎</v>
          </cell>
          <cell r="J5" t="str">
            <v>東日本支社</v>
          </cell>
          <cell r="K5">
            <v>3865125</v>
          </cell>
        </row>
        <row r="6">
          <cell r="A6">
            <v>3725</v>
          </cell>
          <cell r="B6" t="str">
            <v>YH 大崎店</v>
          </cell>
          <cell r="C6" t="str">
            <v>989-6117</v>
          </cell>
          <cell r="D6" t="str">
            <v>宮城県大崎市古川旭1丁目11番地14号 大崎・栗原・登米総合住宅展示場内</v>
          </cell>
          <cell r="E6" t="str">
            <v>0229-91-5122</v>
          </cell>
          <cell r="F6" t="str">
            <v>0229-91-5166</v>
          </cell>
          <cell r="G6" t="str">
            <v>南東北支店</v>
          </cell>
          <cell r="H6" t="str">
            <v>円城寺　徹</v>
          </cell>
          <cell r="J6" t="str">
            <v>東日本支社</v>
          </cell>
          <cell r="K6">
            <v>3865018</v>
          </cell>
        </row>
        <row r="7">
          <cell r="A7">
            <v>3908</v>
          </cell>
          <cell r="B7" t="str">
            <v>YH 利府店</v>
          </cell>
          <cell r="C7" t="str">
            <v>981-0112</v>
          </cell>
          <cell r="D7" t="str">
            <v>宮城県宮城郡利府町利府字八幡崎前45　利府ハウジングギャラリー内</v>
          </cell>
          <cell r="E7" t="str">
            <v>022-349-1881</v>
          </cell>
          <cell r="F7" t="str">
            <v>022-349-1882</v>
          </cell>
          <cell r="G7" t="str">
            <v>南東北支店</v>
          </cell>
          <cell r="H7" t="str">
            <v>円城寺　徹</v>
          </cell>
          <cell r="J7" t="str">
            <v>東日本支社</v>
          </cell>
          <cell r="K7">
            <v>3865126</v>
          </cell>
        </row>
        <row r="8">
          <cell r="A8">
            <v>3721</v>
          </cell>
          <cell r="B8" t="str">
            <v>YH 仙台南店</v>
          </cell>
          <cell r="C8" t="str">
            <v>981-1103</v>
          </cell>
          <cell r="D8" t="str">
            <v>宮城県仙台市太白区中田町字後河原37-13</v>
          </cell>
          <cell r="E8" t="str">
            <v>022-306-2488</v>
          </cell>
          <cell r="F8" t="str">
            <v>022-306-2466</v>
          </cell>
          <cell r="G8" t="str">
            <v>南東北支店</v>
          </cell>
          <cell r="H8" t="str">
            <v>円城寺　徹</v>
          </cell>
          <cell r="J8" t="str">
            <v>東日本支社</v>
          </cell>
          <cell r="K8">
            <v>3865016</v>
          </cell>
        </row>
        <row r="9">
          <cell r="A9">
            <v>3723</v>
          </cell>
          <cell r="B9" t="str">
            <v>YH 駒生店</v>
          </cell>
          <cell r="C9" t="str">
            <v>320-0065</v>
          </cell>
          <cell r="D9" t="str">
            <v>栃木県宇都宮市駒生町字東高田3363-1 ヤマダ電機テックランド駒生店駐車場内</v>
          </cell>
          <cell r="E9" t="str">
            <v>028-600-5450</v>
          </cell>
          <cell r="F9" t="str">
            <v>028-600-5451</v>
          </cell>
          <cell r="G9" t="str">
            <v>栃木支店</v>
          </cell>
          <cell r="H9" t="str">
            <v>竹村　輝男</v>
          </cell>
          <cell r="J9" t="str">
            <v>東日本支社</v>
          </cell>
          <cell r="K9">
            <v>3865017</v>
          </cell>
        </row>
        <row r="10">
          <cell r="A10">
            <v>3775</v>
          </cell>
          <cell r="B10" t="str">
            <v>YH 宇都宮ｲﾝﾀｰﾊﾟｰｸ店</v>
          </cell>
          <cell r="C10" t="str">
            <v>370-0842</v>
          </cell>
          <cell r="D10" t="str">
            <v>栃木県河内郡上三川町大字磯岡602　TBSﾊｳｼﾞﾝｸﾞ宇都宮ｲﾝﾀｰﾊﾟｰｸ内</v>
          </cell>
          <cell r="E10" t="str">
            <v>0285-55-2525</v>
          </cell>
          <cell r="F10" t="str">
            <v>0285-55-2526</v>
          </cell>
          <cell r="G10" t="str">
            <v>栃木支店</v>
          </cell>
          <cell r="H10" t="str">
            <v>竹村　輝男</v>
          </cell>
          <cell r="J10" t="str">
            <v>東日本支社</v>
          </cell>
          <cell r="K10">
            <v>3865059</v>
          </cell>
        </row>
        <row r="11">
          <cell r="A11">
            <v>3839</v>
          </cell>
          <cell r="B11" t="str">
            <v>YH 宇都宮ﾍﾞﾙﾓｰﾙ店</v>
          </cell>
          <cell r="C11" t="str">
            <v>321-0904</v>
          </cell>
          <cell r="D11" t="str">
            <v>栃木県宇都宮市陽東６丁目２番２号　TBSﾊｳｼﾞﾝｸﾞ宇都宮ﾍﾞﾙﾓｰﾙ会場内</v>
          </cell>
          <cell r="E11" t="str">
            <v>028-689-3824</v>
          </cell>
          <cell r="F11" t="str">
            <v>028-689-3823</v>
          </cell>
          <cell r="G11" t="str">
            <v>栃木支店</v>
          </cell>
          <cell r="H11" t="str">
            <v>竹村　輝男</v>
          </cell>
          <cell r="J11" t="str">
            <v>東日本支社</v>
          </cell>
          <cell r="K11">
            <v>3865363</v>
          </cell>
        </row>
        <row r="12">
          <cell r="A12">
            <v>3716</v>
          </cell>
          <cell r="B12" t="str">
            <v>YH 筑西店</v>
          </cell>
          <cell r="C12" t="str">
            <v>308-0846</v>
          </cell>
          <cell r="D12" t="str">
            <v>茨城県筑西市布川1249-8</v>
          </cell>
          <cell r="E12" t="str">
            <v>0296-26-6033</v>
          </cell>
          <cell r="F12" t="str">
            <v>0296-26-6035</v>
          </cell>
          <cell r="G12" t="str">
            <v>栃木支店</v>
          </cell>
          <cell r="H12" t="str">
            <v>竹村　輝男</v>
          </cell>
          <cell r="J12" t="str">
            <v>東日本支社</v>
          </cell>
          <cell r="K12">
            <v>3865009</v>
          </cell>
        </row>
        <row r="13">
          <cell r="A13">
            <v>3703</v>
          </cell>
          <cell r="B13" t="str">
            <v>YH 前橋店</v>
          </cell>
          <cell r="C13" t="str">
            <v>371-0017</v>
          </cell>
          <cell r="D13" t="str">
            <v>群馬県前橋市日吉町4-44-38</v>
          </cell>
          <cell r="E13" t="str">
            <v>027-210-1200</v>
          </cell>
          <cell r="F13" t="str">
            <v>027-231-0077</v>
          </cell>
          <cell r="G13" t="str">
            <v>群馬支店</v>
          </cell>
          <cell r="H13" t="str">
            <v>小泉　昌史</v>
          </cell>
          <cell r="J13" t="str">
            <v>東日本支社</v>
          </cell>
          <cell r="K13">
            <v>3865001</v>
          </cell>
        </row>
        <row r="14">
          <cell r="A14">
            <v>3709</v>
          </cell>
          <cell r="B14" t="str">
            <v>YH 伊勢崎店</v>
          </cell>
          <cell r="C14" t="str">
            <v>372-0813</v>
          </cell>
          <cell r="D14" t="str">
            <v>群馬県伊勢崎市韮塚町1185番地3</v>
          </cell>
          <cell r="E14" t="str">
            <v>0270-40-1020</v>
          </cell>
          <cell r="F14" t="str">
            <v>0270-40-1021</v>
          </cell>
          <cell r="G14" t="str">
            <v>群馬支店</v>
          </cell>
          <cell r="H14" t="str">
            <v>小泉　昌史</v>
          </cell>
          <cell r="J14" t="str">
            <v>東日本支社</v>
          </cell>
          <cell r="K14">
            <v>3865008</v>
          </cell>
        </row>
        <row r="15">
          <cell r="A15">
            <v>3702</v>
          </cell>
          <cell r="B15" t="str">
            <v>YH 太田店</v>
          </cell>
          <cell r="C15" t="str">
            <v>373-0817</v>
          </cell>
          <cell r="D15" t="str">
            <v>群馬県太田市飯塚町1764-1</v>
          </cell>
          <cell r="E15" t="str">
            <v>0276-30-0105</v>
          </cell>
          <cell r="F15" t="str">
            <v>0276-30-0107</v>
          </cell>
          <cell r="G15" t="str">
            <v>群馬支店</v>
          </cell>
          <cell r="H15" t="str">
            <v>小泉　昌史</v>
          </cell>
          <cell r="J15" t="str">
            <v>東日本支社</v>
          </cell>
          <cell r="K15">
            <v>3865000</v>
          </cell>
        </row>
        <row r="16">
          <cell r="A16">
            <v>3210</v>
          </cell>
          <cell r="B16" t="str">
            <v>LH 高崎東店</v>
          </cell>
          <cell r="C16" t="str">
            <v>370-0841</v>
          </cell>
          <cell r="D16" t="str">
            <v>群馬県高崎市栄町22-34 TAKASAKI HOUSE COLLECTION内</v>
          </cell>
          <cell r="E16" t="str">
            <v>027-310-2355</v>
          </cell>
          <cell r="F16" t="str">
            <v>027-324-6155</v>
          </cell>
          <cell r="G16" t="str">
            <v>群馬支店</v>
          </cell>
          <cell r="H16" t="str">
            <v>小泉　昌史</v>
          </cell>
          <cell r="J16" t="str">
            <v>東日本支社</v>
          </cell>
          <cell r="K16">
            <v>3865192</v>
          </cell>
        </row>
        <row r="17">
          <cell r="A17">
            <v>3929</v>
          </cell>
          <cell r="B17" t="str">
            <v>YH 新潟店</v>
          </cell>
          <cell r="C17" t="str">
            <v>950-1101</v>
          </cell>
          <cell r="D17" t="str">
            <v>新潟市西区山田字中道上の東　新潟西総合住宅展示場　TeNY住まいるプラザ内</v>
          </cell>
          <cell r="E17" t="str">
            <v>025-201-3322</v>
          </cell>
          <cell r="F17" t="str">
            <v>025-201-3323</v>
          </cell>
          <cell r="G17" t="str">
            <v>群馬支店</v>
          </cell>
          <cell r="H17" t="str">
            <v>小泉　昌史</v>
          </cell>
          <cell r="J17" t="str">
            <v>東日本支社</v>
          </cell>
          <cell r="K17">
            <v>3865092</v>
          </cell>
        </row>
        <row r="18">
          <cell r="A18">
            <v>3262</v>
          </cell>
          <cell r="B18" t="str">
            <v>YH 長岡店</v>
          </cell>
          <cell r="C18" t="str">
            <v>940-2108</v>
          </cell>
          <cell r="D18" t="str">
            <v>新潟県長岡市千秋1丁目103番地１　日報+BSN　住まいの広場（長岡会場）</v>
          </cell>
          <cell r="E18" t="str">
            <v>0258-20-5885</v>
          </cell>
          <cell r="F18" t="str">
            <v>0258-20-5886</v>
          </cell>
          <cell r="G18" t="str">
            <v>群馬支店</v>
          </cell>
          <cell r="H18" t="str">
            <v>小泉　昌史</v>
          </cell>
          <cell r="J18" t="str">
            <v>東日本支社</v>
          </cell>
          <cell r="K18">
            <v>3865228</v>
          </cell>
        </row>
        <row r="19">
          <cell r="A19">
            <v>3748</v>
          </cell>
          <cell r="B19" t="str">
            <v>YH 館林ﾊｳｼﾞﾝｸﾞｽﾃｰｼﾞ店</v>
          </cell>
          <cell r="C19" t="str">
            <v>374-0016</v>
          </cell>
          <cell r="D19" t="str">
            <v>群馬県館林市松原1丁目628-1　館林ﾊｳｼﾞﾝｸﾞｽﾃｰｼﾞ内</v>
          </cell>
          <cell r="E19" t="str">
            <v>0276-76-2355</v>
          </cell>
          <cell r="F19" t="str">
            <v>0276-76-2356</v>
          </cell>
          <cell r="G19" t="str">
            <v>群馬支店</v>
          </cell>
          <cell r="H19" t="str">
            <v>小泉　昌史</v>
          </cell>
          <cell r="J19" t="str">
            <v>東日本支社</v>
          </cell>
          <cell r="K19">
            <v>3865040</v>
          </cell>
        </row>
        <row r="20">
          <cell r="A20">
            <v>3737</v>
          </cell>
          <cell r="B20" t="str">
            <v>YH ひたちなか店</v>
          </cell>
          <cell r="C20" t="str">
            <v>312-0061</v>
          </cell>
          <cell r="D20" t="str">
            <v>茨城県ひたちなか市大字稲田1424-1　ヤマダ電機テックランドひたちなか店駐車場内</v>
          </cell>
          <cell r="E20" t="str">
            <v>029-354-2855</v>
          </cell>
          <cell r="F20" t="str">
            <v>029-354-8677</v>
          </cell>
          <cell r="G20" t="str">
            <v>茨城支店</v>
          </cell>
          <cell r="H20" t="str">
            <v>篠塚　定義</v>
          </cell>
          <cell r="J20" t="str">
            <v>東日本支社</v>
          </cell>
          <cell r="K20">
            <v>3865031</v>
          </cell>
        </row>
        <row r="21">
          <cell r="A21">
            <v>3806</v>
          </cell>
          <cell r="B21" t="str">
            <v>YH 水戸店</v>
          </cell>
          <cell r="C21" t="str">
            <v>310-0852</v>
          </cell>
          <cell r="D21" t="str">
            <v>茨城県水戸市笠原町561-1(読売ﾊｳｼﾞﾝｸﾞｷﾞｬﾗﾘｰ水戸内）</v>
          </cell>
          <cell r="E21" t="str">
            <v>029-244-0871</v>
          </cell>
          <cell r="F21" t="str">
            <v>029-244-0849</v>
          </cell>
          <cell r="G21" t="str">
            <v>茨城支店</v>
          </cell>
          <cell r="H21" t="str">
            <v>篠塚　定義</v>
          </cell>
          <cell r="J21" t="str">
            <v>東日本支社</v>
          </cell>
          <cell r="K21">
            <v>3865364</v>
          </cell>
        </row>
        <row r="22">
          <cell r="A22">
            <v>3807</v>
          </cell>
          <cell r="B22" t="str">
            <v>YH つくば店</v>
          </cell>
          <cell r="C22" t="str">
            <v>305-0817</v>
          </cell>
          <cell r="D22" t="str">
            <v>茨城県つくば市研究学園６丁目５１番地１２(つくばﾊｳｼﾞﾝｸﾞﾊﾟｰｸ内)</v>
          </cell>
          <cell r="E22" t="str">
            <v>029-858-1331</v>
          </cell>
          <cell r="F22" t="str">
            <v>029-858-0161</v>
          </cell>
          <cell r="G22" t="str">
            <v>茨城支店</v>
          </cell>
          <cell r="H22" t="str">
            <v>篠塚　定義</v>
          </cell>
          <cell r="J22" t="str">
            <v>東日本支社</v>
          </cell>
          <cell r="K22">
            <v>3865302</v>
          </cell>
        </row>
        <row r="23">
          <cell r="A23">
            <v>3216</v>
          </cell>
          <cell r="B23" t="str">
            <v>YH 守谷店</v>
          </cell>
          <cell r="C23" t="str">
            <v>302-0109</v>
          </cell>
          <cell r="D23" t="str">
            <v>茨城県守谷市本町241-1 守谷住宅公園内</v>
          </cell>
          <cell r="E23" t="str">
            <v>029-747-1455</v>
          </cell>
          <cell r="F23" t="str">
            <v>029-746-4566</v>
          </cell>
          <cell r="G23" t="str">
            <v>茨城支店</v>
          </cell>
          <cell r="H23" t="str">
            <v>篠塚　定義</v>
          </cell>
          <cell r="J23" t="str">
            <v>東日本支社</v>
          </cell>
          <cell r="K23">
            <v>3865196</v>
          </cell>
        </row>
        <row r="24">
          <cell r="A24">
            <v>3987</v>
          </cell>
          <cell r="B24" t="str">
            <v>YH 日立店</v>
          </cell>
          <cell r="C24" t="str">
            <v>316-0022</v>
          </cell>
          <cell r="D24" t="str">
            <v>茨城県日立市大沼町1-6-3 日立ハウジングステーション内</v>
          </cell>
          <cell r="E24" t="str">
            <v>0294-28-4646</v>
          </cell>
          <cell r="F24" t="str">
            <v>0294-28-4647</v>
          </cell>
          <cell r="G24" t="str">
            <v>茨城支店</v>
          </cell>
          <cell r="H24" t="str">
            <v>篠塚　定義</v>
          </cell>
          <cell r="J24" t="str">
            <v>東日本支社</v>
          </cell>
          <cell r="K24">
            <v>3865031</v>
          </cell>
        </row>
        <row r="25">
          <cell r="A25">
            <v>3749</v>
          </cell>
          <cell r="B25" t="str">
            <v>YH 熊谷ﾊｳｼﾞﾝｸﾞｽﾃｰｼﾞ店</v>
          </cell>
          <cell r="C25" t="str">
            <v>360-0816</v>
          </cell>
          <cell r="D25" t="str">
            <v>埼玉県熊谷市石原字植木369-1　熊谷ﾊｳｼﾞﾝｸﾞｽﾃｰｼﾞ内</v>
          </cell>
          <cell r="E25" t="str">
            <v>048-501-1188</v>
          </cell>
          <cell r="F25" t="str">
            <v>048-501-1177</v>
          </cell>
          <cell r="G25" t="str">
            <v>埼玉支店</v>
          </cell>
          <cell r="H25" t="str">
            <v>庄司　貴生</v>
          </cell>
          <cell r="J25" t="str">
            <v>東日本支社</v>
          </cell>
          <cell r="K25">
            <v>3865041</v>
          </cell>
        </row>
        <row r="26">
          <cell r="A26">
            <v>3842</v>
          </cell>
          <cell r="B26" t="str">
            <v>YH 南浦和店</v>
          </cell>
          <cell r="C26" t="str">
            <v>336-0022</v>
          </cell>
          <cell r="D26" t="str">
            <v>埼玉県さいたま市南区白幡2-4（ﾌﾟﾗｻﾞ浦和内）</v>
          </cell>
          <cell r="E26" t="str">
            <v>048-710-6212</v>
          </cell>
          <cell r="F26" t="str">
            <v>048-710-6213</v>
          </cell>
          <cell r="G26" t="str">
            <v>埼玉支店</v>
          </cell>
          <cell r="H26" t="str">
            <v>庄司　貴生</v>
          </cell>
          <cell r="J26" t="str">
            <v>東日本支社</v>
          </cell>
          <cell r="K26">
            <v>3865303</v>
          </cell>
        </row>
        <row r="27">
          <cell r="A27">
            <v>3841</v>
          </cell>
          <cell r="B27" t="str">
            <v>YH さいたま新都心店</v>
          </cell>
          <cell r="C27" t="str">
            <v>330-0843</v>
          </cell>
          <cell r="D27" t="str">
            <v>埼玉県さいたま市大宮区吉敷町4-264-1（さいたま新都心ｺｸｰﾝｼﾃｨ住宅展示場内）</v>
          </cell>
          <cell r="E27" t="str">
            <v>048-640-6301</v>
          </cell>
          <cell r="F27" t="str">
            <v>048-644-2611</v>
          </cell>
          <cell r="G27" t="str">
            <v>埼玉支店</v>
          </cell>
          <cell r="H27" t="str">
            <v>庄司　貴生</v>
          </cell>
          <cell r="J27" t="str">
            <v>東日本支社</v>
          </cell>
          <cell r="K27">
            <v>3865304</v>
          </cell>
        </row>
        <row r="28">
          <cell r="A28">
            <v>3706</v>
          </cell>
          <cell r="B28" t="str">
            <v>YH 春日部店</v>
          </cell>
          <cell r="C28" t="str">
            <v>344-0007</v>
          </cell>
          <cell r="D28" t="str">
            <v>埼玉県春日部市小渕259-3　Tecc LIFE SELECT春日部本店駐車場内</v>
          </cell>
          <cell r="E28" t="str">
            <v>048-753-0180</v>
          </cell>
          <cell r="F28" t="str">
            <v>048-753-0181</v>
          </cell>
          <cell r="G28" t="str">
            <v>埼玉支店</v>
          </cell>
          <cell r="H28" t="str">
            <v>庄司　貴生</v>
          </cell>
          <cell r="J28" t="str">
            <v>東日本支社</v>
          </cell>
          <cell r="K28">
            <v>3865003</v>
          </cell>
        </row>
        <row r="29">
          <cell r="A29">
            <v>3853</v>
          </cell>
          <cell r="B29" t="str">
            <v>YH 春日部ｴｽﾊﾞｲｴﾙ店</v>
          </cell>
          <cell r="C29" t="str">
            <v>344-0007</v>
          </cell>
          <cell r="D29" t="str">
            <v>埼玉県春日部市小渕259-3　Tecc LIFE SELECT春日部本店駐車場内</v>
          </cell>
          <cell r="E29" t="str">
            <v>048-760-0086</v>
          </cell>
          <cell r="F29" t="str">
            <v>048-760-0087</v>
          </cell>
          <cell r="G29" t="str">
            <v>埼玉支店</v>
          </cell>
          <cell r="H29" t="str">
            <v>庄司　貴生</v>
          </cell>
          <cell r="J29" t="str">
            <v>東日本支社</v>
          </cell>
          <cell r="K29">
            <v>3865306</v>
          </cell>
        </row>
        <row r="30">
          <cell r="A30">
            <v>3712</v>
          </cell>
          <cell r="B30" t="str">
            <v>YH 久喜店</v>
          </cell>
          <cell r="C30" t="str">
            <v>346-0007</v>
          </cell>
          <cell r="D30" t="str">
            <v>埼玉県久喜市久喜北2丁目7番25号</v>
          </cell>
          <cell r="E30" t="str">
            <v>0480-26-7371</v>
          </cell>
          <cell r="F30" t="str">
            <v>0480-26-7372</v>
          </cell>
          <cell r="G30" t="str">
            <v>埼玉支店</v>
          </cell>
          <cell r="H30" t="str">
            <v>庄司　貴生</v>
          </cell>
          <cell r="J30" t="str">
            <v>東日本支社</v>
          </cell>
          <cell r="K30">
            <v>3865007</v>
          </cell>
        </row>
        <row r="31">
          <cell r="A31">
            <v>3731</v>
          </cell>
          <cell r="B31" t="str">
            <v>YH 三郷店</v>
          </cell>
          <cell r="C31" t="str">
            <v>341-0050</v>
          </cell>
          <cell r="D31" t="str">
            <v>埼玉県三郷市ピアラシティ二丁目1番地17</v>
          </cell>
          <cell r="E31" t="str">
            <v>048-949-7133</v>
          </cell>
          <cell r="F31" t="str">
            <v>048-949-7134</v>
          </cell>
          <cell r="G31" t="str">
            <v>埼玉支店</v>
          </cell>
          <cell r="H31" t="str">
            <v>庄司　貴生</v>
          </cell>
          <cell r="J31" t="str">
            <v>東日本支社</v>
          </cell>
          <cell r="K31">
            <v>3865024</v>
          </cell>
        </row>
        <row r="32">
          <cell r="A32">
            <v>3735</v>
          </cell>
          <cell r="B32" t="str">
            <v>YH 川越店</v>
          </cell>
          <cell r="C32" t="str">
            <v>350-0851</v>
          </cell>
          <cell r="D32" t="str">
            <v>埼玉県川越市氷川町66-1　ヤマダ電機テックランドNEW川越店駐車場内</v>
          </cell>
          <cell r="E32" t="str">
            <v>049-229-3677</v>
          </cell>
          <cell r="F32" t="str">
            <v>049-229-3688</v>
          </cell>
          <cell r="G32" t="str">
            <v>埼玉支店</v>
          </cell>
          <cell r="H32" t="str">
            <v>庄司　貴生</v>
          </cell>
          <cell r="J32" t="str">
            <v>東日本支社</v>
          </cell>
          <cell r="K32">
            <v>3865029</v>
          </cell>
        </row>
        <row r="33">
          <cell r="A33">
            <v>3814</v>
          </cell>
          <cell r="B33" t="str">
            <v>YH 八王子店</v>
          </cell>
          <cell r="C33" t="str">
            <v>192-0034</v>
          </cell>
          <cell r="D33" t="str">
            <v>東京都八王子市大谷町234(ABCﾊｳｼﾞﾝｸﾞ八王子住宅公園内)</v>
          </cell>
          <cell r="E33" t="str">
            <v>042-642-7571</v>
          </cell>
          <cell r="F33" t="str">
            <v>042-642-7413</v>
          </cell>
          <cell r="G33" t="str">
            <v>首都圏支店</v>
          </cell>
          <cell r="H33" t="str">
            <v>平　憲一郎</v>
          </cell>
          <cell r="J33" t="str">
            <v>東日本支社</v>
          </cell>
          <cell r="K33">
            <v>3865315</v>
          </cell>
        </row>
        <row r="34">
          <cell r="A34">
            <v>3815</v>
          </cell>
          <cell r="B34" t="str">
            <v>YH 立川店</v>
          </cell>
          <cell r="C34" t="str">
            <v>190-0015</v>
          </cell>
          <cell r="D34" t="str">
            <v>東京都立川市泉町935-1（ハウジングワールド立川内44番）</v>
          </cell>
          <cell r="E34" t="str">
            <v>042-529-2911</v>
          </cell>
          <cell r="F34" t="str">
            <v>042-529-8436</v>
          </cell>
          <cell r="G34" t="str">
            <v>首都圏支店</v>
          </cell>
          <cell r="H34" t="str">
            <v>平　憲一郎</v>
          </cell>
          <cell r="J34" t="str">
            <v>東日本支社</v>
          </cell>
          <cell r="K34">
            <v>3865318</v>
          </cell>
        </row>
        <row r="35">
          <cell r="A35">
            <v>3809</v>
          </cell>
          <cell r="B35" t="str">
            <v>YH 幕張店</v>
          </cell>
          <cell r="C35" t="str">
            <v>262-0032</v>
          </cell>
          <cell r="D35" t="str">
            <v>千葉県千葉市花見川区幕張町5丁目417-7(幕張ﾊｳｼﾞﾝｸﾞﾊﾟｰｸ内)</v>
          </cell>
          <cell r="E35" t="str">
            <v>043-297-0620</v>
          </cell>
          <cell r="F35" t="str">
            <v>043-297-0621</v>
          </cell>
          <cell r="G35" t="str">
            <v>首都圏支店</v>
          </cell>
          <cell r="H35" t="str">
            <v>平　憲一郎</v>
          </cell>
          <cell r="J35" t="str">
            <v>東日本支社</v>
          </cell>
          <cell r="K35">
            <v>3865308</v>
          </cell>
        </row>
        <row r="36">
          <cell r="A36">
            <v>3851</v>
          </cell>
          <cell r="B36" t="str">
            <v>YH 市川店</v>
          </cell>
          <cell r="C36" t="str">
            <v>272-0015</v>
          </cell>
          <cell r="D36" t="str">
            <v>千葉県市川市鬼高1-1-2(ABCﾊｳｼﾞﾝｸﾞ市川住宅公園内）</v>
          </cell>
          <cell r="E36" t="str">
            <v>047-378-3511</v>
          </cell>
          <cell r="F36" t="str">
            <v>047-378-3512</v>
          </cell>
          <cell r="G36" t="str">
            <v>首都圏支店</v>
          </cell>
          <cell r="H36" t="str">
            <v>平　憲一郎</v>
          </cell>
          <cell r="J36" t="str">
            <v>東日本支社</v>
          </cell>
          <cell r="K36">
            <v>3865309</v>
          </cell>
        </row>
        <row r="37">
          <cell r="A37">
            <v>3905</v>
          </cell>
          <cell r="B37" t="str">
            <v>YH 甲府昭和店</v>
          </cell>
          <cell r="C37" t="str">
            <v>409-3866</v>
          </cell>
          <cell r="D37" t="str">
            <v>山梨県中巨摩郡昭和町西条130　昭和住宅公園内</v>
          </cell>
          <cell r="E37" t="str">
            <v>055-288-9537</v>
          </cell>
          <cell r="F37" t="str">
            <v>055-275-9518</v>
          </cell>
          <cell r="G37" t="str">
            <v>首都圏支店</v>
          </cell>
          <cell r="H37" t="str">
            <v>平　憲一郎</v>
          </cell>
          <cell r="J37" t="str">
            <v>東日本支社</v>
          </cell>
          <cell r="K37">
            <v>3865123</v>
          </cell>
        </row>
        <row r="38">
          <cell r="A38">
            <v>3724</v>
          </cell>
          <cell r="B38" t="str">
            <v>YH 千葉店</v>
          </cell>
          <cell r="C38" t="str">
            <v>264-0023</v>
          </cell>
          <cell r="D38" t="str">
            <v>千葉県千葉市若葉区貝塚町1088-1</v>
          </cell>
          <cell r="E38" t="str">
            <v>043-214-4011</v>
          </cell>
          <cell r="F38" t="str">
            <v>043-214-4122</v>
          </cell>
          <cell r="G38" t="str">
            <v>千葉支店</v>
          </cell>
          <cell r="H38" t="str">
            <v>番場　敦之</v>
          </cell>
          <cell r="J38" t="str">
            <v>東日本支社</v>
          </cell>
          <cell r="K38">
            <v>3865020</v>
          </cell>
        </row>
        <row r="39">
          <cell r="A39">
            <v>3812</v>
          </cell>
          <cell r="B39" t="str">
            <v>YH 市原店</v>
          </cell>
          <cell r="C39" t="str">
            <v>290-0050</v>
          </cell>
          <cell r="D39" t="str">
            <v>千葉県市原市更級1-6-9（市原住宅公園内）</v>
          </cell>
          <cell r="E39" t="str">
            <v>0436-20-3351</v>
          </cell>
          <cell r="F39" t="str">
            <v>0436-20-3356</v>
          </cell>
          <cell r="G39" t="str">
            <v>千葉支店</v>
          </cell>
          <cell r="H39" t="str">
            <v>番場　敦之</v>
          </cell>
          <cell r="J39" t="str">
            <v>東日本支社</v>
          </cell>
          <cell r="K39">
            <v>3865310</v>
          </cell>
        </row>
        <row r="40">
          <cell r="A40">
            <v>3777</v>
          </cell>
          <cell r="B40" t="str">
            <v>YH 木更津住宅公園店</v>
          </cell>
          <cell r="C40" t="str">
            <v>292-0833</v>
          </cell>
          <cell r="D40" t="str">
            <v>千葉県木更津市貝渕3-13-49　木更津住宅公園内</v>
          </cell>
          <cell r="E40" t="str">
            <v>0438-23-0707</v>
          </cell>
          <cell r="F40" t="str">
            <v>0438-23-7744</v>
          </cell>
          <cell r="G40" t="str">
            <v>千葉支店</v>
          </cell>
          <cell r="H40" t="str">
            <v>番場　敦之</v>
          </cell>
          <cell r="J40" t="str">
            <v>東日本支社</v>
          </cell>
          <cell r="K40">
            <v>3865061</v>
          </cell>
        </row>
        <row r="41">
          <cell r="A41">
            <v>3810</v>
          </cell>
          <cell r="B41" t="str">
            <v>YH 木更津ｴｽﾊﾞｲｴﾙ店</v>
          </cell>
          <cell r="C41" t="str">
            <v>292-0833</v>
          </cell>
          <cell r="D41" t="str">
            <v>千葉県木更津市貝渕3丁目13-49(木更津住宅公園内)</v>
          </cell>
          <cell r="E41" t="str">
            <v>0438-22-5444</v>
          </cell>
          <cell r="F41" t="str">
            <v>0438-25-0988</v>
          </cell>
          <cell r="G41" t="str">
            <v>千葉支店</v>
          </cell>
          <cell r="H41" t="str">
            <v>番場　敦之</v>
          </cell>
          <cell r="J41" t="str">
            <v>東日本支社</v>
          </cell>
        </row>
        <row r="42">
          <cell r="A42">
            <v>3742</v>
          </cell>
          <cell r="B42" t="str">
            <v>YH 富里店</v>
          </cell>
          <cell r="C42" t="str">
            <v>286-0221</v>
          </cell>
          <cell r="D42" t="str">
            <v>千葉県富里市七栄1006-4</v>
          </cell>
          <cell r="E42" t="str">
            <v>0476-90-2888</v>
          </cell>
          <cell r="F42" t="str">
            <v>0476-90-2889</v>
          </cell>
          <cell r="G42" t="str">
            <v>千葉支店</v>
          </cell>
          <cell r="H42" t="str">
            <v>番場　敦之</v>
          </cell>
          <cell r="J42" t="str">
            <v>東日本支社</v>
          </cell>
          <cell r="K42">
            <v>3865034</v>
          </cell>
        </row>
        <row r="43">
          <cell r="A43">
            <v>3811</v>
          </cell>
          <cell r="B43" t="str">
            <v>YH 成田寺台店</v>
          </cell>
          <cell r="C43" t="str">
            <v>286-0022</v>
          </cell>
          <cell r="D43" t="str">
            <v>千葉県成田市寺台9-3(成田住宅公園内)</v>
          </cell>
          <cell r="E43" t="str">
            <v>0476-23-3581</v>
          </cell>
          <cell r="F43" t="str">
            <v>476-23-3583</v>
          </cell>
          <cell r="G43" t="str">
            <v>千葉支店</v>
          </cell>
          <cell r="H43" t="str">
            <v>番場　敦之</v>
          </cell>
          <cell r="J43" t="str">
            <v>東日本支社</v>
          </cell>
          <cell r="K43">
            <v>3865314</v>
          </cell>
        </row>
        <row r="44">
          <cell r="A44">
            <v>3732</v>
          </cell>
          <cell r="B44" t="str">
            <v>YH 茂原店</v>
          </cell>
          <cell r="C44" t="str">
            <v>297-0029</v>
          </cell>
          <cell r="D44" t="str">
            <v>千葉県茂原市高師1666番地　ヤマダ電機テックランド茂原店駐車場内</v>
          </cell>
          <cell r="E44" t="str">
            <v>0475-27-5433</v>
          </cell>
          <cell r="F44" t="str">
            <v>0475-27-5477</v>
          </cell>
          <cell r="G44" t="str">
            <v>千葉支店</v>
          </cell>
          <cell r="H44" t="str">
            <v>番場　敦之</v>
          </cell>
          <cell r="J44" t="str">
            <v>東日本支社</v>
          </cell>
          <cell r="K44">
            <v>3865025</v>
          </cell>
        </row>
        <row r="45">
          <cell r="A45">
            <v>3221</v>
          </cell>
          <cell r="B45" t="str">
            <v>YH 千葉ニュータウン店</v>
          </cell>
          <cell r="C45" t="str">
            <v>270-1331</v>
          </cell>
          <cell r="D45" t="str">
            <v>千葉県印西市牧の原6-1-3 千葉ニュータウン住宅公園内</v>
          </cell>
          <cell r="E45" t="str">
            <v>0476-48-5700</v>
          </cell>
          <cell r="F45" t="str">
            <v>0476-46-9211</v>
          </cell>
          <cell r="G45" t="str">
            <v>千葉支店</v>
          </cell>
          <cell r="H45" t="str">
            <v>番場　敦之</v>
          </cell>
          <cell r="J45" t="str">
            <v>東日本支社</v>
          </cell>
          <cell r="K45">
            <v>3865213</v>
          </cell>
        </row>
        <row r="46">
          <cell r="A46">
            <v>3859</v>
          </cell>
          <cell r="B46" t="str">
            <v>YH 松戸店H</v>
          </cell>
          <cell r="C46" t="str">
            <v>270-0023</v>
          </cell>
          <cell r="D46" t="str">
            <v>千葉県松戸市八ケ崎825-1（ﾊｳｼﾞﾝｸﾞﾌﾟﾗｻﾞ松戸内）</v>
          </cell>
          <cell r="E46" t="str">
            <v>047-347-2170</v>
          </cell>
          <cell r="F46" t="str">
            <v>047-340-3822</v>
          </cell>
          <cell r="G46" t="str">
            <v>千葉支店</v>
          </cell>
          <cell r="H46" t="str">
            <v>番場　敦之</v>
          </cell>
          <cell r="J46" t="str">
            <v>東日本支社</v>
          </cell>
          <cell r="K46">
            <v>3865313</v>
          </cell>
        </row>
        <row r="47">
          <cell r="A47">
            <v>3220</v>
          </cell>
          <cell r="B47" t="str">
            <v>YH 松戸店L</v>
          </cell>
          <cell r="C47" t="str">
            <v>270-0023</v>
          </cell>
          <cell r="D47" t="str">
            <v>千葉県松戸市八ヶ崎825-1 朝日新聞総合住宅展示場ハウジングプラザ松戸</v>
          </cell>
          <cell r="E47" t="str">
            <v>047-374-6266</v>
          </cell>
          <cell r="F47" t="str">
            <v>047-346-9277</v>
          </cell>
          <cell r="G47" t="str">
            <v>千葉支店</v>
          </cell>
          <cell r="H47" t="str">
            <v>番場　敦之</v>
          </cell>
          <cell r="J47" t="str">
            <v>東日本支社</v>
          </cell>
          <cell r="K47">
            <v>3865212</v>
          </cell>
        </row>
        <row r="48">
          <cell r="A48">
            <v>3776</v>
          </cell>
          <cell r="B48" t="str">
            <v>YH ﾌﾟﾗｻﾞ横浜店</v>
          </cell>
          <cell r="C48" t="str">
            <v>220-0024</v>
          </cell>
          <cell r="D48" t="str">
            <v>神奈川県西区西平沼町6番1号　tvkﾊｳｼﾞﾝｸﾞﾌﾟﾗｻﾞ横浜内</v>
          </cell>
          <cell r="E48" t="str">
            <v>045-324-2424</v>
          </cell>
          <cell r="F48" t="str">
            <v>045-324-2425</v>
          </cell>
          <cell r="G48" t="str">
            <v>神奈川支店</v>
          </cell>
          <cell r="H48" t="str">
            <v>中右　雅臣</v>
          </cell>
          <cell r="J48" t="str">
            <v>東日本支社</v>
          </cell>
          <cell r="K48">
            <v>3865060</v>
          </cell>
        </row>
        <row r="49">
          <cell r="A49">
            <v>3816</v>
          </cell>
          <cell r="B49" t="str">
            <v>YH ﾌﾟﾗｻﾞ横浜ｴｽﾊﾞｲｴﾙ店</v>
          </cell>
          <cell r="C49" t="str">
            <v>220-0024</v>
          </cell>
          <cell r="D49" t="str">
            <v>神奈川県横浜市西区西平沼町6-1(TVKﾊｳｼﾞﾝｸﾞﾌﾟﾗｻﾞ横浜会場内13番)</v>
          </cell>
          <cell r="E49" t="str">
            <v>045-317-7715</v>
          </cell>
          <cell r="F49" t="str">
            <v>045-323-0731</v>
          </cell>
          <cell r="G49" t="str">
            <v>神奈川支店</v>
          </cell>
          <cell r="H49" t="str">
            <v>中右　雅臣</v>
          </cell>
          <cell r="J49" t="str">
            <v>東日本支社</v>
          </cell>
        </row>
        <row r="50">
          <cell r="A50">
            <v>3845</v>
          </cell>
          <cell r="B50" t="str">
            <v>YH ﾊｳｽｸｴｱ横浜店</v>
          </cell>
          <cell r="C50" t="str">
            <v>224-0001</v>
          </cell>
          <cell r="D50" t="str">
            <v>神奈川県横浜市都筑区中川1-4-1(ﾊｳｽｸｴｱ横浜内)</v>
          </cell>
          <cell r="E50" t="str">
            <v>045-912-7360</v>
          </cell>
          <cell r="F50" t="str">
            <v>045-912-7361</v>
          </cell>
          <cell r="G50" t="str">
            <v>神奈川支店</v>
          </cell>
          <cell r="H50" t="str">
            <v>中右　雅臣</v>
          </cell>
          <cell r="J50" t="str">
            <v>東日本支社</v>
          </cell>
          <cell r="K50">
            <v>3865320</v>
          </cell>
        </row>
        <row r="51">
          <cell r="A51">
            <v>3856</v>
          </cell>
          <cell r="B51" t="str">
            <v>YH 新川崎店</v>
          </cell>
          <cell r="C51" t="str">
            <v>211-0016</v>
          </cell>
          <cell r="D51" t="str">
            <v>神奈川県川崎市中原区市ノ坪710（ABCﾊｳｼﾞﾝｸﾞ新・川崎住宅公園内）</v>
          </cell>
          <cell r="E51" t="str">
            <v>044-430-5561</v>
          </cell>
          <cell r="F51" t="str">
            <v>044-433-7571</v>
          </cell>
          <cell r="G51" t="str">
            <v>神奈川支店</v>
          </cell>
          <cell r="H51" t="str">
            <v>中右　雅臣</v>
          </cell>
          <cell r="J51" t="str">
            <v>東日本支社</v>
          </cell>
          <cell r="K51">
            <v>3865322</v>
          </cell>
        </row>
        <row r="52">
          <cell r="A52">
            <v>3759</v>
          </cell>
          <cell r="B52" t="str">
            <v>YH 湘南平塚店</v>
          </cell>
          <cell r="C52" t="str">
            <v>254-0013</v>
          </cell>
          <cell r="D52" t="str">
            <v>神奈川県平塚市田村5丁目19-3　ｔｖｋﾊｳｼﾞﾝｸﾞﾌﾟﾗｻﾞ湘南平塚内</v>
          </cell>
          <cell r="E52" t="str">
            <v>0463-51-1771</v>
          </cell>
          <cell r="F52" t="str">
            <v>0463-51-1772</v>
          </cell>
          <cell r="G52" t="str">
            <v>神奈川支店</v>
          </cell>
          <cell r="H52" t="str">
            <v>中右　雅臣</v>
          </cell>
          <cell r="J52" t="str">
            <v>東日本支社</v>
          </cell>
          <cell r="K52">
            <v>3865047</v>
          </cell>
        </row>
        <row r="53">
          <cell r="A53">
            <v>3855</v>
          </cell>
          <cell r="B53" t="str">
            <v>YH 湘南平塚ｴｽﾊﾞｲｴﾙ店</v>
          </cell>
          <cell r="C53" t="str">
            <v>254-0013</v>
          </cell>
          <cell r="D53" t="str">
            <v>神奈川県平塚市田村5-19-3（TVKﾊｳｼﾞﾝｸﾞﾌﾟﾗｻﾞ湘南平塚展示場内）</v>
          </cell>
          <cell r="E53" t="str">
            <v>0463-51-1581</v>
          </cell>
          <cell r="F53" t="str">
            <v>0463-53-3020</v>
          </cell>
          <cell r="G53" t="str">
            <v>神奈川支店</v>
          </cell>
          <cell r="H53" t="str">
            <v>中右　雅臣</v>
          </cell>
          <cell r="J53" t="str">
            <v>東日本支社</v>
          </cell>
        </row>
        <row r="54">
          <cell r="A54">
            <v>3835</v>
          </cell>
          <cell r="B54" t="str">
            <v>YH 藤沢店</v>
          </cell>
          <cell r="C54" t="str">
            <v>251-0042</v>
          </cell>
          <cell r="D54" t="str">
            <v>神奈川県藤沢市辻堂新町4-2(TVKﾊｳｼﾞﾝｸﾞﾌﾟﾗｻﾞ藤沢内)</v>
          </cell>
          <cell r="E54" t="str">
            <v>0466-33-9071</v>
          </cell>
          <cell r="F54" t="str">
            <v>0466-33-9072</v>
          </cell>
          <cell r="G54" t="str">
            <v>神奈川支店</v>
          </cell>
          <cell r="H54" t="str">
            <v>中右　雅臣</v>
          </cell>
          <cell r="J54" t="str">
            <v>東日本支社</v>
          </cell>
          <cell r="K54">
            <v>3865324</v>
          </cell>
        </row>
        <row r="55">
          <cell r="A55">
            <v>3710</v>
          </cell>
          <cell r="B55" t="str">
            <v>YH 長野SBC通り店</v>
          </cell>
          <cell r="C55" t="str">
            <v>381-0043</v>
          </cell>
          <cell r="D55" t="str">
            <v>長野県長野市吉田一丁目21-20　Tecc LIFE SELECT 長野SBC通り店駐車場内</v>
          </cell>
          <cell r="E55" t="str">
            <v>026-256-9330</v>
          </cell>
          <cell r="F55" t="str">
            <v>026-243-9320</v>
          </cell>
          <cell r="G55" t="str">
            <v>信州・北陸支店</v>
          </cell>
          <cell r="H55" t="str">
            <v>島田　努</v>
          </cell>
          <cell r="J55" t="str">
            <v>東日本支社</v>
          </cell>
          <cell r="K55">
            <v>3865005</v>
          </cell>
        </row>
        <row r="56">
          <cell r="A56">
            <v>3722</v>
          </cell>
          <cell r="B56" t="str">
            <v>YH 佐久店</v>
          </cell>
          <cell r="C56" t="str">
            <v>385-0053</v>
          </cell>
          <cell r="D56" t="str">
            <v>長野県佐久市野沢607-10</v>
          </cell>
          <cell r="E56" t="str">
            <v>0267-64-0880</v>
          </cell>
          <cell r="F56" t="str">
            <v>0267-64-0881</v>
          </cell>
          <cell r="G56" t="str">
            <v>信州・北陸支店</v>
          </cell>
          <cell r="H56" t="str">
            <v>島田　努</v>
          </cell>
          <cell r="J56" t="str">
            <v>東日本支社</v>
          </cell>
          <cell r="K56">
            <v>3865019</v>
          </cell>
        </row>
        <row r="57">
          <cell r="A57">
            <v>3711</v>
          </cell>
          <cell r="B57" t="str">
            <v>YH 松本店</v>
          </cell>
          <cell r="C57" t="str">
            <v>390-0827</v>
          </cell>
          <cell r="D57" t="str">
            <v>長野県松本市出川二丁目14-7</v>
          </cell>
          <cell r="E57" t="str">
            <v>0263-24-1228</v>
          </cell>
          <cell r="F57" t="str">
            <v>0263-25-1203</v>
          </cell>
          <cell r="G57" t="str">
            <v>信州・北陸支店</v>
          </cell>
          <cell r="H57" t="str">
            <v>島田　努</v>
          </cell>
          <cell r="J57" t="str">
            <v>東日本支社</v>
          </cell>
          <cell r="K57">
            <v>3865006</v>
          </cell>
        </row>
        <row r="58">
          <cell r="A58">
            <v>3829</v>
          </cell>
          <cell r="B58" t="str">
            <v>YH 野々市店</v>
          </cell>
          <cell r="C58" t="str">
            <v>921-8801</v>
          </cell>
          <cell r="D58" t="str">
            <v>石川県野々市市御経塚2-110　ホームセンタームサシ御経塚住宅展示場 MIRAIZUKA</v>
          </cell>
          <cell r="E58" t="str">
            <v>076-225-3677</v>
          </cell>
          <cell r="F58" t="str">
            <v>076-225-3678</v>
          </cell>
          <cell r="G58" t="str">
            <v>信州・北陸支店</v>
          </cell>
          <cell r="H58" t="str">
            <v>島田　努</v>
          </cell>
          <cell r="J58" t="str">
            <v>東日本支社</v>
          </cell>
        </row>
        <row r="59">
          <cell r="A59">
            <v>3846</v>
          </cell>
          <cell r="B59" t="str">
            <v>YH 静岡店</v>
          </cell>
          <cell r="C59" t="str">
            <v>421-0114</v>
          </cell>
          <cell r="D59" t="str">
            <v>静岡県静岡市駿河区桃園町１－１ＳＢＳマイホームセンター静岡展示場内</v>
          </cell>
          <cell r="E59" t="str">
            <v>054-257-0022</v>
          </cell>
          <cell r="F59" t="str">
            <v>054-257-2645</v>
          </cell>
          <cell r="G59" t="str">
            <v>中部東支店</v>
          </cell>
          <cell r="H59" t="str">
            <v>小宅　崇</v>
          </cell>
          <cell r="J59" t="str">
            <v>西日本支社</v>
          </cell>
          <cell r="K59">
            <v>3865327</v>
          </cell>
        </row>
        <row r="60">
          <cell r="A60">
            <v>3747</v>
          </cell>
          <cell r="B60" t="str">
            <v>YH SBSﾏｲﾎｰﾑｾﾝﾀｰ浜松店</v>
          </cell>
          <cell r="C60" t="str">
            <v>435-0037</v>
          </cell>
          <cell r="D60" t="str">
            <v>静岡県浜松市南区青屋町400　SBSﾏｲﾎｰﾑｾﾝﾀｰ浜松展示場内</v>
          </cell>
          <cell r="E60" t="str">
            <v>053-411-1600</v>
          </cell>
          <cell r="F60" t="str">
            <v>053-411-1601</v>
          </cell>
          <cell r="G60" t="str">
            <v>中部東支店</v>
          </cell>
          <cell r="H60" t="str">
            <v>小宅　崇</v>
          </cell>
          <cell r="J60" t="str">
            <v>西日本支社</v>
          </cell>
          <cell r="K60">
            <v>3865326</v>
          </cell>
        </row>
        <row r="61">
          <cell r="A61">
            <v>3802</v>
          </cell>
          <cell r="B61" t="str">
            <v>YH 浜松ｴｽﾊﾞｲｴﾙ店</v>
          </cell>
          <cell r="C61" t="str">
            <v>435-0037</v>
          </cell>
          <cell r="D61" t="str">
            <v>静岡県浜松市南区青屋町400(SBSﾏｲﾎｰﾑｾﾝﾀｰ浜松展示場内)</v>
          </cell>
          <cell r="E61" t="str">
            <v>053-411-3481</v>
          </cell>
          <cell r="F61" t="str">
            <v>053-464-6263　</v>
          </cell>
          <cell r="G61" t="str">
            <v>中部東支店</v>
          </cell>
          <cell r="H61" t="str">
            <v>小宅　崇</v>
          </cell>
          <cell r="J61" t="str">
            <v>西日本支社</v>
          </cell>
        </row>
        <row r="62">
          <cell r="A62">
            <v>3985</v>
          </cell>
          <cell r="B62" t="str">
            <v>YH三島店</v>
          </cell>
          <cell r="C62" t="str">
            <v>411-0822</v>
          </cell>
          <cell r="D62" t="str">
            <v>静岡県三島市松本27-1 総合住宅展示場SBSマイホームセンター 三島展示場</v>
          </cell>
          <cell r="E62" t="str">
            <v>055-984-3030</v>
          </cell>
          <cell r="F62" t="str">
            <v>055-984-3031</v>
          </cell>
          <cell r="G62" t="str">
            <v>中部東支店</v>
          </cell>
          <cell r="H62" t="str">
            <v>小宅　崇</v>
          </cell>
          <cell r="J62" t="str">
            <v>西日本支社</v>
          </cell>
          <cell r="K62">
            <v>3865136</v>
          </cell>
        </row>
        <row r="63">
          <cell r="A63">
            <v>3745</v>
          </cell>
          <cell r="B63" t="str">
            <v>YH 豊橋中日ﾊｳｼﾞﾝｸﾞｾﾝﾀｰ店</v>
          </cell>
          <cell r="C63" t="str">
            <v>441-0102</v>
          </cell>
          <cell r="D63" t="str">
            <v>愛知県豊川市篠束町中堀65-1　豊橋中日ﾊｳｼﾞﾝｸﾞｾﾝﾀー内</v>
          </cell>
          <cell r="E63" t="str">
            <v>0533-73-3911</v>
          </cell>
          <cell r="F63" t="str">
            <v>0533-73-3912</v>
          </cell>
          <cell r="G63" t="str">
            <v>中部東支店</v>
          </cell>
          <cell r="H63" t="str">
            <v>小宅　崇</v>
          </cell>
          <cell r="J63" t="str">
            <v>西日本支社</v>
          </cell>
          <cell r="K63">
            <v>3865037</v>
          </cell>
        </row>
        <row r="64">
          <cell r="A64">
            <v>3840</v>
          </cell>
          <cell r="B64" t="str">
            <v>YH 岡崎中日店</v>
          </cell>
          <cell r="C64" t="str">
            <v>444-0938</v>
          </cell>
          <cell r="D64" t="str">
            <v>愛知県岡崎市昭和町木舟25番地(岡崎中日ﾊｳｼﾞﾝｸﾞｾﾝﾀ-内)</v>
          </cell>
          <cell r="E64" t="str">
            <v>0564-32-6131</v>
          </cell>
          <cell r="F64" t="str">
            <v>0564-32-6133</v>
          </cell>
          <cell r="G64" t="str">
            <v>中部東支店</v>
          </cell>
          <cell r="H64" t="str">
            <v>小宅　崇</v>
          </cell>
          <cell r="J64" t="str">
            <v>西日本支社</v>
          </cell>
          <cell r="K64">
            <v>3865333</v>
          </cell>
        </row>
        <row r="65">
          <cell r="A65">
            <v>3847</v>
          </cell>
          <cell r="B65" t="str">
            <v>YH 日進店</v>
          </cell>
          <cell r="C65" t="str">
            <v>470-0132</v>
          </cell>
          <cell r="D65" t="str">
            <v>愛知県日進市梅森町西田面15番地（ﾅｺﾞﾔﾊｳｼﾞﾝｸﾞｾﾝﾀｰ日進梅森会場）</v>
          </cell>
          <cell r="E65" t="str">
            <v>052-805-8190</v>
          </cell>
          <cell r="F65" t="str">
            <v>052-805-8252</v>
          </cell>
          <cell r="G65" t="str">
            <v>中部西支店</v>
          </cell>
          <cell r="H65" t="str">
            <v>松崎　優</v>
          </cell>
          <cell r="J65" t="str">
            <v>西日本支社</v>
          </cell>
          <cell r="K65">
            <v>3865330</v>
          </cell>
        </row>
        <row r="66">
          <cell r="A66">
            <v>3736</v>
          </cell>
          <cell r="B66" t="str">
            <v>YH 半田店</v>
          </cell>
          <cell r="C66" t="str">
            <v>475-0871</v>
          </cell>
          <cell r="D66" t="str">
            <v>愛知県半田市本町1丁目1番地　ヤマダ電機テックランド半田店駐車場内</v>
          </cell>
          <cell r="E66" t="str">
            <v>0569-25-0633</v>
          </cell>
          <cell r="F66" t="str">
            <v>0569-25-0655</v>
          </cell>
          <cell r="G66" t="str">
            <v>中部西支店</v>
          </cell>
          <cell r="H66" t="str">
            <v>松崎　優</v>
          </cell>
          <cell r="J66" t="str">
            <v>西日本支社</v>
          </cell>
          <cell r="K66">
            <v>3865030</v>
          </cell>
        </row>
        <row r="67">
          <cell r="A67">
            <v>3820</v>
          </cell>
          <cell r="B67" t="str">
            <v>YH 一宮店</v>
          </cell>
          <cell r="C67" t="str">
            <v>491-0823</v>
          </cell>
          <cell r="D67" t="str">
            <v>愛知県一宮市丹陽町五日市場字本地28番地(ﾅｺﾞﾔﾊｳｼﾞﾝｸﾞｾﾝﾀｰ一宮会場内)</v>
          </cell>
          <cell r="E67" t="str">
            <v>0586-76-5351</v>
          </cell>
          <cell r="F67" t="str">
            <v>0586-76-5254</v>
          </cell>
          <cell r="G67" t="str">
            <v>中部西支店</v>
          </cell>
          <cell r="H67" t="str">
            <v>松崎　優</v>
          </cell>
          <cell r="J67" t="str">
            <v>西日本支社</v>
          </cell>
          <cell r="K67">
            <v>3865332</v>
          </cell>
        </row>
        <row r="68">
          <cell r="A68">
            <v>3843</v>
          </cell>
          <cell r="B68" t="str">
            <v>YH 春日井店</v>
          </cell>
          <cell r="C68" t="str">
            <v>486-0803</v>
          </cell>
          <cell r="D68" t="str">
            <v>愛知県春日井市西山町2-8-1(ﾅｺﾞﾔﾊｳｼﾞﾝｸﾞｾﾝﾀｰ春日井会場)</v>
          </cell>
          <cell r="E68" t="str">
            <v>0568-83-5761</v>
          </cell>
          <cell r="F68" t="str">
            <v>0568-83-5703</v>
          </cell>
          <cell r="G68" t="str">
            <v>中部西支店</v>
          </cell>
          <cell r="H68" t="str">
            <v>松崎　優</v>
          </cell>
          <cell r="J68" t="str">
            <v>西日本支社</v>
          </cell>
          <cell r="K68">
            <v>3865329</v>
          </cell>
        </row>
        <row r="69">
          <cell r="A69">
            <v>3756</v>
          </cell>
          <cell r="B69" t="str">
            <v>YH 岐阜店</v>
          </cell>
          <cell r="C69" t="str">
            <v>500-8384</v>
          </cell>
          <cell r="D69" t="str">
            <v>岐阜県岐阜市薮田南4丁目11-1　ヤマダ電機テックランド岐阜本店駐車場内</v>
          </cell>
          <cell r="E69" t="str">
            <v>058-278-2205</v>
          </cell>
          <cell r="F69" t="str">
            <v>058-278-2206</v>
          </cell>
          <cell r="G69" t="str">
            <v>中部西支店</v>
          </cell>
          <cell r="H69" t="str">
            <v>松崎　優</v>
          </cell>
          <cell r="J69" t="str">
            <v>西日本支社</v>
          </cell>
          <cell r="K69">
            <v>3865045</v>
          </cell>
        </row>
        <row r="70">
          <cell r="A70">
            <v>3865</v>
          </cell>
          <cell r="B70" t="str">
            <v>YH 刈谷知立店</v>
          </cell>
          <cell r="C70" t="str">
            <v>472-0026</v>
          </cell>
          <cell r="D70" t="str">
            <v>愛知県知立市上重原町土取33-1（刈谷・知立ﾊｳｼﾞﾝｸﾞｾﾝﾀｰ内）</v>
          </cell>
          <cell r="E70" t="str">
            <v>0566-84-5615</v>
          </cell>
          <cell r="F70" t="str">
            <v>0566-83-2380</v>
          </cell>
          <cell r="G70" t="str">
            <v>中部西支店</v>
          </cell>
          <cell r="H70" t="str">
            <v>松崎　優</v>
          </cell>
          <cell r="J70" t="str">
            <v>西日本支社</v>
          </cell>
          <cell r="K70">
            <v>3865337</v>
          </cell>
        </row>
        <row r="71">
          <cell r="A71">
            <v>3231</v>
          </cell>
          <cell r="B71" t="str">
            <v>YH 西尾店</v>
          </cell>
          <cell r="C71" t="str">
            <v>445-0803</v>
          </cell>
          <cell r="D71" t="str">
            <v>愛知県西尾市桜町奥新田2-5 中京テレビハウジングプラザ西尾内</v>
          </cell>
          <cell r="E71" t="str">
            <v>0563-55-7366</v>
          </cell>
          <cell r="F71" t="str">
            <v>0563-54-9399</v>
          </cell>
          <cell r="G71" t="str">
            <v>中部西支店</v>
          </cell>
          <cell r="H71" t="str">
            <v>松崎　優</v>
          </cell>
          <cell r="J71" t="str">
            <v>西日本支社</v>
          </cell>
          <cell r="K71">
            <v>3865220</v>
          </cell>
        </row>
        <row r="72">
          <cell r="A72">
            <v>3848</v>
          </cell>
          <cell r="B72" t="str">
            <v>YH 久御山店</v>
          </cell>
          <cell r="C72" t="str">
            <v>613-0024</v>
          </cell>
          <cell r="D72" t="str">
            <v>京都府久世郡久御山町森小字大内197-1(ABCﾊｳｼﾞﾝｸﾞ京都･久御山住宅公園内)</v>
          </cell>
          <cell r="E72" t="str">
            <v>075-632-3355</v>
          </cell>
          <cell r="F72" t="str">
            <v>075-632-3356</v>
          </cell>
          <cell r="G72" t="str">
            <v>京滋支店</v>
          </cell>
          <cell r="H72" t="str">
            <v>小牧　正志</v>
          </cell>
          <cell r="J72" t="str">
            <v>西日本支社</v>
          </cell>
          <cell r="K72">
            <v>3865338</v>
          </cell>
        </row>
        <row r="73">
          <cell r="A73">
            <v>3821</v>
          </cell>
          <cell r="B73" t="str">
            <v>YH 五条店</v>
          </cell>
          <cell r="C73" t="str">
            <v>600-8899</v>
          </cell>
          <cell r="D73" t="str">
            <v>京都府京都市下京区西七条赤社町20(KTV京都五条住宅展示場内)</v>
          </cell>
          <cell r="E73" t="str">
            <v>075-311-5200</v>
          </cell>
          <cell r="F73" t="str">
            <v>075-311-5210</v>
          </cell>
          <cell r="G73" t="str">
            <v>京滋支店</v>
          </cell>
          <cell r="H73" t="str">
            <v>小牧　正志</v>
          </cell>
          <cell r="J73" t="str">
            <v>西日本支社</v>
          </cell>
          <cell r="K73">
            <v>3865339</v>
          </cell>
        </row>
        <row r="74">
          <cell r="A74">
            <v>3824</v>
          </cell>
          <cell r="B74" t="str">
            <v>YH 近江八幡店</v>
          </cell>
          <cell r="C74" t="str">
            <v>523-0041</v>
          </cell>
          <cell r="D74" t="str">
            <v>滋賀県近江八幡市中小森町287-3(KTV近江八幡住宅展示場内)</v>
          </cell>
          <cell r="E74" t="str">
            <v>0748-32-4600</v>
          </cell>
          <cell r="F74" t="str">
            <v>0748-32-4610</v>
          </cell>
          <cell r="G74" t="str">
            <v>京滋支店</v>
          </cell>
          <cell r="H74" t="str">
            <v>小牧　正志</v>
          </cell>
          <cell r="J74" t="str">
            <v>西日本支社</v>
          </cell>
          <cell r="K74">
            <v>3865340</v>
          </cell>
        </row>
        <row r="75">
          <cell r="A75">
            <v>3823</v>
          </cell>
          <cell r="B75" t="str">
            <v>YH 草津店</v>
          </cell>
          <cell r="C75" t="str">
            <v>525-0051</v>
          </cell>
          <cell r="D75" t="str">
            <v>滋賀県草津市木川町77番地(ABCﾊｳｼﾞﾝｸﾞ草津住宅公園内)</v>
          </cell>
          <cell r="E75" t="str">
            <v>077-566-5111</v>
          </cell>
          <cell r="F75" t="str">
            <v>077-566-5155</v>
          </cell>
          <cell r="G75" t="str">
            <v>京滋支店</v>
          </cell>
          <cell r="H75" t="str">
            <v>小牧　正志</v>
          </cell>
          <cell r="J75" t="str">
            <v>西日本支社</v>
          </cell>
          <cell r="K75">
            <v>3865341</v>
          </cell>
        </row>
        <row r="76">
          <cell r="A76">
            <v>3717</v>
          </cell>
          <cell r="B76" t="str">
            <v>YH なんば店</v>
          </cell>
          <cell r="C76" t="str">
            <v>556-0012</v>
          </cell>
          <cell r="D76" t="str">
            <v>大阪府大阪市浪速区敷津東1-1-1　なんば住宅博内</v>
          </cell>
          <cell r="E76" t="str">
            <v>06-6630-7166</v>
          </cell>
          <cell r="F76" t="str">
            <v>06-6630-7199</v>
          </cell>
          <cell r="G76" t="str">
            <v>関西支店</v>
          </cell>
          <cell r="H76" t="str">
            <v>亀井　孝彰</v>
          </cell>
          <cell r="J76" t="str">
            <v>西日本支社</v>
          </cell>
          <cell r="K76">
            <v>3865012</v>
          </cell>
        </row>
        <row r="77">
          <cell r="A77">
            <v>3743</v>
          </cell>
          <cell r="B77" t="str">
            <v>YH 花博記念公園店</v>
          </cell>
          <cell r="C77" t="str">
            <v>538-0037</v>
          </cell>
          <cell r="D77" t="str">
            <v>大阪府大阪市鶴見区焼野１丁目南2番　花博記念公園ﾊｳｼﾞﾝｸﾞｶﾞｰﾃﾞﾝ内</v>
          </cell>
          <cell r="E77" t="str">
            <v>06-6914-3977</v>
          </cell>
          <cell r="F77" t="str">
            <v>06-6914-3978</v>
          </cell>
          <cell r="G77" t="str">
            <v>関西支店</v>
          </cell>
          <cell r="H77" t="str">
            <v>亀井　孝彰</v>
          </cell>
          <cell r="J77" t="str">
            <v>西日本支社</v>
          </cell>
          <cell r="K77">
            <v>3865035</v>
          </cell>
        </row>
        <row r="78">
          <cell r="A78">
            <v>3804</v>
          </cell>
          <cell r="B78" t="str">
            <v>YH 和泉中央店</v>
          </cell>
          <cell r="C78" t="str">
            <v>594-1151</v>
          </cell>
          <cell r="D78" t="str">
            <v>大阪府和泉市唐国町3丁目18番50号（毎日ハウジング和泉中央住宅展示場10号地）</v>
          </cell>
          <cell r="E78" t="str">
            <v>0725-51-0061</v>
          </cell>
          <cell r="F78" t="str">
            <v>0725-53-1970</v>
          </cell>
          <cell r="G78" t="str">
            <v>関西支店</v>
          </cell>
          <cell r="H78" t="str">
            <v>亀井　孝彰</v>
          </cell>
          <cell r="J78" t="str">
            <v>西日本支社</v>
          </cell>
          <cell r="K78">
            <v>3865344</v>
          </cell>
        </row>
        <row r="79">
          <cell r="A79">
            <v>3984</v>
          </cell>
          <cell r="B79" t="str">
            <v>YH 箕面グリート店</v>
          </cell>
          <cell r="C79" t="str">
            <v>562-0033</v>
          </cell>
          <cell r="D79" t="str">
            <v>大阪府箕面市今宮１丁目１番１号 ウェルビーみのお住宅公園 11号地</v>
          </cell>
          <cell r="E79" t="str">
            <v>072-737-5823</v>
          </cell>
          <cell r="F79" t="str">
            <v>072-737-5824</v>
          </cell>
          <cell r="G79" t="str">
            <v>関西支店</v>
          </cell>
          <cell r="H79" t="str">
            <v>亀井　孝彰</v>
          </cell>
          <cell r="J79" t="str">
            <v>西日本支社</v>
          </cell>
          <cell r="K79">
            <v>3865135</v>
          </cell>
        </row>
        <row r="80">
          <cell r="A80">
            <v>3983</v>
          </cell>
          <cell r="B80" t="str">
            <v>YH 箕面ツツミ店</v>
          </cell>
          <cell r="C80" t="str">
            <v>562-0033</v>
          </cell>
          <cell r="D80" t="str">
            <v>大阪府箕面市今宮１丁目１番１号 ウェルビーみのお住宅公園 10号地</v>
          </cell>
          <cell r="E80" t="str">
            <v>072-734-8902</v>
          </cell>
          <cell r="F80" t="str">
            <v>072-734-8903</v>
          </cell>
          <cell r="G80" t="str">
            <v>関西支店</v>
          </cell>
          <cell r="H80" t="str">
            <v>亀井　孝彰</v>
          </cell>
          <cell r="J80" t="str">
            <v>西日本支社</v>
          </cell>
          <cell r="K80">
            <v>3865134</v>
          </cell>
        </row>
        <row r="81">
          <cell r="A81">
            <v>3825</v>
          </cell>
          <cell r="B81" t="str">
            <v>YH 奈良店</v>
          </cell>
          <cell r="C81" t="str">
            <v>630-8031</v>
          </cell>
          <cell r="D81" t="str">
            <v>奈良県奈良市柏木町548-1(毎日ﾊｳｼﾞﾝｸﾞ奈良会場内)</v>
          </cell>
          <cell r="E81" t="str">
            <v>0742-35-5900</v>
          </cell>
          <cell r="F81" t="str">
            <v>0742-35-5910</v>
          </cell>
          <cell r="G81" t="str">
            <v>関西支店</v>
          </cell>
          <cell r="H81" t="str">
            <v>亀井　孝彰</v>
          </cell>
          <cell r="J81" t="str">
            <v>西日本支社</v>
          </cell>
          <cell r="K81">
            <v>3865351</v>
          </cell>
        </row>
        <row r="82">
          <cell r="A82">
            <v>3728</v>
          </cell>
          <cell r="B82" t="str">
            <v>YH 奈良桜井店</v>
          </cell>
          <cell r="C82" t="str">
            <v>633-0054</v>
          </cell>
          <cell r="D82" t="str">
            <v>奈良県桜井市阿部408-1 テックランド桜井店駐車場内</v>
          </cell>
          <cell r="E82" t="str">
            <v>0744-44-2111</v>
          </cell>
          <cell r="F82" t="str">
            <v>0744-44-2112</v>
          </cell>
          <cell r="G82" t="str">
            <v>関西支店</v>
          </cell>
          <cell r="H82" t="str">
            <v>亀井　孝彰</v>
          </cell>
          <cell r="J82" t="str">
            <v>西日本支社</v>
          </cell>
          <cell r="K82">
            <v>3865023</v>
          </cell>
        </row>
        <row r="83">
          <cell r="A83">
            <v>3739</v>
          </cell>
          <cell r="B83" t="str">
            <v>YH 和歌山岩出店</v>
          </cell>
          <cell r="C83" t="str">
            <v>649-6245</v>
          </cell>
          <cell r="D83" t="str">
            <v>和歌山県岩出市中島字味野筋765-1　ヤマダ電機テックランド和歌山岩出店駐車場内</v>
          </cell>
          <cell r="E83" t="str">
            <v>0736-69-1620</v>
          </cell>
          <cell r="F83" t="str">
            <v>0736-69-1621</v>
          </cell>
          <cell r="G83" t="str">
            <v>関西支店</v>
          </cell>
          <cell r="H83" t="str">
            <v>亀井　孝彰</v>
          </cell>
          <cell r="J83" t="str">
            <v>西日本支社</v>
          </cell>
          <cell r="K83">
            <v>3865033</v>
          </cell>
        </row>
        <row r="84">
          <cell r="A84">
            <v>3719</v>
          </cell>
          <cell r="B84" t="str">
            <v>YH 神戸垂水店</v>
          </cell>
          <cell r="C84" t="str">
            <v>655-0001</v>
          </cell>
          <cell r="D84" t="str">
            <v>兵庫県神戸垂水区多聞町字小束山868番6</v>
          </cell>
          <cell r="E84" t="str">
            <v>078-795-5911</v>
          </cell>
          <cell r="F84" t="str">
            <v>078-795-5933</v>
          </cell>
          <cell r="G84" t="str">
            <v>兵庫支店</v>
          </cell>
          <cell r="H84" t="str">
            <v>早速 徹</v>
          </cell>
          <cell r="J84" t="str">
            <v>西日本支社</v>
          </cell>
          <cell r="K84">
            <v>3865013</v>
          </cell>
        </row>
        <row r="85">
          <cell r="A85">
            <v>3832</v>
          </cell>
          <cell r="B85" t="str">
            <v>YH 加古川店</v>
          </cell>
          <cell r="C85" t="str">
            <v>675-0027</v>
          </cell>
          <cell r="D85" t="str">
            <v>兵庫県加古川市尾上町今福49-1(神戸新聞ﾊｳｼﾞﾝｸﾞｾﾝﾀ-加古川会場内)</v>
          </cell>
          <cell r="E85" t="str">
            <v>079-421-5552</v>
          </cell>
          <cell r="F85" t="str">
            <v>079-421-5556</v>
          </cell>
          <cell r="G85" t="str">
            <v>兵庫支店</v>
          </cell>
          <cell r="H85" t="str">
            <v>早速 徹</v>
          </cell>
          <cell r="J85" t="str">
            <v>西日本支社</v>
          </cell>
          <cell r="K85">
            <v>3865347</v>
          </cell>
        </row>
        <row r="86">
          <cell r="A86">
            <v>3831</v>
          </cell>
          <cell r="B86" t="str">
            <v>YH 姫路ﾘﾊﾞｰ店</v>
          </cell>
          <cell r="C86" t="str">
            <v>672-8064</v>
          </cell>
          <cell r="D86" t="str">
            <v>兵庫県姫路市飾磨区細江2563(神戸新聞ﾊｳｼﾞﾝｸﾞｾﾝﾀ-ﾘﾊﾞｰｼﾃｨ会場内)</v>
          </cell>
          <cell r="E86" t="str">
            <v>079-233-8900</v>
          </cell>
          <cell r="F86" t="str">
            <v>079-233-0212</v>
          </cell>
          <cell r="G86" t="str">
            <v>兵庫支店</v>
          </cell>
          <cell r="H86" t="str">
            <v>早速 徹</v>
          </cell>
          <cell r="J86" t="str">
            <v>西日本支社</v>
          </cell>
          <cell r="K86">
            <v>3865348</v>
          </cell>
        </row>
        <row r="87">
          <cell r="A87">
            <v>3830</v>
          </cell>
          <cell r="B87" t="str">
            <v>YH 伊丹店</v>
          </cell>
          <cell r="C87" t="str">
            <v>664-0025</v>
          </cell>
          <cell r="D87" t="str">
            <v>兵庫県伊丹市奥畑4丁目33番(ABCﾊｳｼﾞﾝｸﾞ伊丹･昆陽の里住宅公園内)</v>
          </cell>
          <cell r="E87" t="str">
            <v>072-785-3410</v>
          </cell>
          <cell r="F87" t="str">
            <v>072-785-3430</v>
          </cell>
          <cell r="G87" t="str">
            <v>兵庫支店</v>
          </cell>
          <cell r="H87" t="str">
            <v>早速 徹</v>
          </cell>
          <cell r="J87" t="str">
            <v>西日本支社</v>
          </cell>
          <cell r="K87">
            <v>3865345</v>
          </cell>
        </row>
        <row r="88">
          <cell r="A88">
            <v>3909</v>
          </cell>
          <cell r="B88" t="str">
            <v>YH 広島店</v>
          </cell>
          <cell r="C88" t="str">
            <v>733-0833</v>
          </cell>
          <cell r="D88" t="str">
            <v>広島県広島市西区商工センター８丁目１２番１２号　　ちゅーピー住宅展示場　内</v>
          </cell>
          <cell r="E88" t="str">
            <v>082-270-0003</v>
          </cell>
          <cell r="F88" t="str">
            <v>082-270-0004</v>
          </cell>
          <cell r="G88" t="str">
            <v>中国支店</v>
          </cell>
          <cell r="H88" t="str">
            <v>鎌田　哲郎</v>
          </cell>
          <cell r="J88" t="str">
            <v>西日本支社</v>
          </cell>
          <cell r="K88">
            <v>3865127</v>
          </cell>
        </row>
        <row r="89">
          <cell r="A89">
            <v>3245</v>
          </cell>
          <cell r="B89" t="str">
            <v>LH 倉敷店</v>
          </cell>
          <cell r="C89" t="str">
            <v>710-0003</v>
          </cell>
          <cell r="D89" t="str">
            <v>岡山県倉敷市平田288番地4</v>
          </cell>
          <cell r="E89" t="str">
            <v>086-435-3133</v>
          </cell>
          <cell r="F89" t="str">
            <v>086-435-3122</v>
          </cell>
          <cell r="G89" t="str">
            <v>中国支店</v>
          </cell>
          <cell r="H89" t="str">
            <v>鎌田　哲郎</v>
          </cell>
          <cell r="J89" t="str">
            <v>西日本支社</v>
          </cell>
          <cell r="K89">
            <v>3865238</v>
          </cell>
        </row>
        <row r="90">
          <cell r="A90">
            <v>3246</v>
          </cell>
          <cell r="B90" t="str">
            <v>LH 福山店</v>
          </cell>
          <cell r="C90" t="str">
            <v>720-2123</v>
          </cell>
          <cell r="D90" t="str">
            <v>広島県福山市神辺町川北1417-1 フレスポ神辺モール住宅展示場ノースガーデン内</v>
          </cell>
          <cell r="E90" t="str">
            <v>084-960-3166</v>
          </cell>
          <cell r="F90" t="str">
            <v>084-963-8233</v>
          </cell>
          <cell r="G90" t="str">
            <v>中国支店</v>
          </cell>
          <cell r="H90" t="str">
            <v>鎌田　哲郎</v>
          </cell>
          <cell r="J90" t="str">
            <v>西日本支社</v>
          </cell>
          <cell r="K90">
            <v>3865239</v>
          </cell>
        </row>
        <row r="91">
          <cell r="A91">
            <v>3769</v>
          </cell>
          <cell r="B91" t="str">
            <v>YH 高松店</v>
          </cell>
          <cell r="C91" t="str">
            <v>761-0101</v>
          </cell>
          <cell r="D91" t="str">
            <v>香川県高松市春日町217-3</v>
          </cell>
          <cell r="E91" t="str">
            <v>087-843-8998</v>
          </cell>
          <cell r="F91" t="str">
            <v>087-843-8999</v>
          </cell>
          <cell r="G91" t="str">
            <v>四国支店</v>
          </cell>
          <cell r="H91" t="str">
            <v>鎌田　哲郎</v>
          </cell>
          <cell r="J91" t="str">
            <v>西日本支社</v>
          </cell>
          <cell r="K91">
            <v>3865053</v>
          </cell>
        </row>
        <row r="92">
          <cell r="A92">
            <v>3805</v>
          </cell>
          <cell r="B92" t="str">
            <v>YH 高松シエスタ店</v>
          </cell>
          <cell r="C92" t="str">
            <v>761-8071</v>
          </cell>
          <cell r="D92" t="str">
            <v>香川県高松市伏石町2122番地1(未来生活劇場｢ｼｴｽﾀ21｣内)</v>
          </cell>
          <cell r="E92" t="str">
            <v>087-866-7555</v>
          </cell>
          <cell r="F92" t="str">
            <v>087-866-7723</v>
          </cell>
          <cell r="G92" t="str">
            <v>四国支店</v>
          </cell>
          <cell r="H92" t="str">
            <v>鎌田　哲郎</v>
          </cell>
          <cell r="J92" t="str">
            <v>西日本支社</v>
          </cell>
          <cell r="K92">
            <v>3865353</v>
          </cell>
        </row>
        <row r="93">
          <cell r="A93">
            <v>3833</v>
          </cell>
          <cell r="B93" t="str">
            <v>YH セトラ宇多津店</v>
          </cell>
          <cell r="C93" t="str">
            <v>769-0203</v>
          </cell>
          <cell r="D93" t="str">
            <v>香川県綾歌郡宇多津町浜三番丁30-1(ＲＮＣ総合住宅展示場ｾﾄﾗ宇多津内)</v>
          </cell>
          <cell r="E93" t="str">
            <v>0877-49-8866</v>
          </cell>
          <cell r="F93" t="str">
            <v>0877-49-8867</v>
          </cell>
          <cell r="G93" t="str">
            <v>四国支店</v>
          </cell>
          <cell r="H93" t="str">
            <v>鎌田　哲郎</v>
          </cell>
          <cell r="J93" t="str">
            <v>西日本支社</v>
          </cell>
          <cell r="K93">
            <v>3865354</v>
          </cell>
        </row>
        <row r="94">
          <cell r="A94">
            <v>3849</v>
          </cell>
          <cell r="B94" t="str">
            <v>YH 松山天山店</v>
          </cell>
          <cell r="C94" t="str">
            <v>790-0951</v>
          </cell>
          <cell r="D94" t="str">
            <v>愛媛県松山市天山3-12-3(RNB住宅展ﾀﾋﾟｽ天山内)</v>
          </cell>
          <cell r="E94" t="str">
            <v>089-933-3072</v>
          </cell>
          <cell r="F94" t="str">
            <v>089-933-3068</v>
          </cell>
          <cell r="G94" t="str">
            <v>四国支店</v>
          </cell>
          <cell r="H94" t="str">
            <v>鎌田　哲郎</v>
          </cell>
          <cell r="J94" t="str">
            <v>西日本支社</v>
          </cell>
          <cell r="K94">
            <v>3865355</v>
          </cell>
        </row>
        <row r="95">
          <cell r="A95">
            <v>3834</v>
          </cell>
          <cell r="B95" t="str">
            <v>YH 伊予松前店</v>
          </cell>
          <cell r="C95" t="str">
            <v>791-3152</v>
          </cell>
          <cell r="D95" t="str">
            <v>愛媛県伊予郡松前町永田525(RNB住宅展MASAKI-DECK内)</v>
          </cell>
          <cell r="E95" t="str">
            <v>089-961-7161</v>
          </cell>
          <cell r="F95" t="str">
            <v>089-961-7162</v>
          </cell>
          <cell r="G95" t="str">
            <v>四国支店</v>
          </cell>
          <cell r="H95" t="str">
            <v>鎌田　哲郎</v>
          </cell>
          <cell r="J95" t="str">
            <v>西日本支社</v>
          </cell>
          <cell r="K95">
            <v>3865356</v>
          </cell>
        </row>
        <row r="96">
          <cell r="A96">
            <v>3836</v>
          </cell>
          <cell r="B96" t="str">
            <v>YH 北九州ひびきの店</v>
          </cell>
          <cell r="C96" t="str">
            <v>807-0807</v>
          </cell>
          <cell r="D96" t="str">
            <v>福岡県北九州市八幡西区本城学研台1丁目1番108号(朝日ﾊｳｼﾞﾝｸﾞﾌﾟﾗｻﾞ学研都市ひびきの内)</v>
          </cell>
          <cell r="E96" t="str">
            <v>093-693-6600</v>
          </cell>
          <cell r="F96" t="str">
            <v>093-692-9331</v>
          </cell>
          <cell r="G96" t="str">
            <v>九州北支店</v>
          </cell>
          <cell r="H96" t="str">
            <v>浅野　帯刀</v>
          </cell>
          <cell r="J96" t="str">
            <v>西日本支社</v>
          </cell>
          <cell r="K96">
            <v>3865358</v>
          </cell>
        </row>
        <row r="97">
          <cell r="A97">
            <v>3837</v>
          </cell>
          <cell r="B97" t="str">
            <v>YH 小倉店</v>
          </cell>
          <cell r="C97" t="str">
            <v>803-0803</v>
          </cell>
          <cell r="D97" t="str">
            <v>福岡県北九州市小倉北区許斐町１番地(RKB住宅展小倉北内)</v>
          </cell>
          <cell r="E97" t="str">
            <v>093-562-1555</v>
          </cell>
          <cell r="F97" t="str">
            <v>093-562-1233</v>
          </cell>
          <cell r="G97" t="str">
            <v>九州北支店</v>
          </cell>
          <cell r="H97" t="str">
            <v>浅野　帯刀</v>
          </cell>
          <cell r="J97" t="str">
            <v>西日本支社</v>
          </cell>
          <cell r="K97">
            <v>3865359</v>
          </cell>
        </row>
        <row r="98">
          <cell r="A98">
            <v>3854</v>
          </cell>
          <cell r="B98" t="str">
            <v>YH 福岡マリナ店</v>
          </cell>
          <cell r="C98" t="str">
            <v>819-0015</v>
          </cell>
          <cell r="D98" t="str">
            <v>福岡県福岡市西区愛宕4丁目21(hitマリナ通り住宅展示場内)</v>
          </cell>
          <cell r="E98" t="str">
            <v>092-883-5855</v>
          </cell>
          <cell r="F98" t="str">
            <v>092-883-5846</v>
          </cell>
          <cell r="G98" t="str">
            <v>九州北支店</v>
          </cell>
          <cell r="H98" t="str">
            <v>浅野　帯刀</v>
          </cell>
          <cell r="J98" t="str">
            <v>西日本支社</v>
          </cell>
          <cell r="K98">
            <v>3865360</v>
          </cell>
        </row>
        <row r="99">
          <cell r="A99">
            <v>3850</v>
          </cell>
          <cell r="B99" t="str">
            <v>YH 大野城店</v>
          </cell>
          <cell r="C99" t="str">
            <v>816-0956</v>
          </cell>
          <cell r="D99" t="str">
            <v>福岡県大野城市南大利１丁目１－１（hitハウジングパーク大野城内）</v>
          </cell>
          <cell r="E99" t="str">
            <v>092-589-1633</v>
          </cell>
          <cell r="F99" t="str">
            <v>092-596-2840</v>
          </cell>
          <cell r="G99" t="str">
            <v>九州北支店</v>
          </cell>
          <cell r="H99" t="str">
            <v>浅野　帯刀</v>
          </cell>
          <cell r="J99" t="str">
            <v>西日本支社</v>
          </cell>
          <cell r="K99">
            <v>3865361</v>
          </cell>
        </row>
        <row r="100">
          <cell r="A100">
            <v>3927</v>
          </cell>
          <cell r="B100" t="str">
            <v>YH 久留米店</v>
          </cell>
          <cell r="C100" t="str">
            <v xml:space="preserve">839-0809 </v>
          </cell>
          <cell r="D100" t="str">
            <v>福岡県久留米市東合川1-7-31 KBCマイホーム展久留米会場内</v>
          </cell>
          <cell r="E100" t="str">
            <v>0942-41-8338</v>
          </cell>
          <cell r="F100" t="str">
            <v>0942-41-8339</v>
          </cell>
          <cell r="G100" t="str">
            <v>九州北支店</v>
          </cell>
          <cell r="H100" t="str">
            <v>浅野　帯刀</v>
          </cell>
          <cell r="J100" t="str">
            <v>西日本支社</v>
          </cell>
          <cell r="K100">
            <v>3865118</v>
          </cell>
        </row>
        <row r="101">
          <cell r="A101">
            <v>3765</v>
          </cell>
          <cell r="B101" t="str">
            <v>YH 宮崎花ヶ島店</v>
          </cell>
          <cell r="C101" t="str">
            <v>880-0035</v>
          </cell>
          <cell r="D101" t="str">
            <v>宮崎県宮崎市下北方町世々町6503</v>
          </cell>
          <cell r="E101" t="str">
            <v>0985-61-8998</v>
          </cell>
          <cell r="F101" t="str">
            <v>0985-61-8999</v>
          </cell>
          <cell r="G101" t="str">
            <v>九州南支店</v>
          </cell>
          <cell r="H101" t="str">
            <v>山根　亮</v>
          </cell>
          <cell r="J101" t="str">
            <v>西日本支社</v>
          </cell>
          <cell r="K101">
            <v>3865050</v>
          </cell>
        </row>
        <row r="102">
          <cell r="A102">
            <v>3778</v>
          </cell>
          <cell r="B102" t="str">
            <v>YH 都城店</v>
          </cell>
          <cell r="C102" t="str">
            <v>885-0006</v>
          </cell>
          <cell r="D102" t="str">
            <v>宮崎県都城市吉尾町2番2号</v>
          </cell>
          <cell r="E102" t="str">
            <v>0986-47-1771</v>
          </cell>
          <cell r="F102" t="str">
            <v>0986-47-1772</v>
          </cell>
          <cell r="G102" t="str">
            <v>九州南支店</v>
          </cell>
          <cell r="H102" t="str">
            <v>山根　亮</v>
          </cell>
          <cell r="J102" t="str">
            <v>西日本支社</v>
          </cell>
          <cell r="K102">
            <v>3865062</v>
          </cell>
        </row>
        <row r="103">
          <cell r="A103">
            <v>3838</v>
          </cell>
          <cell r="B103" t="str">
            <v>YH 大宮北店</v>
          </cell>
          <cell r="C103" t="str">
            <v>331-0813</v>
          </cell>
          <cell r="D103" t="str">
            <v>埼玉県さいたま市北区植竹町1丁目816-1（大宮北ﾊｳｼﾞﾝｸﾞｽﾃｰｼﾞ内）</v>
          </cell>
          <cell r="E103" t="str">
            <v>048-660-0311</v>
          </cell>
          <cell r="F103" t="str">
            <v>048-660-0312</v>
          </cell>
        </row>
        <row r="104">
          <cell r="A104">
            <v>3746</v>
          </cell>
          <cell r="B104" t="str">
            <v>YH さいたまﾊｳｼﾞﾝｸﾞﾊﾟｰｸ店</v>
          </cell>
          <cell r="C104" t="str">
            <v>338-0004</v>
          </cell>
          <cell r="D104" t="str">
            <v>埼玉県さいたま市中央区本町西5丁目111　さいたまﾊｳｼﾞﾝｸﾞﾊﾟｰｸ総合住宅展示場内</v>
          </cell>
          <cell r="E104" t="str">
            <v>048-851-0888</v>
          </cell>
          <cell r="F104" t="str">
            <v>048-851-0899</v>
          </cell>
        </row>
        <row r="105">
          <cell r="A105">
            <v>3808</v>
          </cell>
          <cell r="B105" t="str">
            <v>YH 千葉北店</v>
          </cell>
          <cell r="C105" t="str">
            <v>263-0051</v>
          </cell>
          <cell r="D105" t="str">
            <v>千葉県千葉市稲毛区園生町386－1(総合住宅展示場ﾊｳｼﾞﾝｸﾞｶﾞｰﾃﾞﾝ千葉内)</v>
          </cell>
          <cell r="E105" t="str">
            <v>043-253-8051</v>
          </cell>
          <cell r="F105" t="str">
            <v>043-285-4887</v>
          </cell>
        </row>
        <row r="106">
          <cell r="A106">
            <v>3801</v>
          </cell>
          <cell r="B106" t="str">
            <v>YH 柏の葉店</v>
          </cell>
          <cell r="C106" t="str">
            <v>277-0804</v>
          </cell>
          <cell r="D106" t="str">
            <v>千葉県柏市新十余二15-2（住まいるパーク柏の葉内）</v>
          </cell>
          <cell r="E106" t="str">
            <v>04-7137-3031</v>
          </cell>
          <cell r="F106" t="str">
            <v>04-7137-3036</v>
          </cell>
        </row>
        <row r="107">
          <cell r="A107">
            <v>3813</v>
          </cell>
          <cell r="B107" t="str">
            <v>YH 石神井店</v>
          </cell>
          <cell r="C107" t="str">
            <v>177-0042</v>
          </cell>
          <cell r="D107" t="str">
            <v>東京都練馬区下石神井1-8-4(石神井住宅公園内)</v>
          </cell>
          <cell r="E107" t="str">
            <v>03-5393-0937</v>
          </cell>
          <cell r="F107" t="str">
            <v>03-5393-1491</v>
          </cell>
        </row>
        <row r="108">
          <cell r="A108">
            <v>3844</v>
          </cell>
          <cell r="B108" t="str">
            <v>YH 瀬田店</v>
          </cell>
          <cell r="C108" t="str">
            <v>158-0095</v>
          </cell>
          <cell r="D108" t="str">
            <v>東京都世田谷区瀬田5丁目20番地(朝日新聞総合住宅展示場ﾊｳｼﾞﾝｸﾞﾌﾟﾗｻﾞ瀬田内)</v>
          </cell>
          <cell r="E108" t="str">
            <v>03-3709-6321</v>
          </cell>
          <cell r="F108" t="str">
            <v>03-3709-6383</v>
          </cell>
        </row>
        <row r="109">
          <cell r="A109">
            <v>3858</v>
          </cell>
          <cell r="B109" t="str">
            <v>YH 港南台店</v>
          </cell>
          <cell r="C109" t="str">
            <v>234-0054</v>
          </cell>
          <cell r="D109" t="str">
            <v>神奈川県横浜市港南区港南台4-23（TVKﾊｳｼﾞﾝﾌﾟﾗｻﾞ港南台内）</v>
          </cell>
          <cell r="E109" t="str">
            <v>045-836-1261</v>
          </cell>
          <cell r="F109" t="str">
            <v>045-832-0030</v>
          </cell>
        </row>
        <row r="110">
          <cell r="A110">
            <v>3803</v>
          </cell>
          <cell r="B110" t="str">
            <v>YH 名古屋みなと店</v>
          </cell>
          <cell r="C110" t="str">
            <v>455-0018</v>
          </cell>
          <cell r="D110" t="str">
            <v>愛知県名古屋市港区港明1-10-17(中京テレビハウジングみなと内)</v>
          </cell>
          <cell r="E110" t="str">
            <v>052-659-1771</v>
          </cell>
          <cell r="F110" t="str">
            <v>052-652-3557</v>
          </cell>
        </row>
        <row r="111">
          <cell r="A111">
            <v>3726</v>
          </cell>
          <cell r="B111" t="str">
            <v>YH 蟹江店</v>
          </cell>
          <cell r="C111" t="str">
            <v>497-005</v>
          </cell>
          <cell r="D111" t="str">
            <v>愛知県海部郡蟹江町北新田1-60 蟹江インター住まいの公園内</v>
          </cell>
          <cell r="E111" t="str">
            <v>0567-94-1233</v>
          </cell>
          <cell r="F111" t="str">
            <v>0567-94-1244</v>
          </cell>
        </row>
        <row r="112">
          <cell r="A112">
            <v>3818</v>
          </cell>
          <cell r="B112" t="str">
            <v>YH HS半田店</v>
          </cell>
          <cell r="C112" t="str">
            <v>475-0867</v>
          </cell>
          <cell r="D112" t="str">
            <v>愛知県半田市榎下町7番(ﾅｺﾞﾔﾊｳｼﾞﾝｸﾞｾﾝﾀｰ半田会場内)</v>
          </cell>
          <cell r="E112" t="str">
            <v>0569-23-7333</v>
          </cell>
          <cell r="F112" t="str">
            <v>0569-23-7622</v>
          </cell>
        </row>
        <row r="113">
          <cell r="A113">
            <v>3857</v>
          </cell>
          <cell r="B113" t="str">
            <v>YH 可児店</v>
          </cell>
          <cell r="C113" t="str">
            <v>509-0203</v>
          </cell>
          <cell r="D113" t="str">
            <v>岐阜県可児市下恵土字針田4100（可児中日ﾊｳｼﾞﾝｸﾞセンター内）</v>
          </cell>
          <cell r="E113" t="str">
            <v>0574-60-3001</v>
          </cell>
          <cell r="F113" t="str">
            <v>0574-63-7330</v>
          </cell>
        </row>
        <row r="114">
          <cell r="A114">
            <v>3822</v>
          </cell>
          <cell r="B114" t="str">
            <v>YH 大津店</v>
          </cell>
          <cell r="C114" t="str">
            <v>520-0801</v>
          </cell>
          <cell r="D114" t="str">
            <v>滋賀県大津市におの浜4丁目7番7号（びわ湖大津プリンスホテル住宅博内）</v>
          </cell>
          <cell r="E114" t="str">
            <v>077-522-0123</v>
          </cell>
          <cell r="F114" t="str">
            <v>077-522-5588</v>
          </cell>
        </row>
        <row r="115">
          <cell r="A115">
            <v>3827</v>
          </cell>
          <cell r="B115" t="str">
            <v>YH 橿原店</v>
          </cell>
          <cell r="C115" t="str">
            <v>634-0006</v>
          </cell>
          <cell r="D115" t="str">
            <v>奈良県橿原市新賀町521(ABCﾊｳｼﾞﾝｸﾞ橿原住宅公園内)</v>
          </cell>
          <cell r="E115" t="str">
            <v>0744-29-7052</v>
          </cell>
          <cell r="F115" t="str">
            <v>0744-29-7053</v>
          </cell>
        </row>
        <row r="116">
          <cell r="A116" t="str">
            <v>＜3828＞</v>
          </cell>
          <cell r="B116" t="str">
            <v>YH 中百舌鳥店</v>
          </cell>
          <cell r="C116" t="str">
            <v>591-8023</v>
          </cell>
          <cell r="D116" t="str">
            <v>大阪府堺市北区中百舌鳥町3丁428(ABCﾊｳｼﾞﾝｸﾞ中百舌鳥住宅公園内)</v>
          </cell>
          <cell r="E116" t="str">
            <v>072-254-5833</v>
          </cell>
          <cell r="F116" t="str">
            <v>072-254-1338</v>
          </cell>
        </row>
        <row r="117">
          <cell r="A117">
            <v>3852</v>
          </cell>
          <cell r="B117" t="str">
            <v>YH 松山パル店</v>
          </cell>
          <cell r="C117" t="str">
            <v>791-8004</v>
          </cell>
          <cell r="D117" t="str">
            <v>愛媛県松山市鴨川2丁目17-31(愛媛新聞住宅公園ﾊﾟﾙ内)</v>
          </cell>
          <cell r="E117" t="str">
            <v>089-978-3922</v>
          </cell>
          <cell r="F117" t="str">
            <v>089-978-3944</v>
          </cell>
        </row>
        <row r="118">
          <cell r="A118">
            <v>3720</v>
          </cell>
          <cell r="B118" t="str">
            <v>YH 石巻店</v>
          </cell>
          <cell r="C118" t="str">
            <v>986-0861</v>
          </cell>
          <cell r="D118" t="str">
            <v>宮城県石巻市蛇田字沖56番地 石巻蛇田総合住宅展示場内</v>
          </cell>
          <cell r="E118" t="str">
            <v>0225-21-6135</v>
          </cell>
          <cell r="F118" t="str">
            <v>0225-21-6136</v>
          </cell>
        </row>
        <row r="119">
          <cell r="A119">
            <v>3744</v>
          </cell>
          <cell r="B119" t="str">
            <v>YH 水戸赤塚住宅公園店</v>
          </cell>
          <cell r="C119" t="str">
            <v>311-4151</v>
          </cell>
          <cell r="D119" t="str">
            <v>茨城県水戸市姫子2丁目201-1　水戸赤塚住宅公園内</v>
          </cell>
          <cell r="E119" t="str">
            <v>029-309-0155</v>
          </cell>
          <cell r="F119" t="str">
            <v>029-309-0156</v>
          </cell>
        </row>
        <row r="120">
          <cell r="A120">
            <v>3819</v>
          </cell>
          <cell r="B120" t="str">
            <v>YH 岐阜県庁前店</v>
          </cell>
          <cell r="C120" t="str">
            <v>500-8382</v>
          </cell>
          <cell r="D120" t="str">
            <v>岐阜県岐阜市薮田東1-3-20(岐阜ﾊｳｼﾞﾝｸﾞｷﾞｬﾗﾘｰ県庁前展示場内)</v>
          </cell>
          <cell r="E120" t="str">
            <v>058-272-2533</v>
          </cell>
          <cell r="F120" t="str">
            <v>058-272-2536</v>
          </cell>
        </row>
        <row r="121">
          <cell r="A121">
            <v>3904</v>
          </cell>
          <cell r="B121" t="str">
            <v>YH 上田店</v>
          </cell>
          <cell r="C121" t="str">
            <v>386-0001</v>
          </cell>
          <cell r="D121" t="str">
            <v>長野県上田市上田1360−1 ＳＢＣ上田ハウジングパーク内</v>
          </cell>
          <cell r="E121" t="str">
            <v>0268-75-7077</v>
          </cell>
          <cell r="F121" t="str">
            <v>0268-75-7577</v>
          </cell>
          <cell r="K121">
            <v>3865124</v>
          </cell>
        </row>
        <row r="122">
          <cell r="A122">
            <v>3906</v>
          </cell>
          <cell r="B122" t="str">
            <v>YH 松本住宅公園店</v>
          </cell>
          <cell r="C122" t="str">
            <v>390-0841</v>
          </cell>
          <cell r="D122" t="str">
            <v>長野県松本市渚3-11-5　松本住宅公園展示場内</v>
          </cell>
          <cell r="E122" t="str">
            <v>0263-87-8180</v>
          </cell>
          <cell r="F122" t="str">
            <v>0263-28-2087</v>
          </cell>
        </row>
        <row r="123">
          <cell r="A123">
            <v>3861</v>
          </cell>
          <cell r="B123" t="str">
            <v>YH 金沢店</v>
          </cell>
          <cell r="C123" t="str">
            <v>920-8202</v>
          </cell>
          <cell r="D123" t="str">
            <v>石川県金沢市西都１丁目93番地　ﾃｯｸﾗﾝﾄﾞ金沢本店住宅展示場</v>
          </cell>
          <cell r="E123" t="str">
            <v>076-267-5381</v>
          </cell>
          <cell r="F123" t="str">
            <v>076-267-5382</v>
          </cell>
          <cell r="K123">
            <v>3865325</v>
          </cell>
        </row>
        <row r="124">
          <cell r="A124">
            <v>3826</v>
          </cell>
          <cell r="B124" t="str">
            <v>YH 奈良登美ヶ丘店</v>
          </cell>
          <cell r="C124" t="str">
            <v>631-0003</v>
          </cell>
          <cell r="D124" t="str">
            <v>奈良県奈良市中登美ヶ丘5丁目14-1（ABCﾊｳｼﾞﾝｸﾞ奈良・登美ヶ丘住宅公園内）</v>
          </cell>
          <cell r="E124" t="str">
            <v>0742-43-0112</v>
          </cell>
          <cell r="F124" t="str">
            <v>0742-43-0205</v>
          </cell>
        </row>
        <row r="125">
          <cell r="A125">
            <v>3910</v>
          </cell>
          <cell r="B125" t="str">
            <v>YH 和歌山インター店</v>
          </cell>
          <cell r="C125" t="str">
            <v>649-6337</v>
          </cell>
          <cell r="D125" t="str">
            <v>和歌山県和歌山市田屋100-1　ＭＢＳ和歌山インター住宅展示場内</v>
          </cell>
        </row>
        <row r="126">
          <cell r="A126">
            <v>3862</v>
          </cell>
          <cell r="B126" t="str">
            <v>YH 千里ｹﾞｲﾂ店</v>
          </cell>
          <cell r="C126" t="str">
            <v>565-0826</v>
          </cell>
          <cell r="D126" t="str">
            <v>大阪府吹田市千里万博公園1-7（ABCハウジング千里住宅公園内55）</v>
          </cell>
          <cell r="E126" t="str">
            <v>06-4864-4801</v>
          </cell>
          <cell r="F126" t="str">
            <v>06-6878-3577</v>
          </cell>
        </row>
        <row r="127">
          <cell r="A127">
            <v>3860</v>
          </cell>
          <cell r="B127" t="str">
            <v>YH 西宮酒蔵通り店</v>
          </cell>
          <cell r="C127" t="str">
            <v>662-0926</v>
          </cell>
          <cell r="D127" t="str">
            <v>兵庫県西宮市鞍掛町5-5（ABC ハウジング西宮・酒蔵通り住宅公園内）</v>
          </cell>
          <cell r="E127" t="str">
            <v>0798-38-8220</v>
          </cell>
          <cell r="F127" t="str">
            <v>0798-22-3818</v>
          </cell>
        </row>
        <row r="128">
          <cell r="A128">
            <v>3864</v>
          </cell>
          <cell r="B128" t="str">
            <v>YH 広島こころ店</v>
          </cell>
          <cell r="C128" t="str">
            <v>731-5109</v>
          </cell>
          <cell r="D128" t="str">
            <v>広島県広島市佐伯区石内北3丁目13-10（セントラルシティこころ住宅展示場内）</v>
          </cell>
          <cell r="E128" t="str">
            <v>082-941-7580</v>
          </cell>
          <cell r="F128" t="str">
            <v>082-941-3188</v>
          </cell>
        </row>
        <row r="129">
          <cell r="A129">
            <v>3930</v>
          </cell>
          <cell r="B129" t="str">
            <v>YH 姶良店</v>
          </cell>
          <cell r="C129" t="str">
            <v>899-5421</v>
          </cell>
          <cell r="D129" t="str">
            <v>鹿児島県姶良市東餅田389番</v>
          </cell>
          <cell r="E129" t="str">
            <v>0995-64-5665</v>
          </cell>
          <cell r="F129" t="str">
            <v>0995-64-5666</v>
          </cell>
        </row>
        <row r="130">
          <cell r="A130">
            <v>3708</v>
          </cell>
          <cell r="B130" t="str">
            <v>YH 高崎店</v>
          </cell>
          <cell r="C130" t="str">
            <v>370-0043</v>
          </cell>
          <cell r="D130" t="str">
            <v>群馬県高崎市高関町448-1</v>
          </cell>
          <cell r="E130" t="str">
            <v>027-345-7722</v>
          </cell>
          <cell r="F130" t="str">
            <v>027-345-7723</v>
          </cell>
        </row>
        <row r="131">
          <cell r="A131">
            <v>3202</v>
          </cell>
          <cell r="B131" t="str">
            <v>LH 大崎店</v>
          </cell>
          <cell r="C131" t="str">
            <v>989-6151</v>
          </cell>
          <cell r="D131" t="str">
            <v>宮城県大崎市古川字城西24-1</v>
          </cell>
          <cell r="E131" t="str">
            <v>0229-21-1277</v>
          </cell>
          <cell r="F131" t="str">
            <v>0229-23-9788</v>
          </cell>
        </row>
        <row r="132">
          <cell r="A132">
            <v>3214</v>
          </cell>
          <cell r="B132" t="str">
            <v>LH ひたちなか店</v>
          </cell>
          <cell r="C132" t="str">
            <v>312-0005</v>
          </cell>
          <cell r="D132" t="str">
            <v>茨城県ひたちなか市新光町22 （茨城県民ハウジングパーク内）</v>
          </cell>
          <cell r="E132" t="str">
            <v>029-265-1211</v>
          </cell>
          <cell r="F132" t="str">
            <v>029-265-5855</v>
          </cell>
        </row>
        <row r="133">
          <cell r="A133">
            <v>3229</v>
          </cell>
          <cell r="B133" t="str">
            <v>LH 浜松店</v>
          </cell>
          <cell r="C133" t="str">
            <v>432-8069</v>
          </cell>
          <cell r="D133" t="str">
            <v>静岡県浜松市西区志都呂2-31-40</v>
          </cell>
          <cell r="E133" t="str">
            <v>053-445-1233</v>
          </cell>
          <cell r="F133" t="str">
            <v>053-440-4155</v>
          </cell>
        </row>
        <row r="134">
          <cell r="A134">
            <v>3227</v>
          </cell>
          <cell r="B134" t="str">
            <v>LH 静岡店</v>
          </cell>
          <cell r="C134" t="str">
            <v>422-8046</v>
          </cell>
          <cell r="D134" t="str">
            <v>静岡県静岡市駿河区中島687-1</v>
          </cell>
          <cell r="E134" t="str">
            <v>054-280-6655</v>
          </cell>
          <cell r="F134" t="str">
            <v>054-288-8011</v>
          </cell>
        </row>
        <row r="135">
          <cell r="A135">
            <v>3230</v>
          </cell>
          <cell r="B135" t="str">
            <v>LH 豊橋店</v>
          </cell>
          <cell r="C135" t="str">
            <v>441-8077</v>
          </cell>
          <cell r="D135" t="str">
            <v>愛知県豊橋市神野新田町字中島10番地　中京テレビハウジング豊橋南内</v>
          </cell>
          <cell r="E135" t="str">
            <v>0532-38-8755</v>
          </cell>
          <cell r="F135" t="str">
            <v>0532-47-4833</v>
          </cell>
        </row>
        <row r="136">
          <cell r="A136">
            <v>3239</v>
          </cell>
          <cell r="B136" t="str">
            <v>LH 近江八幡店</v>
          </cell>
          <cell r="C136" t="str">
            <v>523-0041</v>
          </cell>
          <cell r="D136" t="str">
            <v>滋賀県近江八幡市中小森町287-3 KTV近江八幡住宅展示場内</v>
          </cell>
          <cell r="E136" t="str">
            <v>0748-31-3411</v>
          </cell>
          <cell r="F136" t="str">
            <v>0748-36-6088</v>
          </cell>
        </row>
        <row r="137">
          <cell r="A137">
            <v>3201</v>
          </cell>
          <cell r="B137" t="str">
            <v>LH 一関店</v>
          </cell>
          <cell r="C137" t="str">
            <v>021-0053</v>
          </cell>
          <cell r="D137" t="str">
            <v>岩手県一関市山目字中野25-1</v>
          </cell>
          <cell r="E137" t="str">
            <v>0191-33-2022</v>
          </cell>
          <cell r="F137" t="str">
            <v>0191-25-2711</v>
          </cell>
          <cell r="G137" t="str">
            <v>東支店</v>
          </cell>
          <cell r="H137" t="str">
            <v>北野　雄太</v>
          </cell>
          <cell r="J137" t="str">
            <v>レオハウス事業部</v>
          </cell>
          <cell r="K137">
            <v>3865095</v>
          </cell>
        </row>
        <row r="138">
          <cell r="A138">
            <v>3203</v>
          </cell>
          <cell r="B138" t="str">
            <v>LH 名取店</v>
          </cell>
          <cell r="C138" t="str">
            <v>981-1225</v>
          </cell>
          <cell r="D138" t="str">
            <v>宮城県名取市飯野坂字土城堀29-1</v>
          </cell>
          <cell r="E138" t="str">
            <v>022-381-0744</v>
          </cell>
          <cell r="F138" t="str">
            <v>022-384-8477</v>
          </cell>
          <cell r="G138" t="str">
            <v>東支店</v>
          </cell>
          <cell r="H138" t="str">
            <v>北野　雄太</v>
          </cell>
          <cell r="J138" t="str">
            <v>レオハウス事業部</v>
          </cell>
          <cell r="K138">
            <v>3865185</v>
          </cell>
        </row>
        <row r="139">
          <cell r="A139">
            <v>3204</v>
          </cell>
          <cell r="B139" t="str">
            <v>LH 福島店</v>
          </cell>
          <cell r="C139" t="str">
            <v>960-0101</v>
          </cell>
          <cell r="D139" t="str">
            <v>福島県福島市瀬上町字西中川原67-5</v>
          </cell>
          <cell r="E139" t="str">
            <v>024-552-6266</v>
          </cell>
          <cell r="F139" t="str">
            <v>024-553-6988</v>
          </cell>
          <cell r="G139" t="str">
            <v>東支店</v>
          </cell>
          <cell r="H139" t="str">
            <v>北野　雄太</v>
          </cell>
          <cell r="J139" t="str">
            <v>レオハウス事業部</v>
          </cell>
          <cell r="K139">
            <v>3865186</v>
          </cell>
        </row>
        <row r="140">
          <cell r="A140">
            <v>3205</v>
          </cell>
          <cell r="B140" t="str">
            <v>LH 郡山店</v>
          </cell>
          <cell r="C140" t="str">
            <v>963-0115</v>
          </cell>
          <cell r="D140" t="str">
            <v>福島県郡山市南一丁目65番地</v>
          </cell>
          <cell r="E140" t="str">
            <v>024-937-3400</v>
          </cell>
          <cell r="F140" t="str">
            <v>024-947-8311</v>
          </cell>
          <cell r="G140" t="str">
            <v>東支店</v>
          </cell>
          <cell r="H140" t="str">
            <v>北野　雄太</v>
          </cell>
          <cell r="J140" t="str">
            <v>レオハウス事業部</v>
          </cell>
          <cell r="K140">
            <v>3865187</v>
          </cell>
        </row>
        <row r="141">
          <cell r="A141">
            <v>3206</v>
          </cell>
          <cell r="B141" t="str">
            <v>LH いわき店</v>
          </cell>
          <cell r="C141" t="str">
            <v>971-8134</v>
          </cell>
          <cell r="D141" t="str">
            <v>福島県いわき市鹿島町飯田字川前17-1</v>
          </cell>
          <cell r="E141" t="str">
            <v>0246-76-1366</v>
          </cell>
          <cell r="F141" t="str">
            <v>0246-58-2007</v>
          </cell>
          <cell r="G141" t="str">
            <v>東支店</v>
          </cell>
          <cell r="H141" t="str">
            <v>北野　雄太</v>
          </cell>
          <cell r="J141" t="str">
            <v>レオハウス事業部</v>
          </cell>
          <cell r="K141">
            <v>3865188</v>
          </cell>
        </row>
        <row r="142">
          <cell r="A142">
            <v>3209</v>
          </cell>
          <cell r="B142" t="str">
            <v>LH 那須塩原店</v>
          </cell>
          <cell r="C142" t="str">
            <v>329-2752</v>
          </cell>
          <cell r="D142" t="str">
            <v>栃木県那須塩原市三島1丁目39-1 CRTハウジング 那須塩原総合住宅展示場内</v>
          </cell>
          <cell r="E142" t="str">
            <v>0287-39-5200</v>
          </cell>
          <cell r="F142" t="str">
            <v>0287-37-8266</v>
          </cell>
          <cell r="G142" t="str">
            <v>東支店</v>
          </cell>
          <cell r="H142" t="str">
            <v>北野　雄太</v>
          </cell>
          <cell r="J142" t="str">
            <v>レオハウス事業部</v>
          </cell>
          <cell r="K142">
            <v>3865189</v>
          </cell>
        </row>
        <row r="143">
          <cell r="A143">
            <v>3207</v>
          </cell>
          <cell r="B143" t="str">
            <v>LH 小山店</v>
          </cell>
          <cell r="C143" t="str">
            <v>323-0806</v>
          </cell>
          <cell r="D143" t="str">
            <v>栃木県小山市中久喜2-1-23 小山住宅公園内</v>
          </cell>
          <cell r="E143" t="str">
            <v>0285-20-6411</v>
          </cell>
          <cell r="F143" t="str">
            <v>0285-24-8011</v>
          </cell>
          <cell r="G143" t="str">
            <v>東支店</v>
          </cell>
          <cell r="H143" t="str">
            <v>北野　雄太</v>
          </cell>
          <cell r="J143" t="str">
            <v>レオハウス事業部</v>
          </cell>
          <cell r="K143">
            <v>3865190</v>
          </cell>
        </row>
        <row r="144">
          <cell r="A144">
            <v>3208</v>
          </cell>
          <cell r="B144" t="str">
            <v>LH 栃木店</v>
          </cell>
          <cell r="C144" t="str">
            <v>328-0075</v>
          </cell>
          <cell r="D144" t="str">
            <v>栃木県栃木市箱森町19-43 栃木住宅公園内</v>
          </cell>
          <cell r="E144" t="str">
            <v>0282-20-7411</v>
          </cell>
          <cell r="F144" t="str">
            <v>0282-25-2611</v>
          </cell>
          <cell r="G144" t="str">
            <v>東支店</v>
          </cell>
          <cell r="H144" t="str">
            <v>北野　雄太</v>
          </cell>
          <cell r="J144" t="str">
            <v>レオハウス事業部</v>
          </cell>
          <cell r="K144">
            <v>3865191</v>
          </cell>
        </row>
        <row r="145">
          <cell r="A145">
            <v>3213</v>
          </cell>
          <cell r="B145" t="str">
            <v>LH 水戸店</v>
          </cell>
          <cell r="C145" t="str">
            <v>311-4151</v>
          </cell>
          <cell r="D145" t="str">
            <v>茨城県水戸市姫子2丁目201-1　水戸赤塚住宅公園内</v>
          </cell>
          <cell r="E145" t="str">
            <v>029-309-0155</v>
          </cell>
          <cell r="F145" t="str">
            <v>029-309-0156</v>
          </cell>
          <cell r="G145" t="str">
            <v>東支店</v>
          </cell>
          <cell r="H145" t="str">
            <v>北野　雄太</v>
          </cell>
          <cell r="J145" t="str">
            <v>レオハウス事業部</v>
          </cell>
          <cell r="K145">
            <v>3865193</v>
          </cell>
        </row>
        <row r="146">
          <cell r="A146">
            <v>3215</v>
          </cell>
          <cell r="B146" t="str">
            <v>LH つくば店</v>
          </cell>
          <cell r="C146" t="str">
            <v>305-0817</v>
          </cell>
          <cell r="D146" t="str">
            <v>茨城県つくば市研究学園4丁目1番地11</v>
          </cell>
          <cell r="E146" t="str">
            <v>029-860-8255</v>
          </cell>
          <cell r="F146" t="str">
            <v>029-858-6322</v>
          </cell>
          <cell r="G146" t="str">
            <v>東支店</v>
          </cell>
          <cell r="H146" t="str">
            <v>北野　雄太</v>
          </cell>
          <cell r="J146" t="str">
            <v>レオハウス事業部</v>
          </cell>
          <cell r="K146">
            <v>3865195</v>
          </cell>
        </row>
        <row r="147">
          <cell r="A147">
            <v>3217</v>
          </cell>
          <cell r="B147" t="str">
            <v>LH 鹿島店</v>
          </cell>
          <cell r="C147" t="str">
            <v>314-0135</v>
          </cell>
          <cell r="D147" t="str">
            <v>茨城県神栖市堀割1‐2‐32 鹿島住宅公園内</v>
          </cell>
          <cell r="E147" t="str">
            <v>0299-95-4155</v>
          </cell>
          <cell r="F147" t="str">
            <v>0299-92-0988</v>
          </cell>
          <cell r="G147" t="str">
            <v>東支店</v>
          </cell>
          <cell r="H147" t="str">
            <v>北野　雄太</v>
          </cell>
          <cell r="J147" t="str">
            <v>レオハウス事業部</v>
          </cell>
          <cell r="K147">
            <v>3865197</v>
          </cell>
        </row>
        <row r="148">
          <cell r="A148">
            <v>3222</v>
          </cell>
          <cell r="B148" t="str">
            <v>LH 大宮店</v>
          </cell>
          <cell r="C148" t="str">
            <v>331-0813</v>
          </cell>
          <cell r="D148" t="str">
            <v>埼玉県さいたま市北区植竹町1-816-1 大宮北ハウジングステージ内</v>
          </cell>
          <cell r="E148" t="str">
            <v>048-662-3877</v>
          </cell>
          <cell r="F148" t="str">
            <v>048-663-2588</v>
          </cell>
          <cell r="G148" t="str">
            <v>東支店</v>
          </cell>
          <cell r="H148" t="str">
            <v>北野　雄太</v>
          </cell>
          <cell r="J148" t="str">
            <v>レオハウス事業部</v>
          </cell>
          <cell r="K148">
            <v>3865199</v>
          </cell>
        </row>
        <row r="149">
          <cell r="A149">
            <v>3225</v>
          </cell>
          <cell r="B149" t="str">
            <v>LH 相模原店</v>
          </cell>
          <cell r="C149" t="str">
            <v>252-0344</v>
          </cell>
          <cell r="D149" t="str">
            <v>神奈川県相模原市南区古淵6-3-9</v>
          </cell>
          <cell r="E149" t="str">
            <v>042-701-3744</v>
          </cell>
          <cell r="F149" t="str">
            <v>042-746-1366</v>
          </cell>
          <cell r="G149" t="str">
            <v>東支店</v>
          </cell>
          <cell r="H149" t="str">
            <v>北野　雄太</v>
          </cell>
          <cell r="J149" t="str">
            <v>レオハウス事業部</v>
          </cell>
          <cell r="K149">
            <v>3865209</v>
          </cell>
        </row>
        <row r="150">
          <cell r="A150">
            <v>3223</v>
          </cell>
          <cell r="B150" t="str">
            <v>LH 江戸川店</v>
          </cell>
          <cell r="C150" t="str">
            <v>132-0021</v>
          </cell>
          <cell r="D150" t="str">
            <v>東京都江戸川区中央4-21 総合住宅展示場ハウジングギャラリー江戸川内</v>
          </cell>
          <cell r="E150" t="str">
            <v>03-5678-8611</v>
          </cell>
          <cell r="F150" t="str">
            <v>03-5607-5711</v>
          </cell>
          <cell r="G150" t="str">
            <v>東支店</v>
          </cell>
          <cell r="H150" t="str">
            <v>北野　雄太</v>
          </cell>
          <cell r="J150" t="str">
            <v>レオハウス事業部</v>
          </cell>
          <cell r="K150">
            <v>3865211</v>
          </cell>
        </row>
        <row r="151">
          <cell r="A151">
            <v>3219</v>
          </cell>
          <cell r="B151" t="str">
            <v>LH 木更津店</v>
          </cell>
          <cell r="C151" t="str">
            <v>292-0833</v>
          </cell>
          <cell r="D151" t="str">
            <v>千葉県木更津市貝渕3-13-49 木更津住宅公園</v>
          </cell>
          <cell r="E151" t="str">
            <v>0438-20-1666</v>
          </cell>
          <cell r="F151" t="str">
            <v>0438-25-1433</v>
          </cell>
          <cell r="G151" t="str">
            <v>東支店</v>
          </cell>
          <cell r="H151" t="str">
            <v>北野　雄太</v>
          </cell>
          <cell r="J151" t="str">
            <v>レオハウス事業部</v>
          </cell>
          <cell r="K151">
            <v>3865214</v>
          </cell>
        </row>
        <row r="152">
          <cell r="A152">
            <v>3226</v>
          </cell>
          <cell r="B152" t="str">
            <v>LH 富士店</v>
          </cell>
          <cell r="C152" t="str">
            <v>417-0846</v>
          </cell>
          <cell r="D152" t="str">
            <v>静岡県富士市今井440-1</v>
          </cell>
          <cell r="E152" t="str">
            <v>0545-31-1200</v>
          </cell>
          <cell r="F152" t="str">
            <v>0545-33-2122</v>
          </cell>
          <cell r="G152" t="str">
            <v>中支店</v>
          </cell>
          <cell r="H152" t="str">
            <v>渡邊　明典</v>
          </cell>
          <cell r="J152" t="str">
            <v>レオハウス事業部</v>
          </cell>
          <cell r="K152">
            <v>3865217</v>
          </cell>
        </row>
        <row r="153">
          <cell r="A153">
            <v>3228</v>
          </cell>
          <cell r="B153" t="str">
            <v>LH 掛川店</v>
          </cell>
          <cell r="C153" t="str">
            <v>436-0034</v>
          </cell>
          <cell r="D153" t="str">
            <v>静岡県掛川市梅橋323-1</v>
          </cell>
          <cell r="E153" t="str">
            <v>0537-62-1366</v>
          </cell>
          <cell r="F153" t="str">
            <v>0537-21-1722</v>
          </cell>
          <cell r="G153" t="str">
            <v>中支店</v>
          </cell>
          <cell r="H153" t="str">
            <v>渡邊　明典</v>
          </cell>
          <cell r="J153" t="str">
            <v>レオハウス事業部</v>
          </cell>
          <cell r="K153">
            <v>3865218</v>
          </cell>
        </row>
        <row r="154">
          <cell r="A154">
            <v>3233</v>
          </cell>
          <cell r="B154" t="str">
            <v>LH 四日市店</v>
          </cell>
          <cell r="C154" t="str">
            <v>510-8015</v>
          </cell>
          <cell r="D154" t="str">
            <v>三重県四日市市松原町537番15</v>
          </cell>
          <cell r="E154" t="str">
            <v>059-361-2633</v>
          </cell>
          <cell r="F154" t="str">
            <v>059-364-3766</v>
          </cell>
          <cell r="G154" t="str">
            <v>中支店</v>
          </cell>
          <cell r="H154" t="str">
            <v>渡邊　明典</v>
          </cell>
          <cell r="J154" t="str">
            <v>レオハウス事業部</v>
          </cell>
          <cell r="K154">
            <v>3865222</v>
          </cell>
        </row>
        <row r="155">
          <cell r="A155">
            <v>3235</v>
          </cell>
          <cell r="B155" t="str">
            <v>LH 富山店</v>
          </cell>
          <cell r="C155" t="str">
            <v>939-2706</v>
          </cell>
          <cell r="D155" t="str">
            <v>富山県富山市婦中町速星111</v>
          </cell>
          <cell r="E155" t="str">
            <v>076-466-1455</v>
          </cell>
          <cell r="F155" t="str">
            <v>076-466-1466</v>
          </cell>
          <cell r="G155" t="str">
            <v>中支店</v>
          </cell>
          <cell r="H155" t="str">
            <v>渡邊　明典</v>
          </cell>
          <cell r="J155" t="str">
            <v>レオハウス事業部</v>
          </cell>
          <cell r="K155">
            <v>3865225</v>
          </cell>
        </row>
        <row r="156">
          <cell r="A156">
            <v>3236</v>
          </cell>
          <cell r="B156" t="str">
            <v>LH 金沢店</v>
          </cell>
          <cell r="C156" t="str">
            <v>920-0348</v>
          </cell>
          <cell r="D156" t="str">
            <v>石川県金沢市松村4丁目615番地</v>
          </cell>
          <cell r="E156" t="str">
            <v>076-268-6755</v>
          </cell>
          <cell r="F156" t="str">
            <v>076-268-6955</v>
          </cell>
          <cell r="G156" t="str">
            <v>中支店</v>
          </cell>
          <cell r="H156" t="str">
            <v>渡邊　明典</v>
          </cell>
          <cell r="J156" t="str">
            <v>レオハウス事業部</v>
          </cell>
          <cell r="K156">
            <v>3865226</v>
          </cell>
        </row>
        <row r="157">
          <cell r="A157">
            <v>3828</v>
          </cell>
          <cell r="B157" t="str">
            <v>LH 野々市店</v>
          </cell>
          <cell r="C157" t="str">
            <v>921-8801</v>
          </cell>
          <cell r="D157" t="str">
            <v>石川県野々市市御経塚2-110　ホームセンタームサシ御経塚住宅展示場 MIRAIZUKA</v>
          </cell>
          <cell r="E157" t="str">
            <v>076-225-5705</v>
          </cell>
          <cell r="F157" t="str">
            <v>076-225-5805</v>
          </cell>
          <cell r="G157" t="str">
            <v>中支店</v>
          </cell>
          <cell r="H157" t="str">
            <v>渡邊　明典</v>
          </cell>
          <cell r="J157" t="str">
            <v>レオハウス事業部</v>
          </cell>
        </row>
        <row r="158">
          <cell r="A158">
            <v>3237</v>
          </cell>
          <cell r="B158" t="str">
            <v>LH 福井店</v>
          </cell>
          <cell r="C158" t="str">
            <v>910-0837</v>
          </cell>
          <cell r="D158" t="str">
            <v>福井県福井市高柳2-113</v>
          </cell>
          <cell r="E158" t="str">
            <v>0776-57-2055</v>
          </cell>
          <cell r="F158" t="str">
            <v>0776-57-2044</v>
          </cell>
          <cell r="G158" t="str">
            <v>中支店</v>
          </cell>
          <cell r="H158" t="str">
            <v>渡邊　明典</v>
          </cell>
          <cell r="J158" t="str">
            <v>レオハウス事業部</v>
          </cell>
          <cell r="K158">
            <v>3865227</v>
          </cell>
        </row>
        <row r="159">
          <cell r="A159">
            <v>3211</v>
          </cell>
          <cell r="B159" t="str">
            <v>LH 長野店</v>
          </cell>
          <cell r="C159" t="str">
            <v>381-0034</v>
          </cell>
          <cell r="D159" t="str">
            <v>長野県長野市大字高田1187-1</v>
          </cell>
          <cell r="E159" t="str">
            <v>026-215-5077</v>
          </cell>
          <cell r="F159" t="str">
            <v>026-222-3488</v>
          </cell>
          <cell r="G159" t="str">
            <v>中支店</v>
          </cell>
          <cell r="H159" t="str">
            <v>渡邊　明典</v>
          </cell>
          <cell r="J159" t="str">
            <v>レオハウス事業部</v>
          </cell>
          <cell r="K159">
            <v>3865229</v>
          </cell>
        </row>
        <row r="160">
          <cell r="A160">
            <v>3212</v>
          </cell>
          <cell r="B160" t="str">
            <v>LH 松本店</v>
          </cell>
          <cell r="C160" t="str">
            <v>390-0834</v>
          </cell>
          <cell r="D160" t="str">
            <v>長野県松本市高宮中2-9</v>
          </cell>
          <cell r="E160" t="str">
            <v>0263-24-3200</v>
          </cell>
          <cell r="F160" t="str">
            <v>0263-28-8072</v>
          </cell>
          <cell r="G160" t="str">
            <v>中支店</v>
          </cell>
          <cell r="H160" t="str">
            <v>渡邊　明典</v>
          </cell>
          <cell r="J160" t="str">
            <v>レオハウス事業部</v>
          </cell>
          <cell r="K160">
            <v>3865230</v>
          </cell>
        </row>
        <row r="161">
          <cell r="A161">
            <v>3224</v>
          </cell>
          <cell r="B161" t="str">
            <v>LH 甲府店</v>
          </cell>
          <cell r="C161" t="str">
            <v>400-0813</v>
          </cell>
          <cell r="D161" t="str">
            <v>山梨県甲府市向町532-1</v>
          </cell>
          <cell r="E161" t="str">
            <v>055-221-8155</v>
          </cell>
          <cell r="F161" t="str">
            <v>055-225-2377</v>
          </cell>
          <cell r="G161" t="str">
            <v>中支店</v>
          </cell>
          <cell r="H161" t="str">
            <v>渡邊　明典</v>
          </cell>
          <cell r="J161" t="str">
            <v>レオハウス事業部</v>
          </cell>
          <cell r="K161">
            <v>3865231</v>
          </cell>
        </row>
        <row r="162">
          <cell r="A162">
            <v>3238</v>
          </cell>
          <cell r="B162" t="str">
            <v>LH 彦根店</v>
          </cell>
          <cell r="C162" t="str">
            <v>522-0201</v>
          </cell>
          <cell r="D162" t="str">
            <v>滋賀県彦根市高宮町1612-1</v>
          </cell>
          <cell r="E162" t="str">
            <v>0749-21-2755</v>
          </cell>
          <cell r="F162" t="str">
            <v>0749-23-3933</v>
          </cell>
          <cell r="G162" t="str">
            <v>中支店</v>
          </cell>
          <cell r="H162" t="str">
            <v>渡邊　明典</v>
          </cell>
          <cell r="J162" t="str">
            <v>レオハウス事業部</v>
          </cell>
          <cell r="K162">
            <v>3865232</v>
          </cell>
        </row>
        <row r="163">
          <cell r="A163">
            <v>3240</v>
          </cell>
          <cell r="B163" t="str">
            <v>LH 桃山六地蔵店</v>
          </cell>
          <cell r="C163" t="str">
            <v>612-8007</v>
          </cell>
          <cell r="D163" t="str">
            <v>京都府京都市伏見区桃山町因幡20 桃山六地蔵住宅博内</v>
          </cell>
          <cell r="E163" t="str">
            <v>075-601-1301</v>
          </cell>
          <cell r="F163" t="str">
            <v>075-601-1303</v>
          </cell>
          <cell r="G163" t="str">
            <v>中支店</v>
          </cell>
          <cell r="H163" t="str">
            <v>渡邊　明典</v>
          </cell>
          <cell r="J163" t="str">
            <v>レオハウス事業部</v>
          </cell>
          <cell r="K163">
            <v>3865234</v>
          </cell>
        </row>
        <row r="164">
          <cell r="A164">
            <v>3243</v>
          </cell>
          <cell r="B164" t="str">
            <v>LH 神戸北店</v>
          </cell>
          <cell r="C164" t="str">
            <v>651-1515</v>
          </cell>
          <cell r="D164" t="str">
            <v>兵庫県神戸市北区上津台2-15-1</v>
          </cell>
          <cell r="E164" t="str">
            <v>078-983-5911</v>
          </cell>
          <cell r="F164" t="str">
            <v>078-986-0966</v>
          </cell>
          <cell r="G164" t="str">
            <v>中支店</v>
          </cell>
          <cell r="H164" t="str">
            <v>渡邊　明典</v>
          </cell>
          <cell r="J164" t="str">
            <v>レオハウス事業部</v>
          </cell>
          <cell r="K164">
            <v>3865235</v>
          </cell>
        </row>
        <row r="165">
          <cell r="A165">
            <v>3244</v>
          </cell>
          <cell r="B165" t="str">
            <v>LH 加古川店</v>
          </cell>
          <cell r="C165" t="str">
            <v>675-0032</v>
          </cell>
          <cell r="D165" t="str">
            <v>兵庫県加古川市加古川町備後328</v>
          </cell>
          <cell r="E165" t="str">
            <v>079-456-1033</v>
          </cell>
          <cell r="F165" t="str">
            <v>079-420-6133</v>
          </cell>
          <cell r="G165" t="str">
            <v>中支店</v>
          </cell>
          <cell r="H165" t="str">
            <v>渡邊　明典</v>
          </cell>
          <cell r="J165" t="str">
            <v>レオハウス事業部</v>
          </cell>
          <cell r="K165">
            <v>3865236</v>
          </cell>
        </row>
        <row r="166">
          <cell r="A166">
            <v>3234</v>
          </cell>
          <cell r="B166" t="str">
            <v>LH 岐阜店</v>
          </cell>
          <cell r="C166" t="str">
            <v>500-8384</v>
          </cell>
          <cell r="D166" t="str">
            <v>岐阜県岐阜市藪田南5-15-13</v>
          </cell>
          <cell r="E166" t="str">
            <v>058-268-4077</v>
          </cell>
          <cell r="F166" t="str">
            <v>058-272-3255</v>
          </cell>
          <cell r="G166" t="str">
            <v>中支店</v>
          </cell>
          <cell r="H166" t="str">
            <v>渡邊　明典</v>
          </cell>
          <cell r="J166" t="str">
            <v>レオハウス事業部</v>
          </cell>
          <cell r="K166">
            <v>3865221</v>
          </cell>
        </row>
        <row r="167">
          <cell r="A167">
            <v>3248</v>
          </cell>
          <cell r="B167" t="str">
            <v>LH 丸亀店</v>
          </cell>
          <cell r="C167" t="str">
            <v>765-0032</v>
          </cell>
          <cell r="D167" t="str">
            <v>香川県善通寺市原田町1053-1</v>
          </cell>
          <cell r="E167" t="str">
            <v>0877-63-5144</v>
          </cell>
          <cell r="F167" t="str">
            <v>0877-63-5855</v>
          </cell>
          <cell r="G167" t="str">
            <v>西支店</v>
          </cell>
          <cell r="H167" t="str">
            <v>國崎　淳二</v>
          </cell>
          <cell r="J167" t="str">
            <v>レオハウス事業部</v>
          </cell>
          <cell r="K167">
            <v>3865240</v>
          </cell>
        </row>
        <row r="168">
          <cell r="A168">
            <v>3250</v>
          </cell>
          <cell r="B168" t="str">
            <v>LH 松山店</v>
          </cell>
          <cell r="C168" t="str">
            <v>790-0924</v>
          </cell>
          <cell r="D168" t="str">
            <v>愛媛県松山市南久米町565</v>
          </cell>
          <cell r="E168" t="str">
            <v>089-955-7266</v>
          </cell>
          <cell r="F168" t="str">
            <v>089-970-3933</v>
          </cell>
          <cell r="G168" t="str">
            <v>西支店</v>
          </cell>
          <cell r="H168" t="str">
            <v>國崎　淳二</v>
          </cell>
          <cell r="J168" t="str">
            <v>レオハウス事業部</v>
          </cell>
          <cell r="K168">
            <v>3865241</v>
          </cell>
        </row>
        <row r="169">
          <cell r="A169">
            <v>3251</v>
          </cell>
          <cell r="B169" t="str">
            <v>LH 大洲店</v>
          </cell>
          <cell r="C169" t="str">
            <v>795-0064</v>
          </cell>
          <cell r="D169" t="str">
            <v>愛媛県大洲市東大洲789-1</v>
          </cell>
          <cell r="E169" t="str">
            <v>0893-59-4499</v>
          </cell>
          <cell r="F169" t="str">
            <v>0893-25-3277</v>
          </cell>
          <cell r="G169" t="str">
            <v>西支店</v>
          </cell>
          <cell r="H169" t="str">
            <v>國崎　淳二</v>
          </cell>
          <cell r="J169" t="str">
            <v>レオハウス事業部</v>
          </cell>
          <cell r="K169">
            <v>3865242</v>
          </cell>
        </row>
        <row r="170">
          <cell r="A170">
            <v>3252</v>
          </cell>
          <cell r="B170" t="str">
            <v>LH 新居浜店</v>
          </cell>
          <cell r="C170" t="str">
            <v>792-0031</v>
          </cell>
          <cell r="D170" t="str">
            <v>愛媛県新居浜市高木町2-124</v>
          </cell>
          <cell r="E170" t="str">
            <v>0897-66-7844</v>
          </cell>
          <cell r="F170" t="str">
            <v>0897-66-7847</v>
          </cell>
          <cell r="G170" t="str">
            <v>西支店</v>
          </cell>
          <cell r="H170" t="str">
            <v>國崎　淳二</v>
          </cell>
          <cell r="J170" t="str">
            <v>レオハウス事業部</v>
          </cell>
          <cell r="K170">
            <v>3865243</v>
          </cell>
        </row>
        <row r="171">
          <cell r="A171">
            <v>3254</v>
          </cell>
          <cell r="B171" t="str">
            <v>LH 佐賀店</v>
          </cell>
          <cell r="C171" t="str">
            <v>849-0919</v>
          </cell>
          <cell r="D171" t="str">
            <v>佐賀県佐賀市兵庫北4-9-16</v>
          </cell>
          <cell r="E171" t="str">
            <v>0952-36-8388</v>
          </cell>
          <cell r="F171" t="str">
            <v>0952-36-8576</v>
          </cell>
          <cell r="G171" t="str">
            <v>西支店</v>
          </cell>
          <cell r="H171" t="str">
            <v>國崎　淳二</v>
          </cell>
          <cell r="J171" t="str">
            <v>レオハウス事業部</v>
          </cell>
          <cell r="K171">
            <v>3865245</v>
          </cell>
        </row>
        <row r="172">
          <cell r="A172">
            <v>3256</v>
          </cell>
          <cell r="B172" t="str">
            <v>LH 大分店</v>
          </cell>
          <cell r="C172" t="str">
            <v>870-0921</v>
          </cell>
          <cell r="D172" t="str">
            <v>大分県大分市萩原2丁目4番18号</v>
          </cell>
          <cell r="E172" t="str">
            <v>097-555-9711</v>
          </cell>
          <cell r="F172" t="str">
            <v>097-558-5988</v>
          </cell>
          <cell r="G172" t="str">
            <v>西支店</v>
          </cell>
          <cell r="H172" t="str">
            <v>國崎　淳二</v>
          </cell>
          <cell r="J172" t="str">
            <v>レオハウス事業部</v>
          </cell>
          <cell r="K172">
            <v>3865246</v>
          </cell>
        </row>
        <row r="173">
          <cell r="A173">
            <v>3255</v>
          </cell>
          <cell r="B173" t="str">
            <v>LH 熊本店</v>
          </cell>
          <cell r="C173" t="str">
            <v>861-3106</v>
          </cell>
          <cell r="D173" t="str">
            <v>熊本県上益城郡嘉島町上島2071-3</v>
          </cell>
          <cell r="E173" t="str">
            <v>096-237-5466</v>
          </cell>
          <cell r="F173" t="str">
            <v>096-237-5477</v>
          </cell>
          <cell r="G173" t="str">
            <v>西支店</v>
          </cell>
          <cell r="H173" t="str">
            <v>國崎　淳二</v>
          </cell>
          <cell r="J173" t="str">
            <v>レオハウス事業部</v>
          </cell>
          <cell r="K173">
            <v>3865247</v>
          </cell>
        </row>
        <row r="174">
          <cell r="A174">
            <v>3257</v>
          </cell>
          <cell r="B174" t="str">
            <v>LH 宮崎店</v>
          </cell>
          <cell r="C174" t="str">
            <v>880-0844</v>
          </cell>
          <cell r="D174" t="str">
            <v>宮崎県宮崎市柳丸町98番1</v>
          </cell>
          <cell r="E174" t="str">
            <v>0985-35-0844</v>
          </cell>
          <cell r="F174" t="str">
            <v>0985-35-0845</v>
          </cell>
          <cell r="G174" t="str">
            <v>西支店</v>
          </cell>
          <cell r="H174" t="str">
            <v>國崎　淳二</v>
          </cell>
          <cell r="J174" t="str">
            <v>レオハウス事業部</v>
          </cell>
          <cell r="K174">
            <v>3865248</v>
          </cell>
        </row>
        <row r="175">
          <cell r="A175">
            <v>3258</v>
          </cell>
          <cell r="B175" t="str">
            <v>LH 延岡店</v>
          </cell>
          <cell r="C175" t="str">
            <v>882-0866</v>
          </cell>
          <cell r="D175" t="str">
            <v>宮崎県延岡市平原町5丁目1492番地6</v>
          </cell>
          <cell r="E175" t="str">
            <v>0982-23-1511</v>
          </cell>
          <cell r="F175" t="str">
            <v>0982-23-1550</v>
          </cell>
          <cell r="G175" t="str">
            <v>西支店</v>
          </cell>
          <cell r="H175" t="str">
            <v>國崎　淳二</v>
          </cell>
          <cell r="J175" t="str">
            <v>レオハウス事業部</v>
          </cell>
          <cell r="K175">
            <v>3865249</v>
          </cell>
        </row>
        <row r="176">
          <cell r="A176">
            <v>3261</v>
          </cell>
          <cell r="B176" t="str">
            <v>LH 鹿児島店</v>
          </cell>
          <cell r="C176" t="str">
            <v>891-0115</v>
          </cell>
          <cell r="D176" t="str">
            <v>鹿児島県鹿児島市東開町3-20</v>
          </cell>
          <cell r="E176" t="str">
            <v>099-260-9133</v>
          </cell>
          <cell r="F176" t="str">
            <v>099-268-4255</v>
          </cell>
          <cell r="G176" t="str">
            <v>西支店</v>
          </cell>
          <cell r="H176" t="str">
            <v>國崎　淳二</v>
          </cell>
          <cell r="J176" t="str">
            <v>レオハウス事業部</v>
          </cell>
          <cell r="K176">
            <v>3865250</v>
          </cell>
        </row>
        <row r="177">
          <cell r="A177">
            <v>3260</v>
          </cell>
          <cell r="B177" t="str">
            <v>LH 鹿屋店</v>
          </cell>
          <cell r="C177" t="str">
            <v>893-0067</v>
          </cell>
          <cell r="D177" t="str">
            <v>鹿児島県鹿屋市大浦町14016-1</v>
          </cell>
          <cell r="E177" t="str">
            <v>0994-40-6366</v>
          </cell>
          <cell r="F177" t="str">
            <v>0994-41-0400</v>
          </cell>
          <cell r="G177" t="str">
            <v>西支店</v>
          </cell>
          <cell r="H177" t="str">
            <v>國崎　淳二</v>
          </cell>
          <cell r="J177" t="str">
            <v>レオハウス事業部</v>
          </cell>
          <cell r="K177">
            <v>3865252</v>
          </cell>
        </row>
        <row r="178">
          <cell r="A178">
            <v>3259</v>
          </cell>
          <cell r="B178" t="str">
            <v>LH 姶良店</v>
          </cell>
          <cell r="C178" t="str">
            <v>899-5421</v>
          </cell>
          <cell r="D178" t="str">
            <v>鹿児島県姶良市東餅田389番</v>
          </cell>
          <cell r="E178" t="str">
            <v>0995-67-8600</v>
          </cell>
          <cell r="F178" t="str">
            <v>0995-67-8601</v>
          </cell>
          <cell r="G178" t="str">
            <v>西支店</v>
          </cell>
          <cell r="H178" t="str">
            <v>國崎　淳二</v>
          </cell>
          <cell r="J178" t="str">
            <v>レオハウス事業部</v>
          </cell>
          <cell r="K178">
            <v>3865251</v>
          </cell>
        </row>
        <row r="179">
          <cell r="A179">
            <v>3253</v>
          </cell>
          <cell r="B179" t="str">
            <v>LH 福岡南店</v>
          </cell>
          <cell r="C179" t="str">
            <v>818-0137</v>
          </cell>
          <cell r="D179" t="str">
            <v>福岡県太宰府市青葉台3-26-8</v>
          </cell>
          <cell r="E179" t="str">
            <v>092-919-5366</v>
          </cell>
          <cell r="F179" t="str">
            <v>092-924-9211</v>
          </cell>
          <cell r="G179" t="str">
            <v>西支店</v>
          </cell>
          <cell r="H179" t="str">
            <v>國崎　淳二</v>
          </cell>
          <cell r="J179" t="str">
            <v>レオハウス事業部</v>
          </cell>
          <cell r="K179">
            <v>3865244</v>
          </cell>
        </row>
        <row r="180">
          <cell r="A180">
            <v>3701</v>
          </cell>
          <cell r="B180" t="str">
            <v>本社</v>
          </cell>
          <cell r="C180" t="str">
            <v>370-0841</v>
          </cell>
          <cell r="D180" t="str">
            <v>群馬県高崎市栄町1番1号</v>
          </cell>
          <cell r="E180" t="str">
            <v>027-330-5765</v>
          </cell>
          <cell r="F180" t="str">
            <v>027-330-5760</v>
          </cell>
          <cell r="G180" t="str">
            <v>-</v>
          </cell>
          <cell r="H180" t="str">
            <v>-</v>
          </cell>
          <cell r="K180">
            <v>3865010</v>
          </cell>
        </row>
        <row r="181">
          <cell r="A181" t="str">
            <v>北東北支店</v>
          </cell>
          <cell r="C181" t="str">
            <v>020-0857</v>
          </cell>
          <cell r="D181" t="str">
            <v>岩手県盛岡市北飯岡1丁目1番72号 Tecc LIFE SELECT盛岡本店駐車場内</v>
          </cell>
          <cell r="E181" t="str">
            <v>019-656-4466</v>
          </cell>
          <cell r="F181" t="str">
            <v>019-656-4477</v>
          </cell>
          <cell r="G181" t="str">
            <v>北東北支店</v>
          </cell>
          <cell r="H181" t="str">
            <v>山田　元郎</v>
          </cell>
          <cell r="J181" t="str">
            <v>東日本支社</v>
          </cell>
          <cell r="K181">
            <v>3865022</v>
          </cell>
        </row>
        <row r="182">
          <cell r="A182" t="str">
            <v>南東北支店</v>
          </cell>
          <cell r="C182" t="str">
            <v>981-1225</v>
          </cell>
          <cell r="D182" t="str">
            <v>宮城県名取市飯野坂字土城堀29-1</v>
          </cell>
          <cell r="E182" t="str">
            <v>022-381-0744</v>
          </cell>
          <cell r="F182" t="str">
            <v>022-384-8477</v>
          </cell>
          <cell r="G182" t="str">
            <v>南東北支店</v>
          </cell>
          <cell r="H182" t="str">
            <v>円城寺　徹</v>
          </cell>
          <cell r="J182" t="str">
            <v>東日本支社</v>
          </cell>
          <cell r="K182">
            <v>3865185</v>
          </cell>
        </row>
        <row r="183">
          <cell r="A183" t="str">
            <v>栃木支店</v>
          </cell>
          <cell r="C183" t="str">
            <v>320-0065</v>
          </cell>
          <cell r="D183" t="str">
            <v>栃木県宇都宮市駒生町3363-27</v>
          </cell>
          <cell r="E183" t="str">
            <v>028-650-1010</v>
          </cell>
          <cell r="F183" t="str">
            <v>028-650-1919</v>
          </cell>
          <cell r="G183" t="str">
            <v>栃木支店</v>
          </cell>
          <cell r="H183" t="str">
            <v>竹村　輝男</v>
          </cell>
          <cell r="J183" t="str">
            <v>東日本支社</v>
          </cell>
          <cell r="K183" t="str">
            <v>3865107/3865017</v>
          </cell>
        </row>
        <row r="184">
          <cell r="A184" t="str">
            <v>群馬支店</v>
          </cell>
          <cell r="C184" t="str">
            <v>371-0017</v>
          </cell>
          <cell r="D184" t="str">
            <v>群馬県前橋市日吉町4-44-38</v>
          </cell>
          <cell r="E184" t="str">
            <v>027-210-1200</v>
          </cell>
          <cell r="F184" t="str">
            <v>027-231-0077</v>
          </cell>
          <cell r="G184" t="str">
            <v>群馬支店</v>
          </cell>
          <cell r="H184" t="str">
            <v>小泉　昌史</v>
          </cell>
          <cell r="J184" t="str">
            <v>東日本支社</v>
          </cell>
          <cell r="K184">
            <v>3865001</v>
          </cell>
        </row>
        <row r="185">
          <cell r="A185" t="str">
            <v>茨城支店</v>
          </cell>
          <cell r="C185" t="str">
            <v>310-0851</v>
          </cell>
          <cell r="D185" t="str">
            <v>茨城県水戸市千波町1950(ｳｪｰﾌﾞ21ﾋﾞﾙ1階)</v>
          </cell>
          <cell r="E185" t="str">
            <v>029-305-4123</v>
          </cell>
          <cell r="F185" t="str">
            <v>029-241-0275</v>
          </cell>
          <cell r="G185" t="str">
            <v>茨城支店</v>
          </cell>
          <cell r="H185" t="str">
            <v>篠塚　定義</v>
          </cell>
          <cell r="J185" t="str">
            <v>東日本支社</v>
          </cell>
          <cell r="K185">
            <v>3865116</v>
          </cell>
        </row>
        <row r="186">
          <cell r="A186" t="str">
            <v>埼玉支店</v>
          </cell>
          <cell r="C186" t="str">
            <v>330-0834</v>
          </cell>
          <cell r="D186" t="str">
            <v>埼玉県さいたま市大宮区天沼町1丁目313-2 ＭＡＮＯＲ ＨＩＬＬ ＯＭＩＹＡ</v>
          </cell>
          <cell r="E186" t="str">
            <v>048-658-0277</v>
          </cell>
          <cell r="F186" t="str">
            <v>048-658-0288</v>
          </cell>
          <cell r="G186" t="str">
            <v>埼玉支店</v>
          </cell>
          <cell r="H186" t="str">
            <v>庄司　貴生</v>
          </cell>
          <cell r="J186" t="str">
            <v>東日本支社</v>
          </cell>
          <cell r="K186">
            <v>3865026</v>
          </cell>
        </row>
        <row r="187">
          <cell r="A187" t="str">
            <v>首都圏支店</v>
          </cell>
          <cell r="C187" t="str">
            <v>151-0072</v>
          </cell>
          <cell r="D187" t="str">
            <v>東京都渋谷区幡ヶ谷2-39-8　ビオライフハウス1階</v>
          </cell>
          <cell r="E187" t="str">
            <v>03-5358-3040</v>
          </cell>
          <cell r="F187" t="str">
            <v>03-5358-3041</v>
          </cell>
          <cell r="G187" t="str">
            <v>首都圏支店</v>
          </cell>
          <cell r="H187" t="str">
            <v>平　憲一郎</v>
          </cell>
          <cell r="J187" t="str">
            <v>東日本支社</v>
          </cell>
          <cell r="K187">
            <v>3865210</v>
          </cell>
        </row>
        <row r="188">
          <cell r="A188" t="str">
            <v>千葉支店</v>
          </cell>
          <cell r="C188" t="str">
            <v>260-0025</v>
          </cell>
          <cell r="D188" t="str">
            <v>千葉県千葉市中央区問屋町1-1　エレル千葉みなとビル5F</v>
          </cell>
          <cell r="E188" t="str">
            <v>043-203-6966</v>
          </cell>
          <cell r="F188" t="str">
            <v>043-203-6968</v>
          </cell>
          <cell r="G188" t="str">
            <v>千葉支店</v>
          </cell>
          <cell r="H188" t="str">
            <v>番場　敦之</v>
          </cell>
          <cell r="J188" t="str">
            <v>東日本支社</v>
          </cell>
          <cell r="K188">
            <v>3865106</v>
          </cell>
        </row>
        <row r="189">
          <cell r="A189" t="str">
            <v>神奈川支店</v>
          </cell>
          <cell r="C189" t="str">
            <v>244-0805</v>
          </cell>
          <cell r="D189" t="str">
            <v>神奈川県横浜市戸塚区川上町85-1　N&amp;Fビル８階</v>
          </cell>
          <cell r="E189" t="str">
            <v>045-828-4224</v>
          </cell>
          <cell r="F189" t="str">
            <v>045-828-4225</v>
          </cell>
          <cell r="G189" t="str">
            <v>神奈川支店</v>
          </cell>
          <cell r="H189" t="str">
            <v>中右　雅臣</v>
          </cell>
          <cell r="J189" t="str">
            <v>東日本支社</v>
          </cell>
          <cell r="K189">
            <v>3865111</v>
          </cell>
        </row>
        <row r="190">
          <cell r="A190" t="str">
            <v>信州・北陸支店</v>
          </cell>
          <cell r="C190" t="str">
            <v>381-0043</v>
          </cell>
          <cell r="D190" t="str">
            <v>長野県長野市吉田一丁目21-20　Tecc LIFE SELECT 長野SBC通り店駐車場内</v>
          </cell>
          <cell r="E190" t="str">
            <v>026-256-9330</v>
          </cell>
          <cell r="F190" t="str">
            <v>026-243-9320</v>
          </cell>
          <cell r="G190" t="str">
            <v>信州・北陸支店</v>
          </cell>
          <cell r="H190" t="str">
            <v>島田　努</v>
          </cell>
          <cell r="J190" t="str">
            <v>東日本支社</v>
          </cell>
          <cell r="K190">
            <v>3865226</v>
          </cell>
        </row>
        <row r="191">
          <cell r="A191" t="str">
            <v>中部東支店</v>
          </cell>
          <cell r="C191" t="str">
            <v>441-5031</v>
          </cell>
          <cell r="D191" t="str">
            <v>愛知県豊橋市中郷町118-1 豊橋サウスビル２Ｆ　Ａ</v>
          </cell>
          <cell r="E191" t="str">
            <v>0532-34-4775</v>
          </cell>
          <cell r="F191" t="str">
            <v>0532-34-4774</v>
          </cell>
          <cell r="G191" t="str">
            <v>中部東支店</v>
          </cell>
          <cell r="H191" t="str">
            <v>小宅　崇</v>
          </cell>
          <cell r="J191" t="str">
            <v>西日本支社</v>
          </cell>
          <cell r="K191">
            <v>3865110</v>
          </cell>
        </row>
        <row r="192">
          <cell r="A192" t="str">
            <v>中部西支店</v>
          </cell>
          <cell r="C192" t="str">
            <v>460-0008</v>
          </cell>
          <cell r="D192" t="str">
            <v>愛知県名古屋市中区栄1-31-41　大井ビル2階</v>
          </cell>
          <cell r="E192" t="str">
            <v>052-218-7931</v>
          </cell>
          <cell r="F192" t="str">
            <v>052-202-5625</v>
          </cell>
          <cell r="G192" t="str">
            <v>中部西支店</v>
          </cell>
          <cell r="H192" t="str">
            <v>松崎　優</v>
          </cell>
          <cell r="J192" t="str">
            <v>西日本支社</v>
          </cell>
          <cell r="K192">
            <v>3865105</v>
          </cell>
        </row>
        <row r="193">
          <cell r="A193" t="str">
            <v>京滋支店</v>
          </cell>
          <cell r="C193" t="str">
            <v>615-0022</v>
          </cell>
          <cell r="D193" t="str">
            <v>京都府京都市右京区西院平町25　ライフプラザ西大路四条４階</v>
          </cell>
          <cell r="E193" t="str">
            <v>075-325-0125</v>
          </cell>
          <cell r="F193" t="str">
            <v>075-322-2020</v>
          </cell>
          <cell r="G193" t="str">
            <v>京滋支店</v>
          </cell>
          <cell r="H193" t="str">
            <v>小牧　正志</v>
          </cell>
          <cell r="J193" t="str">
            <v>西日本支社</v>
          </cell>
          <cell r="K193">
            <v>3865119</v>
          </cell>
        </row>
        <row r="194">
          <cell r="A194" t="str">
            <v>関西支店</v>
          </cell>
          <cell r="C194" t="str">
            <v>543-0071</v>
          </cell>
          <cell r="D194" t="str">
            <v>大阪府大阪市天王寺区生玉町11-28 コレカ日本橋ビル6F</v>
          </cell>
          <cell r="E194" t="str">
            <v>06-6776-9511</v>
          </cell>
          <cell r="F194" t="str">
            <v>06-6776-9512</v>
          </cell>
          <cell r="G194" t="str">
            <v>関西支店</v>
          </cell>
          <cell r="H194" t="str">
            <v>亀井　孝彰</v>
          </cell>
          <cell r="J194" t="str">
            <v>西日本支社</v>
          </cell>
          <cell r="K194">
            <v>3865120</v>
          </cell>
        </row>
        <row r="195">
          <cell r="A195" t="str">
            <v>兵庫支店</v>
          </cell>
          <cell r="C195" t="str">
            <v>675-0032</v>
          </cell>
          <cell r="D195" t="str">
            <v>兵庫県加古川市加古川町備後328</v>
          </cell>
          <cell r="E195" t="str">
            <v>079-456-1033</v>
          </cell>
          <cell r="F195" t="str">
            <v>079-420-6133</v>
          </cell>
          <cell r="G195" t="str">
            <v>兵庫支店</v>
          </cell>
          <cell r="H195" t="str">
            <v>早速 徹</v>
          </cell>
          <cell r="J195" t="str">
            <v>西日本支社</v>
          </cell>
          <cell r="K195">
            <v>3865104</v>
          </cell>
        </row>
        <row r="196">
          <cell r="A196" t="str">
            <v>中国支店</v>
          </cell>
          <cell r="C196" t="str">
            <v>731-3167</v>
          </cell>
          <cell r="D196" t="str">
            <v>広島県広島市安佐南区大塚西4丁目8-6</v>
          </cell>
          <cell r="E196" t="str">
            <v>082-849-0071</v>
          </cell>
          <cell r="F196" t="str">
            <v>082-849-0072</v>
          </cell>
          <cell r="G196" t="str">
            <v>中国支店</v>
          </cell>
          <cell r="H196" t="str">
            <v>鎌田　哲郎</v>
          </cell>
          <cell r="J196" t="str">
            <v>西日本支社</v>
          </cell>
          <cell r="K196">
            <v>3865117</v>
          </cell>
        </row>
        <row r="197">
          <cell r="A197" t="str">
            <v>四国支店</v>
          </cell>
          <cell r="C197" t="str">
            <v>761-0101</v>
          </cell>
          <cell r="D197" t="str">
            <v>香川県高松市春日町217-3</v>
          </cell>
          <cell r="E197" t="str">
            <v>087-843-8998</v>
          </cell>
          <cell r="F197" t="str">
            <v>087-843-8999</v>
          </cell>
          <cell r="G197" t="str">
            <v>四国支店</v>
          </cell>
          <cell r="H197" t="str">
            <v>鎌田　哲郎</v>
          </cell>
          <cell r="J197" t="str">
            <v>西日本支社</v>
          </cell>
          <cell r="K197">
            <v>3865113</v>
          </cell>
        </row>
        <row r="198">
          <cell r="A198" t="str">
            <v>九州北支店</v>
          </cell>
          <cell r="C198" t="str">
            <v>810-0071</v>
          </cell>
          <cell r="D198" t="str">
            <v>福岡県福岡市中央区那の津2-1-7 ベスト電器電算センター 4階</v>
          </cell>
          <cell r="E198" t="str">
            <v>092-717-8511</v>
          </cell>
          <cell r="F198" t="str">
            <v>092-717-8513</v>
          </cell>
          <cell r="G198" t="str">
            <v>九州北支店</v>
          </cell>
          <cell r="H198" t="str">
            <v>浅野　帯刀</v>
          </cell>
          <cell r="J198" t="str">
            <v>西日本支社</v>
          </cell>
          <cell r="K198">
            <v>3865118</v>
          </cell>
        </row>
        <row r="199">
          <cell r="A199" t="str">
            <v>九州南支店</v>
          </cell>
          <cell r="C199" t="str">
            <v>891-0115</v>
          </cell>
          <cell r="D199" t="str">
            <v>鹿児島県鹿児島市東開町3-20</v>
          </cell>
          <cell r="E199" t="str">
            <v>099-260-9133</v>
          </cell>
          <cell r="F199" t="str">
            <v>099-268-4255</v>
          </cell>
          <cell r="G199" t="str">
            <v>九州南支店</v>
          </cell>
          <cell r="H199" t="str">
            <v>山根　亮</v>
          </cell>
          <cell r="J199" t="str">
            <v>西日本支社</v>
          </cell>
          <cell r="K199">
            <v>3865112</v>
          </cell>
        </row>
        <row r="200">
          <cell r="A200" t="str">
            <v>東支店</v>
          </cell>
          <cell r="C200" t="str">
            <v>305-0817</v>
          </cell>
          <cell r="D200" t="str">
            <v>茨城県つくば市研究学園4丁目1番地11</v>
          </cell>
          <cell r="E200" t="str">
            <v>029-860-8255</v>
          </cell>
          <cell r="F200" t="str">
            <v>029-858-6322</v>
          </cell>
          <cell r="G200" t="str">
            <v>東支店</v>
          </cell>
          <cell r="H200" t="str">
            <v>北野　雄太</v>
          </cell>
          <cell r="J200" t="str">
            <v>レオハウス事業部</v>
          </cell>
        </row>
        <row r="201">
          <cell r="A201" t="str">
            <v>中支店</v>
          </cell>
          <cell r="C201" t="str">
            <v>381-0034</v>
          </cell>
          <cell r="D201" t="str">
            <v>長野県長野市大字高田1187-1</v>
          </cell>
          <cell r="E201" t="str">
            <v>026-215-5077</v>
          </cell>
          <cell r="F201" t="str">
            <v>026-222-3488</v>
          </cell>
          <cell r="G201" t="str">
            <v>中支店</v>
          </cell>
          <cell r="H201" t="str">
            <v>渡邊　明典</v>
          </cell>
          <cell r="J201" t="str">
            <v>レオハウス事業部</v>
          </cell>
        </row>
        <row r="202">
          <cell r="A202" t="str">
            <v>西支店</v>
          </cell>
          <cell r="C202" t="str">
            <v>818-0137</v>
          </cell>
          <cell r="D202" t="str">
            <v>福岡県太宰府市青葉台3-26-8</v>
          </cell>
          <cell r="E202" t="str">
            <v>092-919-5366</v>
          </cell>
          <cell r="F202" t="str">
            <v>092-924-9211</v>
          </cell>
          <cell r="G202" t="str">
            <v>西支店</v>
          </cell>
          <cell r="H202" t="str">
            <v>國崎　淳二</v>
          </cell>
          <cell r="J202" t="str">
            <v>レオハウス事業部</v>
          </cell>
        </row>
        <row r="203">
          <cell r="A203">
            <v>3704</v>
          </cell>
          <cell r="B203" t="str">
            <v>新座事務所</v>
          </cell>
          <cell r="C203" t="str">
            <v>352-0011</v>
          </cell>
          <cell r="D203" t="str">
            <v>埼玉県新座市野火止2-6-15</v>
          </cell>
          <cell r="E203" t="str">
            <v>048-480-0707</v>
          </cell>
          <cell r="F203" t="str">
            <v>048-480-0708</v>
          </cell>
          <cell r="G203" t="str">
            <v>法人営業室</v>
          </cell>
          <cell r="H203" t="str">
            <v>成田　久雄</v>
          </cell>
        </row>
        <row r="204">
          <cell r="A204">
            <v>3757</v>
          </cell>
          <cell r="B204" t="str">
            <v>法人営業室　新座営業所</v>
          </cell>
          <cell r="C204" t="str">
            <v>352-0011</v>
          </cell>
          <cell r="D204" t="str">
            <v>埼玉県新座市野火止2-6-15</v>
          </cell>
          <cell r="E204" t="str">
            <v>048-480-0707</v>
          </cell>
          <cell r="F204" t="str">
            <v>048-480-0708</v>
          </cell>
          <cell r="G204" t="str">
            <v>法人営業室</v>
          </cell>
          <cell r="H204" t="str">
            <v>成田　久雄</v>
          </cell>
        </row>
        <row r="205">
          <cell r="A205">
            <v>3705</v>
          </cell>
          <cell r="B205" t="str">
            <v>分譲部</v>
          </cell>
          <cell r="C205" t="str">
            <v>160-0023</v>
          </cell>
          <cell r="D205" t="str">
            <v>東京都新宿区西新宿7-15-6　KS SQUARE 3F</v>
          </cell>
          <cell r="E205" t="str">
            <v>03-5338-4955</v>
          </cell>
          <cell r="F205" t="str">
            <v>03-5338-4966</v>
          </cell>
          <cell r="G205" t="str">
            <v>分譲部</v>
          </cell>
          <cell r="H205" t="str">
            <v>松山　知史</v>
          </cell>
        </row>
        <row r="206">
          <cell r="A206">
            <v>3751</v>
          </cell>
          <cell r="B206" t="str">
            <v>分譲部　新宿店</v>
          </cell>
          <cell r="G206" t="str">
            <v>分譲部</v>
          </cell>
          <cell r="H206" t="str">
            <v>松山　知史</v>
          </cell>
        </row>
        <row r="207">
          <cell r="A207">
            <v>3752</v>
          </cell>
          <cell r="B207" t="str">
            <v>分譲部　浦和店</v>
          </cell>
          <cell r="G207" t="str">
            <v>分譲部</v>
          </cell>
          <cell r="H207" t="str">
            <v>松山　知史</v>
          </cell>
        </row>
        <row r="208">
          <cell r="A208">
            <v>3753</v>
          </cell>
          <cell r="B208" t="str">
            <v>分譲部　船橋店</v>
          </cell>
          <cell r="G208" t="str">
            <v>分譲部</v>
          </cell>
          <cell r="H208" t="str">
            <v>松山　知史</v>
          </cell>
        </row>
        <row r="209">
          <cell r="A209" t="str">
            <v>静岡支店</v>
          </cell>
          <cell r="C209" t="str">
            <v>436-0034</v>
          </cell>
          <cell r="D209" t="str">
            <v>静岡県掛川市梅橋323-1</v>
          </cell>
          <cell r="E209" t="str">
            <v>0537-62-1366</v>
          </cell>
          <cell r="F209" t="str">
            <v>0537-21-1722</v>
          </cell>
          <cell r="G209" t="str">
            <v>静岡支店</v>
          </cell>
          <cell r="H209" t="str">
            <v>竹村　輝男</v>
          </cell>
          <cell r="J209" t="str">
            <v>中部支社</v>
          </cell>
          <cell r="K209">
            <v>3865216</v>
          </cell>
        </row>
        <row r="210">
          <cell r="A210" t="str">
            <v>北陸支店</v>
          </cell>
          <cell r="C210" t="str">
            <v>920-0348</v>
          </cell>
          <cell r="D210" t="str">
            <v>石川県金沢市松村4丁目615番地</v>
          </cell>
          <cell r="E210" t="str">
            <v>076-268-6755</v>
          </cell>
          <cell r="F210" t="str">
            <v>076-268-6955</v>
          </cell>
          <cell r="G210" t="str">
            <v>北陸支店</v>
          </cell>
          <cell r="H210" t="str">
            <v>亀井　孝彰</v>
          </cell>
          <cell r="J210" t="str">
            <v>北陸・甲信越支社</v>
          </cell>
          <cell r="K210">
            <v>3865109</v>
          </cell>
        </row>
        <row r="211">
          <cell r="A211" t="str">
            <v>甲信支店</v>
          </cell>
          <cell r="C211" t="str">
            <v>381-0043</v>
          </cell>
          <cell r="D211" t="str">
            <v>長野県長野市吉田一丁目21-20　Tecc LIFE SELECT 長野SBC通り店駐車場内</v>
          </cell>
          <cell r="E211" t="str">
            <v>026-256-9330</v>
          </cell>
          <cell r="F211" t="str">
            <v>026-243-9320</v>
          </cell>
          <cell r="G211" t="str">
            <v>甲信支店</v>
          </cell>
          <cell r="H211" t="str">
            <v>黒田　亮</v>
          </cell>
          <cell r="J211" t="str">
            <v>北陸・甲信越支社</v>
          </cell>
          <cell r="K211">
            <v>3865226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生人台帳"/>
      <sheetName val="１"/>
      <sheetName val="１ (2)"/>
      <sheetName val="data"/>
      <sheetName val="方針書"/>
      <sheetName val="（目標）在庫レス上期)●"/>
      <sheetName val="損益推移"/>
      <sheetName val="目標②COPQ低減"/>
      <sheetName val="（目標）在庫レス○"/>
      <sheetName val="形材在庫削減"/>
      <sheetName val="副資材在庫"/>
      <sheetName val="Sheet1"/>
      <sheetName val="Sheet2"/>
      <sheetName val="Sheet3"/>
      <sheetName val="Sheet4"/>
      <sheetName val="原紙"/>
      <sheetName val="外注工場品質監査実行計画書"/>
      <sheetName val="製品監査実行計画書"/>
      <sheetName val="2004PlanOld"/>
      <sheetName val="2004PlanNew1"/>
      <sheetName val="2004PlanNew2"/>
      <sheetName val="表紙"/>
      <sheetName val="P1"/>
      <sheetName val="P2"/>
      <sheetName val="P3"/>
      <sheetName val="P4"/>
      <sheetName val="製造"/>
      <sheetName val="総計"/>
      <sheetName val="労務費"/>
      <sheetName val="超過勤務計画"/>
      <sheetName val="福利厚生"/>
      <sheetName val="電気・水道"/>
      <sheetName val="消耗品(合計)"/>
      <sheetName val="（消耗品内訳）→"/>
      <sheetName val="消耗品（ﾎﾞｲﾗｰ）"/>
      <sheetName val="消耗品（RCOMP）"/>
      <sheetName val="消耗品（SCOMP）"/>
      <sheetName val="消耗品（井戸）"/>
      <sheetName val="消耗品（LP・消防）"/>
      <sheetName val="消耗品（建屋）"/>
      <sheetName val="消耗品（その他）"/>
      <sheetName val="消耗品（＋α）"/>
      <sheetName val="消耗品（点検用計器）"/>
      <sheetName val="←（消耗品内訳）"/>
      <sheetName val="（計器詳細）"/>
      <sheetName val="修繕"/>
      <sheetName val="⑤定期修繕計画表"/>
      <sheetName val="運搬費"/>
      <sheetName val="事務費"/>
      <sheetName val="その他経費"/>
      <sheetName val="（諸会費・他） "/>
      <sheetName val="（手数料）"/>
      <sheetName val="（教育費）"/>
      <sheetName val="試験費用ﾃﾞｰﾀ"/>
      <sheetName val="資格費用内訳"/>
      <sheetName val="償却・賃借・租税・ＥＤＰ"/>
      <sheetName val="（減価償却費）"/>
      <sheetName val="（社内焼却データ１）"/>
      <sheetName val="（社内焼却データ２）"/>
      <sheetName val="ＥＤＰデータ"/>
      <sheetName val="租税公課"/>
      <sheetName val="設備ＤＢ ＥＤＰ負担金（０５年度）"/>
      <sheetName val="営業課"/>
      <sheetName val="設定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店リスト"/>
      <sheetName val="改正"/>
      <sheetName val="入力"/>
      <sheetName val="目次"/>
      <sheetName val="A-1-１"/>
      <sheetName val="A-1-２"/>
      <sheetName val="A-１-３"/>
      <sheetName val="A-１-４"/>
      <sheetName val="A-２-１"/>
      <sheetName val="A-２-２"/>
      <sheetName val="A-２-３"/>
      <sheetName val="Ｂ-１-１"/>
      <sheetName val="Ｂ-１-２"/>
      <sheetName val="B-１-３"/>
      <sheetName val="B-１-４"/>
      <sheetName val="B-１-５"/>
      <sheetName val="Ｂ-２-１"/>
      <sheetName val="Ｂ-２-２"/>
      <sheetName val="Ｂ-２-３"/>
      <sheetName val="Ｃ-１-１"/>
      <sheetName val="Ｃ-１-２"/>
      <sheetName val="Ｃ-１-３"/>
      <sheetName val="Ｃ-１-４"/>
      <sheetName val="Ｃ-１-５"/>
      <sheetName val="Ｃ-２-１"/>
      <sheetName val="Ｄ-１-１"/>
      <sheetName val="Ｄ-１-２"/>
      <sheetName val="Ｄ-１-３"/>
      <sheetName val="Ｄ-１-４"/>
      <sheetName val="Ｄ-２-１"/>
      <sheetName val="Ｄ-２-２"/>
      <sheetName val="D-２-３"/>
      <sheetName val="Ｅ-１-１"/>
      <sheetName val="Ｅ-１-２"/>
      <sheetName val="Ｆ-１-１"/>
      <sheetName val="Ｆ-１-２"/>
      <sheetName val="Ｇ-１-１"/>
    </sheetNames>
    <sheetDataSet>
      <sheetData sheetId="0">
        <row r="7">
          <cell r="E7" t="str">
            <v>一関店</v>
          </cell>
        </row>
        <row r="8">
          <cell r="E8" t="str">
            <v>大崎店</v>
          </cell>
        </row>
        <row r="9">
          <cell r="E9" t="str">
            <v>名取店</v>
          </cell>
        </row>
        <row r="10">
          <cell r="E10" t="str">
            <v>福島店</v>
          </cell>
        </row>
        <row r="11">
          <cell r="E11" t="str">
            <v>郡山店</v>
          </cell>
        </row>
        <row r="12">
          <cell r="E12" t="str">
            <v>いわき店</v>
          </cell>
        </row>
        <row r="13">
          <cell r="E13" t="str">
            <v>那須塩原展示場</v>
          </cell>
        </row>
        <row r="14">
          <cell r="E14" t="str">
            <v>小山展示場</v>
          </cell>
        </row>
        <row r="15">
          <cell r="E15" t="str">
            <v>栃木展示場</v>
          </cell>
        </row>
        <row r="16">
          <cell r="E16" t="str">
            <v>高崎東展示場</v>
          </cell>
        </row>
        <row r="17">
          <cell r="E17" t="str">
            <v>水戸店</v>
          </cell>
        </row>
        <row r="18">
          <cell r="E18" t="str">
            <v>ひたちなか展示場</v>
          </cell>
        </row>
        <row r="19">
          <cell r="E19" t="str">
            <v>つくば店</v>
          </cell>
        </row>
        <row r="20">
          <cell r="E20" t="str">
            <v>守谷展示場</v>
          </cell>
        </row>
        <row r="21">
          <cell r="E21" t="str">
            <v>鹿島展示場</v>
          </cell>
        </row>
        <row r="22">
          <cell r="E22" t="str">
            <v>木更津展示場</v>
          </cell>
        </row>
        <row r="23">
          <cell r="E23" t="str">
            <v>松戸展示場</v>
          </cell>
        </row>
        <row r="24">
          <cell r="E24" t="str">
            <v>千葉ニュータウン展示場</v>
          </cell>
        </row>
        <row r="25">
          <cell r="E25" t="str">
            <v>千葉センター</v>
          </cell>
        </row>
        <row r="26">
          <cell r="E26" t="str">
            <v>大宮展示場</v>
          </cell>
        </row>
        <row r="27">
          <cell r="E27" t="str">
            <v>江戸川展示場</v>
          </cell>
        </row>
        <row r="28">
          <cell r="E28" t="str">
            <v>相模原展示場</v>
          </cell>
        </row>
        <row r="29">
          <cell r="E29" t="str">
            <v>長野店</v>
          </cell>
        </row>
        <row r="30">
          <cell r="E30" t="str">
            <v>松本店</v>
          </cell>
        </row>
        <row r="31">
          <cell r="E31" t="str">
            <v>甲府店</v>
          </cell>
        </row>
        <row r="32">
          <cell r="E32" t="str">
            <v>富山店</v>
          </cell>
        </row>
        <row r="33">
          <cell r="E33" t="str">
            <v>金沢店</v>
          </cell>
        </row>
        <row r="34">
          <cell r="E34" t="str">
            <v>福井店</v>
          </cell>
        </row>
        <row r="35">
          <cell r="E35" t="str">
            <v>富士店</v>
          </cell>
        </row>
        <row r="36">
          <cell r="E36" t="str">
            <v>静岡店</v>
          </cell>
        </row>
        <row r="37">
          <cell r="E37" t="str">
            <v>掛川店</v>
          </cell>
        </row>
        <row r="38">
          <cell r="E38" t="str">
            <v>浜松店</v>
          </cell>
        </row>
        <row r="39">
          <cell r="E39" t="str">
            <v>豊橋展示場</v>
          </cell>
        </row>
        <row r="40">
          <cell r="E40" t="str">
            <v>西尾展示場</v>
          </cell>
        </row>
        <row r="41">
          <cell r="E41" t="str">
            <v>四日市店</v>
          </cell>
        </row>
        <row r="42">
          <cell r="E42" t="str">
            <v>岐阜店</v>
          </cell>
        </row>
        <row r="43">
          <cell r="E43" t="str">
            <v>彦根店</v>
          </cell>
        </row>
        <row r="44">
          <cell r="E44" t="str">
            <v>近江八幡展示場</v>
          </cell>
        </row>
        <row r="45">
          <cell r="E45" t="str">
            <v>桃山六地蔵展示場</v>
          </cell>
        </row>
        <row r="46">
          <cell r="E46" t="str">
            <v>大阪センター</v>
          </cell>
        </row>
        <row r="47">
          <cell r="E47" t="str">
            <v>堺泉北展示場</v>
          </cell>
        </row>
        <row r="48">
          <cell r="E48" t="str">
            <v>神戸北店</v>
          </cell>
        </row>
        <row r="49">
          <cell r="E49" t="str">
            <v>加古川店</v>
          </cell>
        </row>
        <row r="50">
          <cell r="E50" t="str">
            <v>倉敷店</v>
          </cell>
        </row>
        <row r="51">
          <cell r="E51" t="str">
            <v>福山展示場</v>
          </cell>
        </row>
        <row r="52">
          <cell r="E52" t="str">
            <v>高松展示場</v>
          </cell>
        </row>
        <row r="53">
          <cell r="E53" t="str">
            <v>丸亀店</v>
          </cell>
        </row>
        <row r="54">
          <cell r="E54" t="str">
            <v>松山店</v>
          </cell>
        </row>
        <row r="55">
          <cell r="E55" t="str">
            <v>大洲店</v>
          </cell>
        </row>
        <row r="56">
          <cell r="E56" t="str">
            <v>新居浜店</v>
          </cell>
        </row>
        <row r="57">
          <cell r="E57" t="str">
            <v>福岡南店</v>
          </cell>
        </row>
        <row r="58">
          <cell r="E58" t="str">
            <v>佐賀店</v>
          </cell>
        </row>
        <row r="59">
          <cell r="E59" t="str">
            <v>大分店</v>
          </cell>
        </row>
        <row r="60">
          <cell r="E60" t="str">
            <v>熊本店</v>
          </cell>
        </row>
        <row r="61">
          <cell r="E61" t="str">
            <v>宮崎店</v>
          </cell>
        </row>
        <row r="62">
          <cell r="E62" t="str">
            <v>延岡店</v>
          </cell>
        </row>
        <row r="63">
          <cell r="E63" t="str">
            <v>鹿児島店</v>
          </cell>
        </row>
        <row r="64">
          <cell r="E64" t="str">
            <v>姶良店</v>
          </cell>
        </row>
        <row r="65">
          <cell r="E65" t="str">
            <v>鹿屋店</v>
          </cell>
        </row>
        <row r="85">
          <cell r="B85" t="str">
            <v>東北</v>
          </cell>
        </row>
        <row r="86">
          <cell r="B86" t="str">
            <v>北関東</v>
          </cell>
        </row>
        <row r="87">
          <cell r="B87" t="str">
            <v>首都圏</v>
          </cell>
        </row>
        <row r="88">
          <cell r="B88" t="str">
            <v>北陸・甲信越</v>
          </cell>
        </row>
        <row r="89">
          <cell r="B89" t="str">
            <v>中部</v>
          </cell>
        </row>
        <row r="90">
          <cell r="B90" t="str">
            <v>関西</v>
          </cell>
        </row>
        <row r="91">
          <cell r="B91" t="str">
            <v>中国・四国</v>
          </cell>
        </row>
        <row r="92">
          <cell r="B92" t="str">
            <v>九州北</v>
          </cell>
        </row>
        <row r="93">
          <cell r="B93" t="str">
            <v>九州南</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組織店舗情報"/>
      <sheetName val="社員情報"/>
      <sheetName val="参照用→"/>
      <sheetName val="【登録済】組織"/>
      <sheetName val="権限ロール"/>
      <sheetName val="パーミッション"/>
      <sheetName val="パーミッションロール関連"/>
      <sheetName val="リスト"/>
    </sheetNames>
    <sheetDataSet>
      <sheetData sheetId="0"/>
      <sheetData sheetId="1"/>
      <sheetData sheetId="2"/>
      <sheetData sheetId="3"/>
      <sheetData sheetId="4"/>
      <sheetData sheetId="5">
        <row r="7">
          <cell r="C7">
            <v>1001</v>
          </cell>
        </row>
        <row r="8">
          <cell r="C8">
            <v>1002</v>
          </cell>
        </row>
        <row r="9">
          <cell r="C9">
            <v>1003</v>
          </cell>
        </row>
        <row r="10">
          <cell r="C10">
            <v>1004</v>
          </cell>
        </row>
        <row r="11">
          <cell r="C11">
            <v>1005</v>
          </cell>
        </row>
        <row r="12">
          <cell r="C12">
            <v>1006</v>
          </cell>
        </row>
        <row r="13">
          <cell r="C13">
            <v>1007</v>
          </cell>
        </row>
        <row r="14">
          <cell r="C14">
            <v>1008</v>
          </cell>
        </row>
        <row r="15">
          <cell r="C15">
            <v>1009</v>
          </cell>
        </row>
        <row r="16">
          <cell r="C16">
            <v>1010</v>
          </cell>
        </row>
        <row r="17">
          <cell r="C17">
            <v>1011</v>
          </cell>
        </row>
        <row r="18">
          <cell r="C18">
            <v>1012</v>
          </cell>
        </row>
        <row r="19">
          <cell r="C19">
            <v>1013</v>
          </cell>
        </row>
        <row r="20">
          <cell r="C20">
            <v>1014</v>
          </cell>
        </row>
        <row r="21">
          <cell r="C21">
            <v>1015</v>
          </cell>
        </row>
        <row r="22">
          <cell r="C22">
            <v>1016</v>
          </cell>
        </row>
        <row r="23">
          <cell r="C23">
            <v>1017</v>
          </cell>
        </row>
        <row r="24">
          <cell r="C24">
            <v>1018</v>
          </cell>
        </row>
        <row r="25">
          <cell r="C25">
            <v>1019</v>
          </cell>
        </row>
        <row r="26">
          <cell r="C26">
            <v>1020</v>
          </cell>
        </row>
        <row r="27">
          <cell r="C27">
            <v>1021</v>
          </cell>
        </row>
        <row r="28">
          <cell r="C28">
            <v>1022</v>
          </cell>
        </row>
        <row r="29">
          <cell r="C29">
            <v>1023</v>
          </cell>
        </row>
        <row r="30">
          <cell r="C30">
            <v>1024</v>
          </cell>
        </row>
        <row r="31">
          <cell r="C31">
            <v>1025</v>
          </cell>
        </row>
        <row r="32">
          <cell r="C32">
            <v>1026</v>
          </cell>
        </row>
        <row r="33">
          <cell r="C33">
            <v>1027</v>
          </cell>
        </row>
        <row r="34">
          <cell r="C34">
            <v>1028</v>
          </cell>
        </row>
        <row r="35">
          <cell r="C35">
            <v>1029</v>
          </cell>
        </row>
        <row r="36">
          <cell r="C36">
            <v>1030</v>
          </cell>
        </row>
        <row r="37">
          <cell r="C37">
            <v>1031</v>
          </cell>
        </row>
        <row r="38">
          <cell r="C38">
            <v>1032</v>
          </cell>
        </row>
        <row r="39">
          <cell r="C39">
            <v>1033</v>
          </cell>
        </row>
        <row r="40">
          <cell r="C40">
            <v>1034</v>
          </cell>
        </row>
        <row r="41">
          <cell r="C41">
            <v>1035</v>
          </cell>
        </row>
        <row r="42">
          <cell r="C42">
            <v>1036</v>
          </cell>
        </row>
        <row r="43">
          <cell r="C43">
            <v>1037</v>
          </cell>
        </row>
        <row r="44">
          <cell r="C44">
            <v>1038</v>
          </cell>
        </row>
        <row r="45">
          <cell r="C45">
            <v>1039</v>
          </cell>
        </row>
        <row r="46">
          <cell r="C46">
            <v>1040</v>
          </cell>
        </row>
        <row r="47">
          <cell r="C47">
            <v>1041</v>
          </cell>
        </row>
        <row r="48">
          <cell r="C48">
            <v>1042</v>
          </cell>
        </row>
        <row r="49">
          <cell r="C49">
            <v>1043</v>
          </cell>
        </row>
        <row r="50">
          <cell r="C50">
            <v>1044</v>
          </cell>
        </row>
        <row r="51">
          <cell r="C51">
            <v>2002</v>
          </cell>
        </row>
        <row r="52">
          <cell r="C52">
            <v>2003</v>
          </cell>
        </row>
        <row r="53">
          <cell r="C53">
            <v>2004</v>
          </cell>
        </row>
      </sheetData>
      <sheetData sheetId="6"/>
      <sheetData sheetId="7"/>
      <sheetData sheetId="8">
        <row r="2">
          <cell r="B2">
            <v>0</v>
          </cell>
          <cell r="D2">
            <v>0</v>
          </cell>
          <cell r="F2">
            <v>0</v>
          </cell>
          <cell r="H2">
            <v>0</v>
          </cell>
          <cell r="J2">
            <v>0</v>
          </cell>
          <cell r="L2">
            <v>0</v>
          </cell>
          <cell r="N2">
            <v>0</v>
          </cell>
          <cell r="P2">
            <v>0</v>
          </cell>
        </row>
        <row r="3">
          <cell r="B3" t="str">
            <v>営業</v>
          </cell>
          <cell r="D3" t="str">
            <v>12.上席執行役員</v>
          </cell>
          <cell r="F3" t="str">
            <v>●</v>
          </cell>
          <cell r="H3" t="str">
            <v>普通</v>
          </cell>
          <cell r="J3" t="str">
            <v>北海道</v>
          </cell>
          <cell r="L3" t="str">
            <v>リフォーム事業本部</v>
          </cell>
          <cell r="N3" t="str">
            <v>（全業務）</v>
          </cell>
          <cell r="P3">
            <v>0</v>
          </cell>
        </row>
        <row r="4">
          <cell r="B4" t="str">
            <v>設計</v>
          </cell>
          <cell r="D4" t="str">
            <v>11.執行役員</v>
          </cell>
          <cell r="F4">
            <v>0</v>
          </cell>
          <cell r="H4" t="str">
            <v>当座</v>
          </cell>
          <cell r="J4" t="str">
            <v>青森県</v>
          </cell>
          <cell r="L4" t="str">
            <v>注文</v>
          </cell>
          <cell r="N4" t="str">
            <v>営業</v>
          </cell>
          <cell r="P4" t="str">
            <v>支社</v>
          </cell>
        </row>
        <row r="5">
          <cell r="B5" t="str">
            <v>工事</v>
          </cell>
          <cell r="D5" t="str">
            <v>11.執行役員/上席支店長</v>
          </cell>
          <cell r="F5">
            <v>0</v>
          </cell>
          <cell r="H5">
            <v>0</v>
          </cell>
          <cell r="J5" t="str">
            <v>岩手県</v>
          </cell>
          <cell r="L5" t="str">
            <v>分譲</v>
          </cell>
          <cell r="N5" t="str">
            <v>工事</v>
          </cell>
          <cell r="P5" t="str">
            <v>店舗</v>
          </cell>
        </row>
        <row r="6">
          <cell r="B6" t="str">
            <v>事務</v>
          </cell>
          <cell r="D6" t="str">
            <v>10.部長</v>
          </cell>
          <cell r="F6">
            <v>0</v>
          </cell>
          <cell r="H6">
            <v>0</v>
          </cell>
          <cell r="J6" t="str">
            <v>宮城県</v>
          </cell>
          <cell r="L6" t="str">
            <v>法人営業</v>
          </cell>
          <cell r="N6" t="str">
            <v>設計</v>
          </cell>
          <cell r="P6">
            <v>0</v>
          </cell>
        </row>
        <row r="7">
          <cell r="B7" t="str">
            <v>管理</v>
          </cell>
          <cell r="D7" t="str">
            <v>10.部長/上席支店長</v>
          </cell>
          <cell r="F7">
            <v>0</v>
          </cell>
          <cell r="H7">
            <v>0</v>
          </cell>
          <cell r="J7" t="str">
            <v>秋田県</v>
          </cell>
          <cell r="L7" t="str">
            <v>レオハウス事業本部</v>
          </cell>
          <cell r="N7" t="str">
            <v>メンテナンス</v>
          </cell>
          <cell r="P7">
            <v>0</v>
          </cell>
        </row>
        <row r="8">
          <cell r="B8" t="str">
            <v>メンテナンス</v>
          </cell>
          <cell r="D8" t="str">
            <v>10.部長/室長</v>
          </cell>
          <cell r="F8">
            <v>0</v>
          </cell>
          <cell r="H8">
            <v>0</v>
          </cell>
          <cell r="J8" t="str">
            <v>山形県</v>
          </cell>
          <cell r="L8">
            <v>0</v>
          </cell>
          <cell r="N8" t="str">
            <v>リフォーム</v>
          </cell>
          <cell r="P8">
            <v>0</v>
          </cell>
        </row>
        <row r="9">
          <cell r="B9" t="str">
            <v>リフォーム</v>
          </cell>
          <cell r="D9" t="str">
            <v>9.副部長</v>
          </cell>
          <cell r="F9">
            <v>0</v>
          </cell>
          <cell r="H9">
            <v>0</v>
          </cell>
          <cell r="J9" t="str">
            <v>福島県</v>
          </cell>
          <cell r="L9">
            <v>0</v>
          </cell>
          <cell r="N9" t="str">
            <v>営業,工事,設計,メンテナンス,リフォーム</v>
          </cell>
          <cell r="P9">
            <v>0</v>
          </cell>
        </row>
        <row r="10">
          <cell r="B10" t="str">
            <v>インテリア</v>
          </cell>
          <cell r="D10" t="str">
            <v>9.副部長/上席支店長</v>
          </cell>
          <cell r="F10">
            <v>0</v>
          </cell>
          <cell r="H10">
            <v>0</v>
          </cell>
          <cell r="J10" t="str">
            <v>茨城県</v>
          </cell>
          <cell r="L10">
            <v>0</v>
          </cell>
          <cell r="N10" t="str">
            <v>営業,工事,設計</v>
          </cell>
          <cell r="P10">
            <v>0</v>
          </cell>
        </row>
        <row r="11">
          <cell r="B11" t="str">
            <v>その他</v>
          </cell>
          <cell r="D11" t="str">
            <v>9.副部長/室長</v>
          </cell>
          <cell r="F11">
            <v>0</v>
          </cell>
          <cell r="H11">
            <v>0</v>
          </cell>
          <cell r="J11" t="str">
            <v>栃木県</v>
          </cell>
          <cell r="L11">
            <v>0</v>
          </cell>
          <cell r="N11" t="str">
            <v>メンテナンス,リフォーム</v>
          </cell>
          <cell r="P11">
            <v>0</v>
          </cell>
        </row>
        <row r="12">
          <cell r="B12">
            <v>0</v>
          </cell>
          <cell r="D12" t="str">
            <v>8.部長代理</v>
          </cell>
          <cell r="F12">
            <v>0</v>
          </cell>
          <cell r="H12">
            <v>0</v>
          </cell>
          <cell r="J12" t="str">
            <v>群馬県</v>
          </cell>
          <cell r="L12">
            <v>0</v>
          </cell>
          <cell r="N12" t="str">
            <v>営業,メンテナンス,リフォーム</v>
          </cell>
          <cell r="P12">
            <v>0</v>
          </cell>
        </row>
        <row r="13">
          <cell r="B13">
            <v>0</v>
          </cell>
          <cell r="D13" t="str">
            <v>8.部長代理/支店長</v>
          </cell>
          <cell r="F13">
            <v>0</v>
          </cell>
          <cell r="H13">
            <v>0</v>
          </cell>
          <cell r="J13" t="str">
            <v>埼玉県</v>
          </cell>
          <cell r="L13">
            <v>0</v>
          </cell>
          <cell r="N13">
            <v>0</v>
          </cell>
          <cell r="P13">
            <v>0</v>
          </cell>
        </row>
        <row r="14">
          <cell r="B14">
            <v>0</v>
          </cell>
          <cell r="D14" t="str">
            <v>8.部長代理/副支店長</v>
          </cell>
          <cell r="F14">
            <v>0</v>
          </cell>
          <cell r="H14">
            <v>0</v>
          </cell>
          <cell r="J14" t="str">
            <v>千葉県</v>
          </cell>
          <cell r="L14">
            <v>0</v>
          </cell>
          <cell r="N14">
            <v>0</v>
          </cell>
          <cell r="P14">
            <v>0</v>
          </cell>
        </row>
        <row r="15">
          <cell r="B15">
            <v>0</v>
          </cell>
          <cell r="D15" t="str">
            <v>8.部長代理/室長</v>
          </cell>
          <cell r="F15">
            <v>0</v>
          </cell>
          <cell r="H15">
            <v>0</v>
          </cell>
          <cell r="J15" t="str">
            <v>東京都</v>
          </cell>
          <cell r="L15">
            <v>0</v>
          </cell>
          <cell r="N15">
            <v>0</v>
          </cell>
          <cell r="P15">
            <v>0</v>
          </cell>
        </row>
        <row r="16">
          <cell r="B16">
            <v>0</v>
          </cell>
          <cell r="D16" t="str">
            <v>7.次長</v>
          </cell>
          <cell r="F16">
            <v>0</v>
          </cell>
          <cell r="H16">
            <v>0</v>
          </cell>
          <cell r="J16" t="str">
            <v>神奈川県</v>
          </cell>
          <cell r="L16">
            <v>0</v>
          </cell>
          <cell r="N16">
            <v>0</v>
          </cell>
          <cell r="P16">
            <v>0</v>
          </cell>
        </row>
        <row r="17">
          <cell r="B17">
            <v>0</v>
          </cell>
          <cell r="D17" t="str">
            <v>7.次長/支店長</v>
          </cell>
          <cell r="F17">
            <v>0</v>
          </cell>
          <cell r="H17">
            <v>0</v>
          </cell>
          <cell r="J17" t="str">
            <v>新潟県</v>
          </cell>
          <cell r="L17">
            <v>0</v>
          </cell>
          <cell r="N17">
            <v>0</v>
          </cell>
          <cell r="P17">
            <v>0</v>
          </cell>
        </row>
        <row r="18">
          <cell r="B18">
            <v>0</v>
          </cell>
          <cell r="D18" t="str">
            <v>7.次長/副支店長</v>
          </cell>
          <cell r="F18">
            <v>0</v>
          </cell>
          <cell r="H18">
            <v>0</v>
          </cell>
          <cell r="J18" t="str">
            <v>富山県</v>
          </cell>
          <cell r="L18">
            <v>0</v>
          </cell>
          <cell r="N18">
            <v>0</v>
          </cell>
          <cell r="P18">
            <v>0</v>
          </cell>
        </row>
        <row r="19">
          <cell r="B19">
            <v>0</v>
          </cell>
          <cell r="D19" t="str">
            <v>7.次長/工務長</v>
          </cell>
          <cell r="F19">
            <v>0</v>
          </cell>
          <cell r="H19">
            <v>0</v>
          </cell>
          <cell r="J19" t="str">
            <v>石川県</v>
          </cell>
          <cell r="L19">
            <v>0</v>
          </cell>
          <cell r="N19">
            <v>0</v>
          </cell>
          <cell r="P19">
            <v>0</v>
          </cell>
        </row>
        <row r="20">
          <cell r="B20">
            <v>0</v>
          </cell>
          <cell r="D20" t="str">
            <v>6.上席課長</v>
          </cell>
          <cell r="F20">
            <v>0</v>
          </cell>
          <cell r="H20">
            <v>0</v>
          </cell>
          <cell r="J20" t="str">
            <v>福井県</v>
          </cell>
          <cell r="L20">
            <v>0</v>
          </cell>
          <cell r="N20">
            <v>0</v>
          </cell>
          <cell r="P20">
            <v>0</v>
          </cell>
        </row>
        <row r="21">
          <cell r="B21">
            <v>0</v>
          </cell>
          <cell r="D21" t="str">
            <v>6.上席課長/副支店長</v>
          </cell>
          <cell r="F21">
            <v>0</v>
          </cell>
          <cell r="H21">
            <v>0</v>
          </cell>
          <cell r="J21" t="str">
            <v>山梨県</v>
          </cell>
          <cell r="L21">
            <v>0</v>
          </cell>
          <cell r="N21">
            <v>0</v>
          </cell>
          <cell r="P21">
            <v>0</v>
          </cell>
        </row>
        <row r="22">
          <cell r="B22">
            <v>0</v>
          </cell>
          <cell r="D22" t="str">
            <v>6.上席課長/上席店長</v>
          </cell>
          <cell r="F22">
            <v>0</v>
          </cell>
          <cell r="H22">
            <v>0</v>
          </cell>
          <cell r="J22" t="str">
            <v>長野県</v>
          </cell>
          <cell r="L22">
            <v>0</v>
          </cell>
          <cell r="N22">
            <v>0</v>
          </cell>
          <cell r="P22">
            <v>0</v>
          </cell>
        </row>
        <row r="23">
          <cell r="B23">
            <v>0</v>
          </cell>
          <cell r="D23" t="str">
            <v>6.上席課長/工務長</v>
          </cell>
          <cell r="F23">
            <v>0</v>
          </cell>
          <cell r="H23">
            <v>0</v>
          </cell>
          <cell r="J23" t="str">
            <v>岐阜県</v>
          </cell>
          <cell r="L23">
            <v>0</v>
          </cell>
          <cell r="N23">
            <v>0</v>
          </cell>
          <cell r="P23">
            <v>0</v>
          </cell>
        </row>
        <row r="24">
          <cell r="B24">
            <v>0</v>
          </cell>
          <cell r="D24" t="str">
            <v>6.上席課長/設計マネージャー</v>
          </cell>
          <cell r="F24">
            <v>0</v>
          </cell>
          <cell r="H24">
            <v>0</v>
          </cell>
          <cell r="J24" t="str">
            <v>静岡県</v>
          </cell>
          <cell r="L24">
            <v>0</v>
          </cell>
          <cell r="N24">
            <v>0</v>
          </cell>
          <cell r="P24">
            <v>0</v>
          </cell>
        </row>
        <row r="25">
          <cell r="B25">
            <v>0</v>
          </cell>
          <cell r="D25" t="str">
            <v>5.課長</v>
          </cell>
          <cell r="F25">
            <v>0</v>
          </cell>
          <cell r="H25">
            <v>0</v>
          </cell>
          <cell r="J25" t="str">
            <v>愛知県</v>
          </cell>
          <cell r="L25">
            <v>0</v>
          </cell>
          <cell r="N25">
            <v>0</v>
          </cell>
          <cell r="P25">
            <v>0</v>
          </cell>
        </row>
        <row r="26">
          <cell r="B26">
            <v>0</v>
          </cell>
          <cell r="D26" t="str">
            <v>5.課長/店長</v>
          </cell>
          <cell r="F26">
            <v>0</v>
          </cell>
          <cell r="H26">
            <v>0</v>
          </cell>
          <cell r="J26" t="str">
            <v>三重県</v>
          </cell>
          <cell r="L26">
            <v>0</v>
          </cell>
          <cell r="N26">
            <v>0</v>
          </cell>
          <cell r="P26">
            <v>0</v>
          </cell>
        </row>
        <row r="27">
          <cell r="B27">
            <v>0</v>
          </cell>
          <cell r="D27" t="str">
            <v>5.課長/営業マネージャー</v>
          </cell>
          <cell r="F27">
            <v>0</v>
          </cell>
          <cell r="H27">
            <v>0</v>
          </cell>
          <cell r="J27" t="str">
            <v>滋賀県</v>
          </cell>
          <cell r="L27">
            <v>0</v>
          </cell>
          <cell r="N27">
            <v>0</v>
          </cell>
          <cell r="P27">
            <v>0</v>
          </cell>
        </row>
        <row r="28">
          <cell r="B28">
            <v>0</v>
          </cell>
          <cell r="D28" t="str">
            <v>5.課長/工務長</v>
          </cell>
          <cell r="F28">
            <v>0</v>
          </cell>
          <cell r="H28">
            <v>0</v>
          </cell>
          <cell r="J28" t="str">
            <v>京都府</v>
          </cell>
          <cell r="L28">
            <v>0</v>
          </cell>
          <cell r="N28">
            <v>0</v>
          </cell>
          <cell r="P28">
            <v>0</v>
          </cell>
        </row>
        <row r="29">
          <cell r="B29">
            <v>0</v>
          </cell>
          <cell r="D29" t="str">
            <v>5.課長/工務マネージャー</v>
          </cell>
          <cell r="F29">
            <v>0</v>
          </cell>
          <cell r="H29">
            <v>0</v>
          </cell>
          <cell r="J29" t="str">
            <v>大阪府</v>
          </cell>
          <cell r="L29">
            <v>0</v>
          </cell>
          <cell r="N29">
            <v>0</v>
          </cell>
          <cell r="P29">
            <v>0</v>
          </cell>
        </row>
        <row r="30">
          <cell r="B30">
            <v>0</v>
          </cell>
          <cell r="D30" t="str">
            <v>5.課長/設計マネージャー</v>
          </cell>
          <cell r="F30">
            <v>0</v>
          </cell>
          <cell r="H30">
            <v>0</v>
          </cell>
          <cell r="J30" t="str">
            <v>兵庫県</v>
          </cell>
          <cell r="L30">
            <v>0</v>
          </cell>
          <cell r="N30">
            <v>0</v>
          </cell>
          <cell r="P30">
            <v>0</v>
          </cell>
        </row>
        <row r="31">
          <cell r="B31">
            <v>0</v>
          </cell>
          <cell r="D31" t="str">
            <v>4.課長代理</v>
          </cell>
          <cell r="F31">
            <v>0</v>
          </cell>
          <cell r="H31">
            <v>0</v>
          </cell>
          <cell r="J31" t="str">
            <v>奈良県</v>
          </cell>
          <cell r="L31">
            <v>0</v>
          </cell>
          <cell r="N31">
            <v>0</v>
          </cell>
          <cell r="P31">
            <v>0</v>
          </cell>
        </row>
        <row r="32">
          <cell r="B32">
            <v>0</v>
          </cell>
          <cell r="D32" t="str">
            <v>3.係長</v>
          </cell>
          <cell r="F32">
            <v>0</v>
          </cell>
          <cell r="H32">
            <v>0</v>
          </cell>
          <cell r="J32" t="str">
            <v>和歌山県</v>
          </cell>
          <cell r="L32">
            <v>0</v>
          </cell>
          <cell r="N32">
            <v>0</v>
          </cell>
          <cell r="P32">
            <v>0</v>
          </cell>
        </row>
        <row r="33">
          <cell r="B33">
            <v>0</v>
          </cell>
          <cell r="D33" t="str">
            <v>2.主任</v>
          </cell>
          <cell r="F33">
            <v>0</v>
          </cell>
          <cell r="H33">
            <v>0</v>
          </cell>
          <cell r="J33" t="str">
            <v>鳥取県</v>
          </cell>
          <cell r="L33">
            <v>0</v>
          </cell>
          <cell r="N33">
            <v>0</v>
          </cell>
          <cell r="P33">
            <v>0</v>
          </cell>
        </row>
        <row r="34">
          <cell r="D34" t="str">
            <v>1.一般社員</v>
          </cell>
          <cell r="J34" t="str">
            <v>島根県</v>
          </cell>
        </row>
        <row r="35">
          <cell r="D35" t="str">
            <v>アルバイト/パートタイマー</v>
          </cell>
          <cell r="J35" t="str">
            <v>岡山県</v>
          </cell>
        </row>
        <row r="36">
          <cell r="D36" t="str">
            <v>派遣社員</v>
          </cell>
          <cell r="J36" t="str">
            <v>広島県</v>
          </cell>
        </row>
        <row r="37">
          <cell r="D37" t="str">
            <v>その他</v>
          </cell>
          <cell r="J37" t="str">
            <v>山口県</v>
          </cell>
        </row>
        <row r="38">
          <cell r="D38" t="str">
            <v>退職社員</v>
          </cell>
          <cell r="J38" t="str">
            <v>徳島県</v>
          </cell>
        </row>
        <row r="39">
          <cell r="J39" t="str">
            <v>香川県</v>
          </cell>
        </row>
        <row r="40">
          <cell r="J40" t="str">
            <v>愛媛県</v>
          </cell>
        </row>
        <row r="41">
          <cell r="J41" t="str">
            <v>高知県</v>
          </cell>
        </row>
        <row r="42">
          <cell r="J42" t="str">
            <v>福岡県</v>
          </cell>
        </row>
        <row r="43">
          <cell r="J43" t="str">
            <v>佐賀県</v>
          </cell>
        </row>
        <row r="44">
          <cell r="J44" t="str">
            <v>長崎県</v>
          </cell>
        </row>
        <row r="45">
          <cell r="J45" t="str">
            <v>熊本県</v>
          </cell>
        </row>
        <row r="46">
          <cell r="J46" t="str">
            <v>大分県</v>
          </cell>
        </row>
        <row r="47">
          <cell r="J47" t="str">
            <v>宮崎県</v>
          </cell>
        </row>
        <row r="48">
          <cell r="J48" t="str">
            <v>鹿児島県</v>
          </cell>
        </row>
        <row r="49">
          <cell r="J49" t="str">
            <v>沖縄県</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8" Type="http://schemas.openxmlformats.org/officeDocument/2006/relationships/ctrlProp" Target="../ctrlProps/ctrlProp49.xml" /><Relationship Id="rId3" Type="http://schemas.openxmlformats.org/officeDocument/2006/relationships/vmlDrawing" Target="../drawings/vmlDrawing4.vml" /><Relationship Id="rId7" Type="http://schemas.openxmlformats.org/officeDocument/2006/relationships/ctrlProp" Target="../ctrlProps/ctrlProp48.xml" /><Relationship Id="rId2" Type="http://schemas.openxmlformats.org/officeDocument/2006/relationships/drawing" Target="../drawings/drawing5.xml" /><Relationship Id="rId6" Type="http://schemas.openxmlformats.org/officeDocument/2006/relationships/ctrlProp" Target="../ctrlProps/ctrlProp47.xml" /><Relationship Id="rId5" Type="http://schemas.openxmlformats.org/officeDocument/2006/relationships/ctrlProp" Target="../ctrlProps/ctrlProp46.xml" /><Relationship Id="rId4" Type="http://schemas.openxmlformats.org/officeDocument/2006/relationships/ctrlProp" Target="../ctrlProps/ctrlProp45.xml" /><Relationship Id="rId9" Type="http://schemas.openxmlformats.org/officeDocument/2006/relationships/ctrlProp" Target="../ctrlProps/ctrlProp50.xml" /></Relationships>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Relationship Id="rId8" Type="http://schemas.openxmlformats.org/officeDocument/2006/relationships/ctrlProp" Target="../ctrlProps/ctrlProp55.xml" /><Relationship Id="rId13" Type="http://schemas.openxmlformats.org/officeDocument/2006/relationships/ctrlProp" Target="../ctrlProps/ctrlProp60.xml" /><Relationship Id="rId18" Type="http://schemas.openxmlformats.org/officeDocument/2006/relationships/ctrlProp" Target="../ctrlProps/ctrlProp65.xml" /><Relationship Id="rId3" Type="http://schemas.openxmlformats.org/officeDocument/2006/relationships/vmlDrawing" Target="../drawings/vmlDrawing5.vml" /><Relationship Id="rId21" Type="http://schemas.openxmlformats.org/officeDocument/2006/relationships/ctrlProp" Target="../ctrlProps/ctrlProp68.xml" /><Relationship Id="rId7" Type="http://schemas.openxmlformats.org/officeDocument/2006/relationships/ctrlProp" Target="../ctrlProps/ctrlProp54.xml" /><Relationship Id="rId12" Type="http://schemas.openxmlformats.org/officeDocument/2006/relationships/ctrlProp" Target="../ctrlProps/ctrlProp59.xml" /><Relationship Id="rId17" Type="http://schemas.openxmlformats.org/officeDocument/2006/relationships/ctrlProp" Target="../ctrlProps/ctrlProp64.xml" /><Relationship Id="rId2" Type="http://schemas.openxmlformats.org/officeDocument/2006/relationships/drawing" Target="../drawings/drawing6.xml" /><Relationship Id="rId16" Type="http://schemas.openxmlformats.org/officeDocument/2006/relationships/ctrlProp" Target="../ctrlProps/ctrlProp63.xml" /><Relationship Id="rId20" Type="http://schemas.openxmlformats.org/officeDocument/2006/relationships/ctrlProp" Target="../ctrlProps/ctrlProp67.xml" /><Relationship Id="rId6" Type="http://schemas.openxmlformats.org/officeDocument/2006/relationships/ctrlProp" Target="../ctrlProps/ctrlProp53.xml" /><Relationship Id="rId11" Type="http://schemas.openxmlformats.org/officeDocument/2006/relationships/ctrlProp" Target="../ctrlProps/ctrlProp58.xml" /><Relationship Id="rId5" Type="http://schemas.openxmlformats.org/officeDocument/2006/relationships/ctrlProp" Target="../ctrlProps/ctrlProp52.xml" /><Relationship Id="rId15" Type="http://schemas.openxmlformats.org/officeDocument/2006/relationships/ctrlProp" Target="../ctrlProps/ctrlProp62.xml" /><Relationship Id="rId10" Type="http://schemas.openxmlformats.org/officeDocument/2006/relationships/ctrlProp" Target="../ctrlProps/ctrlProp57.xml" /><Relationship Id="rId19" Type="http://schemas.openxmlformats.org/officeDocument/2006/relationships/ctrlProp" Target="../ctrlProps/ctrlProp66.xml" /><Relationship Id="rId4" Type="http://schemas.openxmlformats.org/officeDocument/2006/relationships/ctrlProp" Target="../ctrlProps/ctrlProp51.xml" /><Relationship Id="rId9" Type="http://schemas.openxmlformats.org/officeDocument/2006/relationships/ctrlProp" Target="../ctrlProps/ctrlProp56.xml" /><Relationship Id="rId14" Type="http://schemas.openxmlformats.org/officeDocument/2006/relationships/ctrlProp" Target="../ctrlProps/ctrlProp61.xml" /><Relationship Id="rId22" Type="http://schemas.openxmlformats.org/officeDocument/2006/relationships/ctrlProp" Target="../ctrlProps/ctrlProp69.xml" /></Relationships>
</file>

<file path=xl/worksheets/_rels/sheet13.xml.rels>&#65279;<?xml version="1.0" encoding="utf-8" standalone="yes"?>
<Relationships xmlns="http://schemas.openxmlformats.org/package/2006/relationships"><Relationship Id="rId8" Type="http://schemas.openxmlformats.org/officeDocument/2006/relationships/ctrlProp" Target="../ctrlProps/ctrlProp74.xml" /><Relationship Id="rId3" Type="http://schemas.openxmlformats.org/officeDocument/2006/relationships/vmlDrawing" Target="../drawings/vmlDrawing6.vml" /><Relationship Id="rId7" Type="http://schemas.openxmlformats.org/officeDocument/2006/relationships/ctrlProp" Target="../ctrlProps/ctrlProp73.xml" /><Relationship Id="rId2" Type="http://schemas.openxmlformats.org/officeDocument/2006/relationships/drawing" Target="../drawings/drawing7.xml" /><Relationship Id="rId6" Type="http://schemas.openxmlformats.org/officeDocument/2006/relationships/ctrlProp" Target="../ctrlProps/ctrlProp72.xml" /><Relationship Id="rId5" Type="http://schemas.openxmlformats.org/officeDocument/2006/relationships/ctrlProp" Target="../ctrlProps/ctrlProp71.xml" /><Relationship Id="rId4" Type="http://schemas.openxmlformats.org/officeDocument/2006/relationships/ctrlProp" Target="../ctrlProps/ctrlProp70.xml" /><Relationship Id="rId9" Type="http://schemas.openxmlformats.org/officeDocument/2006/relationships/ctrlProp" Target="../ctrlProps/ctrlProp75.xml" /></Relationships>
</file>

<file path=xl/worksheets/_rels/sheet14.xml.rels>&#65279;<?xml version="1.0" encoding="utf-8" standalone="yes"?>
<Relationships xmlns="http://schemas.openxmlformats.org/package/2006/relationships"><Relationship Id="rId8" Type="http://schemas.openxmlformats.org/officeDocument/2006/relationships/ctrlProp" Target="../ctrlProps/ctrlProp80.xml" /><Relationship Id="rId13" Type="http://schemas.openxmlformats.org/officeDocument/2006/relationships/ctrlProp" Target="../ctrlProps/ctrlProp85.xml" /><Relationship Id="rId3" Type="http://schemas.openxmlformats.org/officeDocument/2006/relationships/vmlDrawing" Target="../drawings/vmlDrawing7.vml" /><Relationship Id="rId7" Type="http://schemas.openxmlformats.org/officeDocument/2006/relationships/ctrlProp" Target="../ctrlProps/ctrlProp79.xml" /><Relationship Id="rId12" Type="http://schemas.openxmlformats.org/officeDocument/2006/relationships/ctrlProp" Target="../ctrlProps/ctrlProp84.xml" /><Relationship Id="rId2" Type="http://schemas.openxmlformats.org/officeDocument/2006/relationships/drawing" Target="../drawings/drawing8.xml" /><Relationship Id="rId6" Type="http://schemas.openxmlformats.org/officeDocument/2006/relationships/ctrlProp" Target="../ctrlProps/ctrlProp78.xml" /><Relationship Id="rId11" Type="http://schemas.openxmlformats.org/officeDocument/2006/relationships/ctrlProp" Target="../ctrlProps/ctrlProp83.xml" /><Relationship Id="rId5" Type="http://schemas.openxmlformats.org/officeDocument/2006/relationships/ctrlProp" Target="../ctrlProps/ctrlProp77.xml" /><Relationship Id="rId10" Type="http://schemas.openxmlformats.org/officeDocument/2006/relationships/ctrlProp" Target="../ctrlProps/ctrlProp82.xml" /><Relationship Id="rId4" Type="http://schemas.openxmlformats.org/officeDocument/2006/relationships/ctrlProp" Target="../ctrlProps/ctrlProp76.xml" /><Relationship Id="rId9" Type="http://schemas.openxmlformats.org/officeDocument/2006/relationships/ctrlProp" Target="../ctrlProps/ctrlProp81.xml" /><Relationship Id="rId14" Type="http://schemas.openxmlformats.org/officeDocument/2006/relationships/ctrlProp" Target="../ctrlProps/ctrlProp86.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1.xml"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5" Type="http://schemas.openxmlformats.org/officeDocument/2006/relationships/ctrlProp" Target="../ctrlProps/ctrlProp1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8" Type="http://schemas.openxmlformats.org/officeDocument/2006/relationships/ctrlProp" Target="../ctrlProps/ctrlProp17.xml" /><Relationship Id="rId3" Type="http://schemas.openxmlformats.org/officeDocument/2006/relationships/vmlDrawing" Target="../drawings/vmlDrawing2.vml" /><Relationship Id="rId7" Type="http://schemas.openxmlformats.org/officeDocument/2006/relationships/ctrlProp" Target="../ctrlProps/ctrlProp16.xml" /><Relationship Id="rId2" Type="http://schemas.openxmlformats.org/officeDocument/2006/relationships/drawing" Target="../drawings/drawing2.xml" /><Relationship Id="rId6" Type="http://schemas.openxmlformats.org/officeDocument/2006/relationships/ctrlProp" Target="../ctrlProps/ctrlProp15.xml" /><Relationship Id="rId5" Type="http://schemas.openxmlformats.org/officeDocument/2006/relationships/ctrlProp" Target="../ctrlProps/ctrlProp14.xml" /><Relationship Id="rId4" Type="http://schemas.openxmlformats.org/officeDocument/2006/relationships/ctrlProp" Target="../ctrlProps/ctrlProp13.xml" /></Relationships>
</file>

<file path=xl/worksheets/_rels/sheet5.xml.rels>&#65279;<?xml version="1.0" encoding="utf-8" standalone="yes"?>
<Relationships xmlns="http://schemas.openxmlformats.org/package/2006/relationships"><Relationship Id="rId1" Type="http://schemas.openxmlformats.org/officeDocument/2006/relationships/hyperlink" Target="mailto:kj-taiyoko2024@snow.ocn.ne.jp" TargetMode="External" /></Relationships>
</file>

<file path=xl/worksheets/_rels/sheet6.xml.rels>&#65279;<?xml version="1.0" encoding="utf-8" standalone="yes"?>
<Relationships xmlns="http://schemas.openxmlformats.org/package/2006/relationships"><Relationship Id="rId8" Type="http://schemas.openxmlformats.org/officeDocument/2006/relationships/ctrlProp" Target="../ctrlProps/ctrlProp22.xml" /><Relationship Id="rId13" Type="http://schemas.openxmlformats.org/officeDocument/2006/relationships/ctrlProp" Target="../ctrlProps/ctrlProp27.xml" /><Relationship Id="rId18" Type="http://schemas.openxmlformats.org/officeDocument/2006/relationships/ctrlProp" Target="../ctrlProps/ctrlProp32.xml" /><Relationship Id="rId26" Type="http://schemas.openxmlformats.org/officeDocument/2006/relationships/ctrlProp" Target="../ctrlProps/ctrlProp40.xml" /><Relationship Id="rId3" Type="http://schemas.openxmlformats.org/officeDocument/2006/relationships/vmlDrawing" Target="../drawings/vmlDrawing3.vml" /><Relationship Id="rId21" Type="http://schemas.openxmlformats.org/officeDocument/2006/relationships/ctrlProp" Target="../ctrlProps/ctrlProp35.xml" /><Relationship Id="rId7" Type="http://schemas.openxmlformats.org/officeDocument/2006/relationships/ctrlProp" Target="../ctrlProps/ctrlProp21.xml" /><Relationship Id="rId12" Type="http://schemas.openxmlformats.org/officeDocument/2006/relationships/ctrlProp" Target="../ctrlProps/ctrlProp26.xml" /><Relationship Id="rId17" Type="http://schemas.openxmlformats.org/officeDocument/2006/relationships/ctrlProp" Target="../ctrlProps/ctrlProp31.xml" /><Relationship Id="rId25" Type="http://schemas.openxmlformats.org/officeDocument/2006/relationships/ctrlProp" Target="../ctrlProps/ctrlProp39.xml" /><Relationship Id="rId2" Type="http://schemas.openxmlformats.org/officeDocument/2006/relationships/drawing" Target="../drawings/drawing3.xml" /><Relationship Id="rId16" Type="http://schemas.openxmlformats.org/officeDocument/2006/relationships/ctrlProp" Target="../ctrlProps/ctrlProp30.xml" /><Relationship Id="rId20" Type="http://schemas.openxmlformats.org/officeDocument/2006/relationships/ctrlProp" Target="../ctrlProps/ctrlProp34.xml" /><Relationship Id="rId29" Type="http://schemas.openxmlformats.org/officeDocument/2006/relationships/ctrlProp" Target="../ctrlProps/ctrlProp43.xml" /><Relationship Id="rId6" Type="http://schemas.openxmlformats.org/officeDocument/2006/relationships/ctrlProp" Target="../ctrlProps/ctrlProp20.xml" /><Relationship Id="rId11" Type="http://schemas.openxmlformats.org/officeDocument/2006/relationships/ctrlProp" Target="../ctrlProps/ctrlProp25.xml" /><Relationship Id="rId24" Type="http://schemas.openxmlformats.org/officeDocument/2006/relationships/ctrlProp" Target="../ctrlProps/ctrlProp38.xml" /><Relationship Id="rId5" Type="http://schemas.openxmlformats.org/officeDocument/2006/relationships/ctrlProp" Target="../ctrlProps/ctrlProp19.xml" /><Relationship Id="rId15" Type="http://schemas.openxmlformats.org/officeDocument/2006/relationships/ctrlProp" Target="../ctrlProps/ctrlProp29.xml" /><Relationship Id="rId23" Type="http://schemas.openxmlformats.org/officeDocument/2006/relationships/ctrlProp" Target="../ctrlProps/ctrlProp37.xml" /><Relationship Id="rId28" Type="http://schemas.openxmlformats.org/officeDocument/2006/relationships/ctrlProp" Target="../ctrlProps/ctrlProp42.xml" /><Relationship Id="rId10" Type="http://schemas.openxmlformats.org/officeDocument/2006/relationships/ctrlProp" Target="../ctrlProps/ctrlProp24.xml" /><Relationship Id="rId19" Type="http://schemas.openxmlformats.org/officeDocument/2006/relationships/ctrlProp" Target="../ctrlProps/ctrlProp33.xml" /><Relationship Id="rId4" Type="http://schemas.openxmlformats.org/officeDocument/2006/relationships/ctrlProp" Target="../ctrlProps/ctrlProp18.xml" /><Relationship Id="rId9" Type="http://schemas.openxmlformats.org/officeDocument/2006/relationships/ctrlProp" Target="../ctrlProps/ctrlProp23.xml" /><Relationship Id="rId14" Type="http://schemas.openxmlformats.org/officeDocument/2006/relationships/ctrlProp" Target="../ctrlProps/ctrlProp28.xml" /><Relationship Id="rId22" Type="http://schemas.openxmlformats.org/officeDocument/2006/relationships/ctrlProp" Target="../ctrlProps/ctrlProp36.xml" /><Relationship Id="rId27" Type="http://schemas.openxmlformats.org/officeDocument/2006/relationships/ctrlProp" Target="../ctrlProps/ctrlProp41.xml" /><Relationship Id="rId30" Type="http://schemas.openxmlformats.org/officeDocument/2006/relationships/ctrlProp" Target="../ctrlProps/ctrlProp44.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3A75-4E4F-450B-B0F9-8E6369CBF27C}">
  <sheetPr>
    <tabColor theme="3" tint="-0.249977111117893"/>
  </sheetPr>
  <dimension ref="A1:AE53"/>
  <sheetViews>
    <sheetView tabSelected="1"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53"/>
      <c r="B1" s="53"/>
      <c r="C1" s="53"/>
      <c r="D1" s="53"/>
      <c r="E1" s="53"/>
      <c r="F1" s="53"/>
      <c r="G1" s="53"/>
      <c r="H1" s="53"/>
      <c r="I1" s="53"/>
      <c r="J1" s="53"/>
      <c r="K1" s="53"/>
      <c r="L1" s="53"/>
      <c r="M1" s="53"/>
      <c r="N1" s="53"/>
      <c r="O1" s="53"/>
      <c r="P1" s="53"/>
      <c r="Q1" s="53"/>
      <c r="R1" s="53"/>
      <c r="S1" s="53"/>
      <c r="T1" s="53"/>
    </row>
    <row r="2" spans="1:28" ht="18" customHeight="1">
      <c r="A2" s="53"/>
      <c r="B2" s="53" t="s">
        <v>326</v>
      </c>
      <c r="C2" s="53"/>
      <c r="D2" s="53"/>
      <c r="E2" s="53"/>
      <c r="F2" s="53"/>
      <c r="G2" s="53"/>
      <c r="H2" s="53"/>
      <c r="I2" s="53"/>
      <c r="J2" s="53"/>
      <c r="K2" s="53"/>
      <c r="L2" s="53"/>
      <c r="M2" s="53"/>
      <c r="N2" s="53"/>
      <c r="O2" s="53"/>
      <c r="P2" s="53"/>
      <c r="Q2" s="53"/>
      <c r="R2" s="53"/>
      <c r="S2" s="53"/>
      <c r="T2" s="53"/>
      <c r="V2" s="17" t="s">
        <v>386</v>
      </c>
      <c r="W2" s="105"/>
      <c r="X2" s="105"/>
      <c r="Y2" s="105"/>
      <c r="AA2" s="106"/>
      <c r="AB2" s="107" t="s">
        <v>387</v>
      </c>
    </row>
    <row r="3" spans="1:28" ht="18" customHeight="1">
      <c r="A3" s="53"/>
      <c r="B3" s="53"/>
      <c r="C3" s="53"/>
      <c r="D3" s="53"/>
      <c r="E3" s="53"/>
      <c r="F3" s="53"/>
      <c r="G3" s="53"/>
      <c r="H3" s="53"/>
      <c r="I3" s="53"/>
      <c r="J3" s="53"/>
      <c r="K3" s="53"/>
      <c r="L3" s="53"/>
      <c r="M3" s="53"/>
      <c r="N3" s="53"/>
      <c r="O3" s="53"/>
      <c r="P3" s="53"/>
      <c r="Q3" s="53"/>
      <c r="R3" s="53"/>
      <c r="S3" s="53"/>
      <c r="T3" s="53"/>
      <c r="V3" s="108" t="s">
        <v>388</v>
      </c>
      <c r="W3" s="105"/>
      <c r="X3" s="105"/>
      <c r="Y3" s="105"/>
      <c r="AA3" s="106"/>
      <c r="AB3" s="107" t="s">
        <v>387</v>
      </c>
    </row>
    <row r="4" spans="1:28" ht="18" customHeight="1">
      <c r="A4" s="53"/>
      <c r="B4" s="130" t="s">
        <v>461</v>
      </c>
      <c r="C4" s="130"/>
      <c r="D4" s="130"/>
      <c r="E4" s="130"/>
      <c r="F4" s="130"/>
      <c r="G4" s="130"/>
      <c r="H4" s="130"/>
      <c r="I4" s="130"/>
      <c r="J4" s="130"/>
      <c r="K4" s="130"/>
      <c r="L4" s="130"/>
      <c r="M4" s="130"/>
      <c r="N4" s="130"/>
      <c r="O4" s="130"/>
      <c r="P4" s="130"/>
      <c r="Q4" s="130"/>
      <c r="R4" s="130"/>
      <c r="S4" s="130"/>
      <c r="T4" s="53"/>
      <c r="V4" s="108" t="s">
        <v>389</v>
      </c>
      <c r="W4" s="105"/>
      <c r="X4" s="105"/>
      <c r="Y4" s="105"/>
      <c r="AA4" s="106"/>
      <c r="AB4" s="107" t="s">
        <v>387</v>
      </c>
    </row>
    <row r="5" spans="1:28" ht="18" customHeight="1">
      <c r="A5" s="53"/>
      <c r="B5" s="130" t="s">
        <v>342</v>
      </c>
      <c r="C5" s="130"/>
      <c r="D5" s="130"/>
      <c r="E5" s="130"/>
      <c r="F5" s="130"/>
      <c r="G5" s="130"/>
      <c r="H5" s="130"/>
      <c r="I5" s="130"/>
      <c r="J5" s="130"/>
      <c r="K5" s="130"/>
      <c r="L5" s="130"/>
      <c r="M5" s="130"/>
      <c r="N5" s="130"/>
      <c r="O5" s="130"/>
      <c r="P5" s="130"/>
      <c r="Q5" s="130"/>
      <c r="R5" s="130"/>
      <c r="S5" s="130"/>
      <c r="T5" s="53"/>
      <c r="V5" s="108" t="s">
        <v>390</v>
      </c>
      <c r="AA5" s="106"/>
      <c r="AB5" s="107" t="s">
        <v>387</v>
      </c>
    </row>
    <row r="6" spans="1:28" ht="18" customHeight="1">
      <c r="A6" s="53"/>
      <c r="B6" s="53"/>
      <c r="C6" s="53"/>
      <c r="D6" s="53"/>
      <c r="E6" s="53"/>
      <c r="F6" s="53"/>
      <c r="G6" s="53"/>
      <c r="H6" s="53"/>
      <c r="I6" s="53"/>
      <c r="J6" s="53"/>
      <c r="K6" s="53"/>
      <c r="L6" s="53"/>
      <c r="M6" s="53"/>
      <c r="N6" s="53"/>
      <c r="O6" s="53"/>
      <c r="P6" s="53"/>
      <c r="Q6" s="53"/>
      <c r="R6" s="53"/>
      <c r="S6" s="53"/>
      <c r="T6" s="53"/>
      <c r="V6" s="17" t="s">
        <v>386</v>
      </c>
      <c r="AA6" s="106"/>
      <c r="AB6" s="107" t="s">
        <v>387</v>
      </c>
    </row>
    <row r="7" spans="1:28" ht="18" customHeight="1">
      <c r="A7" s="53"/>
      <c r="B7" s="55"/>
      <c r="C7" s="55"/>
      <c r="D7" s="55"/>
      <c r="E7" s="55"/>
      <c r="F7" s="55"/>
      <c r="G7" s="55"/>
      <c r="H7" s="55"/>
      <c r="I7" s="55"/>
      <c r="J7" s="55"/>
      <c r="K7" s="55"/>
      <c r="L7" s="55"/>
      <c r="M7" s="54" t="s">
        <v>60</v>
      </c>
      <c r="N7" s="85"/>
      <c r="O7" s="54" t="s">
        <v>61</v>
      </c>
      <c r="P7" s="85"/>
      <c r="Q7" s="54" t="s">
        <v>62</v>
      </c>
      <c r="R7" s="85"/>
      <c r="S7" s="54" t="s">
        <v>63</v>
      </c>
      <c r="T7" s="53"/>
    </row>
    <row r="8" spans="1:28" ht="18" customHeight="1">
      <c r="A8" s="53"/>
      <c r="B8" s="53" t="s">
        <v>7</v>
      </c>
      <c r="C8" s="53"/>
      <c r="D8" s="53"/>
      <c r="E8" s="53"/>
      <c r="F8" s="53"/>
      <c r="G8" s="53"/>
      <c r="H8" s="53"/>
      <c r="I8" s="53"/>
      <c r="J8" s="53"/>
      <c r="K8" s="53"/>
      <c r="L8" s="53"/>
      <c r="M8" s="53"/>
      <c r="N8" s="53"/>
      <c r="O8" s="53"/>
      <c r="P8" s="53"/>
      <c r="Q8" s="53"/>
      <c r="R8" s="53"/>
      <c r="S8" s="53"/>
      <c r="T8" s="53"/>
    </row>
    <row r="9" spans="1:28" ht="18" customHeight="1">
      <c r="A9" s="53"/>
      <c r="B9" s="53"/>
      <c r="C9" s="53"/>
      <c r="D9" s="53"/>
      <c r="E9" s="53"/>
      <c r="F9" s="53"/>
      <c r="G9" s="53"/>
      <c r="H9" s="53"/>
      <c r="I9" s="53"/>
      <c r="J9" s="53"/>
      <c r="K9" s="53"/>
      <c r="L9" s="53"/>
      <c r="M9" s="53"/>
      <c r="N9" s="53"/>
      <c r="O9" s="53"/>
      <c r="P9" s="53"/>
      <c r="Q9" s="53"/>
      <c r="R9" s="53"/>
      <c r="S9" s="53"/>
      <c r="T9" s="53"/>
    </row>
    <row r="10" spans="1:28" ht="18" customHeight="1">
      <c r="A10" s="53"/>
      <c r="B10" s="53"/>
      <c r="C10" s="53"/>
      <c r="D10" s="53"/>
      <c r="E10" s="53"/>
      <c r="F10" s="53"/>
      <c r="G10" s="53"/>
      <c r="H10" s="70" t="s">
        <v>8</v>
      </c>
      <c r="I10" s="53"/>
      <c r="J10" s="53"/>
      <c r="K10" s="53"/>
      <c r="L10" s="53"/>
      <c r="M10" s="53"/>
      <c r="N10" s="53"/>
      <c r="O10" s="53"/>
      <c r="P10" s="53"/>
      <c r="Q10" s="53"/>
      <c r="R10" s="53"/>
      <c r="S10" s="53"/>
      <c r="T10" s="53"/>
    </row>
    <row r="11" spans="1:28" ht="18" customHeight="1">
      <c r="A11" s="53"/>
      <c r="B11" s="53"/>
      <c r="C11" s="53"/>
      <c r="D11" s="53"/>
      <c r="E11" s="53"/>
      <c r="F11" s="53"/>
      <c r="G11" s="53"/>
      <c r="H11" s="53"/>
      <c r="I11" s="70" t="s">
        <v>9</v>
      </c>
      <c r="J11" s="70" t="s">
        <v>400</v>
      </c>
      <c r="K11" s="70"/>
      <c r="L11" s="98"/>
      <c r="M11" s="54" t="s">
        <v>300</v>
      </c>
      <c r="N11" s="99"/>
      <c r="O11" s="53" t="s">
        <v>301</v>
      </c>
      <c r="Q11" s="53"/>
      <c r="R11" s="53"/>
      <c r="S11" s="53"/>
      <c r="T11" s="53"/>
    </row>
    <row r="12" spans="1:28" ht="18" customHeight="1">
      <c r="A12" s="53"/>
      <c r="B12" s="53"/>
      <c r="C12" s="53"/>
      <c r="D12" s="53"/>
      <c r="E12" s="53"/>
      <c r="F12" s="53"/>
      <c r="G12" s="53"/>
      <c r="H12" s="53"/>
      <c r="I12" s="97"/>
      <c r="J12" s="70"/>
      <c r="K12" s="70"/>
      <c r="L12" s="132"/>
      <c r="M12" s="132"/>
      <c r="N12" s="132"/>
      <c r="O12" s="132"/>
      <c r="P12" s="132"/>
      <c r="Q12" s="132"/>
      <c r="R12" s="132"/>
      <c r="S12" s="132"/>
      <c r="T12" s="53"/>
      <c r="V12" s="17" t="s">
        <v>391</v>
      </c>
    </row>
    <row r="13" spans="1:28" ht="18" customHeight="1">
      <c r="A13" s="53"/>
      <c r="B13" s="53"/>
      <c r="C13" s="53"/>
      <c r="D13" s="53"/>
      <c r="E13" s="53"/>
      <c r="F13" s="53"/>
      <c r="G13" s="53"/>
      <c r="H13" s="53"/>
      <c r="I13" s="70"/>
      <c r="J13" s="70"/>
      <c r="K13" s="70"/>
      <c r="L13" s="132"/>
      <c r="M13" s="132"/>
      <c r="N13" s="132"/>
      <c r="O13" s="132"/>
      <c r="P13" s="132"/>
      <c r="Q13" s="132"/>
      <c r="R13" s="132"/>
      <c r="S13" s="132"/>
      <c r="T13" s="53"/>
      <c r="V13" s="17" t="s">
        <v>65</v>
      </c>
    </row>
    <row r="14" spans="1:28" ht="18" customHeight="1">
      <c r="A14" s="53"/>
      <c r="B14" s="53"/>
      <c r="C14" s="53"/>
      <c r="D14" s="53"/>
      <c r="E14" s="53"/>
      <c r="F14" s="53"/>
      <c r="G14" s="53"/>
      <c r="H14" s="53"/>
      <c r="I14" s="70" t="s">
        <v>321</v>
      </c>
      <c r="J14" s="70"/>
      <c r="K14" s="70"/>
      <c r="L14" s="133"/>
      <c r="M14" s="133"/>
      <c r="N14" s="133"/>
      <c r="O14" s="133"/>
      <c r="P14" s="133"/>
      <c r="Q14" s="133"/>
      <c r="R14" s="133"/>
      <c r="S14" s="133"/>
      <c r="T14" s="53"/>
      <c r="V14" s="104" t="s">
        <v>392</v>
      </c>
    </row>
    <row r="15" spans="1:28" ht="18" customHeight="1">
      <c r="A15" s="53"/>
      <c r="B15" s="53"/>
      <c r="C15" s="53"/>
      <c r="D15" s="53"/>
      <c r="E15" s="53"/>
      <c r="F15" s="53"/>
      <c r="G15" s="53"/>
      <c r="H15" s="53"/>
      <c r="I15" s="134" t="s">
        <v>322</v>
      </c>
      <c r="J15" s="134"/>
      <c r="K15" s="134"/>
      <c r="L15" s="126"/>
      <c r="M15" s="126"/>
      <c r="N15" s="126"/>
      <c r="O15" s="126"/>
      <c r="P15" s="126"/>
      <c r="Q15" s="126"/>
      <c r="R15" s="126"/>
      <c r="S15" s="126"/>
      <c r="T15" s="53"/>
    </row>
    <row r="16" spans="1:28" ht="18" customHeight="1">
      <c r="A16" s="53"/>
      <c r="B16" s="53"/>
      <c r="C16" s="53"/>
      <c r="D16" s="53"/>
      <c r="E16" s="53"/>
      <c r="F16" s="53"/>
      <c r="G16" s="53"/>
      <c r="H16" s="53"/>
      <c r="I16" s="134" t="s">
        <v>323</v>
      </c>
      <c r="J16" s="134"/>
      <c r="K16" s="134"/>
      <c r="L16" s="126"/>
      <c r="M16" s="126"/>
      <c r="N16" s="126"/>
      <c r="O16" s="126"/>
      <c r="P16" s="126"/>
      <c r="Q16" s="126"/>
      <c r="R16" s="126"/>
      <c r="S16" s="126"/>
      <c r="T16" s="53"/>
      <c r="V16" s="110" t="s">
        <v>158</v>
      </c>
    </row>
    <row r="17" spans="1:31" ht="18" customHeight="1">
      <c r="A17" s="53"/>
      <c r="B17" s="53"/>
      <c r="C17" s="53"/>
      <c r="D17" s="53"/>
      <c r="E17" s="53"/>
      <c r="F17" s="53"/>
      <c r="G17" s="53"/>
      <c r="H17" s="53"/>
      <c r="I17" s="134" t="s">
        <v>324</v>
      </c>
      <c r="J17" s="134"/>
      <c r="K17" s="134"/>
      <c r="L17" s="131"/>
      <c r="M17" s="131"/>
      <c r="N17" s="131"/>
      <c r="O17" s="131"/>
      <c r="P17" s="131"/>
      <c r="Q17" s="131"/>
      <c r="R17" s="131"/>
      <c r="S17" s="131"/>
      <c r="T17" s="53"/>
    </row>
    <row r="18" spans="1:31" ht="18" customHeight="1">
      <c r="A18" s="53"/>
      <c r="B18" s="53"/>
      <c r="C18" s="53"/>
      <c r="D18" s="53"/>
      <c r="E18" s="53"/>
      <c r="F18" s="53"/>
      <c r="G18" s="53"/>
      <c r="H18" s="53"/>
      <c r="I18" s="134" t="s">
        <v>325</v>
      </c>
      <c r="J18" s="134"/>
      <c r="K18" s="134"/>
      <c r="L18" s="126"/>
      <c r="M18" s="126"/>
      <c r="N18" s="126"/>
      <c r="O18" s="126"/>
      <c r="P18" s="126"/>
      <c r="Q18" s="126"/>
      <c r="R18" s="126"/>
      <c r="S18" s="126"/>
      <c r="T18" s="53"/>
    </row>
    <row r="19" spans="1:31" ht="18" customHeight="1">
      <c r="A19" s="53"/>
      <c r="B19" s="53"/>
      <c r="C19" s="53"/>
      <c r="D19" s="53"/>
      <c r="E19" s="53"/>
      <c r="F19" s="53"/>
      <c r="G19" s="53"/>
      <c r="H19" s="53"/>
      <c r="I19" s="53"/>
      <c r="J19" s="53"/>
      <c r="K19" s="53"/>
      <c r="L19" s="53"/>
      <c r="M19" s="53"/>
      <c r="N19" s="53"/>
      <c r="O19" s="53"/>
      <c r="P19" s="53"/>
      <c r="Q19" s="53"/>
      <c r="R19" s="53"/>
      <c r="S19" s="53"/>
      <c r="T19" s="53"/>
    </row>
    <row r="20" spans="1:31" ht="18" customHeight="1">
      <c r="A20" s="53"/>
      <c r="B20" s="53"/>
      <c r="C20" s="53"/>
      <c r="D20" s="53"/>
      <c r="E20" s="53"/>
      <c r="F20" s="53"/>
      <c r="G20" s="53"/>
      <c r="H20" s="53"/>
      <c r="I20" s="53"/>
      <c r="J20" s="53"/>
      <c r="K20" s="53"/>
      <c r="L20" s="53"/>
      <c r="M20" s="53"/>
      <c r="N20" s="53"/>
      <c r="O20" s="53"/>
      <c r="P20" s="53"/>
      <c r="Q20" s="53"/>
      <c r="R20" s="53"/>
      <c r="S20" s="53"/>
      <c r="T20" s="53"/>
    </row>
    <row r="21" spans="1:31" ht="18" customHeight="1">
      <c r="A21" s="53"/>
      <c r="B21" s="56" t="s">
        <v>56</v>
      </c>
      <c r="C21" s="85"/>
      <c r="D21" s="53" t="s">
        <v>383</v>
      </c>
      <c r="E21" s="53"/>
      <c r="F21" s="53"/>
      <c r="G21" s="53"/>
      <c r="H21" s="53"/>
      <c r="I21" s="53"/>
      <c r="J21" s="53"/>
      <c r="K21" s="53"/>
      <c r="L21" s="53"/>
      <c r="M21" s="53"/>
      <c r="N21" s="53"/>
      <c r="O21" s="53"/>
      <c r="P21" s="53"/>
      <c r="Q21" s="53"/>
      <c r="R21" s="53"/>
      <c r="S21" s="53"/>
      <c r="T21" s="53"/>
      <c r="V21" s="16" t="s">
        <v>319</v>
      </c>
    </row>
    <row r="22" spans="1:31" ht="18" customHeight="1">
      <c r="A22" s="53"/>
      <c r="B22" s="53" t="s">
        <v>384</v>
      </c>
      <c r="C22" s="53"/>
      <c r="D22" s="53"/>
      <c r="E22" s="53"/>
      <c r="F22" s="53"/>
      <c r="G22" s="53"/>
      <c r="H22" s="53"/>
      <c r="I22" s="53"/>
      <c r="J22" s="53"/>
      <c r="K22" s="53"/>
      <c r="L22" s="53"/>
      <c r="M22" s="53"/>
      <c r="N22" s="53"/>
      <c r="O22" s="53"/>
      <c r="P22" s="53"/>
      <c r="Q22" s="53"/>
      <c r="R22" s="53"/>
      <c r="S22" s="53"/>
      <c r="T22" s="53"/>
      <c r="V22" s="16" t="s">
        <v>320</v>
      </c>
    </row>
    <row r="23" spans="1:31" ht="18" customHeight="1">
      <c r="A23" s="53"/>
      <c r="B23" s="53" t="s">
        <v>385</v>
      </c>
      <c r="C23" s="53"/>
      <c r="D23" s="53"/>
      <c r="E23" s="53"/>
      <c r="F23" s="53"/>
      <c r="G23" s="53"/>
      <c r="H23" s="53"/>
      <c r="I23" s="53"/>
      <c r="J23" s="53"/>
      <c r="K23" s="53"/>
      <c r="L23" s="53"/>
      <c r="M23" s="53"/>
      <c r="N23" s="53"/>
      <c r="O23" s="53"/>
      <c r="P23" s="53"/>
      <c r="Q23" s="53"/>
      <c r="R23" s="53"/>
      <c r="S23" s="53"/>
      <c r="T23" s="53"/>
    </row>
    <row r="24" spans="1:31" ht="18" customHeight="1">
      <c r="A24" s="53"/>
      <c r="B24" s="130" t="s">
        <v>10</v>
      </c>
      <c r="C24" s="130"/>
      <c r="D24" s="130"/>
      <c r="E24" s="130"/>
      <c r="F24" s="130"/>
      <c r="G24" s="130"/>
      <c r="H24" s="130"/>
      <c r="I24" s="130"/>
      <c r="J24" s="130"/>
      <c r="K24" s="130"/>
      <c r="L24" s="130"/>
      <c r="M24" s="130"/>
      <c r="N24" s="130"/>
      <c r="O24" s="130"/>
      <c r="P24" s="130"/>
      <c r="Q24" s="130"/>
      <c r="R24" s="130"/>
      <c r="S24" s="130"/>
      <c r="T24" s="53"/>
    </row>
    <row r="25" spans="1:31" ht="18" customHeight="1">
      <c r="A25" s="53"/>
      <c r="B25" s="53"/>
      <c r="C25" s="53"/>
      <c r="D25" s="53"/>
      <c r="E25" s="53"/>
      <c r="F25" s="53"/>
      <c r="G25" s="53"/>
      <c r="H25" s="53"/>
      <c r="I25" s="53"/>
      <c r="J25" s="53"/>
      <c r="K25" s="53"/>
      <c r="L25" s="53"/>
      <c r="M25" s="53"/>
      <c r="N25" s="53"/>
      <c r="O25" s="53"/>
      <c r="P25" s="53"/>
      <c r="Q25" s="53"/>
      <c r="R25" s="53"/>
      <c r="S25" s="53"/>
      <c r="T25" s="53"/>
    </row>
    <row r="26" spans="1:31" ht="18" customHeight="1">
      <c r="A26" s="53"/>
      <c r="B26" s="53"/>
      <c r="C26" s="53"/>
      <c r="D26" s="53"/>
      <c r="E26" s="53"/>
      <c r="F26" s="53"/>
      <c r="G26" s="53"/>
      <c r="H26" s="53"/>
      <c r="I26" s="53"/>
      <c r="J26" s="53"/>
      <c r="K26" s="53"/>
      <c r="L26" s="53"/>
      <c r="M26" s="53"/>
      <c r="N26" s="53"/>
      <c r="O26" s="53"/>
      <c r="P26" s="53"/>
      <c r="Q26" s="53"/>
      <c r="R26" s="53"/>
      <c r="S26" s="53"/>
      <c r="T26" s="53"/>
    </row>
    <row r="27" spans="1:31" ht="18" customHeight="1">
      <c r="A27" s="53"/>
      <c r="B27" s="53" t="s">
        <v>11</v>
      </c>
      <c r="C27" s="53"/>
      <c r="D27" s="53"/>
      <c r="E27" s="53"/>
      <c r="F27" s="53"/>
      <c r="G27" s="53"/>
      <c r="H27" s="53"/>
      <c r="I27" s="53"/>
      <c r="J27" s="53"/>
      <c r="K27" s="53"/>
      <c r="L27" s="53"/>
      <c r="M27" s="53"/>
      <c r="N27" s="53"/>
      <c r="O27" s="53"/>
      <c r="P27" s="53"/>
      <c r="Q27" s="53"/>
      <c r="R27" s="53"/>
      <c r="S27" s="53"/>
      <c r="T27" s="53"/>
    </row>
    <row r="28" spans="1:31" ht="18" customHeight="1">
      <c r="A28" s="53"/>
      <c r="B28" s="53"/>
      <c r="C28" s="129"/>
      <c r="D28" s="129"/>
      <c r="E28" s="129"/>
      <c r="F28" s="129"/>
      <c r="G28" s="129"/>
      <c r="H28" s="129"/>
      <c r="I28" s="129"/>
      <c r="J28" s="129"/>
      <c r="K28" s="129"/>
      <c r="L28" s="129"/>
      <c r="M28" s="129"/>
      <c r="N28" s="129"/>
      <c r="O28" s="129"/>
      <c r="P28" s="129"/>
      <c r="Q28" s="129"/>
      <c r="R28" s="129"/>
      <c r="S28" s="129"/>
      <c r="T28" s="53"/>
      <c r="V28" s="43" t="s">
        <v>227</v>
      </c>
    </row>
    <row r="29" spans="1:31" ht="18" customHeight="1">
      <c r="A29" s="53"/>
      <c r="B29" s="53"/>
      <c r="C29" s="129"/>
      <c r="D29" s="129"/>
      <c r="E29" s="129"/>
      <c r="F29" s="129"/>
      <c r="G29" s="129"/>
      <c r="H29" s="129"/>
      <c r="I29" s="129"/>
      <c r="J29" s="129"/>
      <c r="K29" s="129"/>
      <c r="L29" s="129"/>
      <c r="M29" s="129"/>
      <c r="N29" s="129"/>
      <c r="O29" s="129"/>
      <c r="P29" s="129"/>
      <c r="Q29" s="129"/>
      <c r="R29" s="129"/>
      <c r="S29" s="129"/>
      <c r="T29" s="53"/>
      <c r="V29" s="88" t="s">
        <v>297</v>
      </c>
      <c r="W29" s="44"/>
      <c r="X29" s="44"/>
      <c r="Y29" s="44"/>
    </row>
    <row r="30" spans="1:31" ht="18" customHeight="1">
      <c r="A30" s="53"/>
      <c r="B30" s="53"/>
      <c r="C30" s="129"/>
      <c r="D30" s="129"/>
      <c r="E30" s="129"/>
      <c r="F30" s="129"/>
      <c r="G30" s="129"/>
      <c r="H30" s="129"/>
      <c r="I30" s="129"/>
      <c r="J30" s="129"/>
      <c r="K30" s="129"/>
      <c r="L30" s="129"/>
      <c r="M30" s="129"/>
      <c r="N30" s="129"/>
      <c r="O30" s="129"/>
      <c r="P30" s="129"/>
      <c r="Q30" s="129"/>
      <c r="R30" s="129"/>
      <c r="S30" s="129"/>
      <c r="T30" s="53"/>
      <c r="V30" s="127" t="s">
        <v>298</v>
      </c>
      <c r="W30" s="127"/>
      <c r="X30" s="127"/>
      <c r="Y30" s="127"/>
      <c r="Z30" s="127"/>
      <c r="AA30" s="127"/>
      <c r="AB30" s="127"/>
      <c r="AC30" s="127"/>
      <c r="AD30" s="127"/>
      <c r="AE30" s="127"/>
    </row>
    <row r="31" spans="1:31" ht="18" customHeight="1">
      <c r="A31" s="53"/>
      <c r="B31" s="53" t="s">
        <v>57</v>
      </c>
      <c r="C31" s="53"/>
      <c r="D31" s="53"/>
      <c r="E31" s="53"/>
      <c r="F31" s="53"/>
      <c r="G31" s="53"/>
      <c r="H31" s="53"/>
      <c r="I31" s="128">
        <f>収支予算書!E8</f>
        <v>0</v>
      </c>
      <c r="J31" s="128"/>
      <c r="K31" s="128"/>
      <c r="L31" s="128"/>
      <c r="M31" s="56" t="s">
        <v>58</v>
      </c>
      <c r="N31" s="53"/>
      <c r="O31" s="53"/>
      <c r="P31" s="53"/>
      <c r="Q31" s="53"/>
      <c r="R31" s="53"/>
      <c r="S31" s="53"/>
      <c r="T31" s="53"/>
      <c r="V31" s="127"/>
      <c r="W31" s="127"/>
      <c r="X31" s="127"/>
      <c r="Y31" s="127"/>
      <c r="Z31" s="127"/>
      <c r="AA31" s="127"/>
      <c r="AB31" s="127"/>
      <c r="AC31" s="127"/>
      <c r="AD31" s="127"/>
      <c r="AE31" s="127"/>
    </row>
    <row r="32" spans="1:31" ht="18" customHeight="1">
      <c r="A32" s="53"/>
      <c r="B32" s="53"/>
      <c r="C32" s="53"/>
      <c r="D32" s="53"/>
      <c r="E32" s="53"/>
      <c r="F32" s="53"/>
      <c r="G32" s="53"/>
      <c r="H32" s="53"/>
      <c r="I32" s="53"/>
      <c r="J32" s="53"/>
      <c r="K32" s="53"/>
      <c r="L32" s="53"/>
      <c r="M32" s="53"/>
      <c r="N32" s="53"/>
      <c r="O32" s="53"/>
      <c r="P32" s="53"/>
      <c r="Q32" s="53"/>
      <c r="R32" s="53"/>
      <c r="S32" s="53"/>
      <c r="T32" s="53"/>
    </row>
    <row r="33" spans="1:23" ht="18" customHeight="1">
      <c r="A33" s="53"/>
      <c r="B33" s="53" t="s">
        <v>59</v>
      </c>
      <c r="C33" s="53"/>
      <c r="D33" s="53"/>
      <c r="E33" s="53"/>
      <c r="F33" s="53"/>
      <c r="G33" s="53"/>
      <c r="H33" s="54" t="s">
        <v>60</v>
      </c>
      <c r="I33" s="85"/>
      <c r="J33" s="54" t="s">
        <v>61</v>
      </c>
      <c r="K33" s="85"/>
      <c r="L33" s="54" t="s">
        <v>62</v>
      </c>
      <c r="M33" s="85"/>
      <c r="N33" s="54" t="s">
        <v>63</v>
      </c>
      <c r="O33" s="53"/>
      <c r="P33" s="53"/>
      <c r="Q33" s="53"/>
      <c r="R33" s="53"/>
      <c r="S33" s="53"/>
      <c r="T33" s="53"/>
      <c r="V33" s="16" t="s">
        <v>399</v>
      </c>
    </row>
    <row r="34" spans="1:23" ht="18" customHeight="1">
      <c r="A34" s="53"/>
      <c r="B34" s="53"/>
      <c r="C34" s="53"/>
      <c r="D34" s="53"/>
      <c r="E34" s="53"/>
      <c r="F34" s="53"/>
      <c r="G34" s="53"/>
      <c r="H34" s="53"/>
      <c r="I34" s="53"/>
      <c r="J34" s="53"/>
      <c r="K34" s="53"/>
      <c r="L34" s="53"/>
      <c r="M34" s="53"/>
      <c r="N34" s="53"/>
      <c r="O34" s="53"/>
      <c r="P34" s="53"/>
      <c r="Q34" s="53"/>
      <c r="R34" s="53"/>
      <c r="S34" s="53"/>
      <c r="T34" s="53"/>
    </row>
    <row r="35" spans="1:23" ht="18" customHeight="1">
      <c r="A35" s="53"/>
      <c r="B35" s="53" t="s">
        <v>12</v>
      </c>
      <c r="C35" s="53"/>
      <c r="D35" s="53"/>
      <c r="E35" s="53"/>
      <c r="F35" s="53"/>
      <c r="G35" s="53"/>
      <c r="H35" s="53"/>
      <c r="I35" s="53"/>
      <c r="J35" s="53"/>
      <c r="K35" s="53"/>
      <c r="L35" s="53"/>
      <c r="M35" s="53"/>
      <c r="N35" s="53"/>
      <c r="O35" s="53"/>
      <c r="P35" s="53"/>
      <c r="Q35" s="53"/>
      <c r="R35" s="53"/>
      <c r="S35" s="53"/>
      <c r="T35" s="53"/>
      <c r="V35" s="16" t="s">
        <v>393</v>
      </c>
    </row>
    <row r="36" spans="1:23" ht="18" customHeight="1">
      <c r="A36" s="53"/>
      <c r="B36" s="53" t="s">
        <v>327</v>
      </c>
      <c r="C36" s="53"/>
      <c r="D36" s="53"/>
      <c r="E36" s="53"/>
      <c r="F36" s="53"/>
      <c r="G36" s="53"/>
      <c r="H36" s="53"/>
      <c r="I36" s="53"/>
      <c r="J36" s="53"/>
      <c r="K36" s="53"/>
      <c r="L36" s="53"/>
      <c r="M36" s="53"/>
      <c r="N36" s="53"/>
      <c r="O36" s="53"/>
      <c r="P36" s="53"/>
      <c r="Q36" s="53"/>
      <c r="R36" s="53"/>
      <c r="S36" s="53"/>
      <c r="T36" s="53"/>
      <c r="V36" s="16" t="s">
        <v>394</v>
      </c>
    </row>
    <row r="37" spans="1:23" ht="18" customHeight="1">
      <c r="A37" s="53"/>
      <c r="B37" s="53" t="s">
        <v>13</v>
      </c>
      <c r="C37" s="53"/>
      <c r="D37" s="53"/>
      <c r="E37" s="53"/>
      <c r="F37" s="53"/>
      <c r="G37" s="53"/>
      <c r="H37" s="53"/>
      <c r="I37" s="53"/>
      <c r="J37" s="53"/>
      <c r="K37" s="53"/>
      <c r="L37" s="53"/>
      <c r="M37" s="53"/>
      <c r="N37" s="53"/>
      <c r="O37" s="53"/>
      <c r="P37" s="53"/>
      <c r="Q37" s="53"/>
      <c r="R37" s="53"/>
      <c r="S37" s="53"/>
      <c r="T37" s="53"/>
      <c r="V37" s="16" t="s">
        <v>395</v>
      </c>
    </row>
    <row r="38" spans="1:23" ht="18" customHeight="1">
      <c r="A38" s="53"/>
      <c r="B38" s="53" t="s">
        <v>14</v>
      </c>
      <c r="C38" s="53"/>
      <c r="D38" s="53"/>
      <c r="E38" s="53"/>
      <c r="F38" s="53"/>
      <c r="G38" s="53"/>
      <c r="H38" s="53"/>
      <c r="I38" s="53"/>
      <c r="J38" s="53"/>
      <c r="K38" s="53"/>
      <c r="L38" s="53"/>
      <c r="M38" s="53"/>
      <c r="N38" s="53"/>
      <c r="O38" s="53"/>
      <c r="P38" s="53"/>
      <c r="Q38" s="53"/>
      <c r="R38" s="53"/>
      <c r="S38" s="53"/>
      <c r="T38" s="53"/>
      <c r="V38" s="16" t="s">
        <v>396</v>
      </c>
    </row>
    <row r="39" spans="1:23" ht="18" customHeight="1">
      <c r="A39" s="53"/>
      <c r="B39" s="53" t="s">
        <v>340</v>
      </c>
      <c r="C39" s="53"/>
      <c r="D39" s="53"/>
      <c r="E39" s="53"/>
      <c r="F39" s="53"/>
      <c r="G39" s="53"/>
      <c r="H39" s="53"/>
      <c r="I39" s="53"/>
      <c r="J39" s="53"/>
      <c r="K39" s="53"/>
      <c r="L39" s="53"/>
      <c r="M39" s="53"/>
      <c r="N39" s="53"/>
      <c r="O39" s="53"/>
      <c r="P39" s="53"/>
      <c r="Q39" s="53"/>
      <c r="R39" s="53"/>
      <c r="S39" s="53"/>
      <c r="T39" s="53"/>
      <c r="V39" s="18" t="s">
        <v>397</v>
      </c>
      <c r="W39" s="16"/>
    </row>
    <row r="40" spans="1:23" ht="18" customHeight="1">
      <c r="A40" s="53"/>
      <c r="B40" s="53" t="s">
        <v>328</v>
      </c>
      <c r="C40" s="53"/>
      <c r="D40" s="53"/>
      <c r="E40" s="53"/>
      <c r="F40" s="53"/>
      <c r="G40" s="53"/>
      <c r="H40" s="53"/>
      <c r="I40" s="53"/>
      <c r="J40" s="53"/>
      <c r="K40" s="53"/>
      <c r="L40" s="53"/>
      <c r="M40" s="53"/>
      <c r="N40" s="53"/>
      <c r="O40" s="53"/>
      <c r="P40" s="53"/>
      <c r="Q40" s="53"/>
      <c r="R40" s="53"/>
      <c r="S40" s="53"/>
      <c r="T40" s="53"/>
      <c r="V40" s="17" t="s">
        <v>64</v>
      </c>
    </row>
    <row r="41" spans="1:23" ht="18" customHeight="1">
      <c r="A41" s="53"/>
      <c r="B41" s="53" t="s">
        <v>335</v>
      </c>
      <c r="C41" s="53"/>
      <c r="D41" s="53"/>
      <c r="E41" s="53"/>
      <c r="F41" s="53"/>
      <c r="G41" s="53"/>
      <c r="H41" s="53"/>
      <c r="I41" s="53"/>
      <c r="J41" s="53"/>
      <c r="K41" s="53"/>
      <c r="L41" s="53"/>
      <c r="M41" s="53"/>
      <c r="N41" s="53"/>
      <c r="O41" s="53"/>
      <c r="P41" s="53"/>
      <c r="Q41" s="53"/>
      <c r="R41" s="53"/>
      <c r="S41" s="53"/>
      <c r="T41" s="53"/>
      <c r="V41" s="16" t="s">
        <v>398</v>
      </c>
    </row>
    <row r="42" spans="1:23" ht="18" customHeight="1">
      <c r="A42" s="53"/>
      <c r="B42" s="53" t="s">
        <v>336</v>
      </c>
      <c r="C42" s="53"/>
      <c r="D42" s="53"/>
      <c r="E42" s="53"/>
      <c r="F42" s="53"/>
      <c r="G42" s="53"/>
      <c r="H42" s="53"/>
      <c r="I42" s="53"/>
      <c r="J42" s="53"/>
      <c r="K42" s="53"/>
      <c r="L42" s="53"/>
      <c r="M42" s="53"/>
      <c r="N42" s="53"/>
      <c r="O42" s="53"/>
      <c r="P42" s="53"/>
      <c r="Q42" s="53"/>
      <c r="R42" s="53"/>
      <c r="S42" s="53"/>
      <c r="T42" s="53"/>
    </row>
    <row r="43" spans="1:23" ht="18" customHeight="1">
      <c r="A43" s="53"/>
      <c r="C43" s="53" t="s">
        <v>329</v>
      </c>
      <c r="D43" s="53"/>
      <c r="E43" s="53"/>
      <c r="F43" s="53"/>
      <c r="G43" s="53"/>
      <c r="H43" s="53"/>
      <c r="I43" s="53"/>
      <c r="J43" s="53"/>
      <c r="K43" s="53"/>
      <c r="L43" s="53"/>
      <c r="M43" s="53"/>
      <c r="N43" s="53"/>
      <c r="O43" s="53"/>
      <c r="P43" s="53"/>
      <c r="Q43" s="53"/>
      <c r="R43" s="53"/>
      <c r="S43" s="53"/>
      <c r="T43" s="53"/>
    </row>
    <row r="44" spans="1:23" ht="18" customHeight="1">
      <c r="A44" s="53"/>
      <c r="B44" s="53" t="s">
        <v>337</v>
      </c>
      <c r="C44" s="53"/>
      <c r="D44" s="53"/>
      <c r="E44" s="53"/>
      <c r="F44" s="53"/>
      <c r="G44" s="53"/>
      <c r="H44" s="53"/>
      <c r="I44" s="53"/>
      <c r="J44" s="53"/>
      <c r="K44" s="53"/>
      <c r="L44" s="53"/>
      <c r="M44" s="53"/>
      <c r="N44" s="53"/>
      <c r="O44" s="53"/>
      <c r="P44" s="53"/>
      <c r="Q44" s="53"/>
      <c r="R44" s="53"/>
      <c r="S44" s="53"/>
      <c r="T44" s="53"/>
    </row>
    <row r="45" spans="1:23" ht="18" customHeight="1">
      <c r="A45" s="53"/>
      <c r="B45" s="53" t="s">
        <v>338</v>
      </c>
      <c r="C45" s="53"/>
      <c r="D45" s="53"/>
      <c r="E45" s="53"/>
      <c r="F45" s="53"/>
      <c r="G45" s="53"/>
      <c r="H45" s="53"/>
      <c r="I45" s="53"/>
      <c r="J45" s="53"/>
      <c r="K45" s="53"/>
      <c r="L45" s="53"/>
      <c r="M45" s="53"/>
      <c r="N45" s="53"/>
      <c r="O45" s="53"/>
      <c r="P45" s="53"/>
      <c r="Q45" s="53"/>
      <c r="R45" s="53"/>
      <c r="S45" s="53"/>
      <c r="T45" s="53"/>
    </row>
    <row r="46" spans="1:23" ht="18" customHeight="1">
      <c r="A46" s="53"/>
      <c r="C46" s="53" t="s">
        <v>330</v>
      </c>
      <c r="D46" s="53"/>
      <c r="E46" s="53"/>
      <c r="F46" s="53"/>
      <c r="G46" s="53"/>
      <c r="H46" s="53"/>
      <c r="I46" s="53"/>
      <c r="J46" s="53"/>
      <c r="K46" s="53"/>
      <c r="L46" s="53"/>
      <c r="M46" s="53"/>
      <c r="N46" s="53"/>
      <c r="O46" s="53"/>
      <c r="P46" s="53"/>
      <c r="Q46" s="53"/>
      <c r="R46" s="53"/>
      <c r="S46" s="53"/>
      <c r="T46" s="53"/>
    </row>
    <row r="47" spans="1:23" ht="18" customHeight="1">
      <c r="A47" s="53"/>
      <c r="C47" s="53" t="s">
        <v>331</v>
      </c>
      <c r="D47" s="53"/>
      <c r="E47" s="53"/>
      <c r="F47" s="53"/>
      <c r="G47" s="53"/>
      <c r="H47" s="53"/>
      <c r="I47" s="53"/>
      <c r="J47" s="53"/>
      <c r="K47" s="53"/>
      <c r="L47" s="53"/>
      <c r="M47" s="53"/>
      <c r="N47" s="53"/>
      <c r="O47" s="53"/>
      <c r="P47" s="53"/>
      <c r="Q47" s="53"/>
      <c r="R47" s="53"/>
      <c r="S47" s="53"/>
      <c r="T47" s="53"/>
    </row>
    <row r="48" spans="1:23" ht="18" customHeight="1">
      <c r="A48" s="53"/>
      <c r="B48" s="53" t="s">
        <v>339</v>
      </c>
      <c r="C48" s="53"/>
      <c r="D48" s="53"/>
      <c r="E48" s="53"/>
      <c r="F48" s="53"/>
      <c r="G48" s="53"/>
      <c r="H48" s="53"/>
      <c r="I48" s="53"/>
      <c r="J48" s="53"/>
      <c r="K48" s="53"/>
      <c r="L48" s="53"/>
      <c r="M48" s="53"/>
      <c r="N48" s="53"/>
      <c r="O48" s="53"/>
      <c r="P48" s="53"/>
      <c r="Q48" s="53"/>
      <c r="R48" s="53"/>
      <c r="S48" s="53"/>
      <c r="T48" s="53"/>
    </row>
    <row r="49" spans="1:20" ht="18" customHeight="1">
      <c r="A49" s="53"/>
      <c r="B49" s="53" t="s">
        <v>332</v>
      </c>
      <c r="C49" s="53"/>
      <c r="D49" s="53"/>
      <c r="E49" s="53"/>
      <c r="F49" s="53"/>
      <c r="G49" s="53"/>
      <c r="H49" s="53"/>
      <c r="I49" s="53"/>
      <c r="J49" s="53"/>
      <c r="K49" s="53"/>
      <c r="L49" s="53"/>
      <c r="M49" s="53"/>
      <c r="N49" s="53"/>
      <c r="O49" s="53"/>
      <c r="P49" s="53"/>
      <c r="Q49" s="53"/>
      <c r="R49" s="53"/>
      <c r="S49" s="53"/>
      <c r="T49" s="53"/>
    </row>
    <row r="50" spans="1:20" ht="18" customHeight="1">
      <c r="A50" s="53"/>
      <c r="B50" s="53" t="s">
        <v>333</v>
      </c>
      <c r="C50" s="53"/>
      <c r="D50" s="53"/>
      <c r="E50" s="53"/>
      <c r="F50" s="53"/>
      <c r="G50" s="53"/>
      <c r="H50" s="53"/>
      <c r="I50" s="53"/>
      <c r="J50" s="53"/>
      <c r="K50" s="53"/>
      <c r="L50" s="53"/>
      <c r="M50" s="53"/>
      <c r="N50" s="53"/>
      <c r="O50" s="53"/>
      <c r="P50" s="53"/>
      <c r="Q50" s="53"/>
      <c r="R50" s="53"/>
      <c r="S50" s="53"/>
      <c r="T50" s="53"/>
    </row>
    <row r="51" spans="1:20" ht="18" customHeight="1">
      <c r="A51" s="53"/>
      <c r="B51" s="53" t="s">
        <v>334</v>
      </c>
      <c r="C51" s="53"/>
      <c r="D51" s="53"/>
      <c r="E51" s="53"/>
      <c r="F51" s="53"/>
      <c r="G51" s="53"/>
      <c r="H51" s="53"/>
      <c r="I51" s="53"/>
      <c r="J51" s="53"/>
      <c r="K51" s="53"/>
      <c r="L51" s="53"/>
      <c r="M51" s="53"/>
      <c r="N51" s="53"/>
      <c r="O51" s="53"/>
      <c r="P51" s="53"/>
      <c r="Q51" s="53"/>
      <c r="R51" s="53"/>
      <c r="S51" s="53"/>
      <c r="T51" s="53"/>
    </row>
    <row r="52" spans="1:20" ht="18" customHeight="1">
      <c r="A52" s="53"/>
      <c r="C52" s="53"/>
      <c r="D52" s="53"/>
      <c r="E52" s="53"/>
      <c r="F52" s="53"/>
      <c r="G52" s="53"/>
      <c r="H52" s="53"/>
      <c r="I52" s="53"/>
      <c r="J52" s="53"/>
      <c r="K52" s="53"/>
      <c r="L52" s="53"/>
      <c r="M52" s="53"/>
      <c r="N52" s="53"/>
      <c r="O52" s="53"/>
      <c r="P52" s="53"/>
      <c r="Q52" s="53"/>
      <c r="R52" s="53"/>
      <c r="S52" s="53"/>
      <c r="T52" s="123"/>
    </row>
    <row r="53" spans="1:20" ht="20.100000000000001" customHeight="1"/>
  </sheetData>
  <sheetProtection algorithmName="SHA-512" hashValue="Wf8o4/mo4RBOk2WsKWPmiCjiGRIyHO/lLcRABFKCwl6yzZiwEv+XXYOUev5Ls0NXnMkd4WURWBZ76ESRmhO01w==" saltValue="EXFOU0xdr0keEtY2wFVmDQ==" spinCount="100000" sheet="1" formatCells="0" selectLockedCells="1"/>
  <protectedRanges>
    <protectedRange sqref="L11 N11" name="範囲3"/>
    <protectedRange sqref="R7 C28 I33 K33 M33 N7 P7 L12:S18" name="範囲1"/>
    <protectedRange sqref="C21" name="範囲3_1"/>
    <protectedRange sqref="V29" name="範囲2_1"/>
  </protectedRanges>
  <mergeCells count="18">
    <mergeCell ref="B4:S4"/>
    <mergeCell ref="B5:S5"/>
    <mergeCell ref="L17:S17"/>
    <mergeCell ref="L18:S18"/>
    <mergeCell ref="B24:S24"/>
    <mergeCell ref="L12:S13"/>
    <mergeCell ref="L14:S14"/>
    <mergeCell ref="I15:K15"/>
    <mergeCell ref="I16:K16"/>
    <mergeCell ref="I17:K17"/>
    <mergeCell ref="I18:K18"/>
    <mergeCell ref="L15:N15"/>
    <mergeCell ref="L16:N16"/>
    <mergeCell ref="O15:S15"/>
    <mergeCell ref="O16:S16"/>
    <mergeCell ref="V30:AE31"/>
    <mergeCell ref="I31:L31"/>
    <mergeCell ref="C28:S30"/>
  </mergeCells>
  <phoneticPr fontId="9"/>
  <conditionalFormatting sqref="C21">
    <cfRule type="cellIs" dxfId="121" priority="1" operator="equal">
      <formula>""</formula>
    </cfRule>
  </conditionalFormatting>
  <conditionalFormatting sqref="C28">
    <cfRule type="cellIs" dxfId="120" priority="16" operator="equal">
      <formula>""</formula>
    </cfRule>
  </conditionalFormatting>
  <conditionalFormatting sqref="I33">
    <cfRule type="cellIs" dxfId="119" priority="14" operator="equal">
      <formula>""</formula>
    </cfRule>
  </conditionalFormatting>
  <conditionalFormatting sqref="K33">
    <cfRule type="cellIs" dxfId="118" priority="10" operator="equal">
      <formula>""</formula>
    </cfRule>
  </conditionalFormatting>
  <conditionalFormatting sqref="L11:L12">
    <cfRule type="cellIs" dxfId="117" priority="5" operator="equal">
      <formula>""</formula>
    </cfRule>
  </conditionalFormatting>
  <conditionalFormatting sqref="L15:L16 O15:O16">
    <cfRule type="cellIs" dxfId="116" priority="2" operator="equal">
      <formula>""</formula>
    </cfRule>
  </conditionalFormatting>
  <conditionalFormatting sqref="L14:S14">
    <cfRule type="cellIs" dxfId="115" priority="3" operator="equal">
      <formula>""</formula>
    </cfRule>
  </conditionalFormatting>
  <conditionalFormatting sqref="L17:S18">
    <cfRule type="cellIs" dxfId="114" priority="18" operator="equal">
      <formula>""</formula>
    </cfRule>
  </conditionalFormatting>
  <conditionalFormatting sqref="M33">
    <cfRule type="cellIs" dxfId="113" priority="9" operator="equal">
      <formula>""</formula>
    </cfRule>
  </conditionalFormatting>
  <conditionalFormatting sqref="N7">
    <cfRule type="cellIs" dxfId="112" priority="8" operator="equal">
      <formula>""</formula>
    </cfRule>
  </conditionalFormatting>
  <conditionalFormatting sqref="N11:O11">
    <cfRule type="cellIs" dxfId="111" priority="4" operator="equal">
      <formula>""</formula>
    </cfRule>
  </conditionalFormatting>
  <conditionalFormatting sqref="P7">
    <cfRule type="cellIs" dxfId="110" priority="7" operator="equal">
      <formula>""</formula>
    </cfRule>
  </conditionalFormatting>
  <conditionalFormatting sqref="R7">
    <cfRule type="cellIs" dxfId="109" priority="6" operator="equal">
      <formula>""</formula>
    </cfRule>
  </conditionalFormatting>
  <printOptions horizontalCentered="1" verticalCentered="1"/>
  <pageMargins left="0" right="0" top="0" bottom="0" header="0" footer="0"/>
  <pageSetup paperSize="9" scale="8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642EF-C8F1-4441-843D-2EA0AEFC342A}">
  <sheetPr>
    <tabColor theme="5" tint="-0.249977111117893"/>
    <pageSetUpPr fitToPage="1"/>
  </sheetPr>
  <dimension ref="A1:AB102"/>
  <sheetViews>
    <sheetView view="pageBreakPreview" zoomScaleNormal="100" zoomScaleSheetLayoutView="100" workbookViewId="0">
      <selection activeCell="F5" sqref="F5:S6"/>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4" ht="18" customHeight="1">
      <c r="A1" s="53"/>
      <c r="B1" s="53"/>
      <c r="C1" s="53"/>
      <c r="D1" s="53"/>
      <c r="E1" s="53"/>
      <c r="F1" s="53"/>
      <c r="G1" s="53"/>
      <c r="H1" s="53"/>
      <c r="I1" s="53"/>
      <c r="J1" s="53"/>
      <c r="K1" s="53"/>
      <c r="L1" s="53"/>
      <c r="M1" s="53"/>
      <c r="N1" s="53"/>
      <c r="O1" s="53"/>
      <c r="P1" s="53"/>
      <c r="Q1" s="53"/>
      <c r="R1" s="53"/>
      <c r="S1" s="53"/>
      <c r="T1" s="53"/>
    </row>
    <row r="2" spans="1:24" ht="18" customHeight="1">
      <c r="A2" s="53"/>
      <c r="B2" s="53" t="s">
        <v>374</v>
      </c>
      <c r="C2" s="53"/>
      <c r="D2" s="53"/>
      <c r="E2" s="53"/>
      <c r="F2" s="53"/>
      <c r="G2" s="53"/>
      <c r="H2" s="53"/>
      <c r="I2" s="53"/>
      <c r="J2" s="53"/>
      <c r="K2" s="53"/>
      <c r="L2" s="53"/>
      <c r="M2" s="53"/>
      <c r="N2" s="53"/>
      <c r="O2" s="53"/>
      <c r="P2" s="53"/>
      <c r="Q2" s="53"/>
      <c r="R2" s="53"/>
      <c r="S2" s="53"/>
      <c r="T2" s="53"/>
    </row>
    <row r="3" spans="1:24" ht="18" customHeight="1">
      <c r="A3" s="53"/>
      <c r="B3" s="130" t="s">
        <v>372</v>
      </c>
      <c r="C3" s="130"/>
      <c r="D3" s="130"/>
      <c r="E3" s="130"/>
      <c r="F3" s="130"/>
      <c r="G3" s="130"/>
      <c r="H3" s="130"/>
      <c r="I3" s="130"/>
      <c r="J3" s="130"/>
      <c r="K3" s="130"/>
      <c r="L3" s="130"/>
      <c r="M3" s="130"/>
      <c r="N3" s="130"/>
      <c r="O3" s="130"/>
      <c r="P3" s="130"/>
      <c r="Q3" s="130"/>
      <c r="R3" s="130"/>
      <c r="S3" s="130"/>
      <c r="T3" s="53"/>
    </row>
    <row r="4" spans="1:24" ht="18" customHeight="1">
      <c r="A4" s="53"/>
      <c r="B4" s="53" t="s">
        <v>74</v>
      </c>
      <c r="C4" s="53"/>
      <c r="D4" s="53"/>
      <c r="E4" s="53"/>
      <c r="F4" s="53"/>
      <c r="G4" s="53"/>
      <c r="H4" s="53"/>
      <c r="I4" s="53"/>
      <c r="J4" s="53"/>
      <c r="K4" s="53"/>
      <c r="L4" s="53"/>
      <c r="M4" s="53"/>
      <c r="N4" s="53"/>
      <c r="O4" s="53"/>
      <c r="P4" s="53"/>
      <c r="Q4" s="53"/>
      <c r="R4" s="53"/>
      <c r="S4" s="53"/>
      <c r="T4" s="53"/>
    </row>
    <row r="5" spans="1:24" ht="18" customHeight="1">
      <c r="A5" s="53"/>
      <c r="B5" s="211" t="s">
        <v>66</v>
      </c>
      <c r="C5" s="211"/>
      <c r="D5" s="211"/>
      <c r="E5" s="211"/>
      <c r="F5" s="231"/>
      <c r="G5" s="231"/>
      <c r="H5" s="231"/>
      <c r="I5" s="231"/>
      <c r="J5" s="231"/>
      <c r="K5" s="231"/>
      <c r="L5" s="231"/>
      <c r="M5" s="231"/>
      <c r="N5" s="231"/>
      <c r="O5" s="231"/>
      <c r="P5" s="231"/>
      <c r="Q5" s="231"/>
      <c r="R5" s="231"/>
      <c r="S5" s="231"/>
      <c r="T5" s="53"/>
      <c r="V5" s="17" t="s">
        <v>401</v>
      </c>
    </row>
    <row r="6" spans="1:24" ht="18" customHeight="1">
      <c r="A6" s="53"/>
      <c r="B6" s="211"/>
      <c r="C6" s="211"/>
      <c r="D6" s="211"/>
      <c r="E6" s="211"/>
      <c r="F6" s="232"/>
      <c r="G6" s="232"/>
      <c r="H6" s="232"/>
      <c r="I6" s="232"/>
      <c r="J6" s="232"/>
      <c r="K6" s="232"/>
      <c r="L6" s="232"/>
      <c r="M6" s="232"/>
      <c r="N6" s="232"/>
      <c r="O6" s="232"/>
      <c r="P6" s="232"/>
      <c r="Q6" s="232"/>
      <c r="R6" s="232"/>
      <c r="S6" s="232"/>
      <c r="T6" s="53"/>
      <c r="V6" s="17" t="s">
        <v>65</v>
      </c>
    </row>
    <row r="7" spans="1:24" ht="18" customHeight="1">
      <c r="A7" s="53"/>
      <c r="B7" s="211"/>
      <c r="C7" s="211"/>
      <c r="D7" s="211"/>
      <c r="E7" s="211"/>
      <c r="F7" s="371"/>
      <c r="G7" s="371"/>
      <c r="H7" s="371"/>
      <c r="I7" s="371"/>
      <c r="J7" s="371"/>
      <c r="K7" s="371"/>
      <c r="L7" s="371"/>
      <c r="M7" s="371"/>
      <c r="N7" s="371"/>
      <c r="O7" s="371"/>
      <c r="P7" s="371"/>
      <c r="Q7" s="371"/>
      <c r="R7" s="371"/>
      <c r="S7" s="371"/>
      <c r="T7" s="53"/>
      <c r="V7" s="17" t="s">
        <v>402</v>
      </c>
    </row>
    <row r="8" spans="1:24" ht="18" customHeight="1">
      <c r="A8" s="53"/>
      <c r="B8" s="218" t="s">
        <v>67</v>
      </c>
      <c r="C8" s="219"/>
      <c r="D8" s="219"/>
      <c r="E8" s="219"/>
      <c r="F8" s="219"/>
      <c r="G8" s="219"/>
      <c r="H8" s="219"/>
      <c r="I8" s="219"/>
      <c r="J8" s="219"/>
      <c r="K8" s="219"/>
      <c r="L8" s="219"/>
      <c r="M8" s="219"/>
      <c r="N8" s="219"/>
      <c r="O8" s="219"/>
      <c r="P8" s="219"/>
      <c r="Q8" s="219"/>
      <c r="R8" s="219"/>
      <c r="S8" s="220"/>
      <c r="T8" s="53"/>
      <c r="V8" s="17" t="s">
        <v>380</v>
      </c>
    </row>
    <row r="9" spans="1:24" ht="18" customHeight="1">
      <c r="A9" s="53"/>
      <c r="B9" s="57"/>
      <c r="C9" s="58"/>
      <c r="D9" s="59"/>
      <c r="E9" s="59"/>
      <c r="F9" s="59"/>
      <c r="G9" s="60"/>
      <c r="H9" s="60"/>
      <c r="I9" s="60"/>
      <c r="J9" s="60"/>
      <c r="K9" s="60"/>
      <c r="L9" s="60"/>
      <c r="M9" s="60"/>
      <c r="N9" s="60"/>
      <c r="O9" s="60"/>
      <c r="P9" s="60"/>
      <c r="Q9" s="60"/>
      <c r="R9" s="60"/>
      <c r="S9" s="61"/>
      <c r="T9" s="53"/>
      <c r="U9" s="30" t="b">
        <v>1</v>
      </c>
    </row>
    <row r="10" spans="1:24" ht="18" customHeight="1">
      <c r="A10" s="53"/>
      <c r="B10" s="57"/>
      <c r="C10" s="62"/>
      <c r="D10" s="251" t="s">
        <v>15</v>
      </c>
      <c r="E10" s="251"/>
      <c r="F10" s="211" t="s">
        <v>16</v>
      </c>
      <c r="G10" s="211"/>
      <c r="H10" s="211"/>
      <c r="I10" s="211"/>
      <c r="J10" s="212">
        <f>(P11*R11+P12*R12+P13*R13+P14*R14)/1000</f>
        <v>0</v>
      </c>
      <c r="K10" s="213"/>
      <c r="L10" s="213"/>
      <c r="M10" s="213"/>
      <c r="N10" s="213"/>
      <c r="O10" s="213"/>
      <c r="P10" s="213"/>
      <c r="Q10" s="213"/>
      <c r="R10" s="213"/>
      <c r="S10" s="61" t="s">
        <v>17</v>
      </c>
      <c r="T10" s="53"/>
      <c r="U10" s="26">
        <f>ROUNDDOWN(J10,0)</f>
        <v>0</v>
      </c>
      <c r="V10" s="24"/>
    </row>
    <row r="11" spans="1:24" ht="18" customHeight="1">
      <c r="A11" s="53"/>
      <c r="B11" s="57"/>
      <c r="C11" s="62"/>
      <c r="D11" s="251"/>
      <c r="E11" s="251"/>
      <c r="F11" s="211" t="s">
        <v>307</v>
      </c>
      <c r="G11" s="211"/>
      <c r="H11" s="211"/>
      <c r="I11" s="211"/>
      <c r="J11" s="214"/>
      <c r="K11" s="215"/>
      <c r="L11" s="215"/>
      <c r="M11" s="215"/>
      <c r="N11" s="215"/>
      <c r="O11" s="92" t="s">
        <v>305</v>
      </c>
      <c r="P11" s="100"/>
      <c r="Q11" s="72" t="s">
        <v>306</v>
      </c>
      <c r="R11" s="100"/>
      <c r="S11" s="91" t="s">
        <v>303</v>
      </c>
      <c r="T11" s="53"/>
      <c r="V11" s="21"/>
      <c r="X11" s="2" t="s">
        <v>86</v>
      </c>
    </row>
    <row r="12" spans="1:24" ht="18" customHeight="1">
      <c r="A12" s="53"/>
      <c r="B12" s="57"/>
      <c r="C12" s="62"/>
      <c r="D12" s="251"/>
      <c r="E12" s="251"/>
      <c r="F12" s="211"/>
      <c r="G12" s="211"/>
      <c r="H12" s="211"/>
      <c r="I12" s="211"/>
      <c r="J12" s="252"/>
      <c r="K12" s="227"/>
      <c r="L12" s="227"/>
      <c r="M12" s="227"/>
      <c r="N12" s="227"/>
      <c r="O12" s="93" t="s">
        <v>305</v>
      </c>
      <c r="P12" s="100"/>
      <c r="Q12" s="76" t="s">
        <v>306</v>
      </c>
      <c r="R12" s="100"/>
      <c r="S12" s="63" t="s">
        <v>303</v>
      </c>
      <c r="T12" s="53"/>
      <c r="V12" s="21"/>
      <c r="X12" s="135">
        <f>MIN(U10,U15)</f>
        <v>0</v>
      </c>
    </row>
    <row r="13" spans="1:24" ht="18" customHeight="1">
      <c r="A13" s="53"/>
      <c r="B13" s="57"/>
      <c r="C13" s="62"/>
      <c r="D13" s="251"/>
      <c r="E13" s="251"/>
      <c r="F13" s="211"/>
      <c r="G13" s="211"/>
      <c r="H13" s="211"/>
      <c r="I13" s="211"/>
      <c r="J13" s="252"/>
      <c r="K13" s="227"/>
      <c r="L13" s="227"/>
      <c r="M13" s="227"/>
      <c r="N13" s="227"/>
      <c r="O13" s="93" t="s">
        <v>305</v>
      </c>
      <c r="P13" s="100"/>
      <c r="Q13" s="76" t="s">
        <v>306</v>
      </c>
      <c r="R13" s="100"/>
      <c r="S13" s="63" t="s">
        <v>303</v>
      </c>
      <c r="T13" s="53"/>
      <c r="V13" s="21"/>
      <c r="W13" s="20"/>
      <c r="X13" s="136"/>
    </row>
    <row r="14" spans="1:24" ht="18" customHeight="1">
      <c r="A14" s="53"/>
      <c r="B14" s="57"/>
      <c r="C14" s="62"/>
      <c r="D14" s="251"/>
      <c r="E14" s="251"/>
      <c r="F14" s="211"/>
      <c r="G14" s="211"/>
      <c r="H14" s="211"/>
      <c r="I14" s="211"/>
      <c r="J14" s="216"/>
      <c r="K14" s="217"/>
      <c r="L14" s="217"/>
      <c r="M14" s="217"/>
      <c r="N14" s="217"/>
      <c r="O14" s="94" t="s">
        <v>305</v>
      </c>
      <c r="P14" s="101"/>
      <c r="Q14" s="90" t="s">
        <v>306</v>
      </c>
      <c r="R14" s="101"/>
      <c r="S14" s="63" t="s">
        <v>303</v>
      </c>
      <c r="T14" s="53"/>
      <c r="V14" s="21"/>
    </row>
    <row r="15" spans="1:24" ht="18" customHeight="1">
      <c r="A15" s="53"/>
      <c r="B15" s="57"/>
      <c r="C15" s="62"/>
      <c r="D15" s="159" t="s">
        <v>18</v>
      </c>
      <c r="E15" s="159"/>
      <c r="F15" s="211" t="s">
        <v>19</v>
      </c>
      <c r="G15" s="211"/>
      <c r="H15" s="211"/>
      <c r="I15" s="211"/>
      <c r="J15" s="212">
        <f>P16*R16+P17*R17+P18*R18</f>
        <v>0</v>
      </c>
      <c r="K15" s="213"/>
      <c r="L15" s="213"/>
      <c r="M15" s="213"/>
      <c r="N15" s="213"/>
      <c r="O15" s="213"/>
      <c r="P15" s="213"/>
      <c r="Q15" s="213"/>
      <c r="R15" s="213"/>
      <c r="S15" s="61" t="s">
        <v>17</v>
      </c>
      <c r="T15" s="53"/>
      <c r="U15" s="26">
        <f>ROUNDDOWN(J15,0)</f>
        <v>0</v>
      </c>
      <c r="V15" s="22"/>
    </row>
    <row r="16" spans="1:24" ht="18" customHeight="1">
      <c r="A16" s="53"/>
      <c r="B16" s="57"/>
      <c r="C16" s="62"/>
      <c r="D16" s="159"/>
      <c r="E16" s="159"/>
      <c r="F16" s="211" t="s">
        <v>309</v>
      </c>
      <c r="G16" s="211"/>
      <c r="H16" s="211"/>
      <c r="I16" s="211"/>
      <c r="J16" s="214"/>
      <c r="K16" s="215"/>
      <c r="L16" s="215"/>
      <c r="M16" s="215"/>
      <c r="N16" s="215"/>
      <c r="O16" s="89" t="s">
        <v>305</v>
      </c>
      <c r="P16" s="100"/>
      <c r="Q16" s="72" t="s">
        <v>304</v>
      </c>
      <c r="R16" s="100"/>
      <c r="S16" s="91" t="s">
        <v>308</v>
      </c>
      <c r="T16" s="53"/>
    </row>
    <row r="17" spans="1:28" ht="18" customHeight="1">
      <c r="A17" s="53"/>
      <c r="B17" s="57"/>
      <c r="C17" s="62"/>
      <c r="D17" s="159"/>
      <c r="E17" s="159"/>
      <c r="F17" s="211"/>
      <c r="G17" s="211"/>
      <c r="H17" s="211"/>
      <c r="I17" s="211"/>
      <c r="J17" s="227"/>
      <c r="K17" s="227"/>
      <c r="L17" s="227"/>
      <c r="M17" s="227"/>
      <c r="N17" s="227"/>
      <c r="O17" s="93" t="s">
        <v>305</v>
      </c>
      <c r="P17" s="100"/>
      <c r="Q17" s="76" t="s">
        <v>304</v>
      </c>
      <c r="R17" s="100"/>
      <c r="S17" s="63" t="s">
        <v>308</v>
      </c>
      <c r="T17" s="53"/>
    </row>
    <row r="18" spans="1:28" ht="18" customHeight="1">
      <c r="A18" s="53"/>
      <c r="B18" s="57"/>
      <c r="C18" s="62"/>
      <c r="D18" s="159"/>
      <c r="E18" s="159"/>
      <c r="F18" s="211"/>
      <c r="G18" s="211"/>
      <c r="H18" s="211"/>
      <c r="I18" s="211"/>
      <c r="J18" s="227"/>
      <c r="K18" s="227"/>
      <c r="L18" s="227"/>
      <c r="M18" s="227"/>
      <c r="N18" s="227"/>
      <c r="O18" s="93" t="s">
        <v>305</v>
      </c>
      <c r="P18" s="100"/>
      <c r="Q18" s="76" t="s">
        <v>304</v>
      </c>
      <c r="R18" s="100"/>
      <c r="S18" s="63" t="s">
        <v>308</v>
      </c>
      <c r="T18" s="53"/>
    </row>
    <row r="19" spans="1:28" ht="18" customHeight="1">
      <c r="A19" s="53"/>
      <c r="B19" s="62"/>
      <c r="C19" s="64"/>
      <c r="D19" s="162"/>
      <c r="E19" s="162"/>
      <c r="F19" s="137" t="s">
        <v>20</v>
      </c>
      <c r="G19" s="138"/>
      <c r="H19" s="138"/>
      <c r="I19" s="139"/>
      <c r="J19" s="224" t="s">
        <v>68</v>
      </c>
      <c r="K19" s="225"/>
      <c r="L19" s="225"/>
      <c r="M19" s="225"/>
      <c r="N19" s="225"/>
      <c r="O19" s="225"/>
      <c r="P19" s="225"/>
      <c r="Q19" s="225"/>
      <c r="R19" s="225"/>
      <c r="S19" s="226"/>
      <c r="T19" s="53"/>
      <c r="V19" s="17" t="s">
        <v>71</v>
      </c>
      <c r="AA19" s="30" t="b">
        <v>0</v>
      </c>
      <c r="AB19" s="30" t="b">
        <v>0</v>
      </c>
    </row>
    <row r="20" spans="1:28" ht="18" customHeight="1">
      <c r="A20" s="53"/>
      <c r="B20" s="62"/>
      <c r="C20" s="58"/>
      <c r="D20" s="59"/>
      <c r="E20" s="59"/>
      <c r="F20" s="59"/>
      <c r="G20" s="59"/>
      <c r="H20" s="59"/>
      <c r="I20" s="59"/>
      <c r="J20" s="59"/>
      <c r="K20" s="59"/>
      <c r="L20" s="59"/>
      <c r="M20" s="59"/>
      <c r="N20" s="59"/>
      <c r="O20" s="59"/>
      <c r="P20" s="59"/>
      <c r="Q20" s="59"/>
      <c r="R20" s="59"/>
      <c r="S20" s="65"/>
      <c r="T20" s="53"/>
      <c r="U20" s="31" t="b">
        <v>0</v>
      </c>
      <c r="V20" s="23" t="s">
        <v>72</v>
      </c>
    </row>
    <row r="21" spans="1:28" ht="18" customHeight="1">
      <c r="A21" s="53"/>
      <c r="B21" s="62"/>
      <c r="C21" s="57"/>
      <c r="D21" s="176" t="s">
        <v>69</v>
      </c>
      <c r="E21" s="178"/>
      <c r="F21" s="211" t="s">
        <v>70</v>
      </c>
      <c r="G21" s="211"/>
      <c r="H21" s="211"/>
      <c r="I21" s="211"/>
      <c r="J21" s="212" t="str">
        <f>IF(U20=TRUE,P22*R22+P23*R23,"-")</f>
        <v>-</v>
      </c>
      <c r="K21" s="213"/>
      <c r="L21" s="213"/>
      <c r="M21" s="213"/>
      <c r="N21" s="213"/>
      <c r="O21" s="213"/>
      <c r="P21" s="213"/>
      <c r="Q21" s="213"/>
      <c r="R21" s="213"/>
      <c r="S21" s="61" t="s">
        <v>17</v>
      </c>
      <c r="T21" s="53"/>
      <c r="U21" s="27" t="e">
        <f>ROUNDDOWN(J21,1)</f>
        <v>#VALUE!</v>
      </c>
    </row>
    <row r="22" spans="1:28" ht="18" customHeight="1">
      <c r="A22" s="53"/>
      <c r="B22" s="62"/>
      <c r="C22" s="57"/>
      <c r="D22" s="209"/>
      <c r="E22" s="210"/>
      <c r="F22" s="218" t="s">
        <v>310</v>
      </c>
      <c r="G22" s="219"/>
      <c r="H22" s="219"/>
      <c r="I22" s="220"/>
      <c r="J22" s="214"/>
      <c r="K22" s="215"/>
      <c r="L22" s="215"/>
      <c r="M22" s="215"/>
      <c r="N22" s="215"/>
      <c r="O22" s="93" t="s">
        <v>305</v>
      </c>
      <c r="P22" s="100"/>
      <c r="Q22" s="76" t="s">
        <v>311</v>
      </c>
      <c r="R22" s="100"/>
      <c r="S22" s="63" t="s">
        <v>308</v>
      </c>
      <c r="T22" s="53"/>
    </row>
    <row r="23" spans="1:28" ht="18" customHeight="1">
      <c r="A23" s="53"/>
      <c r="B23" s="62"/>
      <c r="C23" s="57"/>
      <c r="D23" s="209"/>
      <c r="E23" s="210"/>
      <c r="F23" s="221"/>
      <c r="G23" s="222"/>
      <c r="H23" s="222"/>
      <c r="I23" s="223"/>
      <c r="J23" s="216"/>
      <c r="K23" s="217"/>
      <c r="L23" s="217"/>
      <c r="M23" s="217"/>
      <c r="N23" s="217"/>
      <c r="O23" s="93" t="s">
        <v>305</v>
      </c>
      <c r="P23" s="100"/>
      <c r="Q23" s="76" t="s">
        <v>311</v>
      </c>
      <c r="R23" s="100"/>
      <c r="S23" s="63" t="s">
        <v>308</v>
      </c>
      <c r="T23" s="53"/>
    </row>
    <row r="24" spans="1:28" ht="18" customHeight="1">
      <c r="A24" s="53"/>
      <c r="B24" s="58" t="s">
        <v>295</v>
      </c>
      <c r="C24" s="59"/>
      <c r="D24" s="59"/>
      <c r="E24" s="59"/>
      <c r="F24" s="59"/>
      <c r="G24" s="59"/>
      <c r="H24" s="59"/>
      <c r="I24" s="59"/>
      <c r="J24" s="59"/>
      <c r="K24" s="59"/>
      <c r="L24" s="59"/>
      <c r="M24" s="59"/>
      <c r="N24" s="59"/>
      <c r="O24" s="59"/>
      <c r="P24" s="59"/>
      <c r="Q24" s="59"/>
      <c r="R24" s="59"/>
      <c r="S24" s="65"/>
      <c r="T24" s="53"/>
      <c r="V24" s="23"/>
    </row>
    <row r="25" spans="1:28" ht="18" customHeight="1">
      <c r="A25" s="53"/>
      <c r="B25" s="57"/>
      <c r="C25" s="208" t="s">
        <v>22</v>
      </c>
      <c r="D25" s="208"/>
      <c r="E25" s="208"/>
      <c r="F25" s="224" t="s">
        <v>68</v>
      </c>
      <c r="G25" s="225"/>
      <c r="H25" s="225"/>
      <c r="I25" s="225"/>
      <c r="J25" s="225"/>
      <c r="K25" s="225"/>
      <c r="L25" s="225"/>
      <c r="M25" s="225"/>
      <c r="N25" s="225"/>
      <c r="O25" s="225"/>
      <c r="P25" s="225"/>
      <c r="Q25" s="225"/>
      <c r="R25" s="225"/>
      <c r="S25" s="226"/>
      <c r="T25" s="53"/>
      <c r="U25" s="27"/>
      <c r="V25" s="17" t="s">
        <v>71</v>
      </c>
      <c r="AA25" s="30" t="b">
        <v>0</v>
      </c>
      <c r="AB25" s="30" t="b">
        <v>0</v>
      </c>
    </row>
    <row r="26" spans="1:28" ht="18" customHeight="1">
      <c r="A26" s="53"/>
      <c r="B26" s="66"/>
      <c r="C26" s="204" t="s">
        <v>316</v>
      </c>
      <c r="D26" s="204"/>
      <c r="E26" s="204"/>
      <c r="F26" s="205" t="str">
        <f>IF(AA25=FALSE,"-","")</f>
        <v>-</v>
      </c>
      <c r="G26" s="206"/>
      <c r="H26" s="206"/>
      <c r="I26" s="206"/>
      <c r="J26" s="206"/>
      <c r="K26" s="206"/>
      <c r="L26" s="206"/>
      <c r="M26" s="206"/>
      <c r="N26" s="206"/>
      <c r="O26" s="206"/>
      <c r="P26" s="206"/>
      <c r="Q26" s="206"/>
      <c r="R26" s="206"/>
      <c r="S26" s="207"/>
      <c r="T26" s="53"/>
      <c r="V26" s="17"/>
    </row>
    <row r="27" spans="1:28" ht="18" customHeight="1">
      <c r="A27" s="53"/>
      <c r="B27" s="53"/>
      <c r="C27" s="53"/>
      <c r="D27" s="75"/>
      <c r="E27" s="75"/>
      <c r="F27" s="70"/>
      <c r="G27" s="70"/>
      <c r="H27" s="70"/>
      <c r="I27" s="70"/>
      <c r="J27" s="72"/>
      <c r="K27" s="72"/>
      <c r="L27" s="72"/>
      <c r="M27" s="72"/>
      <c r="N27" s="72"/>
      <c r="O27" s="76"/>
      <c r="P27" s="76"/>
      <c r="Q27" s="76"/>
      <c r="R27" s="76"/>
      <c r="S27" s="77"/>
      <c r="T27" s="53"/>
    </row>
    <row r="28" spans="1:28" ht="18" customHeight="1">
      <c r="A28" s="53"/>
      <c r="B28" s="53"/>
      <c r="C28" s="53"/>
      <c r="D28" s="75"/>
      <c r="E28" s="75"/>
      <c r="F28" s="70"/>
      <c r="G28" s="70"/>
      <c r="H28" s="70"/>
      <c r="I28" s="70"/>
      <c r="J28" s="53"/>
      <c r="K28" s="53"/>
      <c r="L28" s="53"/>
      <c r="M28" s="53"/>
      <c r="N28" s="53"/>
      <c r="O28" s="53"/>
      <c r="P28" s="53"/>
      <c r="Q28" s="53"/>
      <c r="R28" s="78"/>
      <c r="S28" s="53"/>
      <c r="T28" s="53"/>
    </row>
    <row r="29" spans="1:28" ht="18" customHeight="1">
      <c r="A29" s="53"/>
      <c r="B29" s="53"/>
      <c r="C29" s="53"/>
      <c r="D29" s="75"/>
      <c r="E29" s="75"/>
      <c r="F29" s="70"/>
      <c r="G29" s="70"/>
      <c r="H29" s="70"/>
      <c r="I29" s="70"/>
      <c r="J29" s="53"/>
      <c r="K29" s="53"/>
      <c r="L29" s="53"/>
      <c r="M29" s="53"/>
      <c r="N29" s="53"/>
      <c r="O29" s="53"/>
      <c r="P29" s="53"/>
      <c r="Q29" s="53"/>
      <c r="R29" s="53"/>
      <c r="S29" s="53"/>
      <c r="T29" s="53"/>
    </row>
    <row r="30" spans="1:28" ht="18" customHeight="1">
      <c r="A30" s="53"/>
      <c r="B30" s="53" t="s">
        <v>75</v>
      </c>
      <c r="C30" s="53"/>
      <c r="D30" s="53"/>
      <c r="E30" s="53"/>
      <c r="F30" s="53"/>
      <c r="G30" s="53"/>
      <c r="H30" s="53"/>
      <c r="I30" s="53"/>
      <c r="J30" s="53"/>
      <c r="K30" s="53"/>
      <c r="L30" s="53"/>
      <c r="M30" s="53"/>
      <c r="N30" s="53"/>
      <c r="O30" s="53"/>
      <c r="P30" s="53"/>
      <c r="Q30" s="53" t="s">
        <v>76</v>
      </c>
      <c r="R30" s="53"/>
      <c r="S30" s="53"/>
      <c r="T30" s="53"/>
    </row>
    <row r="31" spans="1:28" ht="18" customHeight="1">
      <c r="A31" s="53"/>
      <c r="B31" s="140"/>
      <c r="C31" s="141"/>
      <c r="D31" s="142"/>
      <c r="E31" s="173" t="s">
        <v>24</v>
      </c>
      <c r="F31" s="176" t="s">
        <v>77</v>
      </c>
      <c r="G31" s="177"/>
      <c r="H31" s="177"/>
      <c r="I31" s="178"/>
      <c r="J31" s="164" t="s">
        <v>25</v>
      </c>
      <c r="K31" s="165"/>
      <c r="L31" s="165"/>
      <c r="M31" s="166"/>
      <c r="N31" s="164" t="s">
        <v>26</v>
      </c>
      <c r="O31" s="165"/>
      <c r="P31" s="166"/>
      <c r="Q31" s="164" t="s">
        <v>27</v>
      </c>
      <c r="R31" s="165"/>
      <c r="S31" s="166"/>
      <c r="T31" s="53"/>
    </row>
    <row r="32" spans="1:28" ht="18" customHeight="1">
      <c r="A32" s="53"/>
      <c r="B32" s="143"/>
      <c r="C32" s="144"/>
      <c r="D32" s="145"/>
      <c r="E32" s="175"/>
      <c r="F32" s="179"/>
      <c r="G32" s="180"/>
      <c r="H32" s="180"/>
      <c r="I32" s="181"/>
      <c r="J32" s="170"/>
      <c r="K32" s="171"/>
      <c r="L32" s="171"/>
      <c r="M32" s="172"/>
      <c r="N32" s="170"/>
      <c r="O32" s="171"/>
      <c r="P32" s="172"/>
      <c r="Q32" s="170"/>
      <c r="R32" s="171"/>
      <c r="S32" s="172"/>
      <c r="T32" s="53"/>
    </row>
    <row r="33" spans="1:24" ht="18" customHeight="1">
      <c r="A33" s="53"/>
      <c r="B33" s="155" t="s">
        <v>28</v>
      </c>
      <c r="C33" s="156"/>
      <c r="D33" s="157"/>
      <c r="E33" s="173" t="s">
        <v>29</v>
      </c>
      <c r="F33" s="146" t="str">
        <f>IF(事業計画書!F39=0,"",事業計画書!F39)</f>
        <v/>
      </c>
      <c r="G33" s="147"/>
      <c r="H33" s="147"/>
      <c r="I33" s="148"/>
      <c r="J33" s="146" t="str">
        <f>IF(事業計画書!J39=0,"",事業計画書!J39)</f>
        <v/>
      </c>
      <c r="K33" s="147"/>
      <c r="L33" s="147"/>
      <c r="M33" s="148"/>
      <c r="N33" s="195" t="str">
        <f>IF(事業計画書!N39=0,"",事業計画書!N39)</f>
        <v/>
      </c>
      <c r="O33" s="196"/>
      <c r="P33" s="197"/>
      <c r="Q33" s="186" t="str">
        <f>IF(事業計画書!Q39=0,"",事業計画書!Q39)</f>
        <v/>
      </c>
      <c r="R33" s="187"/>
      <c r="S33" s="188"/>
      <c r="T33" s="53"/>
    </row>
    <row r="34" spans="1:24" ht="18" customHeight="1">
      <c r="A34" s="53"/>
      <c r="B34" s="158"/>
      <c r="C34" s="159"/>
      <c r="D34" s="160"/>
      <c r="E34" s="174"/>
      <c r="F34" s="149"/>
      <c r="G34" s="150"/>
      <c r="H34" s="150"/>
      <c r="I34" s="151"/>
      <c r="J34" s="149"/>
      <c r="K34" s="150"/>
      <c r="L34" s="150"/>
      <c r="M34" s="151"/>
      <c r="N34" s="198"/>
      <c r="O34" s="199"/>
      <c r="P34" s="200"/>
      <c r="Q34" s="189"/>
      <c r="R34" s="190"/>
      <c r="S34" s="191"/>
      <c r="T34" s="53"/>
      <c r="U34" s="37"/>
    </row>
    <row r="35" spans="1:24" ht="18" customHeight="1">
      <c r="A35" s="53"/>
      <c r="B35" s="158"/>
      <c r="C35" s="159"/>
      <c r="D35" s="160"/>
      <c r="E35" s="175"/>
      <c r="F35" s="152"/>
      <c r="G35" s="153"/>
      <c r="H35" s="153"/>
      <c r="I35" s="154"/>
      <c r="J35" s="152"/>
      <c r="K35" s="153"/>
      <c r="L35" s="153"/>
      <c r="M35" s="154"/>
      <c r="N35" s="201"/>
      <c r="O35" s="202"/>
      <c r="P35" s="203"/>
      <c r="Q35" s="192"/>
      <c r="R35" s="193"/>
      <c r="S35" s="194"/>
      <c r="T35" s="53"/>
      <c r="U35" s="37"/>
    </row>
    <row r="36" spans="1:24" ht="18" customHeight="1">
      <c r="A36" s="53"/>
      <c r="B36" s="158"/>
      <c r="C36" s="159"/>
      <c r="D36" s="160"/>
      <c r="E36" s="173" t="s">
        <v>30</v>
      </c>
      <c r="F36" s="146" t="str">
        <f>IF(事業計画書!F42=0,"",事業計画書!F42)</f>
        <v/>
      </c>
      <c r="G36" s="147"/>
      <c r="H36" s="147"/>
      <c r="I36" s="148"/>
      <c r="J36" s="146"/>
      <c r="K36" s="147"/>
      <c r="L36" s="147"/>
      <c r="M36" s="148"/>
      <c r="N36" s="195" t="str">
        <f>IF(事業計画書!N42=0,"",事業計画書!N42)</f>
        <v/>
      </c>
      <c r="O36" s="196"/>
      <c r="P36" s="197"/>
      <c r="Q36" s="186" t="str">
        <f>IF(事業計画書!Q42=0,"",事業計画書!Q42)</f>
        <v/>
      </c>
      <c r="R36" s="187"/>
      <c r="S36" s="188"/>
      <c r="T36" s="53"/>
      <c r="U36" s="37"/>
    </row>
    <row r="37" spans="1:24" ht="18" customHeight="1">
      <c r="A37" s="53"/>
      <c r="B37" s="158"/>
      <c r="C37" s="159"/>
      <c r="D37" s="160"/>
      <c r="E37" s="174"/>
      <c r="F37" s="149"/>
      <c r="G37" s="150"/>
      <c r="H37" s="150"/>
      <c r="I37" s="151"/>
      <c r="J37" s="149"/>
      <c r="K37" s="150"/>
      <c r="L37" s="150"/>
      <c r="M37" s="151"/>
      <c r="N37" s="198"/>
      <c r="O37" s="199"/>
      <c r="P37" s="200"/>
      <c r="Q37" s="189"/>
      <c r="R37" s="190"/>
      <c r="S37" s="191"/>
      <c r="T37" s="53"/>
      <c r="U37" s="37"/>
    </row>
    <row r="38" spans="1:24" ht="18" customHeight="1">
      <c r="A38" s="53"/>
      <c r="B38" s="161"/>
      <c r="C38" s="162"/>
      <c r="D38" s="163"/>
      <c r="E38" s="175"/>
      <c r="F38" s="152"/>
      <c r="G38" s="153"/>
      <c r="H38" s="153"/>
      <c r="I38" s="154"/>
      <c r="J38" s="152"/>
      <c r="K38" s="153"/>
      <c r="L38" s="153"/>
      <c r="M38" s="154"/>
      <c r="N38" s="201"/>
      <c r="O38" s="202"/>
      <c r="P38" s="203"/>
      <c r="Q38" s="192"/>
      <c r="R38" s="193"/>
      <c r="S38" s="194"/>
      <c r="T38" s="53"/>
      <c r="U38" s="37"/>
    </row>
    <row r="39" spans="1:24" ht="18" customHeight="1">
      <c r="A39" s="53"/>
      <c r="B39" s="164" t="s">
        <v>21</v>
      </c>
      <c r="C39" s="165"/>
      <c r="D39" s="166"/>
      <c r="E39" s="173" t="s">
        <v>29</v>
      </c>
      <c r="F39" s="146" t="str">
        <f>IF(事業計画書!F45=0,"",事業計画書!F45)</f>
        <v/>
      </c>
      <c r="G39" s="147"/>
      <c r="H39" s="147"/>
      <c r="I39" s="148"/>
      <c r="J39" s="146"/>
      <c r="K39" s="147"/>
      <c r="L39" s="147"/>
      <c r="M39" s="148"/>
      <c r="N39" s="195" t="str">
        <f>IF(事業計画書!N45=0,"",事業計画書!N45)</f>
        <v/>
      </c>
      <c r="O39" s="196"/>
      <c r="P39" s="197"/>
      <c r="Q39" s="186" t="str">
        <f>IF(事業計画書!Q45=0,"",事業計画書!Q45)</f>
        <v/>
      </c>
      <c r="R39" s="187"/>
      <c r="S39" s="188"/>
      <c r="T39" s="53"/>
      <c r="U39" s="37"/>
    </row>
    <row r="40" spans="1:24" ht="18" customHeight="1">
      <c r="A40" s="53"/>
      <c r="B40" s="167"/>
      <c r="C40" s="168"/>
      <c r="D40" s="169"/>
      <c r="E40" s="174"/>
      <c r="F40" s="149"/>
      <c r="G40" s="150"/>
      <c r="H40" s="150"/>
      <c r="I40" s="151"/>
      <c r="J40" s="149"/>
      <c r="K40" s="150"/>
      <c r="L40" s="150"/>
      <c r="M40" s="151"/>
      <c r="N40" s="198"/>
      <c r="O40" s="199"/>
      <c r="P40" s="200"/>
      <c r="Q40" s="189"/>
      <c r="R40" s="190"/>
      <c r="S40" s="191"/>
      <c r="T40" s="53"/>
      <c r="U40" s="37"/>
    </row>
    <row r="41" spans="1:24" ht="18" customHeight="1">
      <c r="A41" s="53"/>
      <c r="B41" s="167"/>
      <c r="C41" s="168"/>
      <c r="D41" s="169"/>
      <c r="E41" s="175"/>
      <c r="F41" s="152"/>
      <c r="G41" s="153"/>
      <c r="H41" s="153"/>
      <c r="I41" s="154"/>
      <c r="J41" s="152"/>
      <c r="K41" s="153"/>
      <c r="L41" s="153"/>
      <c r="M41" s="154"/>
      <c r="N41" s="201"/>
      <c r="O41" s="202"/>
      <c r="P41" s="203"/>
      <c r="Q41" s="192"/>
      <c r="R41" s="193"/>
      <c r="S41" s="194"/>
      <c r="T41" s="53"/>
      <c r="U41" s="37"/>
      <c r="V41" s="32"/>
      <c r="X41" s="33"/>
    </row>
    <row r="42" spans="1:24" ht="18" customHeight="1">
      <c r="A42" s="53"/>
      <c r="B42" s="167"/>
      <c r="C42" s="168"/>
      <c r="D42" s="169"/>
      <c r="E42" s="173" t="s">
        <v>30</v>
      </c>
      <c r="F42" s="146" t="str">
        <f>IF(事業計画書!F48=0,"",事業計画書!F48)</f>
        <v/>
      </c>
      <c r="G42" s="147"/>
      <c r="H42" s="147"/>
      <c r="I42" s="148"/>
      <c r="J42" s="146"/>
      <c r="K42" s="147"/>
      <c r="L42" s="147"/>
      <c r="M42" s="148"/>
      <c r="N42" s="195" t="str">
        <f>IF(事業計画書!N48=0,"",事業計画書!N48)</f>
        <v/>
      </c>
      <c r="O42" s="196"/>
      <c r="P42" s="197"/>
      <c r="Q42" s="186" t="str">
        <f>IF(事業計画書!Q48=0,"",事業計画書!Q48)</f>
        <v/>
      </c>
      <c r="R42" s="187"/>
      <c r="S42" s="188"/>
      <c r="T42" s="53"/>
      <c r="U42" s="37"/>
      <c r="V42" s="32"/>
      <c r="X42" s="33"/>
    </row>
    <row r="43" spans="1:24" ht="18" customHeight="1">
      <c r="A43" s="53"/>
      <c r="B43" s="167"/>
      <c r="C43" s="168"/>
      <c r="D43" s="169"/>
      <c r="E43" s="174"/>
      <c r="F43" s="149"/>
      <c r="G43" s="150"/>
      <c r="H43" s="150"/>
      <c r="I43" s="151"/>
      <c r="J43" s="149"/>
      <c r="K43" s="150"/>
      <c r="L43" s="150"/>
      <c r="M43" s="151"/>
      <c r="N43" s="198"/>
      <c r="O43" s="199"/>
      <c r="P43" s="200"/>
      <c r="Q43" s="189"/>
      <c r="R43" s="190"/>
      <c r="S43" s="191"/>
      <c r="T43" s="53"/>
      <c r="U43" s="37"/>
      <c r="V43" s="32"/>
      <c r="W43" s="35"/>
      <c r="X43" s="33"/>
    </row>
    <row r="44" spans="1:24" ht="18" customHeight="1">
      <c r="A44" s="53"/>
      <c r="B44" s="170"/>
      <c r="C44" s="171"/>
      <c r="D44" s="172"/>
      <c r="E44" s="175"/>
      <c r="F44" s="152"/>
      <c r="G44" s="153"/>
      <c r="H44" s="153"/>
      <c r="I44" s="154"/>
      <c r="J44" s="152"/>
      <c r="K44" s="153"/>
      <c r="L44" s="153"/>
      <c r="M44" s="154"/>
      <c r="N44" s="201"/>
      <c r="O44" s="202"/>
      <c r="P44" s="203"/>
      <c r="Q44" s="192"/>
      <c r="R44" s="193"/>
      <c r="S44" s="194"/>
      <c r="T44" s="53"/>
      <c r="U44" s="37"/>
      <c r="V44" s="32"/>
      <c r="W44" s="35"/>
      <c r="X44" s="33"/>
    </row>
    <row r="45" spans="1:24" ht="18" customHeight="1">
      <c r="A45" s="53"/>
      <c r="B45" s="53" t="s">
        <v>31</v>
      </c>
      <c r="C45" s="53"/>
      <c r="D45" s="53"/>
      <c r="E45" s="53"/>
      <c r="F45" s="53"/>
      <c r="G45" s="53"/>
      <c r="H45" s="53"/>
      <c r="I45" s="53"/>
      <c r="J45" s="53"/>
      <c r="K45" s="53"/>
      <c r="L45" s="53"/>
      <c r="M45" s="53"/>
      <c r="N45" s="53"/>
      <c r="O45" s="53"/>
      <c r="P45" s="53"/>
      <c r="Q45" s="53"/>
      <c r="R45" s="53"/>
      <c r="S45" s="53"/>
      <c r="T45" s="53"/>
      <c r="U45" s="37"/>
      <c r="V45" s="32"/>
      <c r="W45" s="35"/>
      <c r="X45" s="33"/>
    </row>
    <row r="46" spans="1:24" ht="18" customHeight="1">
      <c r="A46" s="53"/>
      <c r="B46" s="53"/>
      <c r="C46" s="53"/>
      <c r="D46" s="53"/>
      <c r="E46" s="53"/>
      <c r="F46" s="53"/>
      <c r="G46" s="53"/>
      <c r="H46" s="53"/>
      <c r="I46" s="53"/>
      <c r="J46" s="53"/>
      <c r="K46" s="53"/>
      <c r="L46" s="53"/>
      <c r="M46" s="53"/>
      <c r="N46" s="53"/>
      <c r="O46" s="53"/>
      <c r="P46" s="53"/>
      <c r="Q46" s="53"/>
      <c r="R46" s="53"/>
      <c r="S46" s="53"/>
      <c r="T46" s="53"/>
      <c r="V46" s="32"/>
      <c r="W46" s="36"/>
      <c r="X46" s="33"/>
    </row>
    <row r="47" spans="1:24" ht="18" customHeight="1">
      <c r="A47" s="53"/>
      <c r="B47" s="53"/>
      <c r="C47" s="53"/>
      <c r="D47" s="53"/>
      <c r="E47" s="53"/>
      <c r="F47" s="53"/>
      <c r="G47" s="53"/>
      <c r="H47" s="53"/>
      <c r="I47" s="53"/>
      <c r="J47" s="53"/>
      <c r="K47" s="53"/>
      <c r="L47" s="53"/>
      <c r="M47" s="53"/>
      <c r="N47" s="53"/>
      <c r="O47" s="53"/>
      <c r="P47" s="53"/>
      <c r="Q47" s="53"/>
      <c r="R47" s="53"/>
      <c r="S47" s="53"/>
      <c r="T47" s="53"/>
      <c r="V47" s="32"/>
      <c r="W47" s="36"/>
      <c r="X47" s="33"/>
    </row>
    <row r="48" spans="1:24" ht="18" customHeight="1">
      <c r="A48" s="53"/>
      <c r="B48" s="53"/>
      <c r="C48" s="53"/>
      <c r="D48" s="53"/>
      <c r="E48" s="53"/>
      <c r="F48" s="53"/>
      <c r="G48" s="53"/>
      <c r="H48" s="53"/>
      <c r="I48" s="53"/>
      <c r="J48" s="53"/>
      <c r="K48" s="53"/>
      <c r="L48" s="53"/>
      <c r="M48" s="53"/>
      <c r="N48" s="53"/>
      <c r="O48" s="53"/>
      <c r="P48" s="53"/>
      <c r="Q48" s="53"/>
      <c r="R48" s="53"/>
      <c r="S48" s="53"/>
      <c r="T48" s="53"/>
      <c r="V48" s="32"/>
      <c r="X48" s="33"/>
    </row>
    <row r="49" spans="1:28" ht="18" customHeight="1">
      <c r="A49" s="53"/>
      <c r="B49" s="53"/>
      <c r="C49" s="53"/>
      <c r="D49" s="53"/>
      <c r="E49" s="53"/>
      <c r="F49" s="53"/>
      <c r="G49" s="53"/>
      <c r="H49" s="53"/>
      <c r="I49" s="53"/>
      <c r="J49" s="53"/>
      <c r="K49" s="53"/>
      <c r="L49" s="53"/>
      <c r="M49" s="53"/>
      <c r="N49" s="53"/>
      <c r="O49" s="53"/>
      <c r="P49" s="53"/>
      <c r="Q49" s="53"/>
      <c r="R49" s="53"/>
      <c r="S49" s="53"/>
      <c r="T49" s="53"/>
      <c r="V49" s="32"/>
      <c r="X49" s="33"/>
    </row>
    <row r="50" spans="1:28" ht="18" customHeight="1">
      <c r="A50" s="53"/>
      <c r="B50" s="53"/>
      <c r="C50" s="53"/>
      <c r="D50" s="53"/>
      <c r="E50" s="53"/>
      <c r="F50" s="53"/>
      <c r="G50" s="53"/>
      <c r="H50" s="53"/>
      <c r="I50" s="53"/>
      <c r="J50" s="53"/>
      <c r="K50" s="53"/>
      <c r="L50" s="53"/>
      <c r="M50" s="53"/>
      <c r="N50" s="53"/>
      <c r="O50" s="53"/>
      <c r="P50" s="53"/>
      <c r="Q50" s="53"/>
      <c r="R50" s="53"/>
      <c r="S50" s="53"/>
      <c r="T50" s="53"/>
      <c r="V50" s="32"/>
      <c r="W50" s="34"/>
      <c r="X50" s="33"/>
    </row>
    <row r="51" spans="1:28" ht="18" customHeight="1">
      <c r="V51" s="32"/>
      <c r="W51" s="33"/>
      <c r="X51" s="33"/>
    </row>
    <row r="52" spans="1:28" ht="18" customHeight="1">
      <c r="T52" s="124"/>
    </row>
    <row r="53" spans="1:28" ht="18" customHeight="1">
      <c r="V53" s="2"/>
      <c r="AB53" s="2"/>
    </row>
    <row r="54" spans="1:28" ht="18" customHeight="1">
      <c r="V54" s="2"/>
      <c r="AB54" s="2"/>
    </row>
    <row r="55" spans="1:28" ht="18" customHeight="1">
      <c r="V55" s="2"/>
      <c r="AB55" s="2"/>
    </row>
    <row r="56" spans="1:28" ht="18" customHeight="1">
      <c r="V56" s="2"/>
      <c r="AB56" s="2"/>
    </row>
    <row r="57" spans="1:28" ht="18" customHeight="1">
      <c r="V57" s="2"/>
      <c r="AB57" s="2"/>
    </row>
    <row r="58" spans="1:28" ht="18" customHeight="1">
      <c r="V58" s="2"/>
      <c r="AB58" s="2"/>
    </row>
    <row r="59" spans="1:28" ht="18" customHeight="1">
      <c r="V59" s="2"/>
      <c r="AB59" s="2"/>
    </row>
    <row r="60" spans="1:28" ht="18" customHeight="1">
      <c r="AB60" s="2"/>
    </row>
    <row r="61" spans="1:28" ht="18" customHeight="1">
      <c r="V61" s="13"/>
      <c r="W61" s="2"/>
      <c r="AB61" s="2"/>
    </row>
    <row r="62" spans="1:28" ht="18" customHeight="1">
      <c r="V62" s="2"/>
      <c r="W62" s="2"/>
      <c r="AB62" s="2"/>
    </row>
    <row r="63" spans="1:28" ht="18" customHeight="1">
      <c r="W63" s="2"/>
    </row>
    <row r="64" spans="1:28" ht="18" customHeight="1"/>
    <row r="65" spans="2:22" ht="18" customHeight="1">
      <c r="V65" s="13"/>
    </row>
    <row r="66" spans="2:22" ht="18" customHeight="1">
      <c r="V66" s="13"/>
    </row>
    <row r="67" spans="2:22" ht="18" customHeight="1"/>
    <row r="68" spans="2:22" ht="18" customHeight="1"/>
    <row r="69" spans="2:22" ht="18" customHeight="1"/>
    <row r="70" spans="2:22" ht="18" customHeight="1"/>
    <row r="71" spans="2:22" ht="18" customHeight="1">
      <c r="N71" s="26"/>
      <c r="O71" s="26"/>
      <c r="P71" s="26"/>
      <c r="Q71" s="26"/>
      <c r="R71" s="26"/>
      <c r="T71" s="25"/>
      <c r="V71" s="13"/>
    </row>
    <row r="72" spans="2:22" ht="18" customHeight="1"/>
    <row r="73" spans="2:22" ht="18" customHeight="1"/>
    <row r="74" spans="2:22" ht="18" customHeight="1"/>
    <row r="75" spans="2:22" ht="18" customHeight="1"/>
    <row r="76" spans="2:22" ht="18" customHeight="1"/>
    <row r="77" spans="2:22" ht="18" customHeight="1">
      <c r="B77" s="2"/>
      <c r="E77" s="1"/>
    </row>
    <row r="78" spans="2:22" ht="18" customHeight="1">
      <c r="B78" s="2"/>
      <c r="E78" s="19"/>
    </row>
    <row r="79" spans="2:22" ht="18" customHeight="1">
      <c r="B79" s="2"/>
      <c r="E79" s="1"/>
    </row>
    <row r="80" spans="2:22" ht="18" customHeight="1">
      <c r="B80" s="2"/>
      <c r="E80" s="19"/>
    </row>
    <row r="81" spans="2:5" ht="18" customHeight="1">
      <c r="B81" s="2"/>
      <c r="E81" s="1"/>
    </row>
    <row r="82" spans="2:5" ht="18" customHeight="1">
      <c r="B82" s="2"/>
      <c r="E82" s="19"/>
    </row>
    <row r="83" spans="2:5" ht="18" customHeight="1">
      <c r="E83" s="1"/>
    </row>
    <row r="84" spans="2:5" ht="18" customHeight="1">
      <c r="E84" s="19"/>
    </row>
    <row r="85" spans="2:5" ht="18" customHeight="1">
      <c r="E85" s="1"/>
    </row>
    <row r="86" spans="2:5" ht="18" customHeight="1">
      <c r="E86" s="19"/>
    </row>
    <row r="87" spans="2:5" ht="18" customHeight="1">
      <c r="E87" s="1"/>
    </row>
    <row r="88" spans="2:5" ht="18" customHeight="1"/>
    <row r="89" spans="2:5" ht="18" customHeight="1"/>
    <row r="90" spans="2:5" ht="18" customHeight="1"/>
    <row r="91" spans="2:5" ht="18" customHeight="1"/>
    <row r="92" spans="2:5" ht="18" customHeight="1"/>
    <row r="93" spans="2:5" ht="18" customHeight="1"/>
    <row r="94" spans="2:5" ht="18" customHeight="1"/>
    <row r="95" spans="2:5" ht="18" customHeight="1"/>
    <row r="96" spans="2:5" ht="18" customHeight="1"/>
    <row r="97" ht="18" customHeight="1"/>
    <row r="98" ht="18" customHeight="1"/>
    <row r="99" ht="18" customHeight="1"/>
    <row r="100" ht="18" customHeight="1"/>
    <row r="101" ht="18" customHeight="1"/>
    <row r="102" ht="18" customHeight="1"/>
  </sheetData>
  <sheetProtection algorithmName="SHA-512" hashValue="wUHuQJ7XwXi3EP0Ny5wBO7Gntu3lSh1Lm0srwiI/VLyd06Ipf0MiAT+bjxWi6hi6VLcy2PXh0+3egL1G76QAZQ==" saltValue="W1vDdB3EdpngVtJzgqveGA==" spinCount="100000" sheet="1" formatCells="0" selectLockedCells="1"/>
  <protectedRanges>
    <protectedRange sqref="F5:S7 J11:N14 P11:P14 R11:R14 J16:N18 P16:P18 R16:R18 J22:N23 P22:P23 R22:R23 F26 F33:S44" name="範囲1"/>
  </protectedRanges>
  <mergeCells count="61">
    <mergeCell ref="N42:P44"/>
    <mergeCell ref="Q42:S44"/>
    <mergeCell ref="Q36:S38"/>
    <mergeCell ref="B39:D44"/>
    <mergeCell ref="E39:E41"/>
    <mergeCell ref="F39:I41"/>
    <mergeCell ref="J39:M41"/>
    <mergeCell ref="N39:P41"/>
    <mergeCell ref="Q39:S41"/>
    <mergeCell ref="E42:E44"/>
    <mergeCell ref="F42:I44"/>
    <mergeCell ref="J42:M44"/>
    <mergeCell ref="B33:D38"/>
    <mergeCell ref="E33:E35"/>
    <mergeCell ref="F33:I35"/>
    <mergeCell ref="J33:M35"/>
    <mergeCell ref="N33:P35"/>
    <mergeCell ref="Q33:S35"/>
    <mergeCell ref="E36:E38"/>
    <mergeCell ref="F36:I38"/>
    <mergeCell ref="J36:M38"/>
    <mergeCell ref="N36:P38"/>
    <mergeCell ref="C26:E26"/>
    <mergeCell ref="F26:S26"/>
    <mergeCell ref="B31:D32"/>
    <mergeCell ref="E31:E32"/>
    <mergeCell ref="F31:I32"/>
    <mergeCell ref="J31:M32"/>
    <mergeCell ref="N31:P32"/>
    <mergeCell ref="Q31:S32"/>
    <mergeCell ref="C25:E25"/>
    <mergeCell ref="F19:I19"/>
    <mergeCell ref="D21:E23"/>
    <mergeCell ref="F21:I21"/>
    <mergeCell ref="J21:R21"/>
    <mergeCell ref="F22:I23"/>
    <mergeCell ref="J22:N22"/>
    <mergeCell ref="J23:N23"/>
    <mergeCell ref="F25:S25"/>
    <mergeCell ref="J19:S19"/>
    <mergeCell ref="J18:N18"/>
    <mergeCell ref="D15:E19"/>
    <mergeCell ref="F15:I15"/>
    <mergeCell ref="J15:R15"/>
    <mergeCell ref="F16:I18"/>
    <mergeCell ref="J16:N16"/>
    <mergeCell ref="J17:N17"/>
    <mergeCell ref="X12:X13"/>
    <mergeCell ref="J13:N13"/>
    <mergeCell ref="J11:N11"/>
    <mergeCell ref="J14:N14"/>
    <mergeCell ref="B3:S3"/>
    <mergeCell ref="B5:E7"/>
    <mergeCell ref="F5:S6"/>
    <mergeCell ref="F7:S7"/>
    <mergeCell ref="B8:S8"/>
    <mergeCell ref="D10:E14"/>
    <mergeCell ref="F10:I10"/>
    <mergeCell ref="J10:R10"/>
    <mergeCell ref="F11:I14"/>
    <mergeCell ref="J12:N12"/>
  </mergeCells>
  <phoneticPr fontId="9"/>
  <conditionalFormatting sqref="F5:S7">
    <cfRule type="cellIs" dxfId="39" priority="48" operator="equal">
      <formula>""</formula>
    </cfRule>
  </conditionalFormatting>
  <conditionalFormatting sqref="F25:S25">
    <cfRule type="expression" dxfId="38" priority="79">
      <formula>IF(AND($AA$25=FALSE,$AB$25=FALSE),TRUE,"")</formula>
    </cfRule>
    <cfRule type="expression" dxfId="37" priority="80">
      <formula>IF(AND($AA$25=TRUE,$AB$25=TRUE),TRUE,"")</formula>
    </cfRule>
  </conditionalFormatting>
  <conditionalFormatting sqref="F26:S26">
    <cfRule type="cellIs" dxfId="36" priority="19" operator="equal">
      <formula>""</formula>
    </cfRule>
  </conditionalFormatting>
  <conditionalFormatting sqref="J11">
    <cfRule type="cellIs" dxfId="35" priority="13" operator="equal">
      <formula>""</formula>
    </cfRule>
  </conditionalFormatting>
  <conditionalFormatting sqref="J16">
    <cfRule type="cellIs" dxfId="34" priority="10" operator="equal">
      <formula>""</formula>
    </cfRule>
  </conditionalFormatting>
  <conditionalFormatting sqref="J22:N22">
    <cfRule type="notContainsBlanks" priority="2" stopIfTrue="1">
      <formula>LEN(TRIM(J22))&gt;0</formula>
    </cfRule>
    <cfRule type="expression" dxfId="33" priority="6">
      <formula>$U$20=TRUE</formula>
    </cfRule>
  </conditionalFormatting>
  <conditionalFormatting sqref="J15:R15">
    <cfRule type="cellIs" dxfId="32" priority="14" operator="equal">
      <formula>""</formula>
    </cfRule>
  </conditionalFormatting>
  <conditionalFormatting sqref="J21:R21">
    <cfRule type="cellIs" dxfId="31" priority="7" operator="equal">
      <formula>""</formula>
    </cfRule>
  </conditionalFormatting>
  <conditionalFormatting sqref="J19:S19">
    <cfRule type="expression" dxfId="30" priority="15">
      <formula>IF(AND($U$9=TRUE,$AA$19=FALSE,$AB$19=FALSE),TRUE,"")</formula>
    </cfRule>
    <cfRule type="expression" dxfId="29" priority="16">
      <formula>IF(AND($AA$19=TRUE,$AB$19=TRUE),TRUE,"")</formula>
    </cfRule>
  </conditionalFormatting>
  <conditionalFormatting sqref="P11">
    <cfRule type="cellIs" dxfId="28" priority="12" operator="equal">
      <formula>""</formula>
    </cfRule>
  </conditionalFormatting>
  <conditionalFormatting sqref="P16">
    <cfRule type="cellIs" dxfId="27" priority="9" operator="equal">
      <formula>""</formula>
    </cfRule>
  </conditionalFormatting>
  <conditionalFormatting sqref="P22">
    <cfRule type="notContainsBlanks" priority="3" stopIfTrue="1">
      <formula>LEN(TRIM(P22))&gt;0</formula>
    </cfRule>
    <cfRule type="expression" dxfId="26" priority="5">
      <formula>$U$20=TRUE</formula>
    </cfRule>
  </conditionalFormatting>
  <conditionalFormatting sqref="R11">
    <cfRule type="cellIs" dxfId="25" priority="11" operator="equal">
      <formula>""</formula>
    </cfRule>
  </conditionalFormatting>
  <conditionalFormatting sqref="R16">
    <cfRule type="cellIs" dxfId="24" priority="8" operator="equal">
      <formula>""</formula>
    </cfRule>
  </conditionalFormatting>
  <conditionalFormatting sqref="R22">
    <cfRule type="notContainsBlanks" priority="1" stopIfTrue="1">
      <formula>LEN(TRIM(R22))&gt;0</formula>
    </cfRule>
    <cfRule type="expression" dxfId="23" priority="4">
      <formula>$U$20=TRUE</formula>
    </cfRule>
  </conditionalFormatting>
  <pageMargins left="0.7" right="0.7" top="0.75" bottom="0.75" header="0.3" footer="0.3"/>
  <pageSetup paperSize="9" scale="76" fitToHeight="0" orientation="portrait" r:id="rId1"/>
  <drawing r:id="rId2"/>
  <legacyDrawing r:id="rId3"/>
  <mc:AlternateContent xmlns:mc="http://schemas.openxmlformats.org/markup-compatibility/2006">
    <mc:Choice Requires="x14"/>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92B8-75AA-4187-BE8F-2FE131D35E45}">
  <sheetPr>
    <tabColor theme="5" tint="-0.249977111117893"/>
    <pageSetUpPr fitToPage="1"/>
  </sheetPr>
  <dimension ref="A1:AB52"/>
  <sheetViews>
    <sheetView view="pageBreakPreview" zoomScaleNormal="100" zoomScaleSheetLayoutView="100" workbookViewId="0">
      <selection activeCell="E12" sqref="E12:J13"/>
    </sheetView>
  </sheetViews>
  <sheetFormatPr defaultRowHeight="12.75"/>
  <cols>
    <col min="1" max="1" width="7" customWidth="1"/>
    <col min="2" max="19" width="5.7109375" customWidth="1"/>
    <col min="20" max="20" width="7" customWidth="1"/>
    <col min="24" max="24" width="10.42578125" bestFit="1" customWidth="1"/>
    <col min="25" max="25" width="9.28515625" bestFit="1" customWidth="1"/>
  </cols>
  <sheetData>
    <row r="1" spans="1:26" ht="18" customHeight="1">
      <c r="A1" s="53"/>
      <c r="B1" s="53"/>
      <c r="C1" s="53"/>
      <c r="D1" s="53"/>
      <c r="E1" s="53"/>
      <c r="F1" s="53"/>
      <c r="G1" s="53"/>
      <c r="H1" s="53"/>
      <c r="I1" s="53"/>
      <c r="J1" s="53"/>
      <c r="K1" s="53"/>
      <c r="L1" s="53"/>
      <c r="M1" s="53"/>
      <c r="N1" s="53"/>
      <c r="O1" s="53"/>
      <c r="P1" s="53"/>
      <c r="Q1" s="53"/>
      <c r="R1" s="53"/>
      <c r="S1" s="53"/>
      <c r="T1" s="53"/>
    </row>
    <row r="2" spans="1:26" ht="18" customHeight="1">
      <c r="A2" s="53"/>
      <c r="B2" s="53" t="s">
        <v>274</v>
      </c>
      <c r="C2" s="53"/>
      <c r="D2" s="53"/>
      <c r="E2" s="53"/>
      <c r="F2" s="53"/>
      <c r="G2" s="53"/>
      <c r="H2" s="53"/>
      <c r="I2" s="53"/>
      <c r="J2" s="53"/>
      <c r="K2" s="53"/>
      <c r="L2" s="53"/>
      <c r="M2" s="53"/>
      <c r="N2" s="53"/>
      <c r="O2" s="53"/>
      <c r="P2" s="53"/>
      <c r="Q2" s="53"/>
      <c r="R2" s="53"/>
      <c r="S2" s="53"/>
      <c r="T2" s="53"/>
    </row>
    <row r="3" spans="1:26" ht="18" customHeight="1">
      <c r="A3" s="53"/>
      <c r="B3" s="53"/>
      <c r="C3" s="53"/>
      <c r="D3" s="53"/>
      <c r="E3" s="53"/>
      <c r="F3" s="53"/>
      <c r="G3" s="53"/>
      <c r="H3" s="53"/>
      <c r="I3" s="53"/>
      <c r="J3" s="53"/>
      <c r="K3" s="53"/>
      <c r="L3" s="53"/>
      <c r="M3" s="53"/>
      <c r="N3" s="53"/>
      <c r="O3" s="53"/>
      <c r="P3" s="53"/>
      <c r="Q3" s="53"/>
      <c r="R3" s="53"/>
      <c r="S3" s="53"/>
      <c r="T3" s="53"/>
    </row>
    <row r="4" spans="1:26" ht="18" customHeight="1">
      <c r="A4" s="53"/>
      <c r="B4" s="130" t="s">
        <v>273</v>
      </c>
      <c r="C4" s="130"/>
      <c r="D4" s="130"/>
      <c r="E4" s="130"/>
      <c r="F4" s="130"/>
      <c r="G4" s="130"/>
      <c r="H4" s="130"/>
      <c r="I4" s="130"/>
      <c r="J4" s="130"/>
      <c r="K4" s="130"/>
      <c r="L4" s="130"/>
      <c r="M4" s="130"/>
      <c r="N4" s="130"/>
      <c r="O4" s="130"/>
      <c r="P4" s="130"/>
      <c r="Q4" s="130"/>
      <c r="R4" s="130"/>
      <c r="S4" s="130"/>
      <c r="T4" s="53"/>
    </row>
    <row r="5" spans="1:26" ht="18" customHeight="1">
      <c r="A5" s="53"/>
      <c r="B5" s="53" t="s">
        <v>81</v>
      </c>
      <c r="C5" s="53"/>
      <c r="D5" s="53"/>
      <c r="E5" s="53"/>
      <c r="F5" s="53"/>
      <c r="G5" s="53"/>
      <c r="H5" s="53"/>
      <c r="I5" s="53"/>
      <c r="J5" s="53"/>
      <c r="K5" s="53"/>
      <c r="L5" s="53"/>
      <c r="M5" s="53"/>
      <c r="N5" s="53"/>
      <c r="O5" s="53"/>
      <c r="P5" s="53"/>
      <c r="Q5" s="53"/>
      <c r="R5" s="53"/>
      <c r="S5" s="71" t="s">
        <v>76</v>
      </c>
      <c r="T5" s="53"/>
    </row>
    <row r="6" spans="1:26" ht="18" customHeight="1">
      <c r="A6" s="53"/>
      <c r="B6" s="254" t="s">
        <v>43</v>
      </c>
      <c r="C6" s="254"/>
      <c r="D6" s="254"/>
      <c r="E6" s="164" t="s">
        <v>276</v>
      </c>
      <c r="F6" s="165"/>
      <c r="G6" s="165"/>
      <c r="H6" s="165"/>
      <c r="I6" s="165"/>
      <c r="J6" s="166"/>
      <c r="K6" s="164" t="s">
        <v>275</v>
      </c>
      <c r="L6" s="165"/>
      <c r="M6" s="165"/>
      <c r="N6" s="165"/>
      <c r="O6" s="166"/>
      <c r="P6" s="254" t="s">
        <v>45</v>
      </c>
      <c r="Q6" s="254"/>
      <c r="R6" s="254"/>
      <c r="S6" s="254"/>
      <c r="T6" s="53"/>
    </row>
    <row r="7" spans="1:26" ht="18" customHeight="1">
      <c r="A7" s="53"/>
      <c r="B7" s="254"/>
      <c r="C7" s="254"/>
      <c r="D7" s="254"/>
      <c r="E7" s="170"/>
      <c r="F7" s="171"/>
      <c r="G7" s="171"/>
      <c r="H7" s="171"/>
      <c r="I7" s="171"/>
      <c r="J7" s="172"/>
      <c r="K7" s="170"/>
      <c r="L7" s="171"/>
      <c r="M7" s="171"/>
      <c r="N7" s="171"/>
      <c r="O7" s="172"/>
      <c r="P7" s="254"/>
      <c r="Q7" s="254"/>
      <c r="R7" s="254"/>
      <c r="S7" s="254"/>
      <c r="T7" s="53"/>
    </row>
    <row r="8" spans="1:26" ht="18" customHeight="1">
      <c r="A8" s="53"/>
      <c r="B8" s="254" t="s">
        <v>46</v>
      </c>
      <c r="C8" s="254"/>
      <c r="D8" s="254"/>
      <c r="E8" s="372">
        <f>MIN(X8+X9,X10)</f>
        <v>0</v>
      </c>
      <c r="F8" s="373"/>
      <c r="G8" s="373"/>
      <c r="H8" s="373"/>
      <c r="I8" s="373"/>
      <c r="J8" s="374"/>
      <c r="K8" s="372">
        <f>収支予算書!X8+収支予算書!X9</f>
        <v>0</v>
      </c>
      <c r="L8" s="373"/>
      <c r="M8" s="373"/>
      <c r="N8" s="373"/>
      <c r="O8" s="374"/>
      <c r="P8" s="251"/>
      <c r="Q8" s="251"/>
      <c r="R8" s="251"/>
      <c r="S8" s="251"/>
      <c r="T8" s="53"/>
      <c r="V8" s="2" t="s">
        <v>84</v>
      </c>
      <c r="X8" s="103">
        <f>70000*事業実績書!X12</f>
        <v>0</v>
      </c>
      <c r="Y8" s="103"/>
    </row>
    <row r="9" spans="1:26" ht="18" customHeight="1">
      <c r="A9" s="53"/>
      <c r="B9" s="173"/>
      <c r="C9" s="173"/>
      <c r="D9" s="173"/>
      <c r="E9" s="375"/>
      <c r="F9" s="376"/>
      <c r="G9" s="376"/>
      <c r="H9" s="376"/>
      <c r="I9" s="376"/>
      <c r="J9" s="377"/>
      <c r="K9" s="375"/>
      <c r="L9" s="376"/>
      <c r="M9" s="376"/>
      <c r="N9" s="376"/>
      <c r="O9" s="377"/>
      <c r="P9" s="261"/>
      <c r="Q9" s="261"/>
      <c r="R9" s="261"/>
      <c r="S9" s="261"/>
      <c r="T9" s="53"/>
      <c r="V9" s="2" t="s">
        <v>85</v>
      </c>
      <c r="X9" s="103">
        <f>ROUNDDOWN(Y9,-3)</f>
        <v>0</v>
      </c>
      <c r="Y9" s="103">
        <f>(事業実績書!J39+事業実績書!J42)/3</f>
        <v>0</v>
      </c>
    </row>
    <row r="10" spans="1:26" ht="18" customHeight="1">
      <c r="A10" s="53"/>
      <c r="B10" s="175" t="s">
        <v>47</v>
      </c>
      <c r="C10" s="175"/>
      <c r="D10" s="175"/>
      <c r="E10" s="375" t="e">
        <f>E14-E12-E8</f>
        <v>#VALUE!</v>
      </c>
      <c r="F10" s="376"/>
      <c r="G10" s="376"/>
      <c r="H10" s="376"/>
      <c r="I10" s="376"/>
      <c r="J10" s="377"/>
      <c r="K10" s="375">
        <f>K14-K12-K8</f>
        <v>0</v>
      </c>
      <c r="L10" s="376"/>
      <c r="M10" s="376"/>
      <c r="N10" s="376"/>
      <c r="O10" s="377"/>
      <c r="P10" s="260"/>
      <c r="Q10" s="260"/>
      <c r="R10" s="260"/>
      <c r="S10" s="260"/>
      <c r="T10" s="53"/>
      <c r="V10" s="2" t="s">
        <v>379</v>
      </c>
      <c r="X10" s="103">
        <v>2000000</v>
      </c>
      <c r="Y10" s="103"/>
    </row>
    <row r="11" spans="1:26" ht="18" customHeight="1">
      <c r="A11" s="53"/>
      <c r="B11" s="173"/>
      <c r="C11" s="173"/>
      <c r="D11" s="173"/>
      <c r="E11" s="375"/>
      <c r="F11" s="376"/>
      <c r="G11" s="376"/>
      <c r="H11" s="376"/>
      <c r="I11" s="376"/>
      <c r="J11" s="377"/>
      <c r="K11" s="375"/>
      <c r="L11" s="376"/>
      <c r="M11" s="376"/>
      <c r="N11" s="376"/>
      <c r="O11" s="377"/>
      <c r="P11" s="261"/>
      <c r="Q11" s="261"/>
      <c r="R11" s="261"/>
      <c r="S11" s="261"/>
      <c r="T11" s="53"/>
    </row>
    <row r="12" spans="1:26" ht="18" customHeight="1">
      <c r="A12" s="53"/>
      <c r="B12" s="175" t="s">
        <v>48</v>
      </c>
      <c r="C12" s="175"/>
      <c r="D12" s="175"/>
      <c r="E12" s="375"/>
      <c r="F12" s="376"/>
      <c r="G12" s="376"/>
      <c r="H12" s="376"/>
      <c r="I12" s="376"/>
      <c r="J12" s="377"/>
      <c r="K12" s="375"/>
      <c r="L12" s="376"/>
      <c r="M12" s="376"/>
      <c r="N12" s="376"/>
      <c r="O12" s="377"/>
      <c r="P12" s="260"/>
      <c r="Q12" s="260"/>
      <c r="R12" s="260"/>
      <c r="S12" s="260"/>
      <c r="T12" s="53"/>
      <c r="V12" s="253" t="s">
        <v>109</v>
      </c>
      <c r="W12" s="253"/>
      <c r="X12" s="253"/>
      <c r="Y12" s="253"/>
      <c r="Z12" s="253"/>
    </row>
    <row r="13" spans="1:26" ht="18" customHeight="1">
      <c r="A13" s="53"/>
      <c r="B13" s="254"/>
      <c r="C13" s="254"/>
      <c r="D13" s="254"/>
      <c r="E13" s="378"/>
      <c r="F13" s="379"/>
      <c r="G13" s="379"/>
      <c r="H13" s="379"/>
      <c r="I13" s="379"/>
      <c r="J13" s="380"/>
      <c r="K13" s="378"/>
      <c r="L13" s="379"/>
      <c r="M13" s="379"/>
      <c r="N13" s="379"/>
      <c r="O13" s="380"/>
      <c r="P13" s="251"/>
      <c r="Q13" s="251"/>
      <c r="R13" s="251"/>
      <c r="S13" s="251"/>
      <c r="T13" s="53"/>
      <c r="V13" s="253"/>
      <c r="W13" s="253"/>
      <c r="X13" s="253"/>
      <c r="Y13" s="253"/>
      <c r="Z13" s="253"/>
    </row>
    <row r="14" spans="1:26" ht="18" customHeight="1">
      <c r="A14" s="53"/>
      <c r="B14" s="254" t="s">
        <v>49</v>
      </c>
      <c r="C14" s="254"/>
      <c r="D14" s="254"/>
      <c r="E14" s="372" t="e">
        <f>E25</f>
        <v>#VALUE!</v>
      </c>
      <c r="F14" s="373"/>
      <c r="G14" s="373"/>
      <c r="H14" s="373"/>
      <c r="I14" s="373"/>
      <c r="J14" s="374"/>
      <c r="K14" s="372">
        <f>K25</f>
        <v>0</v>
      </c>
      <c r="L14" s="373"/>
      <c r="M14" s="373"/>
      <c r="N14" s="373"/>
      <c r="O14" s="374"/>
      <c r="P14" s="254"/>
      <c r="Q14" s="254"/>
      <c r="R14" s="254"/>
      <c r="S14" s="254"/>
      <c r="T14" s="53"/>
    </row>
    <row r="15" spans="1:26" ht="18" customHeight="1">
      <c r="A15" s="53"/>
      <c r="B15" s="254"/>
      <c r="C15" s="254"/>
      <c r="D15" s="254"/>
      <c r="E15" s="378"/>
      <c r="F15" s="379"/>
      <c r="G15" s="379"/>
      <c r="H15" s="379"/>
      <c r="I15" s="379"/>
      <c r="J15" s="380"/>
      <c r="K15" s="378"/>
      <c r="L15" s="379"/>
      <c r="M15" s="379"/>
      <c r="N15" s="379"/>
      <c r="O15" s="380"/>
      <c r="P15" s="254"/>
      <c r="Q15" s="254"/>
      <c r="R15" s="254"/>
      <c r="S15" s="254"/>
      <c r="T15" s="53"/>
    </row>
    <row r="16" spans="1:26" ht="18" customHeight="1">
      <c r="A16" s="53"/>
      <c r="B16" s="53"/>
      <c r="C16" s="53"/>
      <c r="D16" s="53"/>
      <c r="E16" s="53"/>
      <c r="F16" s="53"/>
      <c r="G16" s="53"/>
      <c r="H16" s="53"/>
      <c r="I16" s="53"/>
      <c r="J16" s="53"/>
      <c r="K16" s="53"/>
      <c r="L16" s="53"/>
      <c r="M16" s="53"/>
      <c r="N16" s="53"/>
      <c r="O16" s="53"/>
      <c r="P16" s="53"/>
      <c r="Q16" s="53"/>
      <c r="R16" s="53"/>
      <c r="S16" s="53"/>
      <c r="T16" s="53"/>
    </row>
    <row r="17" spans="1:28" ht="18" customHeight="1">
      <c r="A17" s="53"/>
      <c r="B17" s="53"/>
      <c r="C17" s="53"/>
      <c r="D17" s="53"/>
      <c r="E17" s="53"/>
      <c r="F17" s="53"/>
      <c r="G17" s="53"/>
      <c r="H17" s="53"/>
      <c r="I17" s="53"/>
      <c r="J17" s="53"/>
      <c r="K17" s="53"/>
      <c r="L17" s="53"/>
      <c r="M17" s="53"/>
      <c r="N17" s="53"/>
      <c r="O17" s="53"/>
      <c r="P17" s="53"/>
      <c r="Q17" s="53"/>
      <c r="R17" s="53"/>
      <c r="S17" s="53"/>
      <c r="T17" s="53"/>
    </row>
    <row r="18" spans="1:28" ht="18" customHeight="1">
      <c r="A18" s="53"/>
      <c r="B18" s="53" t="s">
        <v>82</v>
      </c>
      <c r="C18" s="53"/>
      <c r="D18" s="53"/>
      <c r="E18" s="53"/>
      <c r="F18" s="53"/>
      <c r="G18" s="53"/>
      <c r="H18" s="53"/>
      <c r="I18" s="53"/>
      <c r="J18" s="53"/>
      <c r="K18" s="53"/>
      <c r="L18" s="53"/>
      <c r="M18" s="53"/>
      <c r="N18" s="53"/>
      <c r="O18" s="53"/>
      <c r="P18" s="53"/>
      <c r="Q18" s="53"/>
      <c r="R18" s="53"/>
      <c r="S18" s="71" t="s">
        <v>76</v>
      </c>
      <c r="T18" s="53"/>
    </row>
    <row r="19" spans="1:28" ht="18" customHeight="1">
      <c r="A19" s="53"/>
      <c r="B19" s="254" t="s">
        <v>43</v>
      </c>
      <c r="C19" s="254"/>
      <c r="D19" s="254"/>
      <c r="E19" s="164" t="s">
        <v>276</v>
      </c>
      <c r="F19" s="165"/>
      <c r="G19" s="165"/>
      <c r="H19" s="165"/>
      <c r="I19" s="165"/>
      <c r="J19" s="166"/>
      <c r="K19" s="164" t="s">
        <v>275</v>
      </c>
      <c r="L19" s="165"/>
      <c r="M19" s="165"/>
      <c r="N19" s="165"/>
      <c r="O19" s="166"/>
      <c r="P19" s="254" t="s">
        <v>45</v>
      </c>
      <c r="Q19" s="254"/>
      <c r="R19" s="254"/>
      <c r="S19" s="254"/>
      <c r="T19" s="53"/>
    </row>
    <row r="20" spans="1:28" ht="18" customHeight="1">
      <c r="A20" s="53"/>
      <c r="B20" s="254"/>
      <c r="C20" s="254"/>
      <c r="D20" s="254"/>
      <c r="E20" s="170"/>
      <c r="F20" s="171"/>
      <c r="G20" s="171"/>
      <c r="H20" s="171"/>
      <c r="I20" s="171"/>
      <c r="J20" s="172"/>
      <c r="K20" s="170"/>
      <c r="L20" s="171"/>
      <c r="M20" s="171"/>
      <c r="N20" s="171"/>
      <c r="O20" s="172"/>
      <c r="P20" s="254"/>
      <c r="Q20" s="254"/>
      <c r="R20" s="254"/>
      <c r="S20" s="254"/>
      <c r="T20" s="53"/>
    </row>
    <row r="21" spans="1:28" ht="18" customHeight="1">
      <c r="A21" s="53"/>
      <c r="B21" s="254" t="s">
        <v>83</v>
      </c>
      <c r="C21" s="254"/>
      <c r="D21" s="254"/>
      <c r="E21" s="381" t="e">
        <f>事業実績書!J33+事業実績書!J36</f>
        <v>#VALUE!</v>
      </c>
      <c r="F21" s="382"/>
      <c r="G21" s="382"/>
      <c r="H21" s="382"/>
      <c r="I21" s="382"/>
      <c r="J21" s="383"/>
      <c r="K21" s="381">
        <f>IF(事業計画書!U17=TRUE,事業計画書!J39+事業計画書!J42,"")</f>
        <v>0</v>
      </c>
      <c r="L21" s="382"/>
      <c r="M21" s="382"/>
      <c r="N21" s="382"/>
      <c r="O21" s="383"/>
      <c r="P21" s="254" t="str">
        <f>IF(K21="","","太陽光発電設備")</f>
        <v>太陽光発電設備</v>
      </c>
      <c r="Q21" s="254"/>
      <c r="R21" s="254"/>
      <c r="S21" s="254"/>
      <c r="T21" s="53"/>
    </row>
    <row r="22" spans="1:28" ht="18" customHeight="1">
      <c r="A22" s="53"/>
      <c r="B22" s="254"/>
      <c r="C22" s="254"/>
      <c r="D22" s="254"/>
      <c r="E22" s="384"/>
      <c r="F22" s="385"/>
      <c r="G22" s="385"/>
      <c r="H22" s="385"/>
      <c r="I22" s="385"/>
      <c r="J22" s="386"/>
      <c r="K22" s="384"/>
      <c r="L22" s="385"/>
      <c r="M22" s="385"/>
      <c r="N22" s="385"/>
      <c r="O22" s="386"/>
      <c r="P22" s="173"/>
      <c r="Q22" s="173"/>
      <c r="R22" s="173"/>
      <c r="S22" s="173"/>
      <c r="T22" s="53"/>
    </row>
    <row r="23" spans="1:28" ht="18" customHeight="1">
      <c r="A23" s="53"/>
      <c r="B23" s="254"/>
      <c r="C23" s="254"/>
      <c r="D23" s="254"/>
      <c r="E23" s="375" t="str">
        <f>IF(事業実績書!U20=FALSE,"",事業実績書!J39+事業実績書!J42)</f>
        <v/>
      </c>
      <c r="F23" s="376"/>
      <c r="G23" s="376"/>
      <c r="H23" s="376"/>
      <c r="I23" s="376"/>
      <c r="J23" s="377"/>
      <c r="K23" s="375" t="str">
        <f>IF(事業計画書!U28=FALSE,"",事業計画書!J45+事業計画書!J48)</f>
        <v/>
      </c>
      <c r="L23" s="376"/>
      <c r="M23" s="376"/>
      <c r="N23" s="376"/>
      <c r="O23" s="377"/>
      <c r="P23" s="175" t="str">
        <f>IF(E23="","","蓄電池")</f>
        <v/>
      </c>
      <c r="Q23" s="175"/>
      <c r="R23" s="175"/>
      <c r="S23" s="175"/>
      <c r="T23" s="69" t="str">
        <f>IF(事業実績書!U20=FALSE,"",U23)</f>
        <v/>
      </c>
      <c r="U23" s="28" t="e">
        <f>IF(E23&lt;=155000*事業実績書!U21,"OK","NG")</f>
        <v>#VALUE!</v>
      </c>
      <c r="V23" s="253" t="s">
        <v>381</v>
      </c>
      <c r="W23" s="253"/>
      <c r="X23" s="253"/>
      <c r="Y23" s="253"/>
      <c r="Z23" s="253"/>
      <c r="AA23" s="29"/>
      <c r="AB23" s="29"/>
    </row>
    <row r="24" spans="1:28" ht="18" customHeight="1">
      <c r="A24" s="53"/>
      <c r="B24" s="254"/>
      <c r="C24" s="254"/>
      <c r="D24" s="254"/>
      <c r="E24" s="378"/>
      <c r="F24" s="379"/>
      <c r="G24" s="379"/>
      <c r="H24" s="379"/>
      <c r="I24" s="379"/>
      <c r="J24" s="380"/>
      <c r="K24" s="378"/>
      <c r="L24" s="379"/>
      <c r="M24" s="379"/>
      <c r="N24" s="379"/>
      <c r="O24" s="380"/>
      <c r="P24" s="254"/>
      <c r="Q24" s="254"/>
      <c r="R24" s="254"/>
      <c r="S24" s="254"/>
      <c r="T24" s="72"/>
      <c r="U24" s="28"/>
      <c r="V24" s="253"/>
      <c r="W24" s="253"/>
      <c r="X24" s="253"/>
      <c r="Y24" s="253"/>
      <c r="Z24" s="253"/>
      <c r="AA24" s="29"/>
      <c r="AB24" s="29"/>
    </row>
    <row r="25" spans="1:28" ht="18" customHeight="1">
      <c r="A25" s="53"/>
      <c r="B25" s="254" t="s">
        <v>49</v>
      </c>
      <c r="C25" s="254"/>
      <c r="D25" s="254"/>
      <c r="E25" s="372" t="e">
        <f>事業実績書!J33+事業実績書!J36+事業実績書!J39+事業実績書!J42</f>
        <v>#VALUE!</v>
      </c>
      <c r="F25" s="373"/>
      <c r="G25" s="373"/>
      <c r="H25" s="373"/>
      <c r="I25" s="373"/>
      <c r="J25" s="374"/>
      <c r="K25" s="372">
        <f>事業計画書!J39+事業計画書!J42+事業計画書!J45+事業計画書!J48</f>
        <v>0</v>
      </c>
      <c r="L25" s="373"/>
      <c r="M25" s="373"/>
      <c r="N25" s="373"/>
      <c r="O25" s="374"/>
      <c r="P25" s="254"/>
      <c r="Q25" s="254"/>
      <c r="R25" s="254"/>
      <c r="S25" s="254"/>
      <c r="T25" s="53"/>
    </row>
    <row r="26" spans="1:28" ht="18" customHeight="1">
      <c r="A26" s="53"/>
      <c r="B26" s="254"/>
      <c r="C26" s="254"/>
      <c r="D26" s="254"/>
      <c r="E26" s="378"/>
      <c r="F26" s="379"/>
      <c r="G26" s="379"/>
      <c r="H26" s="379"/>
      <c r="I26" s="379"/>
      <c r="J26" s="380"/>
      <c r="K26" s="378"/>
      <c r="L26" s="379"/>
      <c r="M26" s="379"/>
      <c r="N26" s="379"/>
      <c r="O26" s="380"/>
      <c r="P26" s="254"/>
      <c r="Q26" s="254"/>
      <c r="R26" s="254"/>
      <c r="S26" s="254"/>
      <c r="T26" s="53"/>
    </row>
    <row r="27" spans="1:28" ht="18" customHeight="1">
      <c r="A27" s="53"/>
      <c r="B27" s="53"/>
      <c r="C27" s="53"/>
      <c r="D27" s="53"/>
      <c r="E27" s="53"/>
      <c r="F27" s="53"/>
      <c r="G27" s="53"/>
      <c r="H27" s="53"/>
      <c r="I27" s="53"/>
      <c r="J27" s="53"/>
      <c r="K27" s="53"/>
      <c r="L27" s="53"/>
      <c r="M27" s="53"/>
      <c r="N27" s="53"/>
      <c r="O27" s="53"/>
      <c r="P27" s="53"/>
      <c r="Q27" s="53"/>
      <c r="R27" s="53"/>
      <c r="S27" s="53"/>
      <c r="T27" s="53"/>
    </row>
    <row r="28" spans="1:28" ht="18" customHeight="1">
      <c r="A28" s="53"/>
      <c r="B28" s="53"/>
      <c r="C28" s="53"/>
      <c r="D28" s="53"/>
      <c r="E28" s="53"/>
      <c r="F28" s="53"/>
      <c r="G28" s="53"/>
      <c r="H28" s="53"/>
      <c r="I28" s="53"/>
      <c r="J28" s="53"/>
      <c r="K28" s="53"/>
      <c r="L28" s="53"/>
      <c r="M28" s="53"/>
      <c r="N28" s="53"/>
      <c r="O28" s="53"/>
      <c r="P28" s="53"/>
      <c r="Q28" s="53"/>
      <c r="R28" s="53"/>
      <c r="S28" s="53"/>
      <c r="T28" s="53"/>
    </row>
    <row r="29" spans="1:28" ht="18" customHeight="1">
      <c r="A29" s="53"/>
      <c r="B29" s="53"/>
      <c r="C29" s="53"/>
      <c r="D29" s="53"/>
      <c r="E29" s="53"/>
      <c r="F29" s="53"/>
      <c r="G29" s="53"/>
      <c r="H29" s="53"/>
      <c r="I29" s="53"/>
      <c r="J29" s="53"/>
      <c r="K29" s="53"/>
      <c r="L29" s="53"/>
      <c r="M29" s="53"/>
      <c r="N29" s="53"/>
      <c r="O29" s="53"/>
      <c r="P29" s="53"/>
      <c r="Q29" s="53"/>
      <c r="R29" s="53"/>
      <c r="S29" s="53"/>
      <c r="T29" s="53"/>
    </row>
    <row r="30" spans="1:28" ht="18" customHeight="1">
      <c r="A30" s="53"/>
      <c r="B30" s="53"/>
      <c r="C30" s="53"/>
      <c r="D30" s="53"/>
      <c r="E30" s="53"/>
      <c r="F30" s="53"/>
      <c r="G30" s="53"/>
      <c r="H30" s="53"/>
      <c r="I30" s="53"/>
      <c r="J30" s="53"/>
      <c r="K30" s="53"/>
      <c r="L30" s="53"/>
      <c r="M30" s="53"/>
      <c r="N30" s="53"/>
      <c r="O30" s="53"/>
      <c r="P30" s="53"/>
      <c r="Q30" s="53"/>
      <c r="R30" s="53"/>
      <c r="S30" s="53"/>
      <c r="T30" s="53"/>
    </row>
    <row r="31" spans="1:28" ht="18" customHeight="1">
      <c r="A31" s="53"/>
      <c r="B31" s="53"/>
      <c r="C31" s="53"/>
      <c r="D31" s="53"/>
      <c r="E31" s="53"/>
      <c r="F31" s="53"/>
      <c r="G31" s="53"/>
      <c r="H31" s="53"/>
      <c r="I31" s="53"/>
      <c r="J31" s="53"/>
      <c r="K31" s="53"/>
      <c r="L31" s="53"/>
      <c r="M31" s="53"/>
      <c r="N31" s="53"/>
      <c r="O31" s="53"/>
      <c r="P31" s="53"/>
      <c r="Q31" s="53"/>
      <c r="R31" s="53"/>
      <c r="S31" s="53"/>
      <c r="T31" s="53"/>
    </row>
    <row r="32" spans="1:28" ht="18" customHeight="1">
      <c r="A32" s="53"/>
      <c r="B32" s="53"/>
      <c r="C32" s="53"/>
      <c r="D32" s="53"/>
      <c r="E32" s="53"/>
      <c r="F32" s="53"/>
      <c r="G32" s="53"/>
      <c r="H32" s="53"/>
      <c r="I32" s="53"/>
      <c r="J32" s="53"/>
      <c r="K32" s="53"/>
      <c r="L32" s="53"/>
      <c r="M32" s="53"/>
      <c r="N32" s="53"/>
      <c r="O32" s="53"/>
      <c r="P32" s="53"/>
      <c r="Q32" s="53"/>
      <c r="R32" s="53"/>
      <c r="S32" s="53"/>
      <c r="T32" s="53"/>
    </row>
    <row r="33" spans="1:20" ht="18" customHeight="1">
      <c r="A33" s="53"/>
      <c r="B33" s="53"/>
      <c r="C33" s="53"/>
      <c r="D33" s="53"/>
      <c r="E33" s="53"/>
      <c r="F33" s="53"/>
      <c r="G33" s="53"/>
      <c r="H33" s="53"/>
      <c r="I33" s="53"/>
      <c r="J33" s="53"/>
      <c r="K33" s="53"/>
      <c r="L33" s="53"/>
      <c r="M33" s="53"/>
      <c r="N33" s="53"/>
      <c r="O33" s="53"/>
      <c r="P33" s="53"/>
      <c r="Q33" s="53"/>
      <c r="R33" s="53"/>
      <c r="S33" s="53"/>
      <c r="T33" s="53"/>
    </row>
    <row r="34" spans="1:20" ht="18" customHeight="1">
      <c r="A34" s="53"/>
      <c r="B34" s="53"/>
      <c r="C34" s="53"/>
      <c r="D34" s="53"/>
      <c r="E34" s="53"/>
      <c r="F34" s="53"/>
      <c r="G34" s="53"/>
      <c r="H34" s="53"/>
      <c r="I34" s="53"/>
      <c r="J34" s="53"/>
      <c r="K34" s="53"/>
      <c r="L34" s="53"/>
      <c r="M34" s="53"/>
      <c r="N34" s="53"/>
      <c r="O34" s="53"/>
      <c r="P34" s="53"/>
      <c r="Q34" s="53"/>
      <c r="R34" s="53"/>
      <c r="S34" s="53"/>
      <c r="T34" s="53"/>
    </row>
    <row r="35" spans="1:20" ht="18" customHeight="1">
      <c r="A35" s="53"/>
      <c r="B35" s="53"/>
      <c r="C35" s="53"/>
      <c r="D35" s="53"/>
      <c r="E35" s="53"/>
      <c r="F35" s="53"/>
      <c r="G35" s="53"/>
      <c r="H35" s="53"/>
      <c r="I35" s="53"/>
      <c r="J35" s="53"/>
      <c r="K35" s="53"/>
      <c r="L35" s="53"/>
      <c r="M35" s="53"/>
      <c r="N35" s="53"/>
      <c r="O35" s="53"/>
      <c r="P35" s="53"/>
      <c r="Q35" s="53"/>
      <c r="R35" s="53"/>
      <c r="S35" s="53"/>
      <c r="T35" s="53"/>
    </row>
    <row r="36" spans="1:20" ht="18" customHeight="1">
      <c r="A36" s="53"/>
      <c r="B36" s="53"/>
      <c r="C36" s="53"/>
      <c r="D36" s="53"/>
      <c r="E36" s="53"/>
      <c r="F36" s="53"/>
      <c r="G36" s="53"/>
      <c r="H36" s="53"/>
      <c r="I36" s="53"/>
      <c r="J36" s="53"/>
      <c r="K36" s="53"/>
      <c r="L36" s="53"/>
      <c r="M36" s="53"/>
      <c r="N36" s="53"/>
      <c r="O36" s="53"/>
      <c r="P36" s="53"/>
      <c r="Q36" s="53"/>
      <c r="R36" s="53"/>
      <c r="S36" s="53"/>
      <c r="T36" s="53"/>
    </row>
    <row r="37" spans="1:20" ht="18" customHeight="1">
      <c r="A37" s="53"/>
      <c r="B37" s="53"/>
      <c r="C37" s="53"/>
      <c r="D37" s="53"/>
      <c r="E37" s="53"/>
      <c r="F37" s="53"/>
      <c r="G37" s="53"/>
      <c r="H37" s="53"/>
      <c r="I37" s="53"/>
      <c r="J37" s="53"/>
      <c r="K37" s="53"/>
      <c r="L37" s="53"/>
      <c r="M37" s="53"/>
      <c r="N37" s="53"/>
      <c r="O37" s="53"/>
      <c r="P37" s="53"/>
      <c r="Q37" s="53"/>
      <c r="R37" s="53"/>
      <c r="S37" s="53"/>
      <c r="T37" s="53"/>
    </row>
    <row r="38" spans="1:20" ht="18" customHeight="1">
      <c r="A38" s="53"/>
      <c r="B38" s="53"/>
      <c r="C38" s="53"/>
      <c r="D38" s="53"/>
      <c r="E38" s="53"/>
      <c r="F38" s="53"/>
      <c r="G38" s="53"/>
      <c r="H38" s="53"/>
      <c r="I38" s="53"/>
      <c r="J38" s="53"/>
      <c r="K38" s="53"/>
      <c r="L38" s="53"/>
      <c r="M38" s="53"/>
      <c r="N38" s="53"/>
      <c r="O38" s="53"/>
      <c r="P38" s="53"/>
      <c r="Q38" s="53"/>
      <c r="R38" s="53"/>
      <c r="S38" s="53"/>
      <c r="T38" s="53"/>
    </row>
    <row r="39" spans="1:20" ht="18" customHeight="1">
      <c r="A39" s="53"/>
      <c r="B39" s="53"/>
      <c r="C39" s="53"/>
      <c r="D39" s="53"/>
      <c r="E39" s="53"/>
      <c r="F39" s="53"/>
      <c r="G39" s="53"/>
      <c r="H39" s="53"/>
      <c r="I39" s="53"/>
      <c r="J39" s="53"/>
      <c r="K39" s="53"/>
      <c r="L39" s="53"/>
      <c r="M39" s="53"/>
      <c r="N39" s="53"/>
      <c r="O39" s="53"/>
      <c r="P39" s="53"/>
      <c r="Q39" s="53"/>
      <c r="R39" s="53"/>
      <c r="S39" s="53"/>
      <c r="T39" s="53"/>
    </row>
    <row r="40" spans="1:20" ht="18" customHeight="1">
      <c r="A40" s="53"/>
      <c r="B40" s="53"/>
      <c r="C40" s="53"/>
      <c r="D40" s="53"/>
      <c r="E40" s="53"/>
      <c r="F40" s="53"/>
      <c r="G40" s="53"/>
      <c r="H40" s="53"/>
      <c r="I40" s="53"/>
      <c r="J40" s="53"/>
      <c r="K40" s="53"/>
      <c r="L40" s="53"/>
      <c r="M40" s="53"/>
      <c r="N40" s="53"/>
      <c r="O40" s="53"/>
      <c r="P40" s="53"/>
      <c r="Q40" s="53"/>
      <c r="R40" s="53"/>
      <c r="S40" s="53"/>
      <c r="T40" s="53"/>
    </row>
    <row r="41" spans="1:20" ht="18" customHeight="1">
      <c r="A41" s="53"/>
      <c r="B41" s="53"/>
      <c r="C41" s="53"/>
      <c r="D41" s="53"/>
      <c r="E41" s="53"/>
      <c r="F41" s="53"/>
      <c r="G41" s="53"/>
      <c r="H41" s="53"/>
      <c r="I41" s="53"/>
      <c r="J41" s="53"/>
      <c r="K41" s="53"/>
      <c r="L41" s="53"/>
      <c r="M41" s="53"/>
      <c r="N41" s="53"/>
      <c r="O41" s="53"/>
      <c r="P41" s="53"/>
      <c r="Q41" s="53"/>
      <c r="R41" s="53"/>
      <c r="S41" s="53"/>
      <c r="T41" s="53"/>
    </row>
    <row r="42" spans="1:20" ht="18" customHeight="1">
      <c r="A42" s="53"/>
      <c r="B42" s="53"/>
      <c r="C42" s="53"/>
      <c r="D42" s="53"/>
      <c r="E42" s="53"/>
      <c r="F42" s="53"/>
      <c r="G42" s="53"/>
      <c r="H42" s="53"/>
      <c r="I42" s="53"/>
      <c r="J42" s="53"/>
      <c r="K42" s="53"/>
      <c r="L42" s="53"/>
      <c r="M42" s="53"/>
      <c r="N42" s="53"/>
      <c r="O42" s="53"/>
      <c r="P42" s="53"/>
      <c r="Q42" s="53"/>
      <c r="R42" s="53"/>
      <c r="S42" s="53"/>
      <c r="T42" s="53"/>
    </row>
    <row r="43" spans="1:20" ht="18" customHeight="1">
      <c r="A43" s="53"/>
      <c r="B43" s="53"/>
      <c r="C43" s="53"/>
      <c r="D43" s="53"/>
      <c r="E43" s="53"/>
      <c r="F43" s="53"/>
      <c r="G43" s="53"/>
      <c r="H43" s="53"/>
      <c r="I43" s="53"/>
      <c r="J43" s="53"/>
      <c r="K43" s="53"/>
      <c r="L43" s="53"/>
      <c r="M43" s="53"/>
      <c r="N43" s="53"/>
      <c r="O43" s="53"/>
      <c r="P43" s="53"/>
      <c r="Q43" s="53"/>
      <c r="R43" s="53"/>
      <c r="S43" s="53"/>
      <c r="T43" s="53"/>
    </row>
    <row r="44" spans="1:20" ht="18" customHeight="1">
      <c r="A44" s="53"/>
      <c r="B44" s="53"/>
      <c r="C44" s="53"/>
      <c r="D44" s="53"/>
      <c r="E44" s="53"/>
      <c r="F44" s="53"/>
      <c r="G44" s="53"/>
      <c r="H44" s="53"/>
      <c r="I44" s="53"/>
      <c r="J44" s="53"/>
      <c r="K44" s="53"/>
      <c r="L44" s="53"/>
      <c r="M44" s="53"/>
      <c r="N44" s="53"/>
      <c r="O44" s="53"/>
      <c r="P44" s="53"/>
      <c r="Q44" s="53"/>
      <c r="R44" s="53"/>
      <c r="S44" s="53"/>
      <c r="T44" s="53"/>
    </row>
    <row r="45" spans="1:20" ht="18" customHeight="1">
      <c r="A45" s="53"/>
      <c r="B45" s="53"/>
      <c r="C45" s="53"/>
      <c r="D45" s="53"/>
      <c r="E45" s="53"/>
      <c r="F45" s="53"/>
      <c r="G45" s="53"/>
      <c r="H45" s="53"/>
      <c r="I45" s="53"/>
      <c r="J45" s="53"/>
      <c r="K45" s="53"/>
      <c r="L45" s="53"/>
      <c r="M45" s="53"/>
      <c r="N45" s="53"/>
      <c r="O45" s="53"/>
      <c r="P45" s="53"/>
      <c r="Q45" s="53"/>
      <c r="R45" s="53"/>
      <c r="S45" s="53"/>
      <c r="T45" s="53"/>
    </row>
    <row r="46" spans="1:20" ht="18" customHeight="1">
      <c r="A46" s="53"/>
      <c r="B46" s="53"/>
      <c r="C46" s="53"/>
      <c r="D46" s="53"/>
      <c r="E46" s="53"/>
      <c r="F46" s="53"/>
      <c r="G46" s="53"/>
      <c r="H46" s="53"/>
      <c r="I46" s="53"/>
      <c r="J46" s="53"/>
      <c r="K46" s="53"/>
      <c r="L46" s="53"/>
      <c r="M46" s="53"/>
      <c r="N46" s="53"/>
      <c r="O46" s="53"/>
      <c r="P46" s="53"/>
      <c r="Q46" s="53"/>
      <c r="R46" s="53"/>
      <c r="S46" s="53"/>
      <c r="T46" s="53"/>
    </row>
    <row r="47" spans="1:20" ht="18" customHeight="1">
      <c r="A47" s="53"/>
      <c r="B47" s="53"/>
      <c r="C47" s="53"/>
      <c r="D47" s="53"/>
      <c r="E47" s="53"/>
      <c r="F47" s="53"/>
      <c r="G47" s="53"/>
      <c r="H47" s="53"/>
      <c r="I47" s="53"/>
      <c r="J47" s="53"/>
      <c r="K47" s="53"/>
      <c r="L47" s="53"/>
      <c r="M47" s="53"/>
      <c r="N47" s="53"/>
      <c r="O47" s="53"/>
      <c r="P47" s="53"/>
      <c r="Q47" s="53"/>
      <c r="R47" s="53"/>
      <c r="S47" s="53"/>
      <c r="T47" s="53"/>
    </row>
    <row r="48" spans="1:20" ht="18" customHeight="1">
      <c r="A48" s="53"/>
      <c r="B48" s="53"/>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B52" s="53"/>
      <c r="C52" s="53"/>
      <c r="D52" s="53"/>
      <c r="E52" s="53"/>
      <c r="F52" s="53"/>
      <c r="G52" s="53"/>
      <c r="H52" s="53"/>
      <c r="I52" s="53"/>
      <c r="J52" s="53"/>
      <c r="K52" s="53"/>
      <c r="L52" s="53"/>
      <c r="M52" s="53"/>
      <c r="N52" s="53"/>
      <c r="O52" s="53"/>
      <c r="P52" s="53"/>
      <c r="Q52" s="53"/>
      <c r="R52" s="53"/>
      <c r="S52" s="53"/>
      <c r="T52" s="123"/>
    </row>
  </sheetData>
  <sheetProtection algorithmName="SHA-512" hashValue="n+14+i31Qk2Wc76X4gLBL5j0RhfvtyZggDBVZ8BGW0eEvlVhYsP6nuqCRPWy6zIkjLqPXYoTmwPAYYhd2MMbdg==" saltValue="2yL2Th1DNZYs5cHVbxzB/A==" spinCount="100000" sheet="1" objects="1" scenarios="1" formatCells="0"/>
  <protectedRanges>
    <protectedRange sqref="K8:S15 E12 K21:O26" name="範囲1"/>
  </protectedRanges>
  <mergeCells count="38">
    <mergeCell ref="B25:D26"/>
    <mergeCell ref="P25:S26"/>
    <mergeCell ref="B21:D24"/>
    <mergeCell ref="P21:S22"/>
    <mergeCell ref="P23:S24"/>
    <mergeCell ref="E21:J22"/>
    <mergeCell ref="E23:J24"/>
    <mergeCell ref="K21:O22"/>
    <mergeCell ref="K23:O24"/>
    <mergeCell ref="E25:J26"/>
    <mergeCell ref="K25:O26"/>
    <mergeCell ref="V23:Z24"/>
    <mergeCell ref="V12:Z13"/>
    <mergeCell ref="B14:D15"/>
    <mergeCell ref="P14:S15"/>
    <mergeCell ref="B19:D20"/>
    <mergeCell ref="P19:S20"/>
    <mergeCell ref="E12:J13"/>
    <mergeCell ref="K12:O13"/>
    <mergeCell ref="E14:J15"/>
    <mergeCell ref="K14:O15"/>
    <mergeCell ref="E19:J20"/>
    <mergeCell ref="K19:O20"/>
    <mergeCell ref="B10:D11"/>
    <mergeCell ref="P10:S11"/>
    <mergeCell ref="B12:D13"/>
    <mergeCell ref="P12:S13"/>
    <mergeCell ref="E10:J11"/>
    <mergeCell ref="K10:O11"/>
    <mergeCell ref="B4:S4"/>
    <mergeCell ref="B6:D7"/>
    <mergeCell ref="P6:S7"/>
    <mergeCell ref="B8:D9"/>
    <mergeCell ref="P8:S9"/>
    <mergeCell ref="E6:J7"/>
    <mergeCell ref="K6:O7"/>
    <mergeCell ref="E8:J9"/>
    <mergeCell ref="K8:O9"/>
  </mergeCells>
  <phoneticPr fontId="9"/>
  <conditionalFormatting sqref="T23">
    <cfRule type="cellIs" dxfId="22" priority="2" operator="equal">
      <formula>"OK"</formula>
    </cfRule>
  </conditionalFormatting>
  <pageMargins left="0.7" right="0.7" top="0.75" bottom="0.75" header="0.3" footer="0.3"/>
  <pageSetup paperSize="9" scale="76"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4CD6-3DAB-488E-B3DB-BA28203170F1}">
  <dimension ref="B1:S54"/>
  <sheetViews>
    <sheetView view="pageBreakPreview" zoomScale="130" zoomScaleNormal="100" zoomScaleSheetLayoutView="130" workbookViewId="0">
      <selection activeCell="B3" sqref="B3:S4"/>
    </sheetView>
  </sheetViews>
  <sheetFormatPr defaultRowHeight="12.75"/>
  <cols>
    <col min="1" max="1" width="2.85546875" customWidth="1"/>
    <col min="2" max="2" width="5.7109375" style="41" customWidth="1"/>
    <col min="3" max="3" width="5.7109375" customWidth="1"/>
    <col min="4" max="4" width="12.42578125" customWidth="1"/>
    <col min="5" max="16" width="5.7109375" customWidth="1"/>
    <col min="17" max="17" width="13.5703125" customWidth="1"/>
    <col min="18" max="19" width="5.7109375" customWidth="1"/>
    <col min="20" max="20" width="7" customWidth="1"/>
  </cols>
  <sheetData>
    <row r="1" spans="2:19" ht="18" customHeight="1">
      <c r="B1" s="39" t="s">
        <v>455</v>
      </c>
    </row>
    <row r="2" spans="2:19" ht="18" customHeight="1">
      <c r="B2" s="39" t="s">
        <v>456</v>
      </c>
    </row>
    <row r="3" spans="2:19" ht="18" customHeight="1">
      <c r="B3" s="277" t="s">
        <v>143</v>
      </c>
      <c r="C3" s="277"/>
      <c r="D3" s="277"/>
      <c r="E3" s="277"/>
      <c r="F3" s="277"/>
      <c r="G3" s="277"/>
      <c r="H3" s="277"/>
      <c r="I3" s="277"/>
      <c r="J3" s="277"/>
      <c r="K3" s="277"/>
      <c r="L3" s="277"/>
      <c r="M3" s="277"/>
      <c r="N3" s="277"/>
      <c r="O3" s="277"/>
      <c r="P3" s="277"/>
      <c r="Q3" s="277"/>
      <c r="R3" s="277"/>
      <c r="S3" s="277"/>
    </row>
    <row r="4" spans="2:19" ht="18" customHeight="1">
      <c r="B4" s="277"/>
      <c r="C4" s="277"/>
      <c r="D4" s="277"/>
      <c r="E4" s="277"/>
      <c r="F4" s="277"/>
      <c r="G4" s="277"/>
      <c r="H4" s="277"/>
      <c r="I4" s="277"/>
      <c r="J4" s="277"/>
      <c r="K4" s="277"/>
      <c r="L4" s="277"/>
      <c r="M4" s="277"/>
      <c r="N4" s="277"/>
      <c r="O4" s="277"/>
      <c r="P4" s="277"/>
      <c r="Q4" s="277"/>
      <c r="R4" s="277"/>
      <c r="S4" s="277"/>
    </row>
    <row r="5" spans="2:19" ht="18" customHeight="1">
      <c r="B5" s="45"/>
    </row>
    <row r="6" spans="2:19" ht="18" customHeight="1">
      <c r="B6" s="278" t="s">
        <v>125</v>
      </c>
      <c r="C6" s="278" t="s">
        <v>198</v>
      </c>
      <c r="D6" s="279"/>
      <c r="E6" s="280" t="s">
        <v>197</v>
      </c>
      <c r="F6" s="281"/>
      <c r="G6" s="281"/>
      <c r="H6" s="281"/>
      <c r="I6" s="282"/>
      <c r="J6" s="280" t="s">
        <v>196</v>
      </c>
      <c r="K6" s="281"/>
      <c r="L6" s="281"/>
      <c r="M6" s="281"/>
      <c r="N6" s="281"/>
      <c r="O6" s="281"/>
      <c r="P6" s="281"/>
      <c r="Q6" s="282"/>
      <c r="R6" s="278" t="s">
        <v>249</v>
      </c>
      <c r="S6" s="279"/>
    </row>
    <row r="7" spans="2:19" ht="18" customHeight="1">
      <c r="B7" s="278"/>
      <c r="C7" s="279"/>
      <c r="D7" s="279"/>
      <c r="E7" s="283"/>
      <c r="F7" s="284"/>
      <c r="G7" s="284"/>
      <c r="H7" s="284"/>
      <c r="I7" s="285"/>
      <c r="J7" s="283"/>
      <c r="K7" s="284"/>
      <c r="L7" s="284"/>
      <c r="M7" s="284"/>
      <c r="N7" s="284"/>
      <c r="O7" s="284"/>
      <c r="P7" s="284"/>
      <c r="Q7" s="285"/>
      <c r="R7" s="279"/>
      <c r="S7" s="279"/>
    </row>
    <row r="8" spans="2:19" ht="15" customHeight="1">
      <c r="B8" s="278">
        <v>1</v>
      </c>
      <c r="C8" s="286" t="s">
        <v>195</v>
      </c>
      <c r="D8" s="306"/>
      <c r="E8" s="286" t="s">
        <v>220</v>
      </c>
      <c r="F8" s="287"/>
      <c r="G8" s="287"/>
      <c r="H8" s="287"/>
      <c r="I8" s="288"/>
      <c r="J8" s="292" t="s">
        <v>219</v>
      </c>
      <c r="K8" s="293"/>
      <c r="L8" s="293"/>
      <c r="M8" s="293"/>
      <c r="N8" s="293"/>
      <c r="O8" s="293"/>
      <c r="P8" s="293"/>
      <c r="Q8" s="294"/>
      <c r="R8" s="298"/>
      <c r="S8" s="298"/>
    </row>
    <row r="9" spans="2:19" ht="15" customHeight="1">
      <c r="B9" s="278"/>
      <c r="C9" s="307"/>
      <c r="D9" s="308"/>
      <c r="E9" s="289"/>
      <c r="F9" s="290"/>
      <c r="G9" s="290"/>
      <c r="H9" s="290"/>
      <c r="I9" s="291"/>
      <c r="J9" s="295"/>
      <c r="K9" s="296"/>
      <c r="L9" s="296"/>
      <c r="M9" s="296"/>
      <c r="N9" s="296"/>
      <c r="O9" s="296"/>
      <c r="P9" s="296"/>
      <c r="Q9" s="297"/>
      <c r="R9" s="298"/>
      <c r="S9" s="298"/>
    </row>
    <row r="10" spans="2:19" ht="15" customHeight="1">
      <c r="B10" s="278">
        <v>2</v>
      </c>
      <c r="C10" s="307"/>
      <c r="D10" s="308"/>
      <c r="E10" s="286" t="s">
        <v>194</v>
      </c>
      <c r="F10" s="287"/>
      <c r="G10" s="287"/>
      <c r="H10" s="287"/>
      <c r="I10" s="288"/>
      <c r="J10" s="292" t="s">
        <v>186</v>
      </c>
      <c r="K10" s="293"/>
      <c r="L10" s="293"/>
      <c r="M10" s="293"/>
      <c r="N10" s="293"/>
      <c r="O10" s="293"/>
      <c r="P10" s="293"/>
      <c r="Q10" s="294"/>
      <c r="R10" s="298"/>
      <c r="S10" s="298"/>
    </row>
    <row r="11" spans="2:19" ht="15" customHeight="1">
      <c r="B11" s="278"/>
      <c r="C11" s="307"/>
      <c r="D11" s="308"/>
      <c r="E11" s="289"/>
      <c r="F11" s="290"/>
      <c r="G11" s="290"/>
      <c r="H11" s="290"/>
      <c r="I11" s="291"/>
      <c r="J11" s="295"/>
      <c r="K11" s="296"/>
      <c r="L11" s="296"/>
      <c r="M11" s="296"/>
      <c r="N11" s="296"/>
      <c r="O11" s="296"/>
      <c r="P11" s="296"/>
      <c r="Q11" s="297"/>
      <c r="R11" s="298"/>
      <c r="S11" s="298"/>
    </row>
    <row r="12" spans="2:19" ht="15" customHeight="1">
      <c r="B12" s="278">
        <v>3</v>
      </c>
      <c r="C12" s="307"/>
      <c r="D12" s="308"/>
      <c r="E12" s="286" t="s">
        <v>193</v>
      </c>
      <c r="F12" s="287"/>
      <c r="G12" s="287"/>
      <c r="H12" s="287"/>
      <c r="I12" s="288"/>
      <c r="J12" s="292" t="s">
        <v>248</v>
      </c>
      <c r="K12" s="293"/>
      <c r="L12" s="293"/>
      <c r="M12" s="293"/>
      <c r="N12" s="293"/>
      <c r="O12" s="293"/>
      <c r="P12" s="293"/>
      <c r="Q12" s="294"/>
      <c r="R12" s="298"/>
      <c r="S12" s="298"/>
    </row>
    <row r="13" spans="2:19" ht="15" customHeight="1">
      <c r="B13" s="278"/>
      <c r="C13" s="307"/>
      <c r="D13" s="308"/>
      <c r="E13" s="289"/>
      <c r="F13" s="290"/>
      <c r="G13" s="290"/>
      <c r="H13" s="290"/>
      <c r="I13" s="291"/>
      <c r="J13" s="295"/>
      <c r="K13" s="296"/>
      <c r="L13" s="296"/>
      <c r="M13" s="296"/>
      <c r="N13" s="296"/>
      <c r="O13" s="296"/>
      <c r="P13" s="296"/>
      <c r="Q13" s="297"/>
      <c r="R13" s="298"/>
      <c r="S13" s="298"/>
    </row>
    <row r="14" spans="2:19" ht="15" customHeight="1">
      <c r="B14" s="278">
        <v>4</v>
      </c>
      <c r="C14" s="307"/>
      <c r="D14" s="308"/>
      <c r="E14" s="286" t="s">
        <v>247</v>
      </c>
      <c r="F14" s="287"/>
      <c r="G14" s="287"/>
      <c r="H14" s="287"/>
      <c r="I14" s="288"/>
      <c r="J14" s="292" t="s">
        <v>190</v>
      </c>
      <c r="K14" s="293"/>
      <c r="L14" s="293"/>
      <c r="M14" s="293"/>
      <c r="N14" s="293"/>
      <c r="O14" s="293"/>
      <c r="P14" s="293"/>
      <c r="Q14" s="294"/>
      <c r="R14" s="298"/>
      <c r="S14" s="298"/>
    </row>
    <row r="15" spans="2:19" ht="15" customHeight="1">
      <c r="B15" s="278"/>
      <c r="C15" s="307"/>
      <c r="D15" s="308"/>
      <c r="E15" s="289"/>
      <c r="F15" s="290"/>
      <c r="G15" s="290"/>
      <c r="H15" s="290"/>
      <c r="I15" s="291"/>
      <c r="J15" s="295"/>
      <c r="K15" s="296"/>
      <c r="L15" s="296"/>
      <c r="M15" s="296"/>
      <c r="N15" s="296"/>
      <c r="O15" s="296"/>
      <c r="P15" s="296"/>
      <c r="Q15" s="297"/>
      <c r="R15" s="298"/>
      <c r="S15" s="298"/>
    </row>
    <row r="16" spans="2:19" ht="15" customHeight="1">
      <c r="B16" s="278">
        <v>5</v>
      </c>
      <c r="C16" s="307"/>
      <c r="D16" s="308"/>
      <c r="E16" s="286" t="s">
        <v>189</v>
      </c>
      <c r="F16" s="287"/>
      <c r="G16" s="287"/>
      <c r="H16" s="287"/>
      <c r="I16" s="288"/>
      <c r="J16" s="292" t="s">
        <v>246</v>
      </c>
      <c r="K16" s="293"/>
      <c r="L16" s="293"/>
      <c r="M16" s="293"/>
      <c r="N16" s="293"/>
      <c r="O16" s="293"/>
      <c r="P16" s="293"/>
      <c r="Q16" s="294"/>
      <c r="R16" s="298"/>
      <c r="S16" s="298"/>
    </row>
    <row r="17" spans="2:19" ht="15" customHeight="1">
      <c r="B17" s="278"/>
      <c r="C17" s="309"/>
      <c r="D17" s="310"/>
      <c r="E17" s="289"/>
      <c r="F17" s="290"/>
      <c r="G17" s="290"/>
      <c r="H17" s="290"/>
      <c r="I17" s="291"/>
      <c r="J17" s="295"/>
      <c r="K17" s="296"/>
      <c r="L17" s="296"/>
      <c r="M17" s="296"/>
      <c r="N17" s="296"/>
      <c r="O17" s="296"/>
      <c r="P17" s="296"/>
      <c r="Q17" s="297"/>
      <c r="R17" s="298"/>
      <c r="S17" s="298"/>
    </row>
    <row r="18" spans="2:19" ht="15" customHeight="1">
      <c r="B18" s="278">
        <v>6</v>
      </c>
      <c r="C18" s="286" t="s">
        <v>188</v>
      </c>
      <c r="D18" s="306"/>
      <c r="E18" s="286" t="s">
        <v>187</v>
      </c>
      <c r="F18" s="287"/>
      <c r="G18" s="287"/>
      <c r="H18" s="287"/>
      <c r="I18" s="288"/>
      <c r="J18" s="292" t="s">
        <v>186</v>
      </c>
      <c r="K18" s="293"/>
      <c r="L18" s="293"/>
      <c r="M18" s="293"/>
      <c r="N18" s="293"/>
      <c r="O18" s="293"/>
      <c r="P18" s="293"/>
      <c r="Q18" s="294"/>
      <c r="R18" s="298"/>
      <c r="S18" s="298"/>
    </row>
    <row r="19" spans="2:19" ht="15" customHeight="1">
      <c r="B19" s="278"/>
      <c r="C19" s="307"/>
      <c r="D19" s="308"/>
      <c r="E19" s="289"/>
      <c r="F19" s="290"/>
      <c r="G19" s="290"/>
      <c r="H19" s="290"/>
      <c r="I19" s="291"/>
      <c r="J19" s="295"/>
      <c r="K19" s="296"/>
      <c r="L19" s="296"/>
      <c r="M19" s="296"/>
      <c r="N19" s="296"/>
      <c r="O19" s="296"/>
      <c r="P19" s="296"/>
      <c r="Q19" s="297"/>
      <c r="R19" s="298"/>
      <c r="S19" s="298"/>
    </row>
    <row r="20" spans="2:19" ht="15" customHeight="1">
      <c r="B20" s="278">
        <v>7</v>
      </c>
      <c r="C20" s="307"/>
      <c r="D20" s="308"/>
      <c r="E20" s="286" t="s">
        <v>185</v>
      </c>
      <c r="F20" s="287"/>
      <c r="G20" s="287"/>
      <c r="H20" s="287"/>
      <c r="I20" s="288"/>
      <c r="J20" s="292" t="s">
        <v>184</v>
      </c>
      <c r="K20" s="293"/>
      <c r="L20" s="293"/>
      <c r="M20" s="293"/>
      <c r="N20" s="293"/>
      <c r="O20" s="293"/>
      <c r="P20" s="293"/>
      <c r="Q20" s="294"/>
      <c r="R20" s="298"/>
      <c r="S20" s="298"/>
    </row>
    <row r="21" spans="2:19" ht="15" customHeight="1">
      <c r="B21" s="278"/>
      <c r="C21" s="307"/>
      <c r="D21" s="308"/>
      <c r="E21" s="289"/>
      <c r="F21" s="290"/>
      <c r="G21" s="290"/>
      <c r="H21" s="290"/>
      <c r="I21" s="291"/>
      <c r="J21" s="295"/>
      <c r="K21" s="296"/>
      <c r="L21" s="296"/>
      <c r="M21" s="296"/>
      <c r="N21" s="296"/>
      <c r="O21" s="296"/>
      <c r="P21" s="296"/>
      <c r="Q21" s="297"/>
      <c r="R21" s="298"/>
      <c r="S21" s="298"/>
    </row>
    <row r="22" spans="2:19" ht="15" customHeight="1">
      <c r="B22" s="278">
        <v>8</v>
      </c>
      <c r="C22" s="307"/>
      <c r="D22" s="308"/>
      <c r="E22" s="286" t="s">
        <v>183</v>
      </c>
      <c r="F22" s="287"/>
      <c r="G22" s="287"/>
      <c r="H22" s="287"/>
      <c r="I22" s="288"/>
      <c r="J22" s="292" t="s">
        <v>182</v>
      </c>
      <c r="K22" s="293"/>
      <c r="L22" s="293"/>
      <c r="M22" s="293"/>
      <c r="N22" s="293"/>
      <c r="O22" s="293"/>
      <c r="P22" s="293"/>
      <c r="Q22" s="294"/>
      <c r="R22" s="298"/>
      <c r="S22" s="298"/>
    </row>
    <row r="23" spans="2:19" ht="15" customHeight="1">
      <c r="B23" s="278"/>
      <c r="C23" s="307"/>
      <c r="D23" s="308"/>
      <c r="E23" s="289"/>
      <c r="F23" s="290"/>
      <c r="G23" s="290"/>
      <c r="H23" s="290"/>
      <c r="I23" s="291"/>
      <c r="J23" s="295"/>
      <c r="K23" s="296"/>
      <c r="L23" s="296"/>
      <c r="M23" s="296"/>
      <c r="N23" s="296"/>
      <c r="O23" s="296"/>
      <c r="P23" s="296"/>
      <c r="Q23" s="297"/>
      <c r="R23" s="298"/>
      <c r="S23" s="298"/>
    </row>
    <row r="24" spans="2:19" ht="15" customHeight="1">
      <c r="B24" s="278">
        <v>9</v>
      </c>
      <c r="C24" s="307"/>
      <c r="D24" s="308"/>
      <c r="E24" s="286" t="s">
        <v>181</v>
      </c>
      <c r="F24" s="287"/>
      <c r="G24" s="287"/>
      <c r="H24" s="287"/>
      <c r="I24" s="288"/>
      <c r="J24" s="292" t="s">
        <v>180</v>
      </c>
      <c r="K24" s="293"/>
      <c r="L24" s="293"/>
      <c r="M24" s="293"/>
      <c r="N24" s="293"/>
      <c r="O24" s="293"/>
      <c r="P24" s="293"/>
      <c r="Q24" s="294"/>
      <c r="R24" s="298"/>
      <c r="S24" s="298"/>
    </row>
    <row r="25" spans="2:19" ht="15" customHeight="1">
      <c r="B25" s="278"/>
      <c r="C25" s="309"/>
      <c r="D25" s="310"/>
      <c r="E25" s="289"/>
      <c r="F25" s="290"/>
      <c r="G25" s="290"/>
      <c r="H25" s="290"/>
      <c r="I25" s="291"/>
      <c r="J25" s="295"/>
      <c r="K25" s="296"/>
      <c r="L25" s="296"/>
      <c r="M25" s="296"/>
      <c r="N25" s="296"/>
      <c r="O25" s="296"/>
      <c r="P25" s="296"/>
      <c r="Q25" s="297"/>
      <c r="R25" s="298"/>
      <c r="S25" s="298"/>
    </row>
    <row r="26" spans="2:19" ht="15" customHeight="1">
      <c r="B26" s="278">
        <v>10</v>
      </c>
      <c r="C26" s="286" t="s">
        <v>179</v>
      </c>
      <c r="D26" s="306"/>
      <c r="E26" s="286" t="s">
        <v>177</v>
      </c>
      <c r="F26" s="287"/>
      <c r="G26" s="287"/>
      <c r="H26" s="287"/>
      <c r="I26" s="288"/>
      <c r="J26" s="292" t="s">
        <v>178</v>
      </c>
      <c r="K26" s="293"/>
      <c r="L26" s="293"/>
      <c r="M26" s="293"/>
      <c r="N26" s="293"/>
      <c r="O26" s="293"/>
      <c r="P26" s="293"/>
      <c r="Q26" s="294"/>
      <c r="R26" s="298"/>
      <c r="S26" s="298"/>
    </row>
    <row r="27" spans="2:19" ht="15" customHeight="1">
      <c r="B27" s="278"/>
      <c r="C27" s="307"/>
      <c r="D27" s="308"/>
      <c r="E27" s="289"/>
      <c r="F27" s="290"/>
      <c r="G27" s="290"/>
      <c r="H27" s="290"/>
      <c r="I27" s="291"/>
      <c r="J27" s="295"/>
      <c r="K27" s="296"/>
      <c r="L27" s="296"/>
      <c r="M27" s="296"/>
      <c r="N27" s="296"/>
      <c r="O27" s="296"/>
      <c r="P27" s="296"/>
      <c r="Q27" s="297"/>
      <c r="R27" s="298"/>
      <c r="S27" s="298"/>
    </row>
    <row r="28" spans="2:19" ht="15" customHeight="1">
      <c r="B28" s="278">
        <v>11</v>
      </c>
      <c r="C28" s="307"/>
      <c r="D28" s="308"/>
      <c r="E28" s="286" t="s">
        <v>177</v>
      </c>
      <c r="F28" s="287"/>
      <c r="G28" s="287"/>
      <c r="H28" s="287"/>
      <c r="I28" s="288"/>
      <c r="J28" s="292" t="s">
        <v>176</v>
      </c>
      <c r="K28" s="293"/>
      <c r="L28" s="293"/>
      <c r="M28" s="293"/>
      <c r="N28" s="293"/>
      <c r="O28" s="293"/>
      <c r="P28" s="293"/>
      <c r="Q28" s="294"/>
      <c r="R28" s="298"/>
      <c r="S28" s="298"/>
    </row>
    <row r="29" spans="2:19" ht="15" customHeight="1">
      <c r="B29" s="278"/>
      <c r="C29" s="307"/>
      <c r="D29" s="308"/>
      <c r="E29" s="289"/>
      <c r="F29" s="290"/>
      <c r="G29" s="290"/>
      <c r="H29" s="290"/>
      <c r="I29" s="291"/>
      <c r="J29" s="295"/>
      <c r="K29" s="296"/>
      <c r="L29" s="296"/>
      <c r="M29" s="296"/>
      <c r="N29" s="296"/>
      <c r="O29" s="296"/>
      <c r="P29" s="296"/>
      <c r="Q29" s="297"/>
      <c r="R29" s="298"/>
      <c r="S29" s="298"/>
    </row>
    <row r="30" spans="2:19" ht="15" customHeight="1">
      <c r="B30" s="278">
        <v>12</v>
      </c>
      <c r="C30" s="307"/>
      <c r="D30" s="308"/>
      <c r="E30" s="286" t="s">
        <v>175</v>
      </c>
      <c r="F30" s="287"/>
      <c r="G30" s="287"/>
      <c r="H30" s="287"/>
      <c r="I30" s="288"/>
      <c r="J30" s="292" t="s">
        <v>174</v>
      </c>
      <c r="K30" s="293"/>
      <c r="L30" s="293"/>
      <c r="M30" s="293"/>
      <c r="N30" s="293"/>
      <c r="O30" s="293"/>
      <c r="P30" s="293"/>
      <c r="Q30" s="294"/>
      <c r="R30" s="298"/>
      <c r="S30" s="298"/>
    </row>
    <row r="31" spans="2:19" ht="15" customHeight="1">
      <c r="B31" s="278"/>
      <c r="C31" s="309"/>
      <c r="D31" s="310"/>
      <c r="E31" s="289"/>
      <c r="F31" s="290"/>
      <c r="G31" s="290"/>
      <c r="H31" s="290"/>
      <c r="I31" s="291"/>
      <c r="J31" s="295"/>
      <c r="K31" s="296"/>
      <c r="L31" s="296"/>
      <c r="M31" s="296"/>
      <c r="N31" s="296"/>
      <c r="O31" s="296"/>
      <c r="P31" s="296"/>
      <c r="Q31" s="297"/>
      <c r="R31" s="298"/>
      <c r="S31" s="298"/>
    </row>
    <row r="32" spans="2:19" ht="15" customHeight="1">
      <c r="B32" s="278">
        <v>13</v>
      </c>
      <c r="C32" s="387" t="s">
        <v>173</v>
      </c>
      <c r="D32" s="326"/>
      <c r="E32" s="286" t="s">
        <v>172</v>
      </c>
      <c r="F32" s="287"/>
      <c r="G32" s="287"/>
      <c r="H32" s="287"/>
      <c r="I32" s="288"/>
      <c r="J32" s="292" t="s">
        <v>171</v>
      </c>
      <c r="K32" s="293"/>
      <c r="L32" s="293"/>
      <c r="M32" s="293"/>
      <c r="N32" s="293"/>
      <c r="O32" s="293"/>
      <c r="P32" s="293"/>
      <c r="Q32" s="294"/>
      <c r="R32" s="298"/>
      <c r="S32" s="298"/>
    </row>
    <row r="33" spans="2:19" ht="15" customHeight="1">
      <c r="B33" s="278"/>
      <c r="C33" s="326"/>
      <c r="D33" s="326"/>
      <c r="E33" s="289"/>
      <c r="F33" s="290"/>
      <c r="G33" s="290"/>
      <c r="H33" s="290"/>
      <c r="I33" s="291"/>
      <c r="J33" s="295"/>
      <c r="K33" s="296"/>
      <c r="L33" s="296"/>
      <c r="M33" s="296"/>
      <c r="N33" s="296"/>
      <c r="O33" s="296"/>
      <c r="P33" s="296"/>
      <c r="Q33" s="297"/>
      <c r="R33" s="298"/>
      <c r="S33" s="298"/>
    </row>
    <row r="34" spans="2:19" ht="15" customHeight="1">
      <c r="B34" s="278">
        <v>14</v>
      </c>
      <c r="C34" s="286" t="s">
        <v>245</v>
      </c>
      <c r="D34" s="306"/>
      <c r="E34" s="286" t="s">
        <v>170</v>
      </c>
      <c r="F34" s="287"/>
      <c r="G34" s="287"/>
      <c r="H34" s="287"/>
      <c r="I34" s="288"/>
      <c r="J34" s="292" t="s">
        <v>244</v>
      </c>
      <c r="K34" s="293"/>
      <c r="L34" s="293"/>
      <c r="M34" s="293"/>
      <c r="N34" s="293"/>
      <c r="O34" s="293"/>
      <c r="P34" s="293"/>
      <c r="Q34" s="294"/>
      <c r="R34" s="298"/>
      <c r="S34" s="298"/>
    </row>
    <row r="35" spans="2:19" ht="15" customHeight="1">
      <c r="B35" s="278"/>
      <c r="C35" s="307"/>
      <c r="D35" s="308"/>
      <c r="E35" s="289"/>
      <c r="F35" s="290"/>
      <c r="G35" s="290"/>
      <c r="H35" s="290"/>
      <c r="I35" s="291"/>
      <c r="J35" s="295"/>
      <c r="K35" s="296"/>
      <c r="L35" s="296"/>
      <c r="M35" s="296"/>
      <c r="N35" s="296"/>
      <c r="O35" s="296"/>
      <c r="P35" s="296"/>
      <c r="Q35" s="297"/>
      <c r="R35" s="298"/>
      <c r="S35" s="298"/>
    </row>
    <row r="36" spans="2:19" ht="15" customHeight="1">
      <c r="B36" s="278">
        <v>15</v>
      </c>
      <c r="C36" s="307"/>
      <c r="D36" s="308"/>
      <c r="E36" s="286" t="s">
        <v>169</v>
      </c>
      <c r="F36" s="287"/>
      <c r="G36" s="287"/>
      <c r="H36" s="287"/>
      <c r="I36" s="288"/>
      <c r="J36" s="292" t="s">
        <v>243</v>
      </c>
      <c r="K36" s="293"/>
      <c r="L36" s="293"/>
      <c r="M36" s="293"/>
      <c r="N36" s="293"/>
      <c r="O36" s="293"/>
      <c r="P36" s="293"/>
      <c r="Q36" s="294"/>
      <c r="R36" s="298"/>
      <c r="S36" s="298"/>
    </row>
    <row r="37" spans="2:19" ht="15" customHeight="1">
      <c r="B37" s="278"/>
      <c r="C37" s="307"/>
      <c r="D37" s="308"/>
      <c r="E37" s="289"/>
      <c r="F37" s="290"/>
      <c r="G37" s="290"/>
      <c r="H37" s="290"/>
      <c r="I37" s="291"/>
      <c r="J37" s="295"/>
      <c r="K37" s="296"/>
      <c r="L37" s="296"/>
      <c r="M37" s="296"/>
      <c r="N37" s="296"/>
      <c r="O37" s="296"/>
      <c r="P37" s="296"/>
      <c r="Q37" s="297"/>
      <c r="R37" s="298"/>
      <c r="S37" s="298"/>
    </row>
    <row r="38" spans="2:19" ht="15" customHeight="1">
      <c r="B38" s="278">
        <v>16</v>
      </c>
      <c r="C38" s="307"/>
      <c r="D38" s="308"/>
      <c r="E38" s="286" t="s">
        <v>168</v>
      </c>
      <c r="F38" s="287"/>
      <c r="G38" s="287"/>
      <c r="H38" s="287"/>
      <c r="I38" s="288"/>
      <c r="J38" s="292" t="s">
        <v>242</v>
      </c>
      <c r="K38" s="293"/>
      <c r="L38" s="293"/>
      <c r="M38" s="293"/>
      <c r="N38" s="293"/>
      <c r="O38" s="293"/>
      <c r="P38" s="293"/>
      <c r="Q38" s="294"/>
      <c r="R38" s="298"/>
      <c r="S38" s="298"/>
    </row>
    <row r="39" spans="2:19" ht="15" customHeight="1">
      <c r="B39" s="278"/>
      <c r="C39" s="309"/>
      <c r="D39" s="310"/>
      <c r="E39" s="289"/>
      <c r="F39" s="290"/>
      <c r="G39" s="290"/>
      <c r="H39" s="290"/>
      <c r="I39" s="291"/>
      <c r="J39" s="295"/>
      <c r="K39" s="296"/>
      <c r="L39" s="296"/>
      <c r="M39" s="296"/>
      <c r="N39" s="296"/>
      <c r="O39" s="296"/>
      <c r="P39" s="296"/>
      <c r="Q39" s="297"/>
      <c r="R39" s="298"/>
      <c r="S39" s="298"/>
    </row>
    <row r="40" spans="2:19" ht="15" customHeight="1">
      <c r="B40" s="278">
        <v>17</v>
      </c>
      <c r="C40" s="286" t="s">
        <v>167</v>
      </c>
      <c r="D40" s="306"/>
      <c r="E40" s="286" t="s">
        <v>166</v>
      </c>
      <c r="F40" s="287"/>
      <c r="G40" s="287"/>
      <c r="H40" s="287"/>
      <c r="I40" s="288"/>
      <c r="J40" s="292" t="s">
        <v>241</v>
      </c>
      <c r="K40" s="293"/>
      <c r="L40" s="293"/>
      <c r="M40" s="293"/>
      <c r="N40" s="293"/>
      <c r="O40" s="293"/>
      <c r="P40" s="293"/>
      <c r="Q40" s="294"/>
      <c r="R40" s="318"/>
      <c r="S40" s="319"/>
    </row>
    <row r="41" spans="2:19" ht="15" customHeight="1">
      <c r="B41" s="278"/>
      <c r="C41" s="307"/>
      <c r="D41" s="308"/>
      <c r="E41" s="289"/>
      <c r="F41" s="290"/>
      <c r="G41" s="290"/>
      <c r="H41" s="290"/>
      <c r="I41" s="291"/>
      <c r="J41" s="295"/>
      <c r="K41" s="296"/>
      <c r="L41" s="296"/>
      <c r="M41" s="296"/>
      <c r="N41" s="296"/>
      <c r="O41" s="296"/>
      <c r="P41" s="296"/>
      <c r="Q41" s="297"/>
      <c r="R41" s="320"/>
      <c r="S41" s="321"/>
    </row>
    <row r="42" spans="2:19" ht="15" customHeight="1">
      <c r="B42" s="278">
        <v>18</v>
      </c>
      <c r="C42" s="307"/>
      <c r="D42" s="308"/>
      <c r="E42" s="286" t="s">
        <v>165</v>
      </c>
      <c r="F42" s="287"/>
      <c r="G42" s="287"/>
      <c r="H42" s="287"/>
      <c r="I42" s="288"/>
      <c r="J42" s="292" t="s">
        <v>240</v>
      </c>
      <c r="K42" s="293"/>
      <c r="L42" s="293"/>
      <c r="M42" s="293"/>
      <c r="N42" s="293"/>
      <c r="O42" s="293"/>
      <c r="P42" s="293"/>
      <c r="Q42" s="294"/>
      <c r="R42" s="298"/>
      <c r="S42" s="298"/>
    </row>
    <row r="43" spans="2:19" ht="15" customHeight="1">
      <c r="B43" s="278"/>
      <c r="C43" s="307"/>
      <c r="D43" s="308"/>
      <c r="E43" s="289"/>
      <c r="F43" s="290"/>
      <c r="G43" s="290"/>
      <c r="H43" s="290"/>
      <c r="I43" s="291"/>
      <c r="J43" s="295"/>
      <c r="K43" s="296"/>
      <c r="L43" s="296"/>
      <c r="M43" s="296"/>
      <c r="N43" s="296"/>
      <c r="O43" s="296"/>
      <c r="P43" s="296"/>
      <c r="Q43" s="297"/>
      <c r="R43" s="298"/>
      <c r="S43" s="298"/>
    </row>
    <row r="44" spans="2:19" ht="15" customHeight="1">
      <c r="B44" s="278">
        <v>19</v>
      </c>
      <c r="C44" s="307"/>
      <c r="D44" s="308"/>
      <c r="E44" s="286" t="s">
        <v>164</v>
      </c>
      <c r="F44" s="287"/>
      <c r="G44" s="287"/>
      <c r="H44" s="287"/>
      <c r="I44" s="288"/>
      <c r="J44" s="292" t="s">
        <v>239</v>
      </c>
      <c r="K44" s="293"/>
      <c r="L44" s="293"/>
      <c r="M44" s="293"/>
      <c r="N44" s="293"/>
      <c r="O44" s="293"/>
      <c r="P44" s="293"/>
      <c r="Q44" s="294"/>
      <c r="R44" s="298"/>
      <c r="S44" s="298"/>
    </row>
    <row r="45" spans="2:19" ht="15" customHeight="1">
      <c r="B45" s="278"/>
      <c r="C45" s="309"/>
      <c r="D45" s="310"/>
      <c r="E45" s="289"/>
      <c r="F45" s="290"/>
      <c r="G45" s="290"/>
      <c r="H45" s="290"/>
      <c r="I45" s="291"/>
      <c r="J45" s="295"/>
      <c r="K45" s="296"/>
      <c r="L45" s="296"/>
      <c r="M45" s="296"/>
      <c r="N45" s="296"/>
      <c r="O45" s="296"/>
      <c r="P45" s="296"/>
      <c r="Q45" s="297"/>
      <c r="R45" s="298"/>
      <c r="S45" s="298"/>
    </row>
    <row r="46" spans="2:19" ht="15" customHeight="1">
      <c r="B46" s="278">
        <v>20</v>
      </c>
      <c r="C46" s="326"/>
      <c r="D46" s="326"/>
      <c r="E46" s="322"/>
      <c r="F46" s="287"/>
      <c r="G46" s="287"/>
      <c r="H46" s="287"/>
      <c r="I46" s="288"/>
      <c r="J46" s="327"/>
      <c r="K46" s="293"/>
      <c r="L46" s="293"/>
      <c r="M46" s="293"/>
      <c r="N46" s="293"/>
      <c r="O46" s="293"/>
      <c r="P46" s="293"/>
      <c r="Q46" s="294"/>
      <c r="R46" s="298"/>
      <c r="S46" s="298"/>
    </row>
    <row r="47" spans="2:19" ht="15" customHeight="1">
      <c r="B47" s="278"/>
      <c r="C47" s="326"/>
      <c r="D47" s="326"/>
      <c r="E47" s="289"/>
      <c r="F47" s="290"/>
      <c r="G47" s="290"/>
      <c r="H47" s="290"/>
      <c r="I47" s="291"/>
      <c r="J47" s="295"/>
      <c r="K47" s="296"/>
      <c r="L47" s="296"/>
      <c r="M47" s="296"/>
      <c r="N47" s="296"/>
      <c r="O47" s="296"/>
      <c r="P47" s="296"/>
      <c r="Q47" s="297"/>
      <c r="R47" s="298"/>
      <c r="S47" s="298"/>
    </row>
    <row r="48" spans="2:19" ht="15" customHeight="1">
      <c r="B48" s="278">
        <v>21</v>
      </c>
      <c r="C48" s="326"/>
      <c r="D48" s="326"/>
      <c r="E48" s="322"/>
      <c r="F48" s="287"/>
      <c r="G48" s="287"/>
      <c r="H48" s="287"/>
      <c r="I48" s="288"/>
      <c r="J48" s="327"/>
      <c r="K48" s="293"/>
      <c r="L48" s="293"/>
      <c r="M48" s="293"/>
      <c r="N48" s="293"/>
      <c r="O48" s="293"/>
      <c r="P48" s="293"/>
      <c r="Q48" s="294"/>
      <c r="R48" s="298"/>
      <c r="S48" s="298"/>
    </row>
    <row r="49" spans="2:19" ht="15" customHeight="1">
      <c r="B49" s="278"/>
      <c r="C49" s="326"/>
      <c r="D49" s="326"/>
      <c r="E49" s="289"/>
      <c r="F49" s="290"/>
      <c r="G49" s="290"/>
      <c r="H49" s="290"/>
      <c r="I49" s="291"/>
      <c r="J49" s="295"/>
      <c r="K49" s="296"/>
      <c r="L49" s="296"/>
      <c r="M49" s="296"/>
      <c r="N49" s="296"/>
      <c r="O49" s="296"/>
      <c r="P49" s="296"/>
      <c r="Q49" s="297"/>
      <c r="R49" s="298"/>
      <c r="S49" s="298"/>
    </row>
    <row r="50" spans="2:19" ht="18" customHeight="1"/>
    <row r="51" spans="2:19" ht="18" customHeight="1"/>
    <row r="52" spans="2:19" ht="18" customHeight="1"/>
    <row r="53" spans="2:19" ht="18" customHeight="1"/>
    <row r="54" spans="2:19" ht="18" customHeight="1"/>
  </sheetData>
  <mergeCells count="98">
    <mergeCell ref="B48:B49"/>
    <mergeCell ref="C48:D49"/>
    <mergeCell ref="E48:I49"/>
    <mergeCell ref="J48:Q49"/>
    <mergeCell ref="R48:S49"/>
    <mergeCell ref="B46:B47"/>
    <mergeCell ref="C46:D47"/>
    <mergeCell ref="E46:I47"/>
    <mergeCell ref="J46:Q47"/>
    <mergeCell ref="R46:S47"/>
    <mergeCell ref="B40:B41"/>
    <mergeCell ref="C40:D45"/>
    <mergeCell ref="E40:I41"/>
    <mergeCell ref="J40:Q41"/>
    <mergeCell ref="R40:S41"/>
    <mergeCell ref="B42:B43"/>
    <mergeCell ref="E42:I43"/>
    <mergeCell ref="J42:Q43"/>
    <mergeCell ref="R42:S43"/>
    <mergeCell ref="B44:B45"/>
    <mergeCell ref="E44:I45"/>
    <mergeCell ref="J44:Q45"/>
    <mergeCell ref="R44:S45"/>
    <mergeCell ref="B32:B33"/>
    <mergeCell ref="C32:D33"/>
    <mergeCell ref="E32:I33"/>
    <mergeCell ref="J32:Q33"/>
    <mergeCell ref="R32:S33"/>
    <mergeCell ref="B34:B35"/>
    <mergeCell ref="C34:D39"/>
    <mergeCell ref="E34:I35"/>
    <mergeCell ref="J34:Q35"/>
    <mergeCell ref="R34:S35"/>
    <mergeCell ref="B36:B37"/>
    <mergeCell ref="E36:I37"/>
    <mergeCell ref="J36:Q37"/>
    <mergeCell ref="R36:S37"/>
    <mergeCell ref="B38:B39"/>
    <mergeCell ref="E38:I39"/>
    <mergeCell ref="J38:Q39"/>
    <mergeCell ref="R38:S39"/>
    <mergeCell ref="R24:S25"/>
    <mergeCell ref="B26:B27"/>
    <mergeCell ref="C26:D31"/>
    <mergeCell ref="E26:I27"/>
    <mergeCell ref="J26:Q27"/>
    <mergeCell ref="R26:S27"/>
    <mergeCell ref="B28:B29"/>
    <mergeCell ref="E28:I29"/>
    <mergeCell ref="J28:Q29"/>
    <mergeCell ref="R28:S29"/>
    <mergeCell ref="B30:B31"/>
    <mergeCell ref="E30:I31"/>
    <mergeCell ref="J30:Q31"/>
    <mergeCell ref="R30:S31"/>
    <mergeCell ref="B18:B19"/>
    <mergeCell ref="C18:D25"/>
    <mergeCell ref="E18:I19"/>
    <mergeCell ref="J18:Q19"/>
    <mergeCell ref="R18:S19"/>
    <mergeCell ref="B20:B21"/>
    <mergeCell ref="E20:I21"/>
    <mergeCell ref="J20:Q21"/>
    <mergeCell ref="R20:S21"/>
    <mergeCell ref="B22:B23"/>
    <mergeCell ref="E22:I23"/>
    <mergeCell ref="J22:Q23"/>
    <mergeCell ref="R22:S23"/>
    <mergeCell ref="B24:B25"/>
    <mergeCell ref="E24:I25"/>
    <mergeCell ref="J24:Q25"/>
    <mergeCell ref="R14:S15"/>
    <mergeCell ref="B16:B17"/>
    <mergeCell ref="E16:I17"/>
    <mergeCell ref="J16:Q17"/>
    <mergeCell ref="R16:S17"/>
    <mergeCell ref="B8:B9"/>
    <mergeCell ref="C8:D17"/>
    <mergeCell ref="E8:I9"/>
    <mergeCell ref="J8:Q9"/>
    <mergeCell ref="R8:S9"/>
    <mergeCell ref="B10:B11"/>
    <mergeCell ref="E10:I11"/>
    <mergeCell ref="J10:Q11"/>
    <mergeCell ref="R10:S11"/>
    <mergeCell ref="B12:B13"/>
    <mergeCell ref="E12:I13"/>
    <mergeCell ref="J12:Q13"/>
    <mergeCell ref="R12:S13"/>
    <mergeCell ref="B14:B15"/>
    <mergeCell ref="E14:I15"/>
    <mergeCell ref="J14:Q15"/>
    <mergeCell ref="B3:S4"/>
    <mergeCell ref="B6:B7"/>
    <mergeCell ref="C6:D7"/>
    <mergeCell ref="E6:I7"/>
    <mergeCell ref="J6:Q7"/>
    <mergeCell ref="R6:S7"/>
  </mergeCells>
  <phoneticPr fontId="9"/>
  <pageMargins left="0.7" right="0.7" top="0.75" bottom="0.75" header="0.3" footer="0.3"/>
  <pageSetup paperSize="9" scale="70" orientation="portrait" r:id="rId1"/>
  <drawing r:id="rId2"/>
  <legacyDrawing r:id="rId3"/>
  <mc:AlternateContent xmlns:mc="http://schemas.openxmlformats.org/markup-compatibility/2006">
    <mc:Choice Requires="x14"/>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0EE0-954C-40D5-AC57-E104E890C90D}">
  <sheetPr>
    <tabColor theme="9" tint="-0.249977111117893"/>
  </sheetPr>
  <dimension ref="A1:AF64"/>
  <sheetViews>
    <sheetView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32" ht="18" customHeight="1">
      <c r="A1" s="53"/>
      <c r="B1" s="53"/>
      <c r="C1" s="53"/>
      <c r="D1" s="53"/>
      <c r="E1" s="53"/>
      <c r="F1" s="53"/>
      <c r="G1" s="53"/>
      <c r="H1" s="53"/>
      <c r="I1" s="53"/>
      <c r="J1" s="53"/>
      <c r="K1" s="53"/>
      <c r="L1" s="53"/>
      <c r="M1" s="53"/>
      <c r="N1" s="53"/>
      <c r="O1" s="53"/>
      <c r="P1" s="53"/>
      <c r="Q1" s="53"/>
      <c r="R1" s="53"/>
      <c r="S1" s="53"/>
      <c r="T1" s="53"/>
    </row>
    <row r="2" spans="1:32" ht="18" customHeight="1">
      <c r="A2" s="53"/>
      <c r="B2" s="53" t="s">
        <v>373</v>
      </c>
      <c r="C2" s="53"/>
      <c r="D2" s="53"/>
      <c r="E2" s="53"/>
      <c r="F2" s="53"/>
      <c r="G2" s="53"/>
      <c r="H2" s="53"/>
      <c r="I2" s="53"/>
      <c r="J2" s="53"/>
      <c r="K2" s="53"/>
      <c r="L2" s="53"/>
      <c r="M2" s="53"/>
      <c r="N2" s="53"/>
      <c r="O2" s="53"/>
      <c r="P2" s="53"/>
      <c r="Q2" s="53"/>
      <c r="R2" s="53"/>
      <c r="S2" s="53"/>
      <c r="T2" s="53"/>
      <c r="V2" s="17" t="s">
        <v>386</v>
      </c>
      <c r="W2" s="105"/>
      <c r="X2" s="105"/>
      <c r="Y2" s="105"/>
      <c r="AA2" s="106"/>
      <c r="AB2" s="107" t="s">
        <v>387</v>
      </c>
    </row>
    <row r="3" spans="1:32" ht="18" customHeight="1">
      <c r="A3" s="53"/>
      <c r="B3" s="53"/>
      <c r="C3" s="53"/>
      <c r="D3" s="53"/>
      <c r="E3" s="53"/>
      <c r="F3" s="53"/>
      <c r="G3" s="53"/>
      <c r="H3" s="53"/>
      <c r="I3" s="53"/>
      <c r="J3" s="53"/>
      <c r="K3" s="53"/>
      <c r="L3" s="53"/>
      <c r="M3" s="53"/>
      <c r="N3" s="53"/>
      <c r="O3" s="53"/>
      <c r="P3" s="53"/>
      <c r="Q3" s="53"/>
      <c r="R3" s="53"/>
      <c r="S3" s="53"/>
      <c r="T3" s="53"/>
      <c r="V3" s="108" t="s">
        <v>388</v>
      </c>
      <c r="W3" s="105"/>
      <c r="X3" s="105"/>
      <c r="Y3" s="105"/>
      <c r="AA3" s="106"/>
      <c r="AB3" s="107" t="s">
        <v>387</v>
      </c>
    </row>
    <row r="4" spans="1:32" ht="18" customHeight="1">
      <c r="A4" s="53"/>
      <c r="B4" s="130" t="s">
        <v>318</v>
      </c>
      <c r="C4" s="130"/>
      <c r="D4" s="130"/>
      <c r="E4" s="130"/>
      <c r="F4" s="130"/>
      <c r="G4" s="130"/>
      <c r="H4" s="130"/>
      <c r="I4" s="130"/>
      <c r="J4" s="130"/>
      <c r="K4" s="130"/>
      <c r="L4" s="130"/>
      <c r="M4" s="130"/>
      <c r="N4" s="130"/>
      <c r="O4" s="130"/>
      <c r="P4" s="130"/>
      <c r="Q4" s="130"/>
      <c r="R4" s="130"/>
      <c r="S4" s="130"/>
      <c r="T4" s="53"/>
      <c r="V4" s="108" t="s">
        <v>389</v>
      </c>
      <c r="W4" s="105"/>
      <c r="X4" s="105"/>
      <c r="Y4" s="105"/>
      <c r="AA4" s="106"/>
      <c r="AB4" s="107" t="s">
        <v>387</v>
      </c>
      <c r="AC4" s="46"/>
      <c r="AD4"/>
      <c r="AE4"/>
      <c r="AF4"/>
    </row>
    <row r="5" spans="1:32" ht="18" customHeight="1">
      <c r="A5" s="53"/>
      <c r="B5" s="130" t="s">
        <v>375</v>
      </c>
      <c r="C5" s="130"/>
      <c r="D5" s="130"/>
      <c r="E5" s="130"/>
      <c r="F5" s="130"/>
      <c r="G5" s="130"/>
      <c r="H5" s="130"/>
      <c r="I5" s="130"/>
      <c r="J5" s="130"/>
      <c r="K5" s="130"/>
      <c r="L5" s="130"/>
      <c r="M5" s="130"/>
      <c r="N5" s="130"/>
      <c r="O5" s="130"/>
      <c r="P5" s="130"/>
      <c r="Q5" s="130"/>
      <c r="R5" s="130"/>
      <c r="S5" s="130"/>
      <c r="T5" s="53"/>
      <c r="V5" s="108" t="s">
        <v>390</v>
      </c>
      <c r="AA5" s="106"/>
      <c r="AB5" s="107" t="s">
        <v>387</v>
      </c>
      <c r="AC5" s="46"/>
      <c r="AD5"/>
      <c r="AE5"/>
      <c r="AF5"/>
    </row>
    <row r="6" spans="1:32" ht="18" customHeight="1">
      <c r="A6" s="53"/>
      <c r="B6" s="53"/>
      <c r="C6" s="53"/>
      <c r="D6" s="53"/>
      <c r="E6" s="53"/>
      <c r="F6" s="53"/>
      <c r="G6" s="53"/>
      <c r="H6" s="53"/>
      <c r="I6" s="53"/>
      <c r="J6" s="53"/>
      <c r="K6" s="53"/>
      <c r="L6" s="53"/>
      <c r="M6" s="53"/>
      <c r="N6" s="53"/>
      <c r="O6" s="53"/>
      <c r="P6" s="53"/>
      <c r="Q6" s="53"/>
      <c r="R6" s="53"/>
      <c r="S6" s="53"/>
      <c r="T6" s="53"/>
      <c r="V6" s="17" t="s">
        <v>386</v>
      </c>
      <c r="AA6" s="106"/>
      <c r="AB6" s="107" t="s">
        <v>387</v>
      </c>
      <c r="AC6" s="48"/>
      <c r="AD6"/>
      <c r="AE6"/>
      <c r="AF6"/>
    </row>
    <row r="7" spans="1:32" ht="18" customHeight="1">
      <c r="A7" s="53"/>
      <c r="B7" s="55"/>
      <c r="C7" s="55"/>
      <c r="D7" s="55"/>
      <c r="E7" s="55"/>
      <c r="F7" s="55"/>
      <c r="G7" s="55"/>
      <c r="H7" s="55"/>
      <c r="I7" s="55"/>
      <c r="J7" s="55"/>
      <c r="K7" s="55"/>
      <c r="L7" s="55"/>
      <c r="M7" s="54" t="s">
        <v>60</v>
      </c>
      <c r="N7" s="85"/>
      <c r="O7" s="54" t="s">
        <v>61</v>
      </c>
      <c r="P7" s="85"/>
      <c r="Q7" s="54" t="s">
        <v>62</v>
      </c>
      <c r="R7" s="85"/>
      <c r="S7" s="54" t="s">
        <v>63</v>
      </c>
      <c r="T7" s="53"/>
      <c r="AC7" s="48"/>
      <c r="AD7"/>
      <c r="AE7"/>
      <c r="AF7"/>
    </row>
    <row r="8" spans="1:32" ht="18" customHeight="1">
      <c r="A8" s="53"/>
      <c r="B8" s="53" t="s">
        <v>7</v>
      </c>
      <c r="C8" s="53"/>
      <c r="D8" s="53"/>
      <c r="E8" s="53"/>
      <c r="F8" s="53"/>
      <c r="G8" s="53"/>
      <c r="H8" s="53"/>
      <c r="I8" s="53"/>
      <c r="J8" s="53"/>
      <c r="K8" s="53"/>
      <c r="L8" s="53"/>
      <c r="M8" s="53"/>
      <c r="N8" s="53"/>
      <c r="O8" s="53"/>
      <c r="P8" s="53"/>
      <c r="Q8" s="53"/>
      <c r="R8" s="53"/>
      <c r="S8" s="53"/>
      <c r="T8" s="53"/>
      <c r="AC8" s="46"/>
      <c r="AD8"/>
      <c r="AE8"/>
      <c r="AF8"/>
    </row>
    <row r="9" spans="1:32" ht="18" customHeight="1">
      <c r="A9" s="53"/>
      <c r="B9" s="53"/>
      <c r="C9" s="53"/>
      <c r="D9" s="53"/>
      <c r="E9" s="53"/>
      <c r="F9" s="53"/>
      <c r="G9" s="53"/>
      <c r="H9" s="53"/>
      <c r="I9" s="53"/>
      <c r="J9" s="53"/>
      <c r="K9" s="53"/>
      <c r="L9" s="53"/>
      <c r="M9" s="53"/>
      <c r="N9" s="53"/>
      <c r="O9" s="53"/>
      <c r="P9" s="53"/>
      <c r="Q9" s="53"/>
      <c r="R9" s="53"/>
      <c r="S9" s="53"/>
      <c r="T9" s="53"/>
      <c r="AC9" s="51"/>
      <c r="AD9"/>
      <c r="AE9"/>
      <c r="AF9"/>
    </row>
    <row r="10" spans="1:32" ht="18" customHeight="1">
      <c r="A10" s="53"/>
      <c r="B10" s="53"/>
      <c r="C10" s="53"/>
      <c r="D10" s="53"/>
      <c r="E10" s="53"/>
      <c r="F10" s="53"/>
      <c r="G10" s="53"/>
      <c r="H10" s="70" t="s">
        <v>8</v>
      </c>
      <c r="I10" s="53"/>
      <c r="J10" s="53"/>
      <c r="K10" s="53"/>
      <c r="L10" s="53"/>
      <c r="M10" s="53"/>
      <c r="N10" s="53"/>
      <c r="O10" s="53"/>
      <c r="P10" s="53"/>
      <c r="Q10" s="53"/>
      <c r="R10" s="53"/>
      <c r="S10" s="53"/>
      <c r="T10" s="53"/>
      <c r="AC10" s="46"/>
      <c r="AD10"/>
      <c r="AE10"/>
      <c r="AF10"/>
    </row>
    <row r="11" spans="1:32" ht="18" customHeight="1">
      <c r="A11" s="53"/>
      <c r="B11" s="53"/>
      <c r="C11" s="53"/>
      <c r="D11" s="53"/>
      <c r="E11" s="53"/>
      <c r="F11" s="53"/>
      <c r="G11" s="53"/>
      <c r="H11" s="53"/>
      <c r="I11" s="70" t="s">
        <v>9</v>
      </c>
      <c r="J11" s="70"/>
      <c r="K11" s="70"/>
      <c r="L11" s="132">
        <f>実績報告書!L12</f>
        <v>0</v>
      </c>
      <c r="M11" s="132"/>
      <c r="N11" s="132"/>
      <c r="O11" s="132"/>
      <c r="P11" s="132"/>
      <c r="Q11" s="132"/>
      <c r="R11" s="132"/>
      <c r="S11" s="132"/>
      <c r="T11" s="53"/>
      <c r="V11" s="17"/>
      <c r="AC11" s="46"/>
      <c r="AD11"/>
      <c r="AE11"/>
      <c r="AF11"/>
    </row>
    <row r="12" spans="1:32" ht="18" customHeight="1">
      <c r="A12" s="53"/>
      <c r="B12" s="53"/>
      <c r="C12" s="53"/>
      <c r="D12" s="53"/>
      <c r="E12" s="53"/>
      <c r="F12" s="53"/>
      <c r="G12" s="53"/>
      <c r="H12" s="53"/>
      <c r="I12" s="70"/>
      <c r="J12" s="70"/>
      <c r="K12" s="70"/>
      <c r="L12" s="132"/>
      <c r="M12" s="132"/>
      <c r="N12" s="132"/>
      <c r="O12" s="132"/>
      <c r="P12" s="132"/>
      <c r="Q12" s="132"/>
      <c r="R12" s="132"/>
      <c r="S12" s="132"/>
      <c r="T12" s="53"/>
      <c r="V12" s="17"/>
      <c r="AC12" s="46"/>
      <c r="AD12"/>
      <c r="AE12"/>
      <c r="AF12"/>
    </row>
    <row r="13" spans="1:32" ht="18" customHeight="1">
      <c r="A13" s="53"/>
      <c r="B13" s="53"/>
      <c r="C13" s="53"/>
      <c r="D13" s="53"/>
      <c r="E13" s="53"/>
      <c r="F13" s="53"/>
      <c r="G13" s="53"/>
      <c r="H13" s="53"/>
      <c r="I13" s="70" t="s">
        <v>321</v>
      </c>
      <c r="J13" s="70"/>
      <c r="K13" s="70"/>
      <c r="L13" s="133">
        <f>実績報告書!L14</f>
        <v>0</v>
      </c>
      <c r="M13" s="133"/>
      <c r="N13" s="133"/>
      <c r="O13" s="133"/>
      <c r="P13" s="133"/>
      <c r="Q13" s="133"/>
      <c r="R13" s="133"/>
      <c r="S13" s="133"/>
      <c r="T13" s="53"/>
      <c r="V13" s="17"/>
      <c r="AC13" s="46"/>
      <c r="AD13"/>
      <c r="AE13"/>
      <c r="AF13"/>
    </row>
    <row r="14" spans="1:32" ht="18" customHeight="1">
      <c r="A14" s="53"/>
      <c r="B14" s="53"/>
      <c r="C14" s="53"/>
      <c r="D14" s="53"/>
      <c r="E14" s="53"/>
      <c r="F14" s="53"/>
      <c r="G14" s="53"/>
      <c r="H14" s="53"/>
      <c r="I14" s="134" t="s">
        <v>322</v>
      </c>
      <c r="J14" s="134"/>
      <c r="K14" s="134"/>
      <c r="L14" s="126">
        <f>実績報告書!L15</f>
        <v>0</v>
      </c>
      <c r="M14" s="126"/>
      <c r="N14" s="126"/>
      <c r="O14" s="126">
        <f>実績報告書!O15</f>
        <v>0</v>
      </c>
      <c r="P14" s="126"/>
      <c r="Q14" s="126"/>
      <c r="R14" s="126"/>
      <c r="S14" s="126"/>
      <c r="T14" s="53"/>
      <c r="AC14" s="46"/>
      <c r="AD14"/>
      <c r="AE14"/>
      <c r="AF14"/>
    </row>
    <row r="15" spans="1:32" ht="18" customHeight="1">
      <c r="A15" s="53"/>
      <c r="B15" s="53"/>
      <c r="C15" s="53"/>
      <c r="D15" s="53"/>
      <c r="E15" s="53"/>
      <c r="F15" s="53"/>
      <c r="G15" s="53"/>
      <c r="H15" s="53"/>
      <c r="I15" s="134" t="s">
        <v>323</v>
      </c>
      <c r="J15" s="134"/>
      <c r="K15" s="134"/>
      <c r="L15" s="126">
        <f>実績報告書!L16</f>
        <v>0</v>
      </c>
      <c r="M15" s="126"/>
      <c r="N15" s="126"/>
      <c r="O15" s="126">
        <f>実績報告書!O16</f>
        <v>0</v>
      </c>
      <c r="P15" s="126"/>
      <c r="Q15" s="126"/>
      <c r="R15" s="126"/>
      <c r="S15" s="126"/>
      <c r="T15" s="53"/>
      <c r="AC15" s="46"/>
      <c r="AD15"/>
      <c r="AE15"/>
      <c r="AF15"/>
    </row>
    <row r="16" spans="1:32" ht="18" customHeight="1">
      <c r="A16" s="53"/>
      <c r="B16" s="53"/>
      <c r="C16" s="53"/>
      <c r="D16" s="53"/>
      <c r="E16" s="53"/>
      <c r="F16" s="53"/>
      <c r="G16" s="53"/>
      <c r="H16" s="53"/>
      <c r="I16" s="134" t="s">
        <v>453</v>
      </c>
      <c r="J16" s="134"/>
      <c r="K16" s="134"/>
      <c r="L16" s="126">
        <f>実績報告書!L17</f>
        <v>0</v>
      </c>
      <c r="M16" s="126"/>
      <c r="N16" s="126"/>
      <c r="O16" s="126"/>
      <c r="P16" s="126"/>
      <c r="Q16" s="126"/>
      <c r="R16" s="126"/>
      <c r="S16" s="126"/>
      <c r="T16" s="53"/>
      <c r="AC16" s="46"/>
      <c r="AD16"/>
      <c r="AE16"/>
      <c r="AF16"/>
    </row>
    <row r="17" spans="1:32" ht="18" customHeight="1">
      <c r="A17" s="53"/>
      <c r="B17" s="53"/>
      <c r="C17" s="53"/>
      <c r="D17" s="53"/>
      <c r="E17" s="53"/>
      <c r="F17" s="53"/>
      <c r="G17" s="53"/>
      <c r="H17" s="53"/>
      <c r="I17" s="53"/>
      <c r="J17" s="53"/>
      <c r="K17" s="53"/>
      <c r="L17" s="53"/>
      <c r="M17" s="53"/>
      <c r="N17" s="53"/>
      <c r="O17" s="53"/>
      <c r="P17" s="53"/>
      <c r="Q17" s="53"/>
      <c r="R17" s="53"/>
      <c r="S17" s="53"/>
      <c r="T17" s="53"/>
      <c r="AC17" s="46"/>
      <c r="AD17"/>
      <c r="AE17"/>
      <c r="AF17"/>
    </row>
    <row r="18" spans="1:32" ht="18" customHeight="1">
      <c r="A18" s="53"/>
      <c r="B18" s="54" t="s">
        <v>60</v>
      </c>
      <c r="C18" s="85">
        <f>実績報告書!C20</f>
        <v>0</v>
      </c>
      <c r="D18" s="102" t="s">
        <v>61</v>
      </c>
      <c r="E18" s="85">
        <f>実績報告書!E20</f>
        <v>0</v>
      </c>
      <c r="F18" s="102" t="s">
        <v>62</v>
      </c>
      <c r="G18" s="85">
        <f>実績報告書!G20</f>
        <v>0</v>
      </c>
      <c r="H18" s="266" t="s">
        <v>228</v>
      </c>
      <c r="I18" s="266"/>
      <c r="J18" s="330">
        <f>実績報告書!J20</f>
        <v>0</v>
      </c>
      <c r="K18" s="330"/>
      <c r="L18" s="102" t="s">
        <v>376</v>
      </c>
      <c r="M18" s="85">
        <f>実績報告書!M20</f>
        <v>0</v>
      </c>
      <c r="N18" s="102" t="s">
        <v>377</v>
      </c>
      <c r="O18" s="85">
        <f>実績報告書!O20</f>
        <v>0</v>
      </c>
      <c r="P18" s="53" t="s">
        <v>229</v>
      </c>
      <c r="Q18" s="53"/>
      <c r="R18" s="53"/>
      <c r="S18" s="53"/>
      <c r="T18" s="53"/>
      <c r="V18" s="17" t="s">
        <v>230</v>
      </c>
    </row>
    <row r="19" spans="1:32" ht="18" customHeight="1">
      <c r="A19" s="53"/>
      <c r="B19" s="53" t="s">
        <v>439</v>
      </c>
      <c r="C19" s="53"/>
      <c r="D19" s="53"/>
      <c r="E19" s="53"/>
      <c r="F19" s="53"/>
      <c r="G19" s="53"/>
      <c r="H19" s="53"/>
      <c r="I19" s="53"/>
      <c r="J19" s="53"/>
      <c r="K19" s="53"/>
      <c r="L19" s="53"/>
      <c r="M19" s="53"/>
      <c r="N19" s="53"/>
      <c r="O19" s="53"/>
      <c r="P19" s="115"/>
      <c r="Q19" s="53"/>
      <c r="R19" s="53" t="s">
        <v>440</v>
      </c>
      <c r="S19" s="53"/>
      <c r="T19" s="53"/>
      <c r="V19" s="17" t="s">
        <v>291</v>
      </c>
      <c r="Z19" s="116" t="b">
        <v>0</v>
      </c>
      <c r="AA19" s="116" t="b">
        <v>0</v>
      </c>
      <c r="AC19" s="46"/>
      <c r="AD19"/>
      <c r="AE19"/>
      <c r="AF19"/>
    </row>
    <row r="20" spans="1:32" ht="18" customHeight="1">
      <c r="A20" s="53"/>
      <c r="B20" s="53" t="s">
        <v>441</v>
      </c>
      <c r="C20" s="53"/>
      <c r="D20" s="53"/>
      <c r="E20" s="53"/>
      <c r="F20" s="53"/>
      <c r="G20" s="53"/>
      <c r="H20" s="53"/>
      <c r="I20" s="53"/>
      <c r="J20" s="53"/>
      <c r="K20" s="53"/>
      <c r="L20" s="53"/>
      <c r="M20" s="53"/>
      <c r="N20" s="53"/>
      <c r="O20" s="53"/>
      <c r="P20" s="53"/>
      <c r="Q20" s="53"/>
      <c r="R20" s="53"/>
      <c r="S20" s="53"/>
      <c r="T20" s="53"/>
      <c r="V20" s="16" t="s">
        <v>317</v>
      </c>
      <c r="AC20" s="48"/>
      <c r="AD20"/>
      <c r="AE20"/>
      <c r="AF20"/>
    </row>
    <row r="21" spans="1:32" ht="18" customHeight="1">
      <c r="A21" s="53"/>
      <c r="B21" s="53" t="s">
        <v>442</v>
      </c>
      <c r="C21" s="53"/>
      <c r="D21" s="53"/>
      <c r="E21" s="53"/>
      <c r="F21" s="53"/>
      <c r="G21" s="53"/>
      <c r="H21" s="53"/>
      <c r="I21" s="53"/>
      <c r="J21" s="53"/>
      <c r="K21" s="53"/>
      <c r="L21" s="53"/>
      <c r="M21" s="53"/>
      <c r="N21" s="53"/>
      <c r="O21" s="53"/>
      <c r="P21" s="53"/>
      <c r="Q21" s="53"/>
      <c r="R21" s="53"/>
      <c r="S21" s="53"/>
      <c r="T21" s="53"/>
      <c r="AC21" s="46"/>
      <c r="AD21"/>
      <c r="AE21"/>
      <c r="AF21"/>
    </row>
    <row r="22" spans="1:32" ht="18" customHeight="1">
      <c r="A22" s="53"/>
      <c r="B22" s="130" t="s">
        <v>10</v>
      </c>
      <c r="C22" s="130"/>
      <c r="D22" s="130"/>
      <c r="E22" s="130"/>
      <c r="F22" s="130"/>
      <c r="G22" s="130"/>
      <c r="H22" s="130"/>
      <c r="I22" s="130"/>
      <c r="J22" s="130"/>
      <c r="K22" s="130"/>
      <c r="L22" s="130"/>
      <c r="M22" s="130"/>
      <c r="N22" s="130"/>
      <c r="O22" s="130"/>
      <c r="P22" s="130"/>
      <c r="Q22" s="130"/>
      <c r="R22" s="130"/>
      <c r="S22" s="130"/>
      <c r="T22" s="53"/>
      <c r="AC22" s="50"/>
      <c r="AD22" s="50"/>
      <c r="AE22" s="50"/>
      <c r="AF22" s="50"/>
    </row>
    <row r="23" spans="1:32" ht="18" customHeight="1">
      <c r="A23" s="53"/>
      <c r="B23" s="53"/>
      <c r="C23" s="53"/>
      <c r="D23" s="53"/>
      <c r="E23" s="53"/>
      <c r="F23" s="53"/>
      <c r="G23" s="53"/>
      <c r="H23" s="53"/>
      <c r="I23" s="53"/>
      <c r="J23" s="53"/>
      <c r="K23" s="53"/>
      <c r="L23" s="53"/>
      <c r="M23" s="53"/>
      <c r="N23" s="53"/>
      <c r="O23" s="53"/>
      <c r="P23" s="53"/>
      <c r="Q23" s="53"/>
      <c r="R23" s="53"/>
      <c r="S23" s="53"/>
      <c r="T23" s="53"/>
      <c r="AC23" s="52"/>
      <c r="AD23" s="52"/>
      <c r="AE23" s="52"/>
      <c r="AF23" s="52"/>
    </row>
    <row r="24" spans="1:32" ht="18" customHeight="1">
      <c r="A24" s="53"/>
      <c r="B24" s="53"/>
      <c r="C24" s="155" t="s">
        <v>278</v>
      </c>
      <c r="D24" s="156"/>
      <c r="E24" s="156"/>
      <c r="F24" s="156"/>
      <c r="G24" s="155" t="s">
        <v>279</v>
      </c>
      <c r="H24" s="156"/>
      <c r="I24" s="156"/>
      <c r="J24" s="157"/>
      <c r="K24" s="155" t="s">
        <v>280</v>
      </c>
      <c r="L24" s="156"/>
      <c r="M24" s="156"/>
      <c r="N24" s="157"/>
      <c r="O24" s="156" t="s">
        <v>281</v>
      </c>
      <c r="P24" s="156"/>
      <c r="Q24" s="156"/>
      <c r="R24" s="157"/>
      <c r="S24" s="53"/>
      <c r="T24" s="53"/>
      <c r="AC24" s="46"/>
      <c r="AD24"/>
      <c r="AE24"/>
      <c r="AF24"/>
    </row>
    <row r="25" spans="1:32" ht="18" customHeight="1">
      <c r="A25" s="53"/>
      <c r="B25" s="53"/>
      <c r="C25" s="388"/>
      <c r="D25" s="389"/>
      <c r="E25" s="389"/>
      <c r="F25" s="79"/>
      <c r="G25" s="388"/>
      <c r="H25" s="389"/>
      <c r="I25" s="389"/>
      <c r="J25" s="80"/>
      <c r="K25" s="388"/>
      <c r="L25" s="389"/>
      <c r="M25" s="389"/>
      <c r="N25" s="80"/>
      <c r="O25" s="392">
        <f>C25-G25-K25</f>
        <v>0</v>
      </c>
      <c r="P25" s="393"/>
      <c r="Q25" s="393"/>
      <c r="R25" s="80"/>
      <c r="S25" s="53"/>
      <c r="T25" s="53"/>
      <c r="V25" s="43" t="s">
        <v>292</v>
      </c>
      <c r="AD25"/>
      <c r="AE25"/>
      <c r="AF25"/>
    </row>
    <row r="26" spans="1:32" ht="18" customHeight="1">
      <c r="A26" s="53"/>
      <c r="B26" s="53"/>
      <c r="C26" s="390"/>
      <c r="D26" s="391"/>
      <c r="E26" s="391"/>
      <c r="F26" s="81" t="s">
        <v>282</v>
      </c>
      <c r="G26" s="390"/>
      <c r="H26" s="391"/>
      <c r="I26" s="391"/>
      <c r="J26" s="82" t="s">
        <v>282</v>
      </c>
      <c r="K26" s="390"/>
      <c r="L26" s="391"/>
      <c r="M26" s="391"/>
      <c r="N26" s="82" t="s">
        <v>282</v>
      </c>
      <c r="O26" s="394"/>
      <c r="P26" s="395"/>
      <c r="Q26" s="395"/>
      <c r="R26" s="82" t="s">
        <v>282</v>
      </c>
      <c r="S26" s="83"/>
      <c r="T26" s="53"/>
      <c r="W26" s="42"/>
      <c r="X26" s="42"/>
      <c r="Y26" s="42"/>
      <c r="AC26" s="46" t="s">
        <v>283</v>
      </c>
      <c r="AD26"/>
      <c r="AE26"/>
      <c r="AF26"/>
    </row>
    <row r="27" spans="1:32" ht="18" customHeight="1">
      <c r="A27" s="53"/>
      <c r="B27" s="53"/>
      <c r="C27" s="83"/>
      <c r="D27" s="83"/>
      <c r="E27" s="83"/>
      <c r="F27" s="83"/>
      <c r="G27" s="83"/>
      <c r="H27" s="83"/>
      <c r="I27" s="83"/>
      <c r="J27" s="83"/>
      <c r="K27" s="83"/>
      <c r="L27" s="83"/>
      <c r="M27" s="83"/>
      <c r="N27" s="83"/>
      <c r="O27" s="83"/>
      <c r="P27" s="83"/>
      <c r="Q27" s="83"/>
      <c r="R27" s="83"/>
      <c r="S27" s="83"/>
      <c r="T27" s="53"/>
      <c r="V27" s="16"/>
      <c r="W27" s="42"/>
      <c r="X27" s="42"/>
      <c r="Y27" s="42"/>
      <c r="AE27"/>
      <c r="AF27"/>
    </row>
    <row r="28" spans="1:32" ht="18" customHeight="1">
      <c r="A28" s="53"/>
      <c r="B28" s="53"/>
      <c r="C28" s="83"/>
      <c r="D28" s="83"/>
      <c r="E28" s="83"/>
      <c r="F28" s="83"/>
      <c r="G28" s="83"/>
      <c r="H28" s="83"/>
      <c r="I28" s="83"/>
      <c r="J28" s="83"/>
      <c r="K28" s="83"/>
      <c r="L28" s="83"/>
      <c r="M28" s="83"/>
      <c r="N28" s="83"/>
      <c r="O28" s="83"/>
      <c r="P28" s="83"/>
      <c r="Q28" s="83"/>
      <c r="R28" s="83"/>
      <c r="S28" s="83"/>
      <c r="T28" s="53"/>
      <c r="V28" s="16"/>
      <c r="W28" s="42"/>
      <c r="X28" s="42"/>
      <c r="Y28" s="42"/>
      <c r="AE28">
        <v>1</v>
      </c>
      <c r="AF28"/>
    </row>
    <row r="29" spans="1:32" ht="18" customHeight="1">
      <c r="A29" s="53"/>
      <c r="B29" s="53"/>
      <c r="C29" s="68" t="s">
        <v>290</v>
      </c>
      <c r="D29" s="53"/>
      <c r="E29" s="53"/>
      <c r="F29" s="53"/>
      <c r="G29" s="53"/>
      <c r="H29" s="53"/>
      <c r="I29" s="53"/>
      <c r="J29" s="53"/>
      <c r="K29" s="53"/>
      <c r="L29" s="53"/>
      <c r="M29" s="53"/>
      <c r="N29" s="53"/>
      <c r="O29" s="53"/>
      <c r="P29" s="53"/>
      <c r="Q29" s="53"/>
      <c r="R29" s="53"/>
      <c r="S29" s="53"/>
      <c r="T29" s="53"/>
      <c r="AE29"/>
      <c r="AF29"/>
    </row>
    <row r="30" spans="1:32" ht="18" customHeight="1">
      <c r="A30" s="53"/>
      <c r="B30" s="53"/>
      <c r="C30" s="53"/>
      <c r="D30" s="53"/>
      <c r="E30" s="53"/>
      <c r="F30" s="53"/>
      <c r="G30" s="53"/>
      <c r="H30" s="53"/>
      <c r="I30" s="53"/>
      <c r="J30" s="53"/>
      <c r="K30" s="53"/>
      <c r="L30" s="53"/>
      <c r="M30" s="53"/>
      <c r="N30" s="53"/>
      <c r="O30" s="53"/>
      <c r="P30" s="53"/>
      <c r="Q30" s="53"/>
      <c r="R30" s="53"/>
      <c r="S30" s="53"/>
      <c r="T30" s="53"/>
      <c r="AE30"/>
      <c r="AF30"/>
    </row>
    <row r="31" spans="1:32" ht="18" customHeight="1">
      <c r="A31" s="53"/>
      <c r="B31" s="53"/>
      <c r="C31" s="397" t="s">
        <v>284</v>
      </c>
      <c r="D31" s="397"/>
      <c r="E31" s="397"/>
      <c r="F31" s="397"/>
      <c r="G31" s="396"/>
      <c r="H31" s="396"/>
      <c r="I31" s="396"/>
      <c r="J31" s="396"/>
      <c r="K31" s="396"/>
      <c r="L31" s="396"/>
      <c r="M31" s="396"/>
      <c r="N31" s="396"/>
      <c r="O31" s="396"/>
      <c r="P31" s="396"/>
      <c r="Q31" s="396"/>
      <c r="R31" s="396"/>
      <c r="S31" s="53"/>
      <c r="T31" s="53"/>
      <c r="V31" s="17" t="s">
        <v>293</v>
      </c>
      <c r="AE31"/>
      <c r="AF31"/>
    </row>
    <row r="32" spans="1:32" ht="18" customHeight="1">
      <c r="A32" s="53"/>
      <c r="B32" s="53"/>
      <c r="C32" s="397"/>
      <c r="D32" s="397"/>
      <c r="E32" s="397"/>
      <c r="F32" s="397"/>
      <c r="G32" s="396"/>
      <c r="H32" s="396"/>
      <c r="I32" s="396"/>
      <c r="J32" s="396"/>
      <c r="K32" s="396"/>
      <c r="L32" s="396"/>
      <c r="M32" s="396"/>
      <c r="N32" s="396"/>
      <c r="O32" s="396"/>
      <c r="P32" s="396"/>
      <c r="Q32" s="396"/>
      <c r="R32" s="396"/>
      <c r="S32" s="53"/>
      <c r="T32" s="53"/>
      <c r="V32" s="16"/>
      <c r="AE32"/>
      <c r="AF32"/>
    </row>
    <row r="33" spans="1:32" ht="18" customHeight="1">
      <c r="A33" s="53"/>
      <c r="B33" s="53"/>
      <c r="C33" s="397" t="s">
        <v>285</v>
      </c>
      <c r="D33" s="397"/>
      <c r="E33" s="397"/>
      <c r="F33" s="397"/>
      <c r="G33" s="396"/>
      <c r="H33" s="396"/>
      <c r="I33" s="396"/>
      <c r="J33" s="396"/>
      <c r="K33" s="396"/>
      <c r="L33" s="396"/>
      <c r="M33" s="396"/>
      <c r="N33" s="396"/>
      <c r="O33" s="396"/>
      <c r="P33" s="396"/>
      <c r="Q33" s="396"/>
      <c r="R33" s="396"/>
      <c r="S33" s="53"/>
      <c r="T33" s="53"/>
      <c r="V33" s="17" t="s">
        <v>294</v>
      </c>
      <c r="AC33" s="49"/>
      <c r="AD33"/>
      <c r="AE33"/>
      <c r="AF33"/>
    </row>
    <row r="34" spans="1:32" ht="18" customHeight="1">
      <c r="A34" s="53"/>
      <c r="B34" s="53"/>
      <c r="C34" s="397"/>
      <c r="D34" s="397"/>
      <c r="E34" s="397"/>
      <c r="F34" s="397"/>
      <c r="G34" s="396"/>
      <c r="H34" s="396"/>
      <c r="I34" s="396"/>
      <c r="J34" s="396"/>
      <c r="K34" s="396"/>
      <c r="L34" s="396"/>
      <c r="M34" s="396"/>
      <c r="N34" s="396"/>
      <c r="O34" s="396"/>
      <c r="P34" s="396"/>
      <c r="Q34" s="396"/>
      <c r="R34" s="396"/>
      <c r="S34" s="53"/>
      <c r="T34" s="53"/>
      <c r="AC34" s="49"/>
      <c r="AD34"/>
      <c r="AE34"/>
      <c r="AF34"/>
    </row>
    <row r="35" spans="1:32" ht="18" customHeight="1">
      <c r="A35" s="53"/>
      <c r="B35" s="53"/>
      <c r="C35" s="397" t="s">
        <v>286</v>
      </c>
      <c r="D35" s="397"/>
      <c r="E35" s="397"/>
      <c r="F35" s="397"/>
      <c r="G35" s="254" t="s">
        <v>444</v>
      </c>
      <c r="H35" s="254"/>
      <c r="I35" s="254"/>
      <c r="J35" s="254"/>
      <c r="K35" s="254"/>
      <c r="L35" s="254"/>
      <c r="M35" s="254"/>
      <c r="N35" s="254"/>
      <c r="O35" s="254"/>
      <c r="P35" s="254"/>
      <c r="Q35" s="254"/>
      <c r="R35" s="254"/>
      <c r="S35" s="53"/>
      <c r="T35" s="53"/>
      <c r="Z35" s="116" t="b">
        <v>0</v>
      </c>
      <c r="AA35" s="116" t="b">
        <v>0</v>
      </c>
      <c r="AC35" s="47"/>
      <c r="AD35"/>
      <c r="AE35"/>
      <c r="AF35"/>
    </row>
    <row r="36" spans="1:32" ht="18" customHeight="1">
      <c r="A36" s="53"/>
      <c r="B36" s="53"/>
      <c r="C36" s="397"/>
      <c r="D36" s="397"/>
      <c r="E36" s="397"/>
      <c r="F36" s="397"/>
      <c r="G36" s="254"/>
      <c r="H36" s="254"/>
      <c r="I36" s="254"/>
      <c r="J36" s="254"/>
      <c r="K36" s="254"/>
      <c r="L36" s="254"/>
      <c r="M36" s="254"/>
      <c r="N36" s="254"/>
      <c r="O36" s="254"/>
      <c r="P36" s="254"/>
      <c r="Q36" s="254"/>
      <c r="R36" s="254"/>
      <c r="S36" s="53"/>
      <c r="T36" s="53"/>
    </row>
    <row r="37" spans="1:32" ht="18" customHeight="1">
      <c r="A37" s="53"/>
      <c r="B37" s="53"/>
      <c r="C37" s="397" t="s">
        <v>287</v>
      </c>
      <c r="D37" s="397"/>
      <c r="E37" s="397"/>
      <c r="F37" s="397"/>
      <c r="G37" s="398"/>
      <c r="H37" s="398"/>
      <c r="I37" s="398"/>
      <c r="J37" s="398"/>
      <c r="K37" s="398"/>
      <c r="L37" s="398"/>
      <c r="M37" s="398"/>
      <c r="N37" s="398"/>
      <c r="O37" s="398"/>
      <c r="P37" s="398"/>
      <c r="Q37" s="398"/>
      <c r="R37" s="398"/>
      <c r="S37" s="53"/>
      <c r="T37" s="53"/>
      <c r="V37" s="110" t="s">
        <v>445</v>
      </c>
    </row>
    <row r="38" spans="1:32" ht="18" customHeight="1">
      <c r="A38" s="53"/>
      <c r="B38" s="53"/>
      <c r="C38" s="397"/>
      <c r="D38" s="397"/>
      <c r="E38" s="397"/>
      <c r="F38" s="397"/>
      <c r="G38" s="398"/>
      <c r="H38" s="398"/>
      <c r="I38" s="398"/>
      <c r="J38" s="398"/>
      <c r="K38" s="398"/>
      <c r="L38" s="398"/>
      <c r="M38" s="398"/>
      <c r="N38" s="398"/>
      <c r="O38" s="398"/>
      <c r="P38" s="398"/>
      <c r="Q38" s="398"/>
      <c r="R38" s="398"/>
      <c r="S38" s="53"/>
      <c r="T38" s="53"/>
      <c r="V38" s="118" t="s">
        <v>446</v>
      </c>
    </row>
    <row r="39" spans="1:32" ht="18" customHeight="1">
      <c r="A39" s="53"/>
      <c r="B39" s="53"/>
      <c r="C39" s="397" t="s">
        <v>288</v>
      </c>
      <c r="D39" s="397"/>
      <c r="E39" s="397"/>
      <c r="F39" s="397"/>
      <c r="G39" s="396"/>
      <c r="H39" s="396"/>
      <c r="I39" s="396"/>
      <c r="J39" s="396"/>
      <c r="K39" s="396"/>
      <c r="L39" s="396"/>
      <c r="M39" s="396"/>
      <c r="N39" s="396"/>
      <c r="O39" s="396"/>
      <c r="P39" s="396"/>
      <c r="Q39" s="396"/>
      <c r="R39" s="396"/>
      <c r="S39" s="53"/>
      <c r="T39" s="53"/>
    </row>
    <row r="40" spans="1:32" ht="18" customHeight="1">
      <c r="A40" s="53"/>
      <c r="B40" s="53"/>
      <c r="C40" s="397"/>
      <c r="D40" s="397"/>
      <c r="E40" s="397"/>
      <c r="F40" s="397"/>
      <c r="G40" s="396"/>
      <c r="H40" s="396"/>
      <c r="I40" s="396"/>
      <c r="J40" s="396"/>
      <c r="K40" s="396"/>
      <c r="L40" s="396"/>
      <c r="M40" s="396"/>
      <c r="N40" s="396"/>
      <c r="O40" s="396"/>
      <c r="P40" s="396"/>
      <c r="Q40" s="396"/>
      <c r="R40" s="396"/>
      <c r="S40" s="53"/>
      <c r="T40" s="53"/>
    </row>
    <row r="41" spans="1:32" ht="18" customHeight="1">
      <c r="A41" s="53"/>
      <c r="B41" s="53"/>
      <c r="C41" s="397" t="s">
        <v>289</v>
      </c>
      <c r="D41" s="397"/>
      <c r="E41" s="397"/>
      <c r="F41" s="397"/>
      <c r="G41" s="396"/>
      <c r="H41" s="396"/>
      <c r="I41" s="396"/>
      <c r="J41" s="396"/>
      <c r="K41" s="396"/>
      <c r="L41" s="396"/>
      <c r="M41" s="396"/>
      <c r="N41" s="396"/>
      <c r="O41" s="396"/>
      <c r="P41" s="396"/>
      <c r="Q41" s="396"/>
      <c r="R41" s="396"/>
      <c r="S41" s="53"/>
      <c r="T41" s="53"/>
    </row>
    <row r="42" spans="1:32" ht="18" customHeight="1">
      <c r="A42" s="53"/>
      <c r="B42" s="53"/>
      <c r="C42" s="397"/>
      <c r="D42" s="397"/>
      <c r="E42" s="397"/>
      <c r="F42" s="397"/>
      <c r="G42" s="396"/>
      <c r="H42" s="396"/>
      <c r="I42" s="396"/>
      <c r="J42" s="396"/>
      <c r="K42" s="396"/>
      <c r="L42" s="396"/>
      <c r="M42" s="396"/>
      <c r="N42" s="396"/>
      <c r="O42" s="396"/>
      <c r="P42" s="396"/>
      <c r="Q42" s="396"/>
      <c r="R42" s="396"/>
      <c r="S42" s="53"/>
      <c r="T42" s="53"/>
    </row>
    <row r="43" spans="1:32" ht="18" customHeight="1">
      <c r="A43" s="53"/>
      <c r="B43" s="53"/>
      <c r="C43" s="53"/>
      <c r="D43" s="53"/>
      <c r="E43" s="53"/>
      <c r="F43" s="53"/>
      <c r="G43" s="53"/>
      <c r="H43" s="53"/>
      <c r="I43" s="53"/>
      <c r="J43" s="53"/>
      <c r="K43" s="53"/>
      <c r="L43" s="53"/>
      <c r="M43" s="53"/>
      <c r="N43" s="53"/>
      <c r="O43" s="53"/>
      <c r="P43" s="53"/>
      <c r="Q43" s="53"/>
      <c r="R43" s="53"/>
      <c r="S43" s="53"/>
      <c r="T43" s="53"/>
    </row>
    <row r="44" spans="1:32" ht="18" customHeight="1">
      <c r="A44" s="53"/>
      <c r="B44" s="53"/>
      <c r="C44" s="53"/>
      <c r="D44" s="53"/>
      <c r="E44" s="53"/>
      <c r="F44" s="53"/>
      <c r="G44" s="53"/>
      <c r="H44" s="53"/>
      <c r="I44" s="53"/>
      <c r="J44" s="53"/>
      <c r="K44" s="53"/>
      <c r="L44" s="53"/>
      <c r="M44" s="53"/>
      <c r="N44" s="53"/>
      <c r="O44" s="53"/>
      <c r="P44" s="53"/>
      <c r="Q44" s="53"/>
      <c r="R44" s="53"/>
      <c r="S44" s="53"/>
      <c r="T44" s="53"/>
    </row>
    <row r="45" spans="1:32" ht="18" customHeight="1">
      <c r="A45" s="53"/>
      <c r="B45" s="53"/>
      <c r="C45" s="53"/>
      <c r="D45" s="53"/>
      <c r="E45" s="53"/>
      <c r="F45" s="53"/>
      <c r="G45" s="53"/>
      <c r="H45" s="53"/>
      <c r="I45" s="53"/>
      <c r="J45" s="53"/>
      <c r="K45" s="53"/>
      <c r="L45" s="53"/>
      <c r="M45" s="53"/>
      <c r="N45" s="53"/>
      <c r="O45" s="53"/>
      <c r="P45" s="53"/>
      <c r="Q45" s="53"/>
      <c r="R45" s="53"/>
      <c r="S45" s="53"/>
      <c r="T45" s="53"/>
    </row>
    <row r="46" spans="1:32" ht="18" customHeight="1">
      <c r="A46" s="53"/>
      <c r="B46" s="53"/>
      <c r="C46" s="53"/>
      <c r="D46" s="53"/>
      <c r="E46" s="53"/>
      <c r="F46" s="53"/>
      <c r="G46" s="53"/>
      <c r="H46" s="53"/>
      <c r="I46" s="53"/>
      <c r="J46" s="53"/>
      <c r="K46" s="53"/>
      <c r="L46" s="53"/>
      <c r="M46" s="53"/>
      <c r="N46" s="53"/>
      <c r="O46" s="53"/>
      <c r="P46" s="53"/>
      <c r="Q46" s="53"/>
      <c r="R46" s="53"/>
      <c r="S46" s="53"/>
      <c r="T46" s="53"/>
    </row>
    <row r="47" spans="1:32" ht="18" customHeight="1">
      <c r="A47" s="53"/>
      <c r="B47" s="53"/>
      <c r="C47" s="53"/>
      <c r="D47" s="53"/>
      <c r="E47" s="53"/>
      <c r="F47" s="53"/>
      <c r="G47" s="53"/>
      <c r="H47" s="53"/>
      <c r="I47" s="53"/>
      <c r="J47" s="53"/>
      <c r="K47" s="53"/>
      <c r="L47" s="53"/>
      <c r="M47" s="53"/>
      <c r="N47" s="53"/>
      <c r="O47" s="53"/>
      <c r="P47" s="53"/>
      <c r="Q47" s="53"/>
      <c r="R47" s="53"/>
      <c r="S47" s="53"/>
      <c r="T47" s="53"/>
    </row>
    <row r="48" spans="1:32" ht="18" customHeight="1">
      <c r="A48" s="53"/>
      <c r="B48" s="53"/>
      <c r="C48" s="53"/>
      <c r="D48" s="53"/>
      <c r="E48" s="53"/>
      <c r="F48" s="53"/>
      <c r="G48" s="53"/>
      <c r="H48" s="53"/>
      <c r="I48" s="53"/>
      <c r="J48" s="53"/>
      <c r="K48" s="53"/>
      <c r="L48" s="53"/>
      <c r="M48" s="53"/>
      <c r="N48" s="53"/>
      <c r="O48" s="53"/>
      <c r="P48" s="53"/>
      <c r="Q48" s="53"/>
      <c r="R48" s="53"/>
      <c r="S48" s="53"/>
      <c r="T48" s="53"/>
    </row>
    <row r="49" spans="1:24" ht="18" customHeight="1">
      <c r="A49" s="53"/>
      <c r="B49" s="53"/>
      <c r="C49" s="53"/>
      <c r="D49" s="53"/>
      <c r="E49" s="53"/>
      <c r="F49" s="53"/>
      <c r="G49" s="53"/>
      <c r="H49" s="53"/>
      <c r="I49" s="53"/>
      <c r="J49" s="53"/>
      <c r="K49" s="53"/>
      <c r="L49" s="53"/>
      <c r="M49" s="53"/>
      <c r="N49" s="53"/>
      <c r="O49" s="53"/>
      <c r="P49" s="53"/>
      <c r="Q49" s="53"/>
      <c r="R49" s="53"/>
      <c r="S49" s="53"/>
      <c r="T49" s="53"/>
    </row>
    <row r="50" spans="1:24" ht="18" customHeight="1">
      <c r="A50" s="53"/>
      <c r="B50" s="53"/>
      <c r="C50" s="53"/>
      <c r="D50" s="53"/>
      <c r="E50" s="53"/>
      <c r="F50" s="53"/>
      <c r="G50" s="53"/>
      <c r="H50" s="53"/>
      <c r="I50" s="53"/>
      <c r="J50" s="53"/>
      <c r="K50" s="53"/>
      <c r="L50" s="53"/>
      <c r="M50" s="53"/>
      <c r="N50" s="53"/>
      <c r="O50" s="53"/>
      <c r="P50" s="53"/>
      <c r="Q50" s="53"/>
      <c r="R50" s="53"/>
      <c r="S50" s="53"/>
      <c r="T50" s="53"/>
    </row>
    <row r="51" spans="1:24" ht="18" customHeight="1">
      <c r="A51" s="53"/>
      <c r="B51" s="53"/>
      <c r="C51" s="53"/>
      <c r="D51" s="53"/>
      <c r="E51" s="53"/>
      <c r="F51" s="53"/>
      <c r="G51" s="53"/>
      <c r="H51" s="53"/>
      <c r="I51" s="53"/>
      <c r="J51" s="53"/>
      <c r="K51" s="53"/>
      <c r="L51" s="53"/>
      <c r="M51" s="53"/>
      <c r="N51" s="53"/>
      <c r="O51" s="53"/>
      <c r="P51" s="53"/>
      <c r="Q51" s="53"/>
      <c r="R51" s="53"/>
      <c r="S51" s="53"/>
      <c r="T51" s="53"/>
    </row>
    <row r="52" spans="1:24" ht="20.100000000000001" customHeight="1">
      <c r="A52" s="53"/>
      <c r="B52" s="53"/>
      <c r="C52" s="53"/>
      <c r="D52" s="53"/>
      <c r="E52" s="53"/>
      <c r="F52" s="53"/>
      <c r="G52" s="53"/>
      <c r="H52" s="53"/>
      <c r="I52" s="53"/>
      <c r="J52" s="53"/>
      <c r="K52" s="53"/>
      <c r="L52" s="53"/>
      <c r="M52" s="53"/>
      <c r="N52" s="53"/>
      <c r="O52" s="53"/>
      <c r="P52" s="53"/>
      <c r="Q52" s="53"/>
      <c r="R52" s="53"/>
      <c r="S52" s="53"/>
      <c r="T52" s="123"/>
    </row>
    <row r="53" spans="1:24" ht="20.100000000000001" customHeight="1"/>
    <row r="55" spans="1:24">
      <c r="X55" s="16"/>
    </row>
    <row r="64" spans="1:24">
      <c r="X64" s="16"/>
    </row>
  </sheetData>
  <sheetProtection algorithmName="SHA-512" hashValue="M04pddEldtLY7e4JaCeKxNKztQB2epCYZsameaDOIZkrXc+3+r6ZcLRQBwWjnRGNExLOFFwDDJmrFVXfvwL1QQ==" saltValue="s1Ud3KKdp9XvyCZTe0Vp4g==" spinCount="100000" sheet="1" formatCells="0" selectLockedCells="1"/>
  <protectedRanges>
    <protectedRange sqref="C18 E18 G18 J18 O18 M18" name="範囲1_1_1"/>
    <protectedRange sqref="C25 G25 K25 O25 G31 G33 G37 G39 G41" name="範囲1"/>
    <protectedRange sqref="N7 P7 R7" name="範囲1_1"/>
    <protectedRange sqref="L11:S16" name="範囲1_2_1"/>
  </protectedRanges>
  <mergeCells count="35">
    <mergeCell ref="I15:K15"/>
    <mergeCell ref="L15:N15"/>
    <mergeCell ref="O15:S15"/>
    <mergeCell ref="I16:K16"/>
    <mergeCell ref="L16:S16"/>
    <mergeCell ref="G41:R42"/>
    <mergeCell ref="C31:F32"/>
    <mergeCell ref="C33:F34"/>
    <mergeCell ref="C35:F36"/>
    <mergeCell ref="C37:F38"/>
    <mergeCell ref="C39:F40"/>
    <mergeCell ref="C41:F42"/>
    <mergeCell ref="G31:R32"/>
    <mergeCell ref="G33:R34"/>
    <mergeCell ref="G35:R36"/>
    <mergeCell ref="G37:R38"/>
    <mergeCell ref="G39:R40"/>
    <mergeCell ref="C25:E26"/>
    <mergeCell ref="G25:I26"/>
    <mergeCell ref="K25:M26"/>
    <mergeCell ref="O25:Q26"/>
    <mergeCell ref="H18:I18"/>
    <mergeCell ref="J18:K18"/>
    <mergeCell ref="B22:S22"/>
    <mergeCell ref="C24:F24"/>
    <mergeCell ref="G24:J24"/>
    <mergeCell ref="K24:N24"/>
    <mergeCell ref="O24:R24"/>
    <mergeCell ref="B4:S4"/>
    <mergeCell ref="B5:S5"/>
    <mergeCell ref="L11:S12"/>
    <mergeCell ref="L13:S13"/>
    <mergeCell ref="I14:K14"/>
    <mergeCell ref="L14:N14"/>
    <mergeCell ref="O14:S14"/>
  </mergeCells>
  <phoneticPr fontId="9"/>
  <conditionalFormatting sqref="C18">
    <cfRule type="cellIs" dxfId="21" priority="12" operator="equal">
      <formula>""</formula>
    </cfRule>
  </conditionalFormatting>
  <conditionalFormatting sqref="C25:E26">
    <cfRule type="cellIs" dxfId="20" priority="23" operator="equal">
      <formula>""</formula>
    </cfRule>
  </conditionalFormatting>
  <conditionalFormatting sqref="E18">
    <cfRule type="cellIs" dxfId="19" priority="11" operator="equal">
      <formula>""</formula>
    </cfRule>
  </conditionalFormatting>
  <conditionalFormatting sqref="G18">
    <cfRule type="cellIs" dxfId="18" priority="10" operator="equal">
      <formula>""</formula>
    </cfRule>
  </conditionalFormatting>
  <conditionalFormatting sqref="G25:I26">
    <cfRule type="cellIs" dxfId="17" priority="22" operator="equal">
      <formula>""</formula>
    </cfRule>
  </conditionalFormatting>
  <conditionalFormatting sqref="G31:R34 G37:R42">
    <cfRule type="cellIs" dxfId="16" priority="24" operator="equal">
      <formula>""</formula>
    </cfRule>
  </conditionalFormatting>
  <conditionalFormatting sqref="G35:R36">
    <cfRule type="expression" dxfId="15" priority="1">
      <formula>IF(AND($Z$35=FALSE,$AA$35=FALSE),TRUE,"")</formula>
    </cfRule>
    <cfRule type="expression" dxfId="14" priority="2">
      <formula>IF(AND($Z$35=TRUE,$AA$35=TRUE),TRUE,"")</formula>
    </cfRule>
  </conditionalFormatting>
  <conditionalFormatting sqref="J18">
    <cfRule type="cellIs" dxfId="13" priority="9" operator="equal">
      <formula>""</formula>
    </cfRule>
  </conditionalFormatting>
  <conditionalFormatting sqref="K25:M26">
    <cfRule type="cellIs" dxfId="12" priority="21" operator="equal">
      <formula>""</formula>
    </cfRule>
  </conditionalFormatting>
  <conditionalFormatting sqref="L11">
    <cfRule type="cellIs" dxfId="11" priority="15" operator="equal">
      <formula>""</formula>
    </cfRule>
  </conditionalFormatting>
  <conditionalFormatting sqref="L14:L15 O14:O15">
    <cfRule type="cellIs" dxfId="10" priority="13" operator="equal">
      <formula>""</formula>
    </cfRule>
  </conditionalFormatting>
  <conditionalFormatting sqref="L13:S13">
    <cfRule type="cellIs" dxfId="9" priority="14" operator="equal">
      <formula>""</formula>
    </cfRule>
  </conditionalFormatting>
  <conditionalFormatting sqref="L16:S16">
    <cfRule type="cellIs" dxfId="8" priority="16" operator="equal">
      <formula>""</formula>
    </cfRule>
  </conditionalFormatting>
  <conditionalFormatting sqref="M18">
    <cfRule type="cellIs" dxfId="7" priority="7" operator="equal">
      <formula>""</formula>
    </cfRule>
  </conditionalFormatting>
  <conditionalFormatting sqref="N7">
    <cfRule type="cellIs" dxfId="6" priority="19" operator="equal">
      <formula>""</formula>
    </cfRule>
  </conditionalFormatting>
  <conditionalFormatting sqref="N19:Q19">
    <cfRule type="expression" dxfId="5" priority="5">
      <formula>IF(AND($Z$19=FALSE,$AA$19=FALSE),TRUE,"")</formula>
    </cfRule>
    <cfRule type="expression" dxfId="4" priority="6">
      <formula>IF(AND($Z$19=TRUE,$AA$19=TRUE),TRUE,"")</formula>
    </cfRule>
  </conditionalFormatting>
  <conditionalFormatting sqref="O18">
    <cfRule type="cellIs" dxfId="3" priority="8" operator="equal">
      <formula>""</formula>
    </cfRule>
  </conditionalFormatting>
  <conditionalFormatting sqref="O25:Q26">
    <cfRule type="cellIs" dxfId="2" priority="20" operator="equal">
      <formula>""</formula>
    </cfRule>
  </conditionalFormatting>
  <conditionalFormatting sqref="P7">
    <cfRule type="cellIs" dxfId="1" priority="18" operator="equal">
      <formula>""</formula>
    </cfRule>
  </conditionalFormatting>
  <conditionalFormatting sqref="R7">
    <cfRule type="cellIs" dxfId="0" priority="17" operator="equal">
      <formula>""</formula>
    </cfRule>
  </conditionalFormatting>
  <dataValidations count="1">
    <dataValidation imeMode="fullKatakana" allowBlank="1" showInputMessage="1" showErrorMessage="1" sqref="G39:R40" xr:uid="{A026E5D3-2130-4251-85D1-CF049647D564}"/>
  </dataValidations>
  <printOptions horizontalCentered="1" verticalCentered="1"/>
  <pageMargins left="0" right="0" top="0" bottom="0" header="0" footer="0"/>
  <pageSetup paperSize="9" scale="80" orientation="portrait" r:id="rId1"/>
  <drawing r:id="rId2"/>
  <legacyDrawing r:id="rId3"/>
  <mc:AlternateContent xmlns:mc="http://schemas.openxmlformats.org/markup-compatibility/2006">
    <mc:Choice Requires="x14"/>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3C27-3A9C-4C0B-88B9-497C6B389D51}">
  <dimension ref="B1:S52"/>
  <sheetViews>
    <sheetView view="pageBreakPreview" zoomScale="130" zoomScaleNormal="100" zoomScaleSheetLayoutView="130" workbookViewId="0">
      <selection activeCell="B3" sqref="B3:S4"/>
    </sheetView>
  </sheetViews>
  <sheetFormatPr defaultRowHeight="12.75"/>
  <cols>
    <col min="1" max="1" width="7" customWidth="1"/>
    <col min="2" max="2" width="5.7109375" style="41" customWidth="1"/>
    <col min="3" max="3" width="5.7109375" customWidth="1"/>
    <col min="4" max="4" width="11" customWidth="1"/>
    <col min="5" max="19" width="5.7109375" customWidth="1"/>
    <col min="20" max="20" width="7" customWidth="1"/>
  </cols>
  <sheetData>
    <row r="1" spans="2:19" ht="18" customHeight="1">
      <c r="B1" s="39" t="s">
        <v>455</v>
      </c>
    </row>
    <row r="2" spans="2:19" ht="18" customHeight="1">
      <c r="B2" s="39" t="s">
        <v>456</v>
      </c>
    </row>
    <row r="3" spans="2:19" ht="18" customHeight="1">
      <c r="B3" s="277" t="s">
        <v>270</v>
      </c>
      <c r="C3" s="277"/>
      <c r="D3" s="277"/>
      <c r="E3" s="277"/>
      <c r="F3" s="277"/>
      <c r="G3" s="277"/>
      <c r="H3" s="277"/>
      <c r="I3" s="277"/>
      <c r="J3" s="277"/>
      <c r="K3" s="277"/>
      <c r="L3" s="277"/>
      <c r="M3" s="277"/>
      <c r="N3" s="277"/>
      <c r="O3" s="277"/>
      <c r="P3" s="277"/>
      <c r="Q3" s="277"/>
      <c r="R3" s="277"/>
      <c r="S3" s="277"/>
    </row>
    <row r="4" spans="2:19" ht="18" customHeight="1">
      <c r="B4" s="277"/>
      <c r="C4" s="277"/>
      <c r="D4" s="277"/>
      <c r="E4" s="277"/>
      <c r="F4" s="277"/>
      <c r="G4" s="277"/>
      <c r="H4" s="277"/>
      <c r="I4" s="277"/>
      <c r="J4" s="277"/>
      <c r="K4" s="277"/>
      <c r="L4" s="277"/>
      <c r="M4" s="277"/>
      <c r="N4" s="277"/>
      <c r="O4" s="277"/>
      <c r="P4" s="277"/>
      <c r="Q4" s="277"/>
      <c r="R4" s="277"/>
      <c r="S4" s="277"/>
    </row>
    <row r="5" spans="2:19" ht="18" customHeight="1">
      <c r="B5" s="45"/>
    </row>
    <row r="6" spans="2:19" ht="15" customHeight="1">
      <c r="B6" s="278" t="s">
        <v>125</v>
      </c>
      <c r="C6" s="278" t="s">
        <v>198</v>
      </c>
      <c r="D6" s="279"/>
      <c r="E6" s="280" t="s">
        <v>197</v>
      </c>
      <c r="F6" s="281"/>
      <c r="G6" s="281"/>
      <c r="H6" s="281"/>
      <c r="I6" s="282"/>
      <c r="J6" s="280" t="s">
        <v>196</v>
      </c>
      <c r="K6" s="281"/>
      <c r="L6" s="281"/>
      <c r="M6" s="281"/>
      <c r="N6" s="281"/>
      <c r="O6" s="281"/>
      <c r="P6" s="281"/>
      <c r="Q6" s="282"/>
      <c r="R6" s="278" t="s">
        <v>124</v>
      </c>
      <c r="S6" s="279"/>
    </row>
    <row r="7" spans="2:19" ht="15" customHeight="1">
      <c r="B7" s="278"/>
      <c r="C7" s="279"/>
      <c r="D7" s="279"/>
      <c r="E7" s="283"/>
      <c r="F7" s="284"/>
      <c r="G7" s="284"/>
      <c r="H7" s="284"/>
      <c r="I7" s="285"/>
      <c r="J7" s="283"/>
      <c r="K7" s="284"/>
      <c r="L7" s="284"/>
      <c r="M7" s="284"/>
      <c r="N7" s="284"/>
      <c r="O7" s="284"/>
      <c r="P7" s="284"/>
      <c r="Q7" s="285"/>
      <c r="R7" s="279"/>
      <c r="S7" s="279"/>
    </row>
    <row r="8" spans="2:19" ht="15" customHeight="1">
      <c r="B8" s="399">
        <v>1</v>
      </c>
      <c r="C8" s="286" t="s">
        <v>269</v>
      </c>
      <c r="D8" s="306"/>
      <c r="E8" s="286" t="s">
        <v>220</v>
      </c>
      <c r="F8" s="287"/>
      <c r="G8" s="287"/>
      <c r="H8" s="287"/>
      <c r="I8" s="288"/>
      <c r="J8" s="292" t="s">
        <v>268</v>
      </c>
      <c r="K8" s="293"/>
      <c r="L8" s="293"/>
      <c r="M8" s="293"/>
      <c r="N8" s="293"/>
      <c r="O8" s="293"/>
      <c r="P8" s="293"/>
      <c r="Q8" s="294"/>
      <c r="R8" s="318"/>
      <c r="S8" s="319"/>
    </row>
    <row r="9" spans="2:19" ht="15" customHeight="1">
      <c r="B9" s="400"/>
      <c r="C9" s="307"/>
      <c r="D9" s="308"/>
      <c r="E9" s="289"/>
      <c r="F9" s="290"/>
      <c r="G9" s="290"/>
      <c r="H9" s="290"/>
      <c r="I9" s="291"/>
      <c r="J9" s="295"/>
      <c r="K9" s="296"/>
      <c r="L9" s="296"/>
      <c r="M9" s="296"/>
      <c r="N9" s="296"/>
      <c r="O9" s="296"/>
      <c r="P9" s="296"/>
      <c r="Q9" s="297"/>
      <c r="R9" s="320"/>
      <c r="S9" s="321"/>
    </row>
    <row r="10" spans="2:19" ht="15" customHeight="1">
      <c r="B10" s="278">
        <v>2</v>
      </c>
      <c r="C10" s="307"/>
      <c r="D10" s="308"/>
      <c r="E10" s="286" t="s">
        <v>267</v>
      </c>
      <c r="F10" s="287"/>
      <c r="G10" s="287"/>
      <c r="H10" s="287"/>
      <c r="I10" s="288"/>
      <c r="J10" s="292" t="s">
        <v>266</v>
      </c>
      <c r="K10" s="293"/>
      <c r="L10" s="293"/>
      <c r="M10" s="293"/>
      <c r="N10" s="293"/>
      <c r="O10" s="293"/>
      <c r="P10" s="293"/>
      <c r="Q10" s="294"/>
      <c r="R10" s="298"/>
      <c r="S10" s="298"/>
    </row>
    <row r="11" spans="2:19" ht="15" customHeight="1">
      <c r="B11" s="278"/>
      <c r="C11" s="307"/>
      <c r="D11" s="308"/>
      <c r="E11" s="289"/>
      <c r="F11" s="290"/>
      <c r="G11" s="290"/>
      <c r="H11" s="290"/>
      <c r="I11" s="291"/>
      <c r="J11" s="295"/>
      <c r="K11" s="296"/>
      <c r="L11" s="296"/>
      <c r="M11" s="296"/>
      <c r="N11" s="296"/>
      <c r="O11" s="296"/>
      <c r="P11" s="296"/>
      <c r="Q11" s="297"/>
      <c r="R11" s="298"/>
      <c r="S11" s="298"/>
    </row>
    <row r="12" spans="2:19" ht="15" customHeight="1">
      <c r="B12" s="278">
        <v>3</v>
      </c>
      <c r="C12" s="307"/>
      <c r="D12" s="308"/>
      <c r="E12" s="286" t="s">
        <v>193</v>
      </c>
      <c r="F12" s="287"/>
      <c r="G12" s="287"/>
      <c r="H12" s="287"/>
      <c r="I12" s="288"/>
      <c r="J12" s="292" t="s">
        <v>192</v>
      </c>
      <c r="K12" s="293"/>
      <c r="L12" s="293"/>
      <c r="M12" s="293"/>
      <c r="N12" s="293"/>
      <c r="O12" s="293"/>
      <c r="P12" s="293"/>
      <c r="Q12" s="294"/>
      <c r="R12" s="298"/>
      <c r="S12" s="298"/>
    </row>
    <row r="13" spans="2:19" ht="15" customHeight="1">
      <c r="B13" s="278"/>
      <c r="C13" s="307"/>
      <c r="D13" s="308"/>
      <c r="E13" s="289"/>
      <c r="F13" s="290"/>
      <c r="G13" s="290"/>
      <c r="H13" s="290"/>
      <c r="I13" s="291"/>
      <c r="J13" s="295"/>
      <c r="K13" s="296"/>
      <c r="L13" s="296"/>
      <c r="M13" s="296"/>
      <c r="N13" s="296"/>
      <c r="O13" s="296"/>
      <c r="P13" s="296"/>
      <c r="Q13" s="297"/>
      <c r="R13" s="298"/>
      <c r="S13" s="298"/>
    </row>
    <row r="14" spans="2:19" ht="15" customHeight="1">
      <c r="B14" s="278">
        <v>4</v>
      </c>
      <c r="C14" s="307"/>
      <c r="D14" s="308"/>
      <c r="E14" s="286" t="s">
        <v>265</v>
      </c>
      <c r="F14" s="287"/>
      <c r="G14" s="287"/>
      <c r="H14" s="287"/>
      <c r="I14" s="288"/>
      <c r="J14" s="292" t="s">
        <v>264</v>
      </c>
      <c r="K14" s="293"/>
      <c r="L14" s="293"/>
      <c r="M14" s="293"/>
      <c r="N14" s="293"/>
      <c r="O14" s="293"/>
      <c r="P14" s="293"/>
      <c r="Q14" s="294"/>
      <c r="R14" s="298"/>
      <c r="S14" s="298"/>
    </row>
    <row r="15" spans="2:19" ht="15" customHeight="1">
      <c r="B15" s="278"/>
      <c r="C15" s="307"/>
      <c r="D15" s="308"/>
      <c r="E15" s="289"/>
      <c r="F15" s="290"/>
      <c r="G15" s="290"/>
      <c r="H15" s="290"/>
      <c r="I15" s="291"/>
      <c r="J15" s="295"/>
      <c r="K15" s="296"/>
      <c r="L15" s="296"/>
      <c r="M15" s="296"/>
      <c r="N15" s="296"/>
      <c r="O15" s="296"/>
      <c r="P15" s="296"/>
      <c r="Q15" s="297"/>
      <c r="R15" s="298"/>
      <c r="S15" s="298"/>
    </row>
    <row r="16" spans="2:19" ht="15" customHeight="1">
      <c r="B16" s="278">
        <v>5</v>
      </c>
      <c r="C16" s="307"/>
      <c r="D16" s="308"/>
      <c r="E16" s="286" t="s">
        <v>263</v>
      </c>
      <c r="F16" s="287"/>
      <c r="G16" s="287"/>
      <c r="H16" s="287"/>
      <c r="I16" s="288"/>
      <c r="J16" s="292" t="s">
        <v>262</v>
      </c>
      <c r="K16" s="293"/>
      <c r="L16" s="293"/>
      <c r="M16" s="293"/>
      <c r="N16" s="293"/>
      <c r="O16" s="293"/>
      <c r="P16" s="293"/>
      <c r="Q16" s="294"/>
      <c r="R16" s="298"/>
      <c r="S16" s="298"/>
    </row>
    <row r="17" spans="2:19" ht="15" customHeight="1">
      <c r="B17" s="278"/>
      <c r="C17" s="307"/>
      <c r="D17" s="308"/>
      <c r="E17" s="289"/>
      <c r="F17" s="290"/>
      <c r="G17" s="290"/>
      <c r="H17" s="290"/>
      <c r="I17" s="291"/>
      <c r="J17" s="295"/>
      <c r="K17" s="296"/>
      <c r="L17" s="296"/>
      <c r="M17" s="296"/>
      <c r="N17" s="296"/>
      <c r="O17" s="296"/>
      <c r="P17" s="296"/>
      <c r="Q17" s="297"/>
      <c r="R17" s="298"/>
      <c r="S17" s="298"/>
    </row>
    <row r="18" spans="2:19" ht="15" customHeight="1">
      <c r="B18" s="278">
        <v>6</v>
      </c>
      <c r="C18" s="307"/>
      <c r="D18" s="308"/>
      <c r="E18" s="286" t="s">
        <v>261</v>
      </c>
      <c r="F18" s="287"/>
      <c r="G18" s="287"/>
      <c r="H18" s="287"/>
      <c r="I18" s="288"/>
      <c r="J18" s="292" t="s">
        <v>260</v>
      </c>
      <c r="K18" s="293"/>
      <c r="L18" s="293"/>
      <c r="M18" s="293"/>
      <c r="N18" s="293"/>
      <c r="O18" s="293"/>
      <c r="P18" s="293"/>
      <c r="Q18" s="294"/>
      <c r="R18" s="298"/>
      <c r="S18" s="298"/>
    </row>
    <row r="19" spans="2:19" ht="15" customHeight="1">
      <c r="B19" s="278"/>
      <c r="C19" s="307"/>
      <c r="D19" s="308"/>
      <c r="E19" s="289"/>
      <c r="F19" s="290"/>
      <c r="G19" s="290"/>
      <c r="H19" s="290"/>
      <c r="I19" s="291"/>
      <c r="J19" s="295"/>
      <c r="K19" s="296"/>
      <c r="L19" s="296"/>
      <c r="M19" s="296"/>
      <c r="N19" s="296"/>
      <c r="O19" s="296"/>
      <c r="P19" s="296"/>
      <c r="Q19" s="297"/>
      <c r="R19" s="298"/>
      <c r="S19" s="298"/>
    </row>
    <row r="20" spans="2:19" ht="15" customHeight="1">
      <c r="B20" s="278">
        <v>7</v>
      </c>
      <c r="C20" s="307"/>
      <c r="D20" s="308"/>
      <c r="E20" s="286" t="s">
        <v>259</v>
      </c>
      <c r="F20" s="287"/>
      <c r="G20" s="287"/>
      <c r="H20" s="287"/>
      <c r="I20" s="288"/>
      <c r="J20" s="292" t="s">
        <v>258</v>
      </c>
      <c r="K20" s="293"/>
      <c r="L20" s="293"/>
      <c r="M20" s="293"/>
      <c r="N20" s="293"/>
      <c r="O20" s="293"/>
      <c r="P20" s="293"/>
      <c r="Q20" s="294"/>
      <c r="R20" s="298"/>
      <c r="S20" s="298"/>
    </row>
    <row r="21" spans="2:19" ht="15" customHeight="1">
      <c r="B21" s="278"/>
      <c r="C21" s="307"/>
      <c r="D21" s="308"/>
      <c r="E21" s="289"/>
      <c r="F21" s="290"/>
      <c r="G21" s="290"/>
      <c r="H21" s="290"/>
      <c r="I21" s="291"/>
      <c r="J21" s="295"/>
      <c r="K21" s="296"/>
      <c r="L21" s="296"/>
      <c r="M21" s="296"/>
      <c r="N21" s="296"/>
      <c r="O21" s="296"/>
      <c r="P21" s="296"/>
      <c r="Q21" s="297"/>
      <c r="R21" s="298"/>
      <c r="S21" s="298"/>
    </row>
    <row r="22" spans="2:19" ht="15" customHeight="1">
      <c r="B22" s="278">
        <v>8</v>
      </c>
      <c r="C22" s="307"/>
      <c r="D22" s="308"/>
      <c r="E22" s="286" t="s">
        <v>257</v>
      </c>
      <c r="F22" s="287"/>
      <c r="G22" s="287"/>
      <c r="H22" s="287"/>
      <c r="I22" s="288"/>
      <c r="J22" s="292" t="s">
        <v>256</v>
      </c>
      <c r="K22" s="293"/>
      <c r="L22" s="293"/>
      <c r="M22" s="293"/>
      <c r="N22" s="293"/>
      <c r="O22" s="293"/>
      <c r="P22" s="293"/>
      <c r="Q22" s="294"/>
      <c r="R22" s="298"/>
      <c r="S22" s="298"/>
    </row>
    <row r="23" spans="2:19" ht="15" customHeight="1">
      <c r="B23" s="278"/>
      <c r="C23" s="307"/>
      <c r="D23" s="308"/>
      <c r="E23" s="289"/>
      <c r="F23" s="290"/>
      <c r="G23" s="290"/>
      <c r="H23" s="290"/>
      <c r="I23" s="291"/>
      <c r="J23" s="295"/>
      <c r="K23" s="296"/>
      <c r="L23" s="296"/>
      <c r="M23" s="296"/>
      <c r="N23" s="296"/>
      <c r="O23" s="296"/>
      <c r="P23" s="296"/>
      <c r="Q23" s="297"/>
      <c r="R23" s="298"/>
      <c r="S23" s="298"/>
    </row>
    <row r="24" spans="2:19" ht="15" customHeight="1">
      <c r="B24" s="278">
        <v>9</v>
      </c>
      <c r="C24" s="307"/>
      <c r="D24" s="308"/>
      <c r="E24" s="286" t="s">
        <v>255</v>
      </c>
      <c r="F24" s="287"/>
      <c r="G24" s="287"/>
      <c r="H24" s="287"/>
      <c r="I24" s="288"/>
      <c r="J24" s="292" t="s">
        <v>254</v>
      </c>
      <c r="K24" s="293"/>
      <c r="L24" s="293"/>
      <c r="M24" s="293"/>
      <c r="N24" s="293"/>
      <c r="O24" s="293"/>
      <c r="P24" s="293"/>
      <c r="Q24" s="294"/>
      <c r="R24" s="298"/>
      <c r="S24" s="298"/>
    </row>
    <row r="25" spans="2:19" ht="15" customHeight="1">
      <c r="B25" s="278"/>
      <c r="C25" s="307"/>
      <c r="D25" s="308"/>
      <c r="E25" s="289"/>
      <c r="F25" s="290"/>
      <c r="G25" s="290"/>
      <c r="H25" s="290"/>
      <c r="I25" s="291"/>
      <c r="J25" s="295"/>
      <c r="K25" s="296"/>
      <c r="L25" s="296"/>
      <c r="M25" s="296"/>
      <c r="N25" s="296"/>
      <c r="O25" s="296"/>
      <c r="P25" s="296"/>
      <c r="Q25" s="297"/>
      <c r="R25" s="298"/>
      <c r="S25" s="298"/>
    </row>
    <row r="26" spans="2:19" ht="15" customHeight="1">
      <c r="B26" s="278">
        <v>10</v>
      </c>
      <c r="C26" s="307"/>
      <c r="D26" s="308"/>
      <c r="E26" s="286" t="s">
        <v>253</v>
      </c>
      <c r="F26" s="287"/>
      <c r="G26" s="287"/>
      <c r="H26" s="287"/>
      <c r="I26" s="288"/>
      <c r="J26" s="292" t="s">
        <v>252</v>
      </c>
      <c r="K26" s="293"/>
      <c r="L26" s="293"/>
      <c r="M26" s="293"/>
      <c r="N26" s="293"/>
      <c r="O26" s="293"/>
      <c r="P26" s="293"/>
      <c r="Q26" s="294"/>
      <c r="R26" s="298"/>
      <c r="S26" s="298"/>
    </row>
    <row r="27" spans="2:19" ht="15" customHeight="1">
      <c r="B27" s="278"/>
      <c r="C27" s="307"/>
      <c r="D27" s="308"/>
      <c r="E27" s="289"/>
      <c r="F27" s="290"/>
      <c r="G27" s="290"/>
      <c r="H27" s="290"/>
      <c r="I27" s="291"/>
      <c r="J27" s="295"/>
      <c r="K27" s="296"/>
      <c r="L27" s="296"/>
      <c r="M27" s="296"/>
      <c r="N27" s="296"/>
      <c r="O27" s="296"/>
      <c r="P27" s="296"/>
      <c r="Q27" s="297"/>
      <c r="R27" s="298"/>
      <c r="S27" s="298"/>
    </row>
    <row r="28" spans="2:19" ht="15" customHeight="1">
      <c r="B28" s="278">
        <v>11</v>
      </c>
      <c r="C28" s="307"/>
      <c r="D28" s="308"/>
      <c r="E28" s="286" t="s">
        <v>251</v>
      </c>
      <c r="F28" s="316"/>
      <c r="G28" s="316"/>
      <c r="H28" s="316"/>
      <c r="I28" s="306"/>
      <c r="J28" s="292" t="s">
        <v>250</v>
      </c>
      <c r="K28" s="403"/>
      <c r="L28" s="403"/>
      <c r="M28" s="403"/>
      <c r="N28" s="403"/>
      <c r="O28" s="403"/>
      <c r="P28" s="403"/>
      <c r="Q28" s="404"/>
      <c r="R28" s="318"/>
      <c r="S28" s="319"/>
    </row>
    <row r="29" spans="2:19" ht="15" customHeight="1">
      <c r="B29" s="278"/>
      <c r="C29" s="307"/>
      <c r="D29" s="308"/>
      <c r="E29" s="307"/>
      <c r="F29" s="325"/>
      <c r="G29" s="325"/>
      <c r="H29" s="325"/>
      <c r="I29" s="308"/>
      <c r="J29" s="405"/>
      <c r="K29" s="406"/>
      <c r="L29" s="406"/>
      <c r="M29" s="406"/>
      <c r="N29" s="406"/>
      <c r="O29" s="406"/>
      <c r="P29" s="406"/>
      <c r="Q29" s="407"/>
      <c r="R29" s="411"/>
      <c r="S29" s="412"/>
    </row>
    <row r="30" spans="2:19" ht="15" customHeight="1">
      <c r="B30" s="278">
        <v>12</v>
      </c>
      <c r="C30" s="307"/>
      <c r="D30" s="308"/>
      <c r="E30" s="307"/>
      <c r="F30" s="325"/>
      <c r="G30" s="325"/>
      <c r="H30" s="325"/>
      <c r="I30" s="308"/>
      <c r="J30" s="405"/>
      <c r="K30" s="406"/>
      <c r="L30" s="406"/>
      <c r="M30" s="406"/>
      <c r="N30" s="406"/>
      <c r="O30" s="406"/>
      <c r="P30" s="406"/>
      <c r="Q30" s="407"/>
      <c r="R30" s="411"/>
      <c r="S30" s="412"/>
    </row>
    <row r="31" spans="2:19" ht="15" customHeight="1">
      <c r="B31" s="278"/>
      <c r="C31" s="309"/>
      <c r="D31" s="310"/>
      <c r="E31" s="309"/>
      <c r="F31" s="317"/>
      <c r="G31" s="317"/>
      <c r="H31" s="317"/>
      <c r="I31" s="310"/>
      <c r="J31" s="408"/>
      <c r="K31" s="409"/>
      <c r="L31" s="409"/>
      <c r="M31" s="409"/>
      <c r="N31" s="409"/>
      <c r="O31" s="409"/>
      <c r="P31" s="409"/>
      <c r="Q31" s="410"/>
      <c r="R31" s="320"/>
      <c r="S31" s="321"/>
    </row>
    <row r="32" spans="2:19" ht="15" customHeight="1">
      <c r="B32" s="278">
        <v>13</v>
      </c>
      <c r="C32" s="298"/>
      <c r="D32" s="298"/>
      <c r="E32" s="318"/>
      <c r="F32" s="401"/>
      <c r="G32" s="401"/>
      <c r="H32" s="401"/>
      <c r="I32" s="319"/>
      <c r="J32" s="327"/>
      <c r="K32" s="293"/>
      <c r="L32" s="293"/>
      <c r="M32" s="293"/>
      <c r="N32" s="293"/>
      <c r="O32" s="293"/>
      <c r="P32" s="293"/>
      <c r="Q32" s="294"/>
      <c r="R32" s="298"/>
      <c r="S32" s="298"/>
    </row>
    <row r="33" spans="2:19" ht="15" customHeight="1">
      <c r="B33" s="278"/>
      <c r="C33" s="298"/>
      <c r="D33" s="298"/>
      <c r="E33" s="320"/>
      <c r="F33" s="402"/>
      <c r="G33" s="402"/>
      <c r="H33" s="402"/>
      <c r="I33" s="321"/>
      <c r="J33" s="295"/>
      <c r="K33" s="296"/>
      <c r="L33" s="296"/>
      <c r="M33" s="296"/>
      <c r="N33" s="296"/>
      <c r="O33" s="296"/>
      <c r="P33" s="296"/>
      <c r="Q33" s="297"/>
      <c r="R33" s="298"/>
      <c r="S33" s="298"/>
    </row>
    <row r="34" spans="2:19" ht="15" customHeight="1">
      <c r="B34" s="278">
        <v>14</v>
      </c>
      <c r="C34" s="298"/>
      <c r="D34" s="298"/>
      <c r="E34" s="318"/>
      <c r="F34" s="401"/>
      <c r="G34" s="401"/>
      <c r="H34" s="401"/>
      <c r="I34" s="319"/>
      <c r="J34" s="327"/>
      <c r="K34" s="293"/>
      <c r="L34" s="293"/>
      <c r="M34" s="293"/>
      <c r="N34" s="293"/>
      <c r="O34" s="293"/>
      <c r="P34" s="293"/>
      <c r="Q34" s="294"/>
      <c r="R34" s="298"/>
      <c r="S34" s="298"/>
    </row>
    <row r="35" spans="2:19" ht="15" customHeight="1">
      <c r="B35" s="278"/>
      <c r="C35" s="298"/>
      <c r="D35" s="298"/>
      <c r="E35" s="320"/>
      <c r="F35" s="402"/>
      <c r="G35" s="402"/>
      <c r="H35" s="402"/>
      <c r="I35" s="321"/>
      <c r="J35" s="295"/>
      <c r="K35" s="296"/>
      <c r="L35" s="296"/>
      <c r="M35" s="296"/>
      <c r="N35" s="296"/>
      <c r="O35" s="296"/>
      <c r="P35" s="296"/>
      <c r="Q35" s="297"/>
      <c r="R35" s="298"/>
      <c r="S35" s="298"/>
    </row>
    <row r="36" spans="2:19" ht="15" customHeight="1">
      <c r="B36" s="278">
        <v>15</v>
      </c>
      <c r="C36" s="298"/>
      <c r="D36" s="298"/>
      <c r="E36" s="318"/>
      <c r="F36" s="401"/>
      <c r="G36" s="401"/>
      <c r="H36" s="401"/>
      <c r="I36" s="319"/>
      <c r="J36" s="327"/>
      <c r="K36" s="293"/>
      <c r="L36" s="293"/>
      <c r="M36" s="293"/>
      <c r="N36" s="293"/>
      <c r="O36" s="293"/>
      <c r="P36" s="293"/>
      <c r="Q36" s="294"/>
      <c r="R36" s="298"/>
      <c r="S36" s="298"/>
    </row>
    <row r="37" spans="2:19" ht="15" customHeight="1">
      <c r="B37" s="278"/>
      <c r="C37" s="298"/>
      <c r="D37" s="298"/>
      <c r="E37" s="320"/>
      <c r="F37" s="402"/>
      <c r="G37" s="402"/>
      <c r="H37" s="402"/>
      <c r="I37" s="321"/>
      <c r="J37" s="295"/>
      <c r="K37" s="296"/>
      <c r="L37" s="296"/>
      <c r="M37" s="296"/>
      <c r="N37" s="296"/>
      <c r="O37" s="296"/>
      <c r="P37" s="296"/>
      <c r="Q37" s="297"/>
      <c r="R37" s="298"/>
      <c r="S37" s="298"/>
    </row>
    <row r="38" spans="2:19" ht="15" customHeight="1">
      <c r="B38" s="278">
        <v>16</v>
      </c>
      <c r="C38" s="298"/>
      <c r="D38" s="298"/>
      <c r="E38" s="318"/>
      <c r="F38" s="401"/>
      <c r="G38" s="401"/>
      <c r="H38" s="401"/>
      <c r="I38" s="319"/>
      <c r="J38" s="327"/>
      <c r="K38" s="293"/>
      <c r="L38" s="293"/>
      <c r="M38" s="293"/>
      <c r="N38" s="293"/>
      <c r="O38" s="293"/>
      <c r="P38" s="293"/>
      <c r="Q38" s="294"/>
      <c r="R38" s="298"/>
      <c r="S38" s="298"/>
    </row>
    <row r="39" spans="2:19" ht="15" customHeight="1">
      <c r="B39" s="278"/>
      <c r="C39" s="298"/>
      <c r="D39" s="298"/>
      <c r="E39" s="320"/>
      <c r="F39" s="402"/>
      <c r="G39" s="402"/>
      <c r="H39" s="402"/>
      <c r="I39" s="321"/>
      <c r="J39" s="295"/>
      <c r="K39" s="296"/>
      <c r="L39" s="296"/>
      <c r="M39" s="296"/>
      <c r="N39" s="296"/>
      <c r="O39" s="296"/>
      <c r="P39" s="296"/>
      <c r="Q39" s="297"/>
      <c r="R39" s="298"/>
      <c r="S39" s="298"/>
    </row>
    <row r="40" spans="2:19" ht="15" customHeight="1">
      <c r="B40" s="278">
        <v>17</v>
      </c>
      <c r="C40" s="298"/>
      <c r="D40" s="298"/>
      <c r="E40" s="318"/>
      <c r="F40" s="401"/>
      <c r="G40" s="401"/>
      <c r="H40" s="401"/>
      <c r="I40" s="319"/>
      <c r="J40" s="327"/>
      <c r="K40" s="293"/>
      <c r="L40" s="293"/>
      <c r="M40" s="293"/>
      <c r="N40" s="293"/>
      <c r="O40" s="293"/>
      <c r="P40" s="293"/>
      <c r="Q40" s="294"/>
      <c r="R40" s="298"/>
      <c r="S40" s="298"/>
    </row>
    <row r="41" spans="2:19" ht="15" customHeight="1">
      <c r="B41" s="278"/>
      <c r="C41" s="298"/>
      <c r="D41" s="298"/>
      <c r="E41" s="320"/>
      <c r="F41" s="402"/>
      <c r="G41" s="402"/>
      <c r="H41" s="402"/>
      <c r="I41" s="321"/>
      <c r="J41" s="295"/>
      <c r="K41" s="296"/>
      <c r="L41" s="296"/>
      <c r="M41" s="296"/>
      <c r="N41" s="296"/>
      <c r="O41" s="296"/>
      <c r="P41" s="296"/>
      <c r="Q41" s="297"/>
      <c r="R41" s="298"/>
      <c r="S41" s="298"/>
    </row>
    <row r="42" spans="2:19" ht="15" customHeight="1">
      <c r="B42" s="278">
        <v>18</v>
      </c>
      <c r="C42" s="298"/>
      <c r="D42" s="298"/>
      <c r="E42" s="318"/>
      <c r="F42" s="401"/>
      <c r="G42" s="401"/>
      <c r="H42" s="401"/>
      <c r="I42" s="319"/>
      <c r="J42" s="327"/>
      <c r="K42" s="293"/>
      <c r="L42" s="293"/>
      <c r="M42" s="293"/>
      <c r="N42" s="293"/>
      <c r="O42" s="293"/>
      <c r="P42" s="293"/>
      <c r="Q42" s="294"/>
      <c r="R42" s="298"/>
      <c r="S42" s="298"/>
    </row>
    <row r="43" spans="2:19" ht="15" customHeight="1">
      <c r="B43" s="278"/>
      <c r="C43" s="298"/>
      <c r="D43" s="298"/>
      <c r="E43" s="320"/>
      <c r="F43" s="402"/>
      <c r="G43" s="402"/>
      <c r="H43" s="402"/>
      <c r="I43" s="321"/>
      <c r="J43" s="295"/>
      <c r="K43" s="296"/>
      <c r="L43" s="296"/>
      <c r="M43" s="296"/>
      <c r="N43" s="296"/>
      <c r="O43" s="296"/>
      <c r="P43" s="296"/>
      <c r="Q43" s="297"/>
      <c r="R43" s="298"/>
      <c r="S43" s="298"/>
    </row>
    <row r="44" spans="2:19" ht="15" customHeight="1">
      <c r="B44" s="278">
        <v>19</v>
      </c>
      <c r="C44" s="298"/>
      <c r="D44" s="298"/>
      <c r="E44" s="318"/>
      <c r="F44" s="401"/>
      <c r="G44" s="401"/>
      <c r="H44" s="401"/>
      <c r="I44" s="319"/>
      <c r="J44" s="327"/>
      <c r="K44" s="293"/>
      <c r="L44" s="293"/>
      <c r="M44" s="293"/>
      <c r="N44" s="293"/>
      <c r="O44" s="293"/>
      <c r="P44" s="293"/>
      <c r="Q44" s="294"/>
      <c r="R44" s="298"/>
      <c r="S44" s="298"/>
    </row>
    <row r="45" spans="2:19" ht="15" customHeight="1">
      <c r="B45" s="278"/>
      <c r="C45" s="298"/>
      <c r="D45" s="298"/>
      <c r="E45" s="320"/>
      <c r="F45" s="402"/>
      <c r="G45" s="402"/>
      <c r="H45" s="402"/>
      <c r="I45" s="321"/>
      <c r="J45" s="295"/>
      <c r="K45" s="296"/>
      <c r="L45" s="296"/>
      <c r="M45" s="296"/>
      <c r="N45" s="296"/>
      <c r="O45" s="296"/>
      <c r="P45" s="296"/>
      <c r="Q45" s="297"/>
      <c r="R45" s="298"/>
      <c r="S45" s="298"/>
    </row>
    <row r="46" spans="2:19" ht="15" customHeight="1">
      <c r="B46" s="278">
        <v>20</v>
      </c>
      <c r="C46" s="298"/>
      <c r="D46" s="298"/>
      <c r="E46" s="318"/>
      <c r="F46" s="401"/>
      <c r="G46" s="401"/>
      <c r="H46" s="401"/>
      <c r="I46" s="319"/>
      <c r="J46" s="327"/>
      <c r="K46" s="293"/>
      <c r="L46" s="293"/>
      <c r="M46" s="293"/>
      <c r="N46" s="293"/>
      <c r="O46" s="293"/>
      <c r="P46" s="293"/>
      <c r="Q46" s="294"/>
      <c r="R46" s="298"/>
      <c r="S46" s="298"/>
    </row>
    <row r="47" spans="2:19" ht="15" customHeight="1">
      <c r="B47" s="278"/>
      <c r="C47" s="298"/>
      <c r="D47" s="298"/>
      <c r="E47" s="320"/>
      <c r="F47" s="402"/>
      <c r="G47" s="402"/>
      <c r="H47" s="402"/>
      <c r="I47" s="321"/>
      <c r="J47" s="295"/>
      <c r="K47" s="296"/>
      <c r="L47" s="296"/>
      <c r="M47" s="296"/>
      <c r="N47" s="296"/>
      <c r="O47" s="296"/>
      <c r="P47" s="296"/>
      <c r="Q47" s="297"/>
      <c r="R47" s="298"/>
      <c r="S47" s="298"/>
    </row>
    <row r="48" spans="2:19" ht="18" customHeight="1"/>
    <row r="49" ht="18" customHeight="1"/>
    <row r="50" ht="18" customHeight="1"/>
    <row r="51" ht="18" customHeight="1"/>
    <row r="52" ht="18" customHeight="1"/>
  </sheetData>
  <mergeCells count="92">
    <mergeCell ref="B46:B47"/>
    <mergeCell ref="C46:D47"/>
    <mergeCell ref="E46:I47"/>
    <mergeCell ref="J46:Q47"/>
    <mergeCell ref="R46:S47"/>
    <mergeCell ref="B42:B43"/>
    <mergeCell ref="C42:D43"/>
    <mergeCell ref="E42:I43"/>
    <mergeCell ref="J42:Q43"/>
    <mergeCell ref="R42:S43"/>
    <mergeCell ref="B44:B45"/>
    <mergeCell ref="C44:D45"/>
    <mergeCell ref="E44:I45"/>
    <mergeCell ref="J44:Q45"/>
    <mergeCell ref="R44:S45"/>
    <mergeCell ref="B38:B39"/>
    <mergeCell ref="C38:D39"/>
    <mergeCell ref="E38:I39"/>
    <mergeCell ref="J38:Q39"/>
    <mergeCell ref="R38:S39"/>
    <mergeCell ref="B40:B41"/>
    <mergeCell ref="C40:D41"/>
    <mergeCell ref="E40:I41"/>
    <mergeCell ref="J40:Q41"/>
    <mergeCell ref="R40:S41"/>
    <mergeCell ref="B34:B35"/>
    <mergeCell ref="C34:D35"/>
    <mergeCell ref="E34:I35"/>
    <mergeCell ref="J34:Q35"/>
    <mergeCell ref="R34:S35"/>
    <mergeCell ref="B36:B37"/>
    <mergeCell ref="C36:D37"/>
    <mergeCell ref="E36:I37"/>
    <mergeCell ref="J36:Q37"/>
    <mergeCell ref="R36:S37"/>
    <mergeCell ref="B26:B27"/>
    <mergeCell ref="E26:I27"/>
    <mergeCell ref="J26:Q27"/>
    <mergeCell ref="R26:S27"/>
    <mergeCell ref="B32:B33"/>
    <mergeCell ref="C32:D33"/>
    <mergeCell ref="E32:I33"/>
    <mergeCell ref="J32:Q33"/>
    <mergeCell ref="R32:S33"/>
    <mergeCell ref="B28:B29"/>
    <mergeCell ref="E28:I31"/>
    <mergeCell ref="J28:Q31"/>
    <mergeCell ref="R28:S31"/>
    <mergeCell ref="B30:B31"/>
    <mergeCell ref="B22:B23"/>
    <mergeCell ref="E22:I23"/>
    <mergeCell ref="J22:Q23"/>
    <mergeCell ref="R22:S23"/>
    <mergeCell ref="B24:B25"/>
    <mergeCell ref="E24:I25"/>
    <mergeCell ref="J24:Q25"/>
    <mergeCell ref="R24:S25"/>
    <mergeCell ref="B18:B19"/>
    <mergeCell ref="E18:I19"/>
    <mergeCell ref="J18:Q19"/>
    <mergeCell ref="R18:S19"/>
    <mergeCell ref="B20:B21"/>
    <mergeCell ref="E20:I21"/>
    <mergeCell ref="J20:Q21"/>
    <mergeCell ref="R20:S21"/>
    <mergeCell ref="R14:S15"/>
    <mergeCell ref="B16:B17"/>
    <mergeCell ref="E16:I17"/>
    <mergeCell ref="J16:Q17"/>
    <mergeCell ref="R16:S17"/>
    <mergeCell ref="B8:B9"/>
    <mergeCell ref="C8:D31"/>
    <mergeCell ref="E8:I9"/>
    <mergeCell ref="J8:Q9"/>
    <mergeCell ref="R8:S9"/>
    <mergeCell ref="B10:B11"/>
    <mergeCell ref="E10:I11"/>
    <mergeCell ref="J10:Q11"/>
    <mergeCell ref="R10:S11"/>
    <mergeCell ref="B12:B13"/>
    <mergeCell ref="E12:I13"/>
    <mergeCell ref="J12:Q13"/>
    <mergeCell ref="R12:S13"/>
    <mergeCell ref="B14:B15"/>
    <mergeCell ref="E14:I15"/>
    <mergeCell ref="J14:Q15"/>
    <mergeCell ref="B3:S4"/>
    <mergeCell ref="B6:B7"/>
    <mergeCell ref="C6:D7"/>
    <mergeCell ref="E6:I7"/>
    <mergeCell ref="J6:Q7"/>
    <mergeCell ref="R6:S7"/>
  </mergeCells>
  <phoneticPr fontId="9"/>
  <pageMargins left="0.7" right="0.7" top="0.75" bottom="0.75" header="0.3" footer="0.3"/>
  <pageSetup paperSize="9" scale="73" orientation="portrait"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7B377-D4B0-46A3-8DCC-0568126ED431}">
  <sheetPr codeName="Sheet1">
    <tabColor theme="3" tint="-0.249977111117893"/>
    <pageSetUpPr fitToPage="1"/>
  </sheetPr>
  <dimension ref="A1:AB104"/>
  <sheetViews>
    <sheetView view="pageBreakPreview" zoomScaleNormal="100" zoomScaleSheetLayoutView="100" workbookViewId="0">
      <selection activeCell="F5" sqref="F5:S5"/>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3" ht="18" customHeight="1">
      <c r="A1" s="53"/>
      <c r="B1" s="53"/>
      <c r="C1" s="53"/>
      <c r="D1" s="53"/>
      <c r="E1" s="53"/>
      <c r="F1" s="53"/>
      <c r="G1" s="53"/>
      <c r="H1" s="53"/>
      <c r="I1" s="53"/>
      <c r="J1" s="53"/>
      <c r="K1" s="53"/>
      <c r="L1" s="53"/>
      <c r="M1" s="53"/>
      <c r="N1" s="53"/>
      <c r="O1" s="53"/>
      <c r="P1" s="53"/>
      <c r="Q1" s="53"/>
      <c r="R1" s="53"/>
      <c r="S1" s="53"/>
      <c r="T1" s="53"/>
    </row>
    <row r="2" spans="1:23" ht="18" customHeight="1">
      <c r="A2" s="53"/>
      <c r="B2" s="53" t="s">
        <v>341</v>
      </c>
      <c r="C2" s="53"/>
      <c r="D2" s="53"/>
      <c r="E2" s="53"/>
      <c r="F2" s="53"/>
      <c r="G2" s="53"/>
      <c r="H2" s="53"/>
      <c r="I2" s="53"/>
      <c r="J2" s="53"/>
      <c r="K2" s="53"/>
      <c r="L2" s="53"/>
      <c r="M2" s="53"/>
      <c r="N2" s="53"/>
      <c r="O2" s="53"/>
      <c r="P2" s="53"/>
      <c r="Q2" s="53"/>
      <c r="R2" s="53"/>
      <c r="S2" s="53"/>
      <c r="T2" s="53"/>
    </row>
    <row r="3" spans="1:23" ht="18" customHeight="1">
      <c r="A3" s="53"/>
      <c r="B3" s="130" t="s">
        <v>343</v>
      </c>
      <c r="C3" s="130"/>
      <c r="D3" s="130"/>
      <c r="E3" s="130"/>
      <c r="F3" s="130"/>
      <c r="G3" s="130"/>
      <c r="H3" s="130"/>
      <c r="I3" s="130"/>
      <c r="J3" s="130"/>
      <c r="K3" s="130"/>
      <c r="L3" s="130"/>
      <c r="M3" s="130"/>
      <c r="N3" s="130"/>
      <c r="O3" s="130"/>
      <c r="P3" s="130"/>
      <c r="Q3" s="130"/>
      <c r="R3" s="130"/>
      <c r="S3" s="130"/>
      <c r="T3" s="53"/>
    </row>
    <row r="4" spans="1:23" ht="18" customHeight="1">
      <c r="A4" s="53"/>
      <c r="B4" s="53" t="s">
        <v>345</v>
      </c>
      <c r="C4" s="53"/>
      <c r="D4" s="53"/>
      <c r="E4" s="53"/>
      <c r="F4" s="53"/>
      <c r="G4" s="53"/>
      <c r="H4" s="53"/>
      <c r="I4" s="53"/>
      <c r="J4" s="53"/>
      <c r="K4" s="53"/>
      <c r="L4" s="53"/>
      <c r="M4" s="53"/>
      <c r="N4" s="53"/>
      <c r="O4" s="53"/>
      <c r="P4" s="53"/>
      <c r="Q4" s="53"/>
      <c r="R4" s="53"/>
      <c r="S4" s="53"/>
      <c r="T4" s="53"/>
    </row>
    <row r="5" spans="1:23" ht="18" customHeight="1">
      <c r="A5" s="53"/>
      <c r="B5" s="234" t="s">
        <v>346</v>
      </c>
      <c r="C5" s="234"/>
      <c r="D5" s="234"/>
      <c r="E5" s="234"/>
      <c r="F5" s="242"/>
      <c r="G5" s="243"/>
      <c r="H5" s="243"/>
      <c r="I5" s="243"/>
      <c r="J5" s="243"/>
      <c r="K5" s="243"/>
      <c r="L5" s="243"/>
      <c r="M5" s="243"/>
      <c r="N5" s="243"/>
      <c r="O5" s="243"/>
      <c r="P5" s="243"/>
      <c r="Q5" s="243"/>
      <c r="R5" s="243"/>
      <c r="S5" s="244"/>
      <c r="T5" s="53"/>
      <c r="W5" s="13" t="s">
        <v>353</v>
      </c>
    </row>
    <row r="6" spans="1:23" ht="18" customHeight="1">
      <c r="A6" s="53"/>
      <c r="B6" s="234"/>
      <c r="C6" s="234"/>
      <c r="D6" s="234"/>
      <c r="E6" s="234"/>
      <c r="F6" s="245"/>
      <c r="G6" s="246"/>
      <c r="H6" s="246"/>
      <c r="I6" s="246"/>
      <c r="J6" s="246"/>
      <c r="K6" s="246"/>
      <c r="L6" s="246"/>
      <c r="M6" s="246"/>
      <c r="N6" s="246"/>
      <c r="O6" s="246"/>
      <c r="P6" s="246"/>
      <c r="Q6" s="246"/>
      <c r="R6" s="246"/>
      <c r="S6" s="247"/>
      <c r="T6" s="53"/>
      <c r="W6" s="13" t="s">
        <v>352</v>
      </c>
    </row>
    <row r="7" spans="1:23" ht="18" customHeight="1">
      <c r="A7" s="53"/>
      <c r="B7" s="234"/>
      <c r="C7" s="234"/>
      <c r="D7" s="234"/>
      <c r="E7" s="234"/>
      <c r="F7" s="248"/>
      <c r="G7" s="249"/>
      <c r="H7" s="249"/>
      <c r="I7" s="249"/>
      <c r="J7" s="249"/>
      <c r="K7" s="249"/>
      <c r="L7" s="249"/>
      <c r="M7" s="249"/>
      <c r="N7" s="249"/>
      <c r="O7" s="249"/>
      <c r="P7" s="249"/>
      <c r="Q7" s="249"/>
      <c r="R7" s="249"/>
      <c r="S7" s="250"/>
      <c r="T7" s="53"/>
      <c r="W7" s="13" t="s">
        <v>403</v>
      </c>
    </row>
    <row r="8" spans="1:23" ht="18" customHeight="1">
      <c r="A8" s="53"/>
      <c r="B8" s="155" t="s">
        <v>347</v>
      </c>
      <c r="C8" s="156"/>
      <c r="D8" s="156"/>
      <c r="E8" s="156"/>
      <c r="F8" s="238"/>
      <c r="G8" s="239"/>
      <c r="H8" s="239"/>
      <c r="I8" s="239"/>
      <c r="J8" s="166" t="s">
        <v>351</v>
      </c>
      <c r="K8" s="164" t="s">
        <v>349</v>
      </c>
      <c r="L8" s="165"/>
      <c r="M8" s="165"/>
      <c r="N8" s="166"/>
      <c r="O8" s="239"/>
      <c r="P8" s="239"/>
      <c r="Q8" s="239"/>
      <c r="R8" s="239"/>
      <c r="S8" s="166" t="s">
        <v>350</v>
      </c>
      <c r="T8" s="53"/>
    </row>
    <row r="9" spans="1:23" ht="18" customHeight="1">
      <c r="A9" s="53"/>
      <c r="B9" s="161"/>
      <c r="C9" s="162"/>
      <c r="D9" s="162"/>
      <c r="E9" s="162"/>
      <c r="F9" s="240"/>
      <c r="G9" s="241"/>
      <c r="H9" s="241"/>
      <c r="I9" s="241"/>
      <c r="J9" s="172"/>
      <c r="K9" s="170"/>
      <c r="L9" s="171"/>
      <c r="M9" s="171"/>
      <c r="N9" s="172"/>
      <c r="O9" s="241"/>
      <c r="P9" s="241"/>
      <c r="Q9" s="241"/>
      <c r="R9" s="241"/>
      <c r="S9" s="172"/>
      <c r="T9" s="53"/>
    </row>
    <row r="10" spans="1:23" ht="18" customHeight="1">
      <c r="A10" s="53"/>
      <c r="B10" s="224" t="s">
        <v>348</v>
      </c>
      <c r="C10" s="225"/>
      <c r="D10" s="225"/>
      <c r="E10" s="225"/>
      <c r="F10" s="235"/>
      <c r="G10" s="236"/>
      <c r="H10" s="236"/>
      <c r="I10" s="236"/>
      <c r="J10" s="236"/>
      <c r="K10" s="236"/>
      <c r="L10" s="236"/>
      <c r="M10" s="236"/>
      <c r="N10" s="236"/>
      <c r="O10" s="236"/>
      <c r="P10" s="236"/>
      <c r="Q10" s="236"/>
      <c r="R10" s="236"/>
      <c r="S10" s="237"/>
      <c r="T10" s="53"/>
    </row>
    <row r="11" spans="1:23" ht="18" customHeight="1">
      <c r="A11" s="53"/>
      <c r="B11" s="53"/>
      <c r="C11" s="53"/>
      <c r="D11" s="53"/>
      <c r="E11" s="53"/>
      <c r="F11" s="53"/>
      <c r="G11" s="53"/>
      <c r="H11" s="53"/>
      <c r="I11" s="53"/>
      <c r="J11" s="53"/>
      <c r="K11" s="53"/>
      <c r="L11" s="53"/>
      <c r="M11" s="53"/>
      <c r="N11" s="53"/>
      <c r="O11" s="53"/>
      <c r="P11" s="53"/>
      <c r="Q11" s="53"/>
      <c r="R11" s="53"/>
      <c r="S11" s="53"/>
      <c r="T11" s="53"/>
    </row>
    <row r="12" spans="1:23" ht="18" customHeight="1">
      <c r="A12" s="53"/>
      <c r="B12" s="53" t="s">
        <v>344</v>
      </c>
      <c r="C12" s="53"/>
      <c r="D12" s="53"/>
      <c r="E12" s="53"/>
      <c r="F12" s="53"/>
      <c r="G12" s="53"/>
      <c r="H12" s="53"/>
      <c r="I12" s="53"/>
      <c r="J12" s="53"/>
      <c r="K12" s="53"/>
      <c r="L12" s="53"/>
      <c r="M12" s="53"/>
      <c r="N12" s="53"/>
      <c r="O12" s="53"/>
      <c r="P12" s="53"/>
      <c r="Q12" s="53"/>
      <c r="R12" s="53"/>
      <c r="S12" s="53"/>
      <c r="T12" s="53"/>
    </row>
    <row r="13" spans="1:23" ht="18" customHeight="1">
      <c r="A13" s="53"/>
      <c r="B13" s="211" t="s">
        <v>66</v>
      </c>
      <c r="C13" s="211"/>
      <c r="D13" s="211"/>
      <c r="E13" s="211"/>
      <c r="F13" s="231"/>
      <c r="G13" s="231"/>
      <c r="H13" s="231"/>
      <c r="I13" s="231"/>
      <c r="J13" s="231"/>
      <c r="K13" s="231"/>
      <c r="L13" s="231"/>
      <c r="M13" s="231"/>
      <c r="N13" s="231"/>
      <c r="O13" s="231"/>
      <c r="P13" s="231"/>
      <c r="Q13" s="231"/>
      <c r="R13" s="231"/>
      <c r="S13" s="231"/>
      <c r="T13" s="53"/>
      <c r="V13" s="17" t="s">
        <v>401</v>
      </c>
    </row>
    <row r="14" spans="1:23" ht="18" customHeight="1">
      <c r="A14" s="53"/>
      <c r="B14" s="211"/>
      <c r="C14" s="211"/>
      <c r="D14" s="211"/>
      <c r="E14" s="211"/>
      <c r="F14" s="232"/>
      <c r="G14" s="232"/>
      <c r="H14" s="232"/>
      <c r="I14" s="232"/>
      <c r="J14" s="232"/>
      <c r="K14" s="232"/>
      <c r="L14" s="232"/>
      <c r="M14" s="232"/>
      <c r="N14" s="232"/>
      <c r="O14" s="232"/>
      <c r="P14" s="232"/>
      <c r="Q14" s="232"/>
      <c r="R14" s="232"/>
      <c r="S14" s="232"/>
      <c r="T14" s="53"/>
      <c r="V14" s="17" t="s">
        <v>65</v>
      </c>
    </row>
    <row r="15" spans="1:23" ht="18" customHeight="1">
      <c r="A15" s="53"/>
      <c r="B15" s="211"/>
      <c r="C15" s="211"/>
      <c r="D15" s="211"/>
      <c r="E15" s="211"/>
      <c r="F15" s="233"/>
      <c r="G15" s="233"/>
      <c r="H15" s="233"/>
      <c r="I15" s="233"/>
      <c r="J15" s="233"/>
      <c r="K15" s="233"/>
      <c r="L15" s="233"/>
      <c r="M15" s="233"/>
      <c r="N15" s="233"/>
      <c r="O15" s="233"/>
      <c r="P15" s="233"/>
      <c r="Q15" s="233"/>
      <c r="R15" s="233"/>
      <c r="S15" s="233"/>
      <c r="T15" s="53"/>
      <c r="V15" s="17" t="s">
        <v>402</v>
      </c>
    </row>
    <row r="16" spans="1:23" ht="18" customHeight="1">
      <c r="A16" s="53"/>
      <c r="B16" s="218" t="s">
        <v>67</v>
      </c>
      <c r="C16" s="219"/>
      <c r="D16" s="219"/>
      <c r="E16" s="219"/>
      <c r="F16" s="219"/>
      <c r="G16" s="219"/>
      <c r="H16" s="219"/>
      <c r="I16" s="219"/>
      <c r="J16" s="219"/>
      <c r="K16" s="219"/>
      <c r="L16" s="219"/>
      <c r="M16" s="219"/>
      <c r="N16" s="219"/>
      <c r="O16" s="219"/>
      <c r="P16" s="219"/>
      <c r="Q16" s="219"/>
      <c r="R16" s="219"/>
      <c r="S16" s="220"/>
      <c r="T16" s="53"/>
      <c r="V16" s="17" t="s">
        <v>380</v>
      </c>
    </row>
    <row r="17" spans="1:28" ht="18" customHeight="1">
      <c r="A17" s="53"/>
      <c r="B17" s="57"/>
      <c r="C17" s="58"/>
      <c r="D17" s="59"/>
      <c r="E17" s="59"/>
      <c r="F17" s="59"/>
      <c r="G17" s="60"/>
      <c r="H17" s="60"/>
      <c r="I17" s="60"/>
      <c r="J17" s="60"/>
      <c r="K17" s="60"/>
      <c r="L17" s="60"/>
      <c r="M17" s="60"/>
      <c r="N17" s="60"/>
      <c r="O17" s="60"/>
      <c r="P17" s="60"/>
      <c r="Q17" s="60"/>
      <c r="R17" s="60"/>
      <c r="S17" s="61"/>
      <c r="T17" s="53"/>
      <c r="U17" s="30" t="b">
        <v>1</v>
      </c>
    </row>
    <row r="18" spans="1:28" ht="18" customHeight="1">
      <c r="A18" s="53"/>
      <c r="B18" s="57"/>
      <c r="C18" s="62"/>
      <c r="D18" s="251" t="s">
        <v>15</v>
      </c>
      <c r="E18" s="251"/>
      <c r="F18" s="211" t="s">
        <v>16</v>
      </c>
      <c r="G18" s="211"/>
      <c r="H18" s="211"/>
      <c r="I18" s="211"/>
      <c r="J18" s="212">
        <f>(P19*R19+P20*R20+P21*R21+P22*R22)/1000</f>
        <v>0</v>
      </c>
      <c r="K18" s="213"/>
      <c r="L18" s="213"/>
      <c r="M18" s="213"/>
      <c r="N18" s="213"/>
      <c r="O18" s="213"/>
      <c r="P18" s="213"/>
      <c r="Q18" s="213"/>
      <c r="R18" s="213"/>
      <c r="S18" s="61" t="s">
        <v>17</v>
      </c>
      <c r="T18" s="53"/>
      <c r="U18" s="26">
        <f>ROUNDDOWN(J18,0)</f>
        <v>0</v>
      </c>
      <c r="V18" s="24"/>
    </row>
    <row r="19" spans="1:28" ht="18" customHeight="1">
      <c r="A19" s="53"/>
      <c r="B19" s="57"/>
      <c r="C19" s="62"/>
      <c r="D19" s="251"/>
      <c r="E19" s="251"/>
      <c r="F19" s="211" t="s">
        <v>307</v>
      </c>
      <c r="G19" s="211"/>
      <c r="H19" s="211"/>
      <c r="I19" s="211"/>
      <c r="J19" s="214"/>
      <c r="K19" s="215"/>
      <c r="L19" s="215"/>
      <c r="M19" s="215"/>
      <c r="N19" s="215"/>
      <c r="O19" s="95" t="s">
        <v>305</v>
      </c>
      <c r="P19" s="100"/>
      <c r="Q19" s="72" t="s">
        <v>306</v>
      </c>
      <c r="R19" s="100"/>
      <c r="S19" s="91" t="s">
        <v>303</v>
      </c>
      <c r="T19" s="53"/>
      <c r="V19" s="21"/>
      <c r="X19" s="2" t="s">
        <v>86</v>
      </c>
    </row>
    <row r="20" spans="1:28" ht="18" customHeight="1">
      <c r="A20" s="53"/>
      <c r="B20" s="57"/>
      <c r="C20" s="62"/>
      <c r="D20" s="251"/>
      <c r="E20" s="251"/>
      <c r="F20" s="211"/>
      <c r="G20" s="211"/>
      <c r="H20" s="211"/>
      <c r="I20" s="211"/>
      <c r="J20" s="252"/>
      <c r="K20" s="227"/>
      <c r="L20" s="227"/>
      <c r="M20" s="227"/>
      <c r="N20" s="227"/>
      <c r="O20" s="93" t="s">
        <v>305</v>
      </c>
      <c r="P20" s="100"/>
      <c r="Q20" s="76" t="s">
        <v>306</v>
      </c>
      <c r="R20" s="100"/>
      <c r="S20" s="63" t="s">
        <v>303</v>
      </c>
      <c r="T20" s="53"/>
      <c r="V20" s="21"/>
      <c r="X20" s="135">
        <f>MIN(U18,U23)</f>
        <v>0</v>
      </c>
    </row>
    <row r="21" spans="1:28" ht="18" customHeight="1">
      <c r="A21" s="53"/>
      <c r="B21" s="57"/>
      <c r="C21" s="62"/>
      <c r="D21" s="251"/>
      <c r="E21" s="251"/>
      <c r="F21" s="211"/>
      <c r="G21" s="211"/>
      <c r="H21" s="211"/>
      <c r="I21" s="211"/>
      <c r="J21" s="252"/>
      <c r="K21" s="227"/>
      <c r="L21" s="227"/>
      <c r="M21" s="227"/>
      <c r="N21" s="227"/>
      <c r="O21" s="93" t="s">
        <v>305</v>
      </c>
      <c r="P21" s="100"/>
      <c r="Q21" s="76" t="s">
        <v>306</v>
      </c>
      <c r="R21" s="100"/>
      <c r="S21" s="63" t="s">
        <v>303</v>
      </c>
      <c r="T21" s="53"/>
      <c r="V21" s="21"/>
      <c r="W21" s="20"/>
      <c r="X21" s="136"/>
    </row>
    <row r="22" spans="1:28" ht="18" customHeight="1">
      <c r="A22" s="53"/>
      <c r="B22" s="57"/>
      <c r="C22" s="62"/>
      <c r="D22" s="251"/>
      <c r="E22" s="251"/>
      <c r="F22" s="211"/>
      <c r="G22" s="211"/>
      <c r="H22" s="211"/>
      <c r="I22" s="211"/>
      <c r="J22" s="216"/>
      <c r="K22" s="217"/>
      <c r="L22" s="217"/>
      <c r="M22" s="217"/>
      <c r="N22" s="217"/>
      <c r="O22" s="94" t="s">
        <v>305</v>
      </c>
      <c r="P22" s="101"/>
      <c r="Q22" s="90" t="s">
        <v>306</v>
      </c>
      <c r="R22" s="101"/>
      <c r="S22" s="63" t="s">
        <v>303</v>
      </c>
      <c r="T22" s="53"/>
      <c r="V22" s="21"/>
    </row>
    <row r="23" spans="1:28" ht="18" customHeight="1">
      <c r="A23" s="53"/>
      <c r="B23" s="57"/>
      <c r="C23" s="62"/>
      <c r="D23" s="159" t="s">
        <v>18</v>
      </c>
      <c r="E23" s="159"/>
      <c r="F23" s="211" t="s">
        <v>19</v>
      </c>
      <c r="G23" s="211"/>
      <c r="H23" s="211"/>
      <c r="I23" s="211"/>
      <c r="J23" s="212">
        <f>P24*R24+P25*R25+P26*R26</f>
        <v>0</v>
      </c>
      <c r="K23" s="213"/>
      <c r="L23" s="213"/>
      <c r="M23" s="213"/>
      <c r="N23" s="213"/>
      <c r="O23" s="213"/>
      <c r="P23" s="213"/>
      <c r="Q23" s="213"/>
      <c r="R23" s="213"/>
      <c r="S23" s="61" t="s">
        <v>17</v>
      </c>
      <c r="T23" s="53"/>
      <c r="U23" s="26">
        <f>ROUNDDOWN(J23,0)</f>
        <v>0</v>
      </c>
      <c r="V23" s="22"/>
    </row>
    <row r="24" spans="1:28" ht="18" customHeight="1">
      <c r="A24" s="53"/>
      <c r="B24" s="57"/>
      <c r="C24" s="62"/>
      <c r="D24" s="159"/>
      <c r="E24" s="159"/>
      <c r="F24" s="211" t="s">
        <v>309</v>
      </c>
      <c r="G24" s="211"/>
      <c r="H24" s="211"/>
      <c r="I24" s="211"/>
      <c r="J24" s="214"/>
      <c r="K24" s="215"/>
      <c r="L24" s="215"/>
      <c r="M24" s="215"/>
      <c r="N24" s="215"/>
      <c r="O24" s="96" t="s">
        <v>305</v>
      </c>
      <c r="P24" s="100"/>
      <c r="Q24" s="72" t="s">
        <v>304</v>
      </c>
      <c r="R24" s="100"/>
      <c r="S24" s="91" t="s">
        <v>308</v>
      </c>
      <c r="T24" s="53"/>
    </row>
    <row r="25" spans="1:28" ht="18" customHeight="1">
      <c r="A25" s="53"/>
      <c r="B25" s="57"/>
      <c r="C25" s="62"/>
      <c r="D25" s="159"/>
      <c r="E25" s="159"/>
      <c r="F25" s="211"/>
      <c r="G25" s="211"/>
      <c r="H25" s="211"/>
      <c r="I25" s="211"/>
      <c r="J25" s="227"/>
      <c r="K25" s="227"/>
      <c r="L25" s="227"/>
      <c r="M25" s="227"/>
      <c r="N25" s="227"/>
      <c r="O25" s="93" t="s">
        <v>305</v>
      </c>
      <c r="P25" s="100"/>
      <c r="Q25" s="76" t="s">
        <v>304</v>
      </c>
      <c r="R25" s="100"/>
      <c r="S25" s="63" t="s">
        <v>308</v>
      </c>
      <c r="T25" s="53"/>
    </row>
    <row r="26" spans="1:28" ht="18" customHeight="1">
      <c r="A26" s="53"/>
      <c r="B26" s="57"/>
      <c r="C26" s="62"/>
      <c r="D26" s="159"/>
      <c r="E26" s="159"/>
      <c r="F26" s="211"/>
      <c r="G26" s="211"/>
      <c r="H26" s="211"/>
      <c r="I26" s="211"/>
      <c r="J26" s="227"/>
      <c r="K26" s="227"/>
      <c r="L26" s="227"/>
      <c r="M26" s="227"/>
      <c r="N26" s="227"/>
      <c r="O26" s="93" t="s">
        <v>305</v>
      </c>
      <c r="P26" s="100"/>
      <c r="Q26" s="76" t="s">
        <v>304</v>
      </c>
      <c r="R26" s="100"/>
      <c r="S26" s="63" t="s">
        <v>308</v>
      </c>
      <c r="T26" s="53"/>
    </row>
    <row r="27" spans="1:28" ht="18" customHeight="1">
      <c r="A27" s="53"/>
      <c r="B27" s="62"/>
      <c r="C27" s="64"/>
      <c r="D27" s="162"/>
      <c r="E27" s="162"/>
      <c r="F27" s="228" t="s">
        <v>20</v>
      </c>
      <c r="G27" s="229"/>
      <c r="H27" s="229"/>
      <c r="I27" s="230"/>
      <c r="J27" s="224" t="s">
        <v>111</v>
      </c>
      <c r="K27" s="225"/>
      <c r="L27" s="225"/>
      <c r="M27" s="225"/>
      <c r="N27" s="225"/>
      <c r="O27" s="225"/>
      <c r="P27" s="225"/>
      <c r="Q27" s="225"/>
      <c r="R27" s="225"/>
      <c r="S27" s="226"/>
      <c r="T27" s="53"/>
      <c r="V27" s="17" t="s">
        <v>71</v>
      </c>
      <c r="AA27" s="30" t="b">
        <v>0</v>
      </c>
      <c r="AB27" s="30" t="b">
        <v>0</v>
      </c>
    </row>
    <row r="28" spans="1:28" ht="18" customHeight="1">
      <c r="A28" s="53"/>
      <c r="B28" s="62"/>
      <c r="C28" s="58"/>
      <c r="D28" s="59"/>
      <c r="E28" s="59"/>
      <c r="F28" s="59"/>
      <c r="G28" s="59"/>
      <c r="H28" s="59"/>
      <c r="I28" s="59"/>
      <c r="J28" s="59"/>
      <c r="K28" s="59"/>
      <c r="L28" s="59"/>
      <c r="M28" s="59"/>
      <c r="N28" s="59"/>
      <c r="O28" s="59"/>
      <c r="P28" s="59"/>
      <c r="Q28" s="59"/>
      <c r="R28" s="59"/>
      <c r="S28" s="65"/>
      <c r="T28" s="53"/>
      <c r="U28" s="31" t="b">
        <v>0</v>
      </c>
      <c r="V28" s="23" t="s">
        <v>72</v>
      </c>
    </row>
    <row r="29" spans="1:28" ht="18" customHeight="1">
      <c r="A29" s="53"/>
      <c r="B29" s="62"/>
      <c r="C29" s="57"/>
      <c r="D29" s="176" t="s">
        <v>69</v>
      </c>
      <c r="E29" s="178"/>
      <c r="F29" s="211" t="s">
        <v>70</v>
      </c>
      <c r="G29" s="211"/>
      <c r="H29" s="211"/>
      <c r="I29" s="211"/>
      <c r="J29" s="212" t="str">
        <f>IF(U28=TRUE,P30*R30+P31*R31,"-")</f>
        <v>-</v>
      </c>
      <c r="K29" s="213"/>
      <c r="L29" s="213"/>
      <c r="M29" s="213"/>
      <c r="N29" s="213"/>
      <c r="O29" s="213"/>
      <c r="P29" s="213"/>
      <c r="Q29" s="213"/>
      <c r="R29" s="213"/>
      <c r="S29" s="61" t="s">
        <v>17</v>
      </c>
      <c r="T29" s="53"/>
      <c r="U29" s="27" t="e">
        <f>ROUNDDOWN(J29,1)</f>
        <v>#VALUE!</v>
      </c>
    </row>
    <row r="30" spans="1:28" ht="18" customHeight="1">
      <c r="A30" s="53"/>
      <c r="B30" s="62"/>
      <c r="C30" s="57"/>
      <c r="D30" s="209"/>
      <c r="E30" s="210"/>
      <c r="F30" s="218" t="s">
        <v>310</v>
      </c>
      <c r="G30" s="219"/>
      <c r="H30" s="219"/>
      <c r="I30" s="220"/>
      <c r="J30" s="214"/>
      <c r="K30" s="215"/>
      <c r="L30" s="215"/>
      <c r="M30" s="215"/>
      <c r="N30" s="215"/>
      <c r="O30" s="93" t="s">
        <v>305</v>
      </c>
      <c r="P30" s="100"/>
      <c r="Q30" s="76" t="s">
        <v>311</v>
      </c>
      <c r="R30" s="100"/>
      <c r="S30" s="63" t="s">
        <v>308</v>
      </c>
      <c r="T30" s="53"/>
      <c r="X30" t="str">
        <f>IF(U28=TRUE,P30*R30+P31*R31,"-")</f>
        <v>-</v>
      </c>
    </row>
    <row r="31" spans="1:28" ht="18" customHeight="1">
      <c r="A31" s="53"/>
      <c r="B31" s="62"/>
      <c r="C31" s="57"/>
      <c r="D31" s="209"/>
      <c r="E31" s="210"/>
      <c r="F31" s="221"/>
      <c r="G31" s="222"/>
      <c r="H31" s="222"/>
      <c r="I31" s="223"/>
      <c r="J31" s="216"/>
      <c r="K31" s="217"/>
      <c r="L31" s="217"/>
      <c r="M31" s="217"/>
      <c r="N31" s="217"/>
      <c r="O31" s="93" t="s">
        <v>305</v>
      </c>
      <c r="P31" s="100"/>
      <c r="Q31" s="76" t="s">
        <v>311</v>
      </c>
      <c r="R31" s="100"/>
      <c r="S31" s="63" t="s">
        <v>308</v>
      </c>
      <c r="T31" s="53"/>
    </row>
    <row r="32" spans="1:28" ht="18" customHeight="1">
      <c r="A32" s="53"/>
      <c r="B32" s="58" t="s">
        <v>295</v>
      </c>
      <c r="C32" s="59"/>
      <c r="D32" s="59"/>
      <c r="E32" s="59"/>
      <c r="F32" s="59"/>
      <c r="G32" s="59"/>
      <c r="H32" s="59"/>
      <c r="I32" s="59"/>
      <c r="J32" s="59"/>
      <c r="K32" s="59"/>
      <c r="L32" s="59"/>
      <c r="M32" s="59"/>
      <c r="N32" s="59"/>
      <c r="O32" s="59"/>
      <c r="P32" s="59"/>
      <c r="Q32" s="59"/>
      <c r="R32" s="59"/>
      <c r="S32" s="65"/>
      <c r="T32" s="53"/>
      <c r="U32" s="37"/>
    </row>
    <row r="33" spans="1:28" ht="18" customHeight="1">
      <c r="A33" s="53"/>
      <c r="B33" s="57"/>
      <c r="C33" s="208" t="s">
        <v>22</v>
      </c>
      <c r="D33" s="208"/>
      <c r="E33" s="208"/>
      <c r="F33" s="224" t="s">
        <v>272</v>
      </c>
      <c r="G33" s="225"/>
      <c r="H33" s="225"/>
      <c r="I33" s="225"/>
      <c r="J33" s="225"/>
      <c r="K33" s="225"/>
      <c r="L33" s="225"/>
      <c r="M33" s="225"/>
      <c r="N33" s="225"/>
      <c r="O33" s="225"/>
      <c r="P33" s="225"/>
      <c r="Q33" s="225"/>
      <c r="R33" s="225"/>
      <c r="S33" s="226"/>
      <c r="T33" s="53"/>
      <c r="U33" s="37"/>
      <c r="V33" s="17" t="s">
        <v>71</v>
      </c>
      <c r="AA33" s="30" t="b">
        <v>0</v>
      </c>
      <c r="AB33" s="30" t="b">
        <v>0</v>
      </c>
    </row>
    <row r="34" spans="1:28" ht="18" customHeight="1">
      <c r="A34" s="53"/>
      <c r="B34" s="66"/>
      <c r="C34" s="204" t="s">
        <v>23</v>
      </c>
      <c r="D34" s="204"/>
      <c r="E34" s="204"/>
      <c r="F34" s="205" t="str">
        <f>IF(AA33=FALSE,"-","")</f>
        <v>-</v>
      </c>
      <c r="G34" s="206"/>
      <c r="H34" s="206"/>
      <c r="I34" s="206"/>
      <c r="J34" s="206"/>
      <c r="K34" s="206"/>
      <c r="L34" s="206"/>
      <c r="M34" s="206"/>
      <c r="N34" s="206"/>
      <c r="O34" s="206"/>
      <c r="P34" s="206"/>
      <c r="Q34" s="206"/>
      <c r="R34" s="206"/>
      <c r="S34" s="207"/>
      <c r="T34" s="53"/>
      <c r="U34" s="37"/>
      <c r="V34" s="17" t="s">
        <v>73</v>
      </c>
    </row>
    <row r="35" spans="1:28" ht="18" customHeight="1">
      <c r="A35" s="53"/>
      <c r="B35" s="53"/>
      <c r="C35" s="53"/>
      <c r="D35" s="53"/>
      <c r="E35" s="53"/>
      <c r="F35" s="53"/>
      <c r="G35" s="53"/>
      <c r="H35" s="53"/>
      <c r="I35" s="53"/>
      <c r="J35" s="53"/>
      <c r="K35" s="53"/>
      <c r="L35" s="53"/>
      <c r="M35" s="53"/>
      <c r="N35" s="53"/>
      <c r="O35" s="53"/>
      <c r="P35" s="53"/>
      <c r="Q35" s="53"/>
      <c r="R35" s="53"/>
      <c r="S35" s="53"/>
      <c r="T35" s="53"/>
      <c r="V35" s="32"/>
      <c r="W35" s="33"/>
      <c r="X35" s="33"/>
    </row>
    <row r="36" spans="1:28" ht="18" customHeight="1">
      <c r="A36" s="53"/>
      <c r="B36" s="53" t="s">
        <v>75</v>
      </c>
      <c r="C36" s="53"/>
      <c r="D36" s="53"/>
      <c r="E36" s="53"/>
      <c r="F36" s="53"/>
      <c r="G36" s="53"/>
      <c r="H36" s="53"/>
      <c r="I36" s="53"/>
      <c r="J36" s="53"/>
      <c r="K36" s="53"/>
      <c r="L36" s="53"/>
      <c r="M36" s="53"/>
      <c r="N36" s="53"/>
      <c r="O36" s="53"/>
      <c r="P36" s="53"/>
      <c r="Q36" s="53" t="s">
        <v>76</v>
      </c>
      <c r="R36" s="53"/>
      <c r="S36" s="53"/>
      <c r="T36" s="53"/>
    </row>
    <row r="37" spans="1:28" ht="18" customHeight="1">
      <c r="A37" s="53"/>
      <c r="B37" s="140"/>
      <c r="C37" s="141"/>
      <c r="D37" s="142"/>
      <c r="E37" s="173" t="s">
        <v>24</v>
      </c>
      <c r="F37" s="176" t="s">
        <v>77</v>
      </c>
      <c r="G37" s="177"/>
      <c r="H37" s="177"/>
      <c r="I37" s="178"/>
      <c r="J37" s="164" t="s">
        <v>25</v>
      </c>
      <c r="K37" s="165"/>
      <c r="L37" s="165"/>
      <c r="M37" s="166"/>
      <c r="N37" s="164" t="s">
        <v>26</v>
      </c>
      <c r="O37" s="165"/>
      <c r="P37" s="166"/>
      <c r="Q37" s="164" t="s">
        <v>27</v>
      </c>
      <c r="R37" s="165"/>
      <c r="S37" s="166"/>
      <c r="T37" s="53"/>
      <c r="V37" s="117" t="s">
        <v>404</v>
      </c>
      <c r="AB37" s="117" t="s">
        <v>405</v>
      </c>
    </row>
    <row r="38" spans="1:28" ht="18" customHeight="1">
      <c r="A38" s="53"/>
      <c r="B38" s="143"/>
      <c r="C38" s="144"/>
      <c r="D38" s="145"/>
      <c r="E38" s="175"/>
      <c r="F38" s="179"/>
      <c r="G38" s="180"/>
      <c r="H38" s="180"/>
      <c r="I38" s="181"/>
      <c r="J38" s="170"/>
      <c r="K38" s="171"/>
      <c r="L38" s="171"/>
      <c r="M38" s="172"/>
      <c r="N38" s="170"/>
      <c r="O38" s="171"/>
      <c r="P38" s="172"/>
      <c r="Q38" s="170"/>
      <c r="R38" s="171"/>
      <c r="S38" s="172"/>
      <c r="T38" s="53"/>
      <c r="V38" s="2" t="s">
        <v>115</v>
      </c>
      <c r="AB38" s="2" t="s">
        <v>457</v>
      </c>
    </row>
    <row r="39" spans="1:28" ht="18" customHeight="1">
      <c r="A39" s="53"/>
      <c r="B39" s="155" t="s">
        <v>28</v>
      </c>
      <c r="C39" s="156"/>
      <c r="D39" s="157"/>
      <c r="E39" s="173" t="s">
        <v>29</v>
      </c>
      <c r="F39" s="146"/>
      <c r="G39" s="147"/>
      <c r="H39" s="147"/>
      <c r="I39" s="148"/>
      <c r="J39" s="146"/>
      <c r="K39" s="147"/>
      <c r="L39" s="147"/>
      <c r="M39" s="148"/>
      <c r="N39" s="195"/>
      <c r="O39" s="196"/>
      <c r="P39" s="197"/>
      <c r="Q39" s="186"/>
      <c r="R39" s="187"/>
      <c r="S39" s="188"/>
      <c r="T39" s="53"/>
      <c r="V39" s="2" t="s">
        <v>121</v>
      </c>
      <c r="AB39" s="2" t="s">
        <v>458</v>
      </c>
    </row>
    <row r="40" spans="1:28" ht="18" customHeight="1">
      <c r="A40" s="53"/>
      <c r="B40" s="158"/>
      <c r="C40" s="159"/>
      <c r="D40" s="160"/>
      <c r="E40" s="174"/>
      <c r="F40" s="149"/>
      <c r="G40" s="150"/>
      <c r="H40" s="150"/>
      <c r="I40" s="151"/>
      <c r="J40" s="149"/>
      <c r="K40" s="150"/>
      <c r="L40" s="150"/>
      <c r="M40" s="151"/>
      <c r="N40" s="198"/>
      <c r="O40" s="199"/>
      <c r="P40" s="200"/>
      <c r="Q40" s="189"/>
      <c r="R40" s="190"/>
      <c r="S40" s="191"/>
      <c r="T40" s="53"/>
      <c r="V40" s="2" t="s">
        <v>406</v>
      </c>
      <c r="AB40" s="2" t="s">
        <v>119</v>
      </c>
    </row>
    <row r="41" spans="1:28" ht="18" customHeight="1">
      <c r="A41" s="53"/>
      <c r="B41" s="158"/>
      <c r="C41" s="159"/>
      <c r="D41" s="160"/>
      <c r="E41" s="175"/>
      <c r="F41" s="152"/>
      <c r="G41" s="153"/>
      <c r="H41" s="153"/>
      <c r="I41" s="154"/>
      <c r="J41" s="152"/>
      <c r="K41" s="153"/>
      <c r="L41" s="153"/>
      <c r="M41" s="154"/>
      <c r="N41" s="201"/>
      <c r="O41" s="202"/>
      <c r="P41" s="203"/>
      <c r="Q41" s="192"/>
      <c r="R41" s="193"/>
      <c r="S41" s="194"/>
      <c r="T41" s="53"/>
      <c r="V41" s="2" t="s">
        <v>116</v>
      </c>
      <c r="AB41" s="2" t="s">
        <v>407</v>
      </c>
    </row>
    <row r="42" spans="1:28" ht="18" customHeight="1">
      <c r="A42" s="53"/>
      <c r="B42" s="158"/>
      <c r="C42" s="159"/>
      <c r="D42" s="160"/>
      <c r="E42" s="173" t="s">
        <v>30</v>
      </c>
      <c r="F42" s="146"/>
      <c r="G42" s="147"/>
      <c r="H42" s="147"/>
      <c r="I42" s="148"/>
      <c r="J42" s="146"/>
      <c r="K42" s="147"/>
      <c r="L42" s="147"/>
      <c r="M42" s="148"/>
      <c r="N42" s="195"/>
      <c r="O42" s="196"/>
      <c r="P42" s="197"/>
      <c r="Q42" s="186"/>
      <c r="R42" s="187"/>
      <c r="S42" s="188"/>
      <c r="T42" s="53"/>
      <c r="V42" s="2" t="s">
        <v>118</v>
      </c>
      <c r="AB42" s="2" t="s">
        <v>459</v>
      </c>
    </row>
    <row r="43" spans="1:28" ht="18" customHeight="1">
      <c r="A43" s="53"/>
      <c r="B43" s="158"/>
      <c r="C43" s="159"/>
      <c r="D43" s="160"/>
      <c r="E43" s="174"/>
      <c r="F43" s="149"/>
      <c r="G43" s="150"/>
      <c r="H43" s="150"/>
      <c r="I43" s="151"/>
      <c r="J43" s="149"/>
      <c r="K43" s="150"/>
      <c r="L43" s="150"/>
      <c r="M43" s="151"/>
      <c r="N43" s="198"/>
      <c r="O43" s="199"/>
      <c r="P43" s="200"/>
      <c r="Q43" s="189"/>
      <c r="R43" s="190"/>
      <c r="S43" s="191"/>
      <c r="T43" s="53"/>
      <c r="V43" s="2" t="s">
        <v>117</v>
      </c>
      <c r="AB43" s="2" t="s">
        <v>460</v>
      </c>
    </row>
    <row r="44" spans="1:28" ht="18" customHeight="1">
      <c r="A44" s="53"/>
      <c r="B44" s="161"/>
      <c r="C44" s="162"/>
      <c r="D44" s="163"/>
      <c r="E44" s="175"/>
      <c r="F44" s="152"/>
      <c r="G44" s="153"/>
      <c r="H44" s="153"/>
      <c r="I44" s="154"/>
      <c r="J44" s="152"/>
      <c r="K44" s="153"/>
      <c r="L44" s="153"/>
      <c r="M44" s="154"/>
      <c r="N44" s="201"/>
      <c r="O44" s="202"/>
      <c r="P44" s="203"/>
      <c r="Q44" s="192"/>
      <c r="R44" s="193"/>
      <c r="S44" s="194"/>
      <c r="T44" s="53"/>
      <c r="AB44" s="2" t="s">
        <v>120</v>
      </c>
    </row>
    <row r="45" spans="1:28" ht="18" customHeight="1">
      <c r="A45" s="53"/>
      <c r="B45" s="164" t="s">
        <v>21</v>
      </c>
      <c r="C45" s="165"/>
      <c r="D45" s="166"/>
      <c r="E45" s="173" t="s">
        <v>29</v>
      </c>
      <c r="F45" s="146"/>
      <c r="G45" s="147"/>
      <c r="H45" s="147"/>
      <c r="I45" s="148"/>
      <c r="J45" s="146"/>
      <c r="K45" s="147"/>
      <c r="L45" s="147"/>
      <c r="M45" s="148"/>
      <c r="N45" s="195"/>
      <c r="O45" s="196"/>
      <c r="P45" s="197"/>
      <c r="Q45" s="186"/>
      <c r="R45" s="187"/>
      <c r="S45" s="188"/>
      <c r="T45" s="53"/>
      <c r="V45" s="13" t="s">
        <v>112</v>
      </c>
      <c r="W45" s="2" t="s">
        <v>409</v>
      </c>
      <c r="AB45" s="2" t="s">
        <v>408</v>
      </c>
    </row>
    <row r="46" spans="1:28" ht="18" customHeight="1">
      <c r="A46" s="53"/>
      <c r="B46" s="167"/>
      <c r="C46" s="168"/>
      <c r="D46" s="169"/>
      <c r="E46" s="174"/>
      <c r="F46" s="149"/>
      <c r="G46" s="150"/>
      <c r="H46" s="150"/>
      <c r="I46" s="151"/>
      <c r="J46" s="149"/>
      <c r="K46" s="150"/>
      <c r="L46" s="150"/>
      <c r="M46" s="151"/>
      <c r="N46" s="198"/>
      <c r="O46" s="199"/>
      <c r="P46" s="200"/>
      <c r="Q46" s="189"/>
      <c r="R46" s="190"/>
      <c r="S46" s="191"/>
      <c r="T46" s="53"/>
      <c r="V46" s="2" t="s">
        <v>113</v>
      </c>
      <c r="W46" s="2" t="s">
        <v>410</v>
      </c>
      <c r="AB46" s="2" t="s">
        <v>117</v>
      </c>
    </row>
    <row r="47" spans="1:28" ht="18" customHeight="1">
      <c r="A47" s="53"/>
      <c r="B47" s="167"/>
      <c r="C47" s="168"/>
      <c r="D47" s="169"/>
      <c r="E47" s="175"/>
      <c r="F47" s="152"/>
      <c r="G47" s="153"/>
      <c r="H47" s="153"/>
      <c r="I47" s="154"/>
      <c r="J47" s="152"/>
      <c r="K47" s="153"/>
      <c r="L47" s="153"/>
      <c r="M47" s="154"/>
      <c r="N47" s="201"/>
      <c r="O47" s="202"/>
      <c r="P47" s="203"/>
      <c r="Q47" s="192"/>
      <c r="R47" s="193"/>
      <c r="S47" s="194"/>
      <c r="T47" s="53"/>
      <c r="W47" s="2" t="s">
        <v>114</v>
      </c>
    </row>
    <row r="48" spans="1:28" ht="18" customHeight="1">
      <c r="A48" s="53"/>
      <c r="B48" s="167"/>
      <c r="C48" s="168"/>
      <c r="D48" s="169"/>
      <c r="E48" s="173" t="s">
        <v>30</v>
      </c>
      <c r="F48" s="146"/>
      <c r="G48" s="147"/>
      <c r="H48" s="147"/>
      <c r="I48" s="148"/>
      <c r="J48" s="146"/>
      <c r="K48" s="147"/>
      <c r="L48" s="147"/>
      <c r="M48" s="148"/>
      <c r="N48" s="195"/>
      <c r="O48" s="196"/>
      <c r="P48" s="197"/>
      <c r="Q48" s="186"/>
      <c r="R48" s="187"/>
      <c r="S48" s="188"/>
      <c r="T48" s="53"/>
    </row>
    <row r="49" spans="1:22" ht="18" customHeight="1">
      <c r="A49" s="53"/>
      <c r="B49" s="167"/>
      <c r="C49" s="168"/>
      <c r="D49" s="169"/>
      <c r="E49" s="174"/>
      <c r="F49" s="149"/>
      <c r="G49" s="150"/>
      <c r="H49" s="150"/>
      <c r="I49" s="151"/>
      <c r="J49" s="149"/>
      <c r="K49" s="150"/>
      <c r="L49" s="150"/>
      <c r="M49" s="151"/>
      <c r="N49" s="198"/>
      <c r="O49" s="199"/>
      <c r="P49" s="200"/>
      <c r="Q49" s="189"/>
      <c r="R49" s="190"/>
      <c r="S49" s="191"/>
      <c r="T49" s="53"/>
      <c r="V49" s="13" t="s">
        <v>122</v>
      </c>
    </row>
    <row r="50" spans="1:22" ht="18" customHeight="1">
      <c r="A50" s="53"/>
      <c r="B50" s="170"/>
      <c r="C50" s="171"/>
      <c r="D50" s="172"/>
      <c r="E50" s="175"/>
      <c r="F50" s="152"/>
      <c r="G50" s="153"/>
      <c r="H50" s="153"/>
      <c r="I50" s="154"/>
      <c r="J50" s="152"/>
      <c r="K50" s="153"/>
      <c r="L50" s="153"/>
      <c r="M50" s="154"/>
      <c r="N50" s="201"/>
      <c r="O50" s="202"/>
      <c r="P50" s="203"/>
      <c r="Q50" s="192"/>
      <c r="R50" s="193"/>
      <c r="S50" s="194"/>
      <c r="T50" s="53"/>
      <c r="V50" s="13" t="s">
        <v>123</v>
      </c>
    </row>
    <row r="51" spans="1:22" ht="18" customHeight="1">
      <c r="A51" s="53"/>
      <c r="B51" s="53" t="s">
        <v>31</v>
      </c>
      <c r="C51" s="53"/>
      <c r="D51" s="53"/>
      <c r="E51" s="53"/>
      <c r="F51" s="53"/>
      <c r="G51" s="53"/>
      <c r="H51" s="53"/>
      <c r="I51" s="53"/>
      <c r="J51" s="53"/>
      <c r="K51" s="53"/>
      <c r="L51" s="53"/>
      <c r="M51" s="53"/>
      <c r="N51" s="53"/>
      <c r="O51" s="53"/>
      <c r="P51" s="53"/>
      <c r="Q51" s="53"/>
      <c r="R51" s="53"/>
      <c r="S51" s="53"/>
      <c r="T51" s="53"/>
    </row>
    <row r="52" spans="1:22" ht="18" customHeight="1">
      <c r="A52" s="53"/>
      <c r="B52" s="53"/>
      <c r="C52" s="53"/>
      <c r="D52" s="53"/>
      <c r="E52" s="53"/>
      <c r="F52" s="53"/>
      <c r="G52" s="53"/>
      <c r="H52" s="53"/>
      <c r="I52" s="53"/>
      <c r="J52" s="53"/>
      <c r="K52" s="53"/>
      <c r="L52" s="53"/>
      <c r="M52" s="53"/>
      <c r="N52" s="53"/>
      <c r="O52" s="53"/>
      <c r="P52" s="53"/>
      <c r="Q52" s="53"/>
      <c r="R52" s="53"/>
      <c r="S52" s="53"/>
      <c r="T52" s="123"/>
    </row>
    <row r="53" spans="1:22" ht="18" customHeight="1">
      <c r="A53" s="53"/>
      <c r="B53" s="53"/>
      <c r="C53" s="53"/>
      <c r="D53" s="53"/>
      <c r="E53" s="53"/>
      <c r="F53" s="53"/>
      <c r="G53" s="53"/>
      <c r="H53" s="53"/>
      <c r="I53" s="53"/>
      <c r="J53" s="53"/>
      <c r="K53" s="53"/>
      <c r="L53" s="53"/>
      <c r="M53" s="53"/>
      <c r="N53" s="53"/>
      <c r="O53" s="53"/>
      <c r="P53" s="53"/>
      <c r="Q53" s="53"/>
      <c r="R53" s="53"/>
      <c r="S53" s="53"/>
      <c r="T53" s="53"/>
    </row>
    <row r="54" spans="1:22" ht="18" customHeight="1">
      <c r="A54" s="53"/>
      <c r="B54" s="53" t="s">
        <v>312</v>
      </c>
      <c r="C54" s="53"/>
      <c r="D54" s="53"/>
      <c r="E54" s="53"/>
      <c r="F54" s="53"/>
      <c r="G54" s="53"/>
      <c r="H54" s="53"/>
      <c r="I54" s="53"/>
      <c r="J54" s="53"/>
      <c r="K54" s="53"/>
      <c r="L54" s="53"/>
      <c r="M54" s="53"/>
      <c r="N54" s="53"/>
      <c r="O54" s="53"/>
      <c r="P54" s="53"/>
      <c r="Q54" s="53"/>
      <c r="R54" s="53"/>
      <c r="S54" s="53"/>
      <c r="T54" s="53"/>
    </row>
    <row r="55" spans="1:22" ht="18" customHeight="1">
      <c r="A55" s="53"/>
      <c r="B55" s="137" t="s">
        <v>32</v>
      </c>
      <c r="C55" s="138"/>
      <c r="D55" s="138"/>
      <c r="E55" s="138"/>
      <c r="F55" s="138"/>
      <c r="G55" s="139"/>
      <c r="H55" s="137" t="s">
        <v>33</v>
      </c>
      <c r="I55" s="138"/>
      <c r="J55" s="138"/>
      <c r="K55" s="138"/>
      <c r="L55" s="138"/>
      <c r="M55" s="139"/>
      <c r="N55" s="137" t="s">
        <v>34</v>
      </c>
      <c r="O55" s="138"/>
      <c r="P55" s="138"/>
      <c r="Q55" s="138"/>
      <c r="R55" s="138"/>
      <c r="S55" s="139"/>
      <c r="T55" s="53"/>
    </row>
    <row r="56" spans="1:22" ht="18" customHeight="1">
      <c r="A56" s="53"/>
      <c r="B56" s="184"/>
      <c r="C56" s="185"/>
      <c r="D56" s="185"/>
      <c r="E56" s="185"/>
      <c r="F56" s="185"/>
      <c r="G56" s="60" t="s">
        <v>35</v>
      </c>
      <c r="H56" s="184"/>
      <c r="I56" s="185"/>
      <c r="J56" s="185"/>
      <c r="K56" s="185"/>
      <c r="L56" s="185"/>
      <c r="M56" s="61" t="s">
        <v>36</v>
      </c>
      <c r="N56" s="182" t="e">
        <f>(H56/B56)*100</f>
        <v>#DIV/0!</v>
      </c>
      <c r="O56" s="183"/>
      <c r="P56" s="183"/>
      <c r="Q56" s="183"/>
      <c r="R56" s="183"/>
      <c r="S56" s="61" t="s">
        <v>37</v>
      </c>
      <c r="T56" s="69" t="e">
        <f>IF(N56="-","",IF(N56&gt;=100,"NG",IF(N56&lt;50,"NG","")))</f>
        <v>#DIV/0!</v>
      </c>
      <c r="V56" s="17" t="s">
        <v>110</v>
      </c>
    </row>
    <row r="57" spans="1:22" ht="18" customHeight="1">
      <c r="A57" s="53"/>
      <c r="B57" s="53"/>
      <c r="C57" s="53"/>
      <c r="D57" s="53"/>
      <c r="E57" s="53"/>
      <c r="F57" s="53"/>
      <c r="G57" s="53"/>
      <c r="H57" s="53"/>
      <c r="I57" s="53"/>
      <c r="J57" s="53"/>
      <c r="K57" s="53"/>
      <c r="L57" s="53"/>
      <c r="M57" s="53"/>
      <c r="N57" s="53"/>
      <c r="O57" s="53"/>
      <c r="P57" s="53"/>
      <c r="Q57" s="53"/>
      <c r="R57" s="53"/>
      <c r="S57" s="53"/>
      <c r="T57" s="53"/>
      <c r="V57" s="2" t="s">
        <v>382</v>
      </c>
    </row>
    <row r="58" spans="1:22" ht="18" customHeight="1">
      <c r="A58" s="53"/>
      <c r="B58" s="53" t="s">
        <v>38</v>
      </c>
      <c r="C58" s="53"/>
      <c r="D58" s="53"/>
      <c r="E58" s="53"/>
      <c r="F58" s="53"/>
      <c r="G58" s="53"/>
      <c r="H58" s="53"/>
      <c r="I58" s="53"/>
      <c r="J58" s="53"/>
      <c r="K58" s="53"/>
      <c r="L58" s="53"/>
      <c r="M58" s="53"/>
      <c r="N58" s="53"/>
      <c r="O58" s="53"/>
      <c r="P58" s="53"/>
      <c r="Q58" s="53"/>
      <c r="R58" s="53"/>
      <c r="S58" s="53"/>
      <c r="T58" s="53"/>
    </row>
    <row r="59" spans="1:22" ht="18" customHeight="1">
      <c r="A59" s="53"/>
      <c r="B59" s="53" t="s">
        <v>39</v>
      </c>
      <c r="C59" s="53"/>
      <c r="D59" s="53"/>
      <c r="E59" s="53"/>
      <c r="F59" s="53"/>
      <c r="G59" s="53"/>
      <c r="H59" s="53"/>
      <c r="I59" s="53"/>
      <c r="J59" s="53"/>
      <c r="K59" s="53"/>
      <c r="L59" s="53"/>
      <c r="M59" s="53"/>
      <c r="N59" s="53"/>
      <c r="O59" s="53"/>
      <c r="P59" s="53"/>
      <c r="Q59" s="53"/>
      <c r="R59" s="53"/>
      <c r="S59" s="53"/>
      <c r="T59" s="53"/>
    </row>
    <row r="60" spans="1:22" ht="18" customHeight="1">
      <c r="A60" s="53"/>
      <c r="B60" s="53" t="s">
        <v>40</v>
      </c>
      <c r="C60" s="53"/>
      <c r="D60" s="53"/>
      <c r="E60" s="53"/>
      <c r="F60" s="53"/>
      <c r="G60" s="53"/>
      <c r="H60" s="53"/>
      <c r="I60" s="53"/>
      <c r="J60" s="53"/>
      <c r="K60" s="53"/>
      <c r="L60" s="53"/>
      <c r="M60" s="53"/>
      <c r="N60" s="53"/>
      <c r="O60" s="53"/>
      <c r="P60" s="53"/>
      <c r="Q60" s="53"/>
      <c r="R60" s="53"/>
      <c r="S60" s="53"/>
      <c r="T60" s="53"/>
    </row>
    <row r="61" spans="1:22" ht="18" customHeight="1">
      <c r="A61" s="53"/>
      <c r="B61" s="53"/>
      <c r="C61" s="53"/>
      <c r="D61" s="53"/>
      <c r="E61" s="53"/>
      <c r="F61" s="53"/>
      <c r="G61" s="53"/>
      <c r="H61" s="53"/>
      <c r="I61" s="53"/>
      <c r="J61" s="53"/>
      <c r="K61" s="53"/>
      <c r="L61" s="53"/>
      <c r="M61" s="53"/>
      <c r="N61" s="53"/>
      <c r="O61" s="53"/>
      <c r="P61" s="53"/>
      <c r="Q61" s="53"/>
      <c r="R61" s="53"/>
      <c r="S61" s="53"/>
      <c r="T61" s="53"/>
    </row>
    <row r="62" spans="1:22" ht="18" customHeight="1">
      <c r="A62" s="53"/>
      <c r="B62" s="53"/>
      <c r="C62" s="53"/>
      <c r="D62" s="53"/>
      <c r="E62" s="84" t="s">
        <v>78</v>
      </c>
      <c r="F62" s="84"/>
      <c r="G62" s="84"/>
      <c r="H62" s="84"/>
      <c r="I62" s="84"/>
      <c r="J62" s="84"/>
      <c r="K62" s="84"/>
      <c r="L62" s="84"/>
      <c r="M62" s="84"/>
      <c r="N62" s="84"/>
      <c r="O62" s="84"/>
      <c r="P62" s="84"/>
      <c r="Q62" s="84"/>
      <c r="R62" s="84"/>
      <c r="S62" s="84"/>
      <c r="T62" s="53"/>
      <c r="U62" s="30" t="b">
        <v>0</v>
      </c>
    </row>
    <row r="63" spans="1:22" ht="18" customHeight="1">
      <c r="A63" s="53"/>
      <c r="B63" s="53"/>
      <c r="C63" s="53"/>
      <c r="D63" s="53"/>
      <c r="E63" s="70"/>
      <c r="F63" s="53"/>
      <c r="G63" s="53"/>
      <c r="H63" s="53"/>
      <c r="I63" s="53"/>
      <c r="J63" s="53"/>
      <c r="K63" s="53"/>
      <c r="L63" s="53"/>
      <c r="M63" s="53"/>
      <c r="N63" s="53"/>
      <c r="O63" s="53"/>
      <c r="P63" s="53"/>
      <c r="Q63" s="53"/>
      <c r="R63" s="53"/>
      <c r="S63" s="53"/>
      <c r="T63" s="53"/>
    </row>
    <row r="64" spans="1:22" ht="18" customHeight="1">
      <c r="A64" s="53"/>
      <c r="B64" s="53"/>
      <c r="C64" s="53"/>
      <c r="D64" s="53"/>
      <c r="E64" s="84" t="s">
        <v>271</v>
      </c>
      <c r="F64" s="84"/>
      <c r="G64" s="84"/>
      <c r="H64" s="84"/>
      <c r="I64" s="84"/>
      <c r="J64" s="84"/>
      <c r="K64" s="84"/>
      <c r="L64" s="84"/>
      <c r="M64" s="84"/>
      <c r="N64" s="84"/>
      <c r="O64" s="84"/>
      <c r="P64" s="84"/>
      <c r="Q64" s="84"/>
      <c r="R64" s="84"/>
      <c r="S64" s="84"/>
      <c r="T64" s="53"/>
      <c r="U64" s="30" t="b">
        <v>0</v>
      </c>
    </row>
    <row r="65" spans="1:21" ht="18" customHeight="1">
      <c r="A65" s="53"/>
      <c r="B65" s="53"/>
      <c r="C65" s="53"/>
      <c r="D65" s="53"/>
      <c r="E65" s="70"/>
      <c r="F65" s="53"/>
      <c r="G65" s="53"/>
      <c r="H65" s="53"/>
      <c r="I65" s="53"/>
      <c r="J65" s="53"/>
      <c r="K65" s="53"/>
      <c r="L65" s="53"/>
      <c r="M65" s="53"/>
      <c r="N65" s="53"/>
      <c r="O65" s="53"/>
      <c r="P65" s="53"/>
      <c r="Q65" s="53"/>
      <c r="R65" s="53"/>
      <c r="S65" s="53"/>
      <c r="T65" s="53"/>
    </row>
    <row r="66" spans="1:21" ht="18" customHeight="1">
      <c r="A66" s="53"/>
      <c r="B66" s="53"/>
      <c r="C66" s="53"/>
      <c r="D66" s="53"/>
      <c r="E66" s="84" t="s">
        <v>302</v>
      </c>
      <c r="F66" s="84"/>
      <c r="G66" s="84"/>
      <c r="H66" s="84"/>
      <c r="I66" s="84"/>
      <c r="J66" s="84"/>
      <c r="K66" s="84"/>
      <c r="L66" s="84"/>
      <c r="M66" s="84"/>
      <c r="N66" s="84"/>
      <c r="O66" s="84"/>
      <c r="P66" s="84"/>
      <c r="Q66" s="84"/>
      <c r="R66" s="84"/>
      <c r="S66" s="84"/>
      <c r="T66" s="53"/>
      <c r="U66" s="30" t="b">
        <v>0</v>
      </c>
    </row>
    <row r="67" spans="1:21" ht="18" customHeight="1">
      <c r="A67" s="53"/>
      <c r="B67" s="53"/>
      <c r="C67" s="53"/>
      <c r="D67" s="53"/>
      <c r="E67" s="70"/>
      <c r="F67" s="53"/>
      <c r="G67" s="53"/>
      <c r="H67" s="53"/>
      <c r="I67" s="53"/>
      <c r="J67" s="53"/>
      <c r="K67" s="53"/>
      <c r="L67" s="53"/>
      <c r="M67" s="53"/>
      <c r="N67" s="53"/>
      <c r="O67" s="53"/>
      <c r="P67" s="53"/>
      <c r="Q67" s="53"/>
      <c r="R67" s="53"/>
      <c r="S67" s="53"/>
      <c r="T67" s="53"/>
    </row>
    <row r="68" spans="1:21" ht="18" customHeight="1">
      <c r="A68" s="53"/>
      <c r="B68" s="53"/>
      <c r="C68" s="53"/>
      <c r="D68" s="53"/>
      <c r="E68" s="84" t="s">
        <v>79</v>
      </c>
      <c r="F68" s="84"/>
      <c r="G68" s="84"/>
      <c r="H68" s="84"/>
      <c r="I68" s="84"/>
      <c r="J68" s="84"/>
      <c r="K68" s="84"/>
      <c r="L68" s="84"/>
      <c r="M68" s="84"/>
      <c r="N68" s="84"/>
      <c r="O68" s="84"/>
      <c r="P68" s="84"/>
      <c r="Q68" s="84"/>
      <c r="R68" s="84"/>
      <c r="S68" s="84"/>
      <c r="T68" s="53"/>
      <c r="U68" s="30" t="b">
        <v>0</v>
      </c>
    </row>
    <row r="69" spans="1:21" ht="18" customHeight="1">
      <c r="A69" s="53"/>
      <c r="B69" s="53"/>
      <c r="C69" s="53"/>
      <c r="D69" s="53"/>
      <c r="E69" s="70"/>
      <c r="F69" s="53"/>
      <c r="G69" s="53"/>
      <c r="H69" s="53"/>
      <c r="I69" s="53"/>
      <c r="J69" s="53"/>
      <c r="K69" s="53"/>
      <c r="L69" s="53"/>
      <c r="M69" s="53"/>
      <c r="N69" s="53"/>
      <c r="O69" s="53"/>
      <c r="P69" s="53"/>
      <c r="Q69" s="53"/>
      <c r="R69" s="53"/>
      <c r="S69" s="53"/>
      <c r="T69" s="53"/>
    </row>
    <row r="70" spans="1:21" ht="18" customHeight="1">
      <c r="A70" s="53"/>
      <c r="B70" s="53"/>
      <c r="C70" s="53"/>
      <c r="D70" s="53"/>
      <c r="E70" s="84" t="s">
        <v>360</v>
      </c>
      <c r="F70" s="84"/>
      <c r="G70" s="84"/>
      <c r="H70" s="84"/>
      <c r="I70" s="84"/>
      <c r="J70" s="84"/>
      <c r="K70" s="84"/>
      <c r="L70" s="84"/>
      <c r="M70" s="84"/>
      <c r="N70" s="84"/>
      <c r="O70" s="84"/>
      <c r="P70" s="84"/>
      <c r="Q70" s="84"/>
      <c r="R70" s="84"/>
      <c r="S70" s="84"/>
      <c r="T70" s="53"/>
      <c r="U70" s="30" t="b">
        <v>0</v>
      </c>
    </row>
    <row r="71" spans="1:21" ht="18" customHeight="1">
      <c r="A71" s="53"/>
      <c r="B71" s="53"/>
      <c r="C71" s="53"/>
      <c r="D71" s="53"/>
      <c r="E71" s="70"/>
      <c r="F71" s="53"/>
      <c r="G71" s="53"/>
      <c r="H71" s="53"/>
      <c r="I71" s="53"/>
      <c r="J71" s="53"/>
      <c r="K71" s="53"/>
      <c r="L71" s="53"/>
      <c r="M71" s="53"/>
      <c r="N71" s="53"/>
      <c r="O71" s="53"/>
      <c r="P71" s="53"/>
      <c r="Q71" s="53"/>
      <c r="R71" s="53"/>
      <c r="S71" s="53"/>
      <c r="T71" s="53"/>
    </row>
    <row r="72" spans="1:21" ht="18" customHeight="1">
      <c r="A72" s="53"/>
      <c r="B72" s="53"/>
      <c r="C72" s="53"/>
      <c r="D72" s="53"/>
      <c r="E72" s="84" t="s">
        <v>80</v>
      </c>
      <c r="F72" s="84"/>
      <c r="G72" s="84"/>
      <c r="H72" s="84"/>
      <c r="I72" s="84"/>
      <c r="J72" s="84"/>
      <c r="K72" s="84"/>
      <c r="L72" s="84"/>
      <c r="M72" s="84"/>
      <c r="N72" s="84"/>
      <c r="O72" s="84"/>
      <c r="P72" s="84"/>
      <c r="Q72" s="84"/>
      <c r="R72" s="84"/>
      <c r="S72" s="84"/>
      <c r="T72" s="53"/>
      <c r="U72" s="30" t="b">
        <v>0</v>
      </c>
    </row>
    <row r="73" spans="1:21" ht="18" customHeight="1">
      <c r="A73" s="53"/>
      <c r="B73" s="53"/>
      <c r="C73" s="53"/>
      <c r="D73" s="53"/>
      <c r="E73" s="53"/>
      <c r="F73" s="53"/>
      <c r="G73" s="53"/>
      <c r="H73" s="53"/>
      <c r="I73" s="53"/>
      <c r="J73" s="53"/>
      <c r="K73" s="53"/>
      <c r="L73" s="53"/>
      <c r="M73" s="53"/>
      <c r="N73" s="53"/>
      <c r="O73" s="53"/>
      <c r="P73" s="53"/>
      <c r="Q73" s="53"/>
      <c r="R73" s="53"/>
      <c r="S73" s="53"/>
      <c r="T73" s="53"/>
    </row>
    <row r="74" spans="1:21" ht="18" customHeight="1">
      <c r="A74" s="53"/>
      <c r="B74" s="53"/>
      <c r="C74" s="53"/>
      <c r="D74" s="53"/>
      <c r="E74" s="53"/>
      <c r="F74" s="53"/>
      <c r="G74" s="53"/>
      <c r="H74" s="53"/>
      <c r="I74" s="53"/>
      <c r="J74" s="53"/>
      <c r="K74" s="53"/>
      <c r="L74" s="53"/>
      <c r="M74" s="53"/>
      <c r="N74" s="53"/>
      <c r="O74" s="53"/>
      <c r="P74" s="53"/>
      <c r="Q74" s="53"/>
      <c r="R74" s="53"/>
      <c r="S74" s="53"/>
      <c r="T74" s="53"/>
    </row>
    <row r="75" spans="1:21" ht="18" customHeight="1">
      <c r="A75" s="53"/>
    </row>
    <row r="76" spans="1:21" ht="18" customHeight="1">
      <c r="A76" s="53"/>
    </row>
    <row r="77" spans="1:21" ht="18" customHeight="1">
      <c r="A77" s="53"/>
    </row>
    <row r="78" spans="1:21" ht="18" customHeight="1">
      <c r="A78" s="53"/>
      <c r="B78" s="53"/>
      <c r="C78" s="53"/>
      <c r="D78" s="53"/>
      <c r="E78" s="53"/>
      <c r="F78" s="53"/>
      <c r="G78" s="53"/>
      <c r="H78" s="53"/>
      <c r="I78" s="53"/>
      <c r="J78" s="53"/>
      <c r="K78" s="53"/>
      <c r="L78" s="53"/>
      <c r="M78" s="53"/>
      <c r="N78" s="53"/>
      <c r="O78" s="53"/>
      <c r="P78" s="53"/>
      <c r="Q78" s="53"/>
      <c r="R78" s="53"/>
      <c r="S78" s="53"/>
      <c r="T78" s="53"/>
    </row>
    <row r="79" spans="1:21" ht="18" customHeight="1"/>
    <row r="80" spans="1:2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spans="20:20" ht="18" customHeight="1"/>
    <row r="98" spans="20:20" ht="18" customHeight="1"/>
    <row r="99" spans="20:20" ht="18" customHeight="1"/>
    <row r="100" spans="20:20" ht="18" customHeight="1"/>
    <row r="101" spans="20:20" ht="18" customHeight="1"/>
    <row r="102" spans="20:20" ht="18" customHeight="1"/>
    <row r="103" spans="20:20" ht="18" customHeight="1"/>
    <row r="104" spans="20:20" ht="18" customHeight="1">
      <c r="T104" s="124"/>
    </row>
  </sheetData>
  <sheetProtection algorithmName="SHA-512" hashValue="M+r9sTLdMt6PuvcW723dmgkWq8vuOzevI+yXoU0rHNYkXYEP3smyFZyZQedhx5BmMzRfZx2zQUKmboqcYOBXTg==" saltValue="A+6hAUUy/dcMeLosSGGhtQ==" spinCount="100000" sheet="1" formatCells="0" selectLockedCells="1"/>
  <protectedRanges>
    <protectedRange sqref="F5:S7 F8 O8 F10 F13 F15 J19:N22 P19:P22 R19:R22 J24:N26 P24:P26 R24:R26 J30:N31 P30:P31 R30:R31 F34 F39:S50 B56 H56" name="範囲1"/>
  </protectedRanges>
  <mergeCells count="78">
    <mergeCell ref="D18:E22"/>
    <mergeCell ref="J18:R18"/>
    <mergeCell ref="F19:I22"/>
    <mergeCell ref="F18:I18"/>
    <mergeCell ref="J19:N19"/>
    <mergeCell ref="J20:N20"/>
    <mergeCell ref="J21:N21"/>
    <mergeCell ref="J22:N22"/>
    <mergeCell ref="B3:S3"/>
    <mergeCell ref="B13:E15"/>
    <mergeCell ref="F13:S14"/>
    <mergeCell ref="F15:S15"/>
    <mergeCell ref="B16:S16"/>
    <mergeCell ref="B5:E7"/>
    <mergeCell ref="B8:E9"/>
    <mergeCell ref="B10:E10"/>
    <mergeCell ref="K8:N9"/>
    <mergeCell ref="F10:S10"/>
    <mergeCell ref="F8:I9"/>
    <mergeCell ref="J8:J9"/>
    <mergeCell ref="O8:R9"/>
    <mergeCell ref="S8:S9"/>
    <mergeCell ref="F5:S5"/>
    <mergeCell ref="F6:S7"/>
    <mergeCell ref="J24:N24"/>
    <mergeCell ref="J23:R23"/>
    <mergeCell ref="D23:E27"/>
    <mergeCell ref="F23:I23"/>
    <mergeCell ref="F24:I26"/>
    <mergeCell ref="J25:N25"/>
    <mergeCell ref="J26:N26"/>
    <mergeCell ref="F27:I27"/>
    <mergeCell ref="J27:S27"/>
    <mergeCell ref="C33:E33"/>
    <mergeCell ref="D29:E31"/>
    <mergeCell ref="F29:I29"/>
    <mergeCell ref="J29:R29"/>
    <mergeCell ref="J30:N30"/>
    <mergeCell ref="J31:N31"/>
    <mergeCell ref="F30:I31"/>
    <mergeCell ref="F33:S33"/>
    <mergeCell ref="J37:M38"/>
    <mergeCell ref="N37:P38"/>
    <mergeCell ref="Q37:S38"/>
    <mergeCell ref="C34:E34"/>
    <mergeCell ref="F34:S34"/>
    <mergeCell ref="N56:R56"/>
    <mergeCell ref="H56:L56"/>
    <mergeCell ref="B56:F56"/>
    <mergeCell ref="Q39:S41"/>
    <mergeCell ref="Q42:S44"/>
    <mergeCell ref="Q45:S47"/>
    <mergeCell ref="Q48:S50"/>
    <mergeCell ref="F48:I50"/>
    <mergeCell ref="J48:M50"/>
    <mergeCell ref="N39:P41"/>
    <mergeCell ref="N42:P44"/>
    <mergeCell ref="N45:P47"/>
    <mergeCell ref="N48:P50"/>
    <mergeCell ref="F39:I41"/>
    <mergeCell ref="J39:M41"/>
    <mergeCell ref="F42:I44"/>
    <mergeCell ref="X20:X21"/>
    <mergeCell ref="B55:G55"/>
    <mergeCell ref="H55:M55"/>
    <mergeCell ref="N55:S55"/>
    <mergeCell ref="B37:D38"/>
    <mergeCell ref="J42:M44"/>
    <mergeCell ref="F45:I47"/>
    <mergeCell ref="J45:M47"/>
    <mergeCell ref="B39:D44"/>
    <mergeCell ref="B45:D50"/>
    <mergeCell ref="E39:E41"/>
    <mergeCell ref="E42:E44"/>
    <mergeCell ref="E45:E47"/>
    <mergeCell ref="E48:E50"/>
    <mergeCell ref="E37:E38"/>
    <mergeCell ref="F37:I38"/>
  </mergeCells>
  <phoneticPr fontId="9"/>
  <conditionalFormatting sqref="B56:F56">
    <cfRule type="cellIs" dxfId="108" priority="39" operator="equal">
      <formula>""</formula>
    </cfRule>
  </conditionalFormatting>
  <conditionalFormatting sqref="E62:S62">
    <cfRule type="expression" dxfId="107" priority="36">
      <formula>$U$62=FALSE</formula>
    </cfRule>
  </conditionalFormatting>
  <conditionalFormatting sqref="E64:S64">
    <cfRule type="expression" dxfId="106" priority="35">
      <formula>$U$64=FALSE</formula>
    </cfRule>
  </conditionalFormatting>
  <conditionalFormatting sqref="E66:S66">
    <cfRule type="expression" dxfId="105" priority="34">
      <formula>$U$66=FALSE</formula>
    </cfRule>
  </conditionalFormatting>
  <conditionalFormatting sqref="E68:S68">
    <cfRule type="expression" dxfId="104" priority="33">
      <formula>$U$68=FALSE</formula>
    </cfRule>
  </conditionalFormatting>
  <conditionalFormatting sqref="E70:S70">
    <cfRule type="expression" dxfId="103" priority="32">
      <formula>$U$70=FALSE</formula>
    </cfRule>
  </conditionalFormatting>
  <conditionalFormatting sqref="E72:S72">
    <cfRule type="expression" dxfId="102" priority="31">
      <formula>$U$72=FALSE</formula>
    </cfRule>
  </conditionalFormatting>
  <conditionalFormatting sqref="F5:F6">
    <cfRule type="cellIs" dxfId="101" priority="5" operator="equal">
      <formula>""</formula>
    </cfRule>
  </conditionalFormatting>
  <conditionalFormatting sqref="F8:I9">
    <cfRule type="cellIs" dxfId="100" priority="3" operator="equal">
      <formula>""</formula>
    </cfRule>
  </conditionalFormatting>
  <conditionalFormatting sqref="F10:S10">
    <cfRule type="cellIs" dxfId="99" priority="1" operator="equal">
      <formula>""</formula>
    </cfRule>
  </conditionalFormatting>
  <conditionalFormatting sqref="F13:S15">
    <cfRule type="cellIs" dxfId="98" priority="83" operator="equal">
      <formula>""</formula>
    </cfRule>
  </conditionalFormatting>
  <conditionalFormatting sqref="F33:S33">
    <cfRule type="expression" dxfId="97" priority="24">
      <formula>IF(AND($AA$33=FALSE,$AB$33=FALSE),TRUE,"")</formula>
    </cfRule>
    <cfRule type="expression" dxfId="96" priority="25">
      <formula>IF(AND($AA$33=TRUE,$AB$33=TRUE),TRUE,"")</formula>
    </cfRule>
  </conditionalFormatting>
  <conditionalFormatting sqref="F34:S34">
    <cfRule type="cellIs" dxfId="95" priority="41" operator="equal">
      <formula>""</formula>
    </cfRule>
  </conditionalFormatting>
  <conditionalFormatting sqref="H56:L56">
    <cfRule type="cellIs" dxfId="94" priority="40" operator="equal">
      <formula>""</formula>
    </cfRule>
  </conditionalFormatting>
  <conditionalFormatting sqref="J19">
    <cfRule type="cellIs" dxfId="93" priority="49" operator="equal">
      <formula>""</formula>
    </cfRule>
  </conditionalFormatting>
  <conditionalFormatting sqref="J24">
    <cfRule type="cellIs" dxfId="92" priority="20" operator="equal">
      <formula>""</formula>
    </cfRule>
  </conditionalFormatting>
  <conditionalFormatting sqref="J30:N30">
    <cfRule type="notContainsBlanks" priority="7" stopIfTrue="1">
      <formula>LEN(TRIM(J30))&gt;0</formula>
    </cfRule>
    <cfRule type="expression" dxfId="91" priority="13">
      <formula>$U$28=TRUE</formula>
    </cfRule>
  </conditionalFormatting>
  <conditionalFormatting sqref="J23:R23">
    <cfRule type="cellIs" dxfId="90" priority="75" operator="equal">
      <formula>""</formula>
    </cfRule>
  </conditionalFormatting>
  <conditionalFormatting sqref="J29:R29">
    <cfRule type="cellIs" dxfId="89" priority="71" operator="equal">
      <formula>""</formula>
    </cfRule>
  </conditionalFormatting>
  <conditionalFormatting sqref="J27:S27">
    <cfRule type="expression" dxfId="88" priority="22">
      <formula>IF(AND($U$17=TRUE,$AA$27=FALSE,$AB$27=FALSE),TRUE,"")</formula>
    </cfRule>
    <cfRule type="expression" dxfId="87" priority="23">
      <formula>IF(AND($AA$27=TRUE,$AB$27=TRUE),TRUE,"")</formula>
    </cfRule>
  </conditionalFormatting>
  <conditionalFormatting sqref="O8:R9">
    <cfRule type="cellIs" dxfId="86" priority="2" operator="equal">
      <formula>""</formula>
    </cfRule>
  </conditionalFormatting>
  <conditionalFormatting sqref="P19">
    <cfRule type="cellIs" dxfId="85" priority="48" operator="equal">
      <formula>""</formula>
    </cfRule>
  </conditionalFormatting>
  <conditionalFormatting sqref="P24">
    <cfRule type="cellIs" dxfId="84" priority="19" operator="equal">
      <formula>""</formula>
    </cfRule>
  </conditionalFormatting>
  <conditionalFormatting sqref="P30">
    <cfRule type="notContainsBlanks" priority="8" stopIfTrue="1">
      <formula>LEN(TRIM(P30))&gt;0</formula>
    </cfRule>
    <cfRule type="expression" dxfId="83" priority="12">
      <formula>$U$28=TRUE</formula>
    </cfRule>
  </conditionalFormatting>
  <conditionalFormatting sqref="R19">
    <cfRule type="cellIs" dxfId="82" priority="21" operator="equal">
      <formula>""</formula>
    </cfRule>
  </conditionalFormatting>
  <conditionalFormatting sqref="R24">
    <cfRule type="cellIs" dxfId="81" priority="18" operator="equal">
      <formula>""</formula>
    </cfRule>
  </conditionalFormatting>
  <conditionalFormatting sqref="R30">
    <cfRule type="notContainsBlanks" priority="6" stopIfTrue="1">
      <formula>LEN(TRIM(R30))&gt;0</formula>
    </cfRule>
    <cfRule type="expression" dxfId="80" priority="11">
      <formula>$U$28=TRUE</formula>
    </cfRule>
  </conditionalFormatting>
  <pageMargins left="0.7" right="0.7" top="0.75" bottom="0.75" header="0.3" footer="0.3"/>
  <pageSetup paperSize="9" scale="76" fitToHeight="0" orientation="portrait" r:id="rId1"/>
  <rowBreaks count="1" manualBreakCount="1">
    <brk id="52" max="19"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20C6A-697C-4C7F-BFD8-01E395193F5E}">
  <sheetPr>
    <tabColor theme="3" tint="-0.249977111117893"/>
    <pageSetUpPr fitToPage="1"/>
  </sheetPr>
  <dimension ref="A1:AB52"/>
  <sheetViews>
    <sheetView view="pageBreakPreview" zoomScaleNormal="100" zoomScaleSheetLayoutView="100" workbookViewId="0">
      <selection activeCell="E12" sqref="E12:O13"/>
    </sheetView>
  </sheetViews>
  <sheetFormatPr defaultRowHeight="12.75"/>
  <cols>
    <col min="1" max="1" width="7" customWidth="1"/>
    <col min="2" max="19" width="5.7109375" customWidth="1"/>
    <col min="20" max="20" width="7" customWidth="1"/>
    <col min="24" max="24" width="10.42578125" bestFit="1" customWidth="1"/>
    <col min="25" max="25" width="9.28515625" bestFit="1" customWidth="1"/>
  </cols>
  <sheetData>
    <row r="1" spans="1:26" ht="18" customHeight="1">
      <c r="A1" s="53"/>
      <c r="B1" s="53"/>
      <c r="C1" s="53"/>
      <c r="D1" s="53"/>
      <c r="E1" s="53"/>
      <c r="F1" s="53"/>
      <c r="G1" s="53"/>
      <c r="H1" s="53"/>
      <c r="I1" s="53"/>
      <c r="J1" s="53"/>
      <c r="K1" s="53"/>
      <c r="L1" s="53"/>
      <c r="M1" s="53"/>
      <c r="N1" s="53"/>
      <c r="O1" s="53"/>
      <c r="P1" s="53"/>
      <c r="Q1" s="53"/>
      <c r="R1" s="53"/>
      <c r="S1" s="53"/>
      <c r="T1" s="53"/>
    </row>
    <row r="2" spans="1:26" ht="18" customHeight="1">
      <c r="A2" s="53"/>
      <c r="B2" s="53" t="s">
        <v>41</v>
      </c>
      <c r="C2" s="53"/>
      <c r="D2" s="53"/>
      <c r="E2" s="53"/>
      <c r="F2" s="53"/>
      <c r="G2" s="53"/>
      <c r="H2" s="53"/>
      <c r="I2" s="53"/>
      <c r="J2" s="53"/>
      <c r="K2" s="53"/>
      <c r="L2" s="53"/>
      <c r="M2" s="53"/>
      <c r="N2" s="53"/>
      <c r="O2" s="53"/>
      <c r="P2" s="53"/>
      <c r="Q2" s="53"/>
      <c r="R2" s="53"/>
      <c r="S2" s="53"/>
      <c r="T2" s="53"/>
    </row>
    <row r="3" spans="1:26" ht="18" customHeight="1">
      <c r="A3" s="53"/>
      <c r="B3" s="53"/>
      <c r="C3" s="53"/>
      <c r="D3" s="53"/>
      <c r="E3" s="53"/>
      <c r="F3" s="53"/>
      <c r="G3" s="53"/>
      <c r="H3" s="53"/>
      <c r="I3" s="53"/>
      <c r="J3" s="53"/>
      <c r="K3" s="53"/>
      <c r="L3" s="53"/>
      <c r="M3" s="53"/>
      <c r="N3" s="53"/>
      <c r="O3" s="53"/>
      <c r="P3" s="53"/>
      <c r="Q3" s="53"/>
      <c r="R3" s="53"/>
      <c r="S3" s="53"/>
      <c r="T3" s="53"/>
    </row>
    <row r="4" spans="1:26" ht="18" customHeight="1">
      <c r="A4" s="53"/>
      <c r="B4" s="130" t="s">
        <v>42</v>
      </c>
      <c r="C4" s="130"/>
      <c r="D4" s="130"/>
      <c r="E4" s="130"/>
      <c r="F4" s="130"/>
      <c r="G4" s="130"/>
      <c r="H4" s="130"/>
      <c r="I4" s="130"/>
      <c r="J4" s="130"/>
      <c r="K4" s="130"/>
      <c r="L4" s="130"/>
      <c r="M4" s="130"/>
      <c r="N4" s="130"/>
      <c r="O4" s="130"/>
      <c r="P4" s="130"/>
      <c r="Q4" s="130"/>
      <c r="R4" s="130"/>
      <c r="S4" s="130"/>
      <c r="T4" s="53"/>
    </row>
    <row r="5" spans="1:26" ht="18" customHeight="1">
      <c r="A5" s="53"/>
      <c r="B5" s="53" t="s">
        <v>81</v>
      </c>
      <c r="C5" s="53"/>
      <c r="D5" s="53"/>
      <c r="E5" s="53"/>
      <c r="F5" s="53"/>
      <c r="G5" s="53"/>
      <c r="H5" s="53"/>
      <c r="I5" s="53"/>
      <c r="J5" s="53"/>
      <c r="K5" s="53"/>
      <c r="L5" s="53"/>
      <c r="M5" s="53"/>
      <c r="N5" s="53"/>
      <c r="O5" s="53"/>
      <c r="P5" s="53"/>
      <c r="Q5" s="53"/>
      <c r="R5" s="53"/>
      <c r="S5" s="71" t="s">
        <v>76</v>
      </c>
      <c r="T5" s="53"/>
    </row>
    <row r="6" spans="1:26" ht="18" customHeight="1">
      <c r="A6" s="53"/>
      <c r="B6" s="254" t="s">
        <v>43</v>
      </c>
      <c r="C6" s="254"/>
      <c r="D6" s="254"/>
      <c r="E6" s="254" t="s">
        <v>44</v>
      </c>
      <c r="F6" s="254"/>
      <c r="G6" s="254"/>
      <c r="H6" s="254"/>
      <c r="I6" s="254"/>
      <c r="J6" s="254"/>
      <c r="K6" s="254"/>
      <c r="L6" s="254"/>
      <c r="M6" s="254"/>
      <c r="N6" s="254"/>
      <c r="O6" s="254"/>
      <c r="P6" s="254" t="s">
        <v>45</v>
      </c>
      <c r="Q6" s="254"/>
      <c r="R6" s="254"/>
      <c r="S6" s="254"/>
      <c r="T6" s="53"/>
    </row>
    <row r="7" spans="1:26" ht="18" customHeight="1">
      <c r="A7" s="53"/>
      <c r="B7" s="254"/>
      <c r="C7" s="254"/>
      <c r="D7" s="254"/>
      <c r="E7" s="254"/>
      <c r="F7" s="254"/>
      <c r="G7" s="254"/>
      <c r="H7" s="254"/>
      <c r="I7" s="254"/>
      <c r="J7" s="254"/>
      <c r="K7" s="254"/>
      <c r="L7" s="254"/>
      <c r="M7" s="254"/>
      <c r="N7" s="254"/>
      <c r="O7" s="254"/>
      <c r="P7" s="254"/>
      <c r="Q7" s="254"/>
      <c r="R7" s="254"/>
      <c r="S7" s="254"/>
      <c r="T7" s="53"/>
    </row>
    <row r="8" spans="1:26" ht="18" customHeight="1">
      <c r="A8" s="53"/>
      <c r="B8" s="254" t="s">
        <v>46</v>
      </c>
      <c r="C8" s="254"/>
      <c r="D8" s="254"/>
      <c r="E8" s="255">
        <f>MIN(X8+X9,X10)</f>
        <v>0</v>
      </c>
      <c r="F8" s="255"/>
      <c r="G8" s="255"/>
      <c r="H8" s="255"/>
      <c r="I8" s="255"/>
      <c r="J8" s="255"/>
      <c r="K8" s="255"/>
      <c r="L8" s="255"/>
      <c r="M8" s="255"/>
      <c r="N8" s="255"/>
      <c r="O8" s="255"/>
      <c r="P8" s="251"/>
      <c r="Q8" s="251"/>
      <c r="R8" s="251"/>
      <c r="S8" s="251"/>
      <c r="T8" s="53"/>
      <c r="V8" s="2" t="s">
        <v>84</v>
      </c>
      <c r="X8" s="103">
        <f>50000*事業計画書!X20</f>
        <v>0</v>
      </c>
      <c r="Y8" s="103"/>
    </row>
    <row r="9" spans="1:26" ht="18" customHeight="1">
      <c r="A9" s="53"/>
      <c r="B9" s="173"/>
      <c r="C9" s="173"/>
      <c r="D9" s="173"/>
      <c r="E9" s="259"/>
      <c r="F9" s="259"/>
      <c r="G9" s="259"/>
      <c r="H9" s="259"/>
      <c r="I9" s="259"/>
      <c r="J9" s="259"/>
      <c r="K9" s="259"/>
      <c r="L9" s="259"/>
      <c r="M9" s="259"/>
      <c r="N9" s="259"/>
      <c r="O9" s="259"/>
      <c r="P9" s="261"/>
      <c r="Q9" s="261"/>
      <c r="R9" s="261"/>
      <c r="S9" s="261"/>
      <c r="T9" s="53"/>
      <c r="V9" s="2" t="s">
        <v>85</v>
      </c>
      <c r="X9" s="103">
        <f>ROUNDDOWN(Y9,-3)</f>
        <v>0</v>
      </c>
      <c r="Y9" s="103">
        <f>(事業計画書!J45+事業計画書!J48)/3</f>
        <v>0</v>
      </c>
    </row>
    <row r="10" spans="1:26" ht="18" customHeight="1">
      <c r="A10" s="53"/>
      <c r="B10" s="175" t="s">
        <v>47</v>
      </c>
      <c r="C10" s="175"/>
      <c r="D10" s="175"/>
      <c r="E10" s="258">
        <f>E14-E12-E8</f>
        <v>0</v>
      </c>
      <c r="F10" s="258"/>
      <c r="G10" s="258"/>
      <c r="H10" s="258"/>
      <c r="I10" s="258"/>
      <c r="J10" s="258"/>
      <c r="K10" s="258"/>
      <c r="L10" s="258"/>
      <c r="M10" s="258"/>
      <c r="N10" s="258"/>
      <c r="O10" s="258"/>
      <c r="P10" s="260"/>
      <c r="Q10" s="260"/>
      <c r="R10" s="260"/>
      <c r="S10" s="260"/>
      <c r="T10" s="53"/>
      <c r="V10" s="2" t="s">
        <v>379</v>
      </c>
      <c r="X10" s="103">
        <v>2000000</v>
      </c>
      <c r="Y10" s="103"/>
    </row>
    <row r="11" spans="1:26" ht="18" customHeight="1">
      <c r="A11" s="53"/>
      <c r="B11" s="173"/>
      <c r="C11" s="173"/>
      <c r="D11" s="173"/>
      <c r="E11" s="259"/>
      <c r="F11" s="259"/>
      <c r="G11" s="259"/>
      <c r="H11" s="259"/>
      <c r="I11" s="259"/>
      <c r="J11" s="259"/>
      <c r="K11" s="259"/>
      <c r="L11" s="259"/>
      <c r="M11" s="259"/>
      <c r="N11" s="259"/>
      <c r="O11" s="259"/>
      <c r="P11" s="261"/>
      <c r="Q11" s="261"/>
      <c r="R11" s="261"/>
      <c r="S11" s="261"/>
      <c r="T11" s="53"/>
    </row>
    <row r="12" spans="1:26" ht="18" customHeight="1">
      <c r="A12" s="53"/>
      <c r="B12" s="175" t="s">
        <v>48</v>
      </c>
      <c r="C12" s="175"/>
      <c r="D12" s="175"/>
      <c r="E12" s="258"/>
      <c r="F12" s="258"/>
      <c r="G12" s="258"/>
      <c r="H12" s="258"/>
      <c r="I12" s="258"/>
      <c r="J12" s="258"/>
      <c r="K12" s="258"/>
      <c r="L12" s="258"/>
      <c r="M12" s="258"/>
      <c r="N12" s="258"/>
      <c r="O12" s="258"/>
      <c r="P12" s="260"/>
      <c r="Q12" s="260"/>
      <c r="R12" s="260"/>
      <c r="S12" s="260"/>
      <c r="T12" s="53"/>
      <c r="V12" s="253" t="s">
        <v>109</v>
      </c>
      <c r="W12" s="253"/>
      <c r="X12" s="253"/>
      <c r="Y12" s="253"/>
      <c r="Z12" s="253"/>
    </row>
    <row r="13" spans="1:26" ht="18" customHeight="1">
      <c r="A13" s="53"/>
      <c r="B13" s="254"/>
      <c r="C13" s="254"/>
      <c r="D13" s="254"/>
      <c r="E13" s="255"/>
      <c r="F13" s="255"/>
      <c r="G13" s="255"/>
      <c r="H13" s="255"/>
      <c r="I13" s="255"/>
      <c r="J13" s="255"/>
      <c r="K13" s="255"/>
      <c r="L13" s="255"/>
      <c r="M13" s="255"/>
      <c r="N13" s="255"/>
      <c r="O13" s="255"/>
      <c r="P13" s="251"/>
      <c r="Q13" s="251"/>
      <c r="R13" s="251"/>
      <c r="S13" s="251"/>
      <c r="T13" s="53"/>
      <c r="V13" s="253"/>
      <c r="W13" s="253"/>
      <c r="X13" s="253"/>
      <c r="Y13" s="253"/>
      <c r="Z13" s="253"/>
    </row>
    <row r="14" spans="1:26" ht="18" customHeight="1">
      <c r="A14" s="53"/>
      <c r="B14" s="254" t="s">
        <v>49</v>
      </c>
      <c r="C14" s="254"/>
      <c r="D14" s="254"/>
      <c r="E14" s="255">
        <f>E25</f>
        <v>0</v>
      </c>
      <c r="F14" s="255"/>
      <c r="G14" s="255"/>
      <c r="H14" s="255"/>
      <c r="I14" s="255"/>
      <c r="J14" s="255"/>
      <c r="K14" s="255"/>
      <c r="L14" s="255"/>
      <c r="M14" s="255"/>
      <c r="N14" s="255"/>
      <c r="O14" s="255"/>
      <c r="P14" s="254"/>
      <c r="Q14" s="254"/>
      <c r="R14" s="254"/>
      <c r="S14" s="254"/>
      <c r="T14" s="53"/>
    </row>
    <row r="15" spans="1:26" ht="18" customHeight="1">
      <c r="A15" s="53"/>
      <c r="B15" s="254"/>
      <c r="C15" s="254"/>
      <c r="D15" s="254"/>
      <c r="E15" s="255"/>
      <c r="F15" s="255"/>
      <c r="G15" s="255"/>
      <c r="H15" s="255"/>
      <c r="I15" s="255"/>
      <c r="J15" s="255"/>
      <c r="K15" s="255"/>
      <c r="L15" s="255"/>
      <c r="M15" s="255"/>
      <c r="N15" s="255"/>
      <c r="O15" s="255"/>
      <c r="P15" s="254"/>
      <c r="Q15" s="254"/>
      <c r="R15" s="254"/>
      <c r="S15" s="254"/>
      <c r="T15" s="53"/>
    </row>
    <row r="16" spans="1:26" ht="18" customHeight="1">
      <c r="A16" s="53"/>
      <c r="B16" s="53"/>
      <c r="C16" s="53"/>
      <c r="D16" s="53"/>
      <c r="E16" s="53"/>
      <c r="F16" s="53"/>
      <c r="G16" s="53"/>
      <c r="H16" s="53"/>
      <c r="I16" s="53"/>
      <c r="J16" s="53"/>
      <c r="K16" s="53"/>
      <c r="L16" s="53"/>
      <c r="M16" s="53"/>
      <c r="N16" s="53"/>
      <c r="O16" s="53"/>
      <c r="P16" s="53"/>
      <c r="Q16" s="53"/>
      <c r="R16" s="53"/>
      <c r="S16" s="53"/>
      <c r="T16" s="53"/>
    </row>
    <row r="17" spans="1:28" ht="18" customHeight="1">
      <c r="A17" s="53"/>
      <c r="B17" s="53"/>
      <c r="C17" s="53"/>
      <c r="D17" s="53"/>
      <c r="E17" s="53"/>
      <c r="F17" s="53"/>
      <c r="G17" s="53"/>
      <c r="H17" s="53"/>
      <c r="I17" s="53"/>
      <c r="J17" s="53"/>
      <c r="K17" s="53"/>
      <c r="L17" s="53"/>
      <c r="M17" s="53"/>
      <c r="N17" s="53"/>
      <c r="O17" s="53"/>
      <c r="P17" s="53"/>
      <c r="Q17" s="53"/>
      <c r="R17" s="53"/>
      <c r="S17" s="53"/>
      <c r="T17" s="53"/>
    </row>
    <row r="18" spans="1:28" ht="18" customHeight="1">
      <c r="A18" s="53"/>
      <c r="B18" s="53" t="s">
        <v>82</v>
      </c>
      <c r="C18" s="53"/>
      <c r="D18" s="53"/>
      <c r="E18" s="53"/>
      <c r="F18" s="53"/>
      <c r="G18" s="53"/>
      <c r="H18" s="53"/>
      <c r="I18" s="53"/>
      <c r="J18" s="53"/>
      <c r="K18" s="53"/>
      <c r="L18" s="53"/>
      <c r="M18" s="53"/>
      <c r="N18" s="53"/>
      <c r="O18" s="53"/>
      <c r="P18" s="53"/>
      <c r="Q18" s="53"/>
      <c r="R18" s="53"/>
      <c r="S18" s="71" t="s">
        <v>76</v>
      </c>
      <c r="T18" s="53"/>
    </row>
    <row r="19" spans="1:28" ht="18" customHeight="1">
      <c r="A19" s="53"/>
      <c r="B19" s="254" t="s">
        <v>43</v>
      </c>
      <c r="C19" s="254"/>
      <c r="D19" s="254"/>
      <c r="E19" s="254" t="s">
        <v>44</v>
      </c>
      <c r="F19" s="254"/>
      <c r="G19" s="254"/>
      <c r="H19" s="254"/>
      <c r="I19" s="254"/>
      <c r="J19" s="254"/>
      <c r="K19" s="254"/>
      <c r="L19" s="254"/>
      <c r="M19" s="254"/>
      <c r="N19" s="254"/>
      <c r="O19" s="254"/>
      <c r="P19" s="254" t="s">
        <v>45</v>
      </c>
      <c r="Q19" s="254"/>
      <c r="R19" s="254"/>
      <c r="S19" s="254"/>
      <c r="T19" s="53"/>
    </row>
    <row r="20" spans="1:28" ht="18" customHeight="1">
      <c r="A20" s="53"/>
      <c r="B20" s="254"/>
      <c r="C20" s="254"/>
      <c r="D20" s="254"/>
      <c r="E20" s="254"/>
      <c r="F20" s="254"/>
      <c r="G20" s="254"/>
      <c r="H20" s="254"/>
      <c r="I20" s="254"/>
      <c r="J20" s="254"/>
      <c r="K20" s="254"/>
      <c r="L20" s="254"/>
      <c r="M20" s="254"/>
      <c r="N20" s="254"/>
      <c r="O20" s="254"/>
      <c r="P20" s="254"/>
      <c r="Q20" s="254"/>
      <c r="R20" s="254"/>
      <c r="S20" s="254"/>
      <c r="T20" s="53"/>
    </row>
    <row r="21" spans="1:28" ht="18" customHeight="1">
      <c r="A21" s="53"/>
      <c r="B21" s="254" t="s">
        <v>83</v>
      </c>
      <c r="C21" s="254"/>
      <c r="D21" s="254"/>
      <c r="E21" s="256">
        <f>IF(事業計画書!U17=TRUE,事業計画書!J39+事業計画書!J42,"")</f>
        <v>0</v>
      </c>
      <c r="F21" s="256"/>
      <c r="G21" s="256"/>
      <c r="H21" s="256"/>
      <c r="I21" s="256"/>
      <c r="J21" s="256"/>
      <c r="K21" s="256"/>
      <c r="L21" s="256"/>
      <c r="M21" s="256"/>
      <c r="N21" s="256"/>
      <c r="O21" s="256"/>
      <c r="P21" s="254" t="str">
        <f>IF(E21="","","太陽光発電設備")</f>
        <v>太陽光発電設備</v>
      </c>
      <c r="Q21" s="254"/>
      <c r="R21" s="254"/>
      <c r="S21" s="254"/>
      <c r="T21" s="53"/>
    </row>
    <row r="22" spans="1:28" ht="18" customHeight="1">
      <c r="A22" s="53"/>
      <c r="B22" s="254"/>
      <c r="C22" s="254"/>
      <c r="D22" s="254"/>
      <c r="E22" s="257"/>
      <c r="F22" s="257"/>
      <c r="G22" s="257"/>
      <c r="H22" s="257"/>
      <c r="I22" s="257"/>
      <c r="J22" s="257"/>
      <c r="K22" s="257"/>
      <c r="L22" s="257"/>
      <c r="M22" s="257"/>
      <c r="N22" s="257"/>
      <c r="O22" s="257"/>
      <c r="P22" s="173"/>
      <c r="Q22" s="173"/>
      <c r="R22" s="173"/>
      <c r="S22" s="173"/>
      <c r="T22" s="53"/>
    </row>
    <row r="23" spans="1:28" ht="18" customHeight="1">
      <c r="A23" s="53"/>
      <c r="B23" s="254"/>
      <c r="C23" s="254"/>
      <c r="D23" s="254"/>
      <c r="E23" s="258" t="str">
        <f>IF(事業計画書!U28=FALSE,"",事業計画書!J45+事業計画書!J48)</f>
        <v/>
      </c>
      <c r="F23" s="258"/>
      <c r="G23" s="258"/>
      <c r="H23" s="258"/>
      <c r="I23" s="258"/>
      <c r="J23" s="258"/>
      <c r="K23" s="258"/>
      <c r="L23" s="258"/>
      <c r="M23" s="258"/>
      <c r="N23" s="258"/>
      <c r="O23" s="258"/>
      <c r="P23" s="175" t="str">
        <f>IF(E23="","","蓄電池")</f>
        <v/>
      </c>
      <c r="Q23" s="175"/>
      <c r="R23" s="175"/>
      <c r="S23" s="175"/>
      <c r="T23" s="69" t="str">
        <f>IF(事業計画書!U28=FALSE,"",U23)</f>
        <v/>
      </c>
      <c r="U23" s="28" t="e">
        <f>IF(E23&lt;=155000*事業計画書!U29,"OK","NG")</f>
        <v>#VALUE!</v>
      </c>
      <c r="V23" s="253" t="s">
        <v>313</v>
      </c>
      <c r="W23" s="253"/>
      <c r="X23" s="253"/>
      <c r="Y23" s="253"/>
      <c r="Z23" s="253"/>
      <c r="AA23" s="29"/>
      <c r="AB23" s="29"/>
    </row>
    <row r="24" spans="1:28" ht="18" customHeight="1">
      <c r="A24" s="53"/>
      <c r="B24" s="254"/>
      <c r="C24" s="254"/>
      <c r="D24" s="254"/>
      <c r="E24" s="255"/>
      <c r="F24" s="255"/>
      <c r="G24" s="255"/>
      <c r="H24" s="255"/>
      <c r="I24" s="255"/>
      <c r="J24" s="255"/>
      <c r="K24" s="255"/>
      <c r="L24" s="255"/>
      <c r="M24" s="255"/>
      <c r="N24" s="255"/>
      <c r="O24" s="255"/>
      <c r="P24" s="254"/>
      <c r="Q24" s="254"/>
      <c r="R24" s="254"/>
      <c r="S24" s="254"/>
      <c r="T24" s="72"/>
      <c r="U24" s="28"/>
      <c r="V24" s="253"/>
      <c r="W24" s="253"/>
      <c r="X24" s="253"/>
      <c r="Y24" s="253"/>
      <c r="Z24" s="253"/>
      <c r="AA24" s="29"/>
      <c r="AB24" s="29"/>
    </row>
    <row r="25" spans="1:28" ht="18" customHeight="1">
      <c r="A25" s="53"/>
      <c r="B25" s="254" t="s">
        <v>49</v>
      </c>
      <c r="C25" s="254"/>
      <c r="D25" s="254"/>
      <c r="E25" s="255">
        <f>事業計画書!J39+事業計画書!J42+事業計画書!J45+事業計画書!J48</f>
        <v>0</v>
      </c>
      <c r="F25" s="255"/>
      <c r="G25" s="255"/>
      <c r="H25" s="255"/>
      <c r="I25" s="255"/>
      <c r="J25" s="255"/>
      <c r="K25" s="255"/>
      <c r="L25" s="255"/>
      <c r="M25" s="255"/>
      <c r="N25" s="255"/>
      <c r="O25" s="255"/>
      <c r="P25" s="254"/>
      <c r="Q25" s="254"/>
      <c r="R25" s="254"/>
      <c r="S25" s="254"/>
      <c r="T25" s="53"/>
    </row>
    <row r="26" spans="1:28" ht="18" customHeight="1">
      <c r="A26" s="53"/>
      <c r="B26" s="254"/>
      <c r="C26" s="254"/>
      <c r="D26" s="254"/>
      <c r="E26" s="255"/>
      <c r="F26" s="255"/>
      <c r="G26" s="255"/>
      <c r="H26" s="255"/>
      <c r="I26" s="255"/>
      <c r="J26" s="255"/>
      <c r="K26" s="255"/>
      <c r="L26" s="255"/>
      <c r="M26" s="255"/>
      <c r="N26" s="255"/>
      <c r="O26" s="255"/>
      <c r="P26" s="254"/>
      <c r="Q26" s="254"/>
      <c r="R26" s="254"/>
      <c r="S26" s="254"/>
      <c r="T26" s="53"/>
    </row>
    <row r="27" spans="1:28" ht="18" customHeight="1">
      <c r="A27" s="53"/>
      <c r="B27" s="53"/>
      <c r="C27" s="53"/>
      <c r="D27" s="53"/>
      <c r="E27" s="53"/>
      <c r="F27" s="53"/>
      <c r="G27" s="53"/>
      <c r="H27" s="53"/>
      <c r="I27" s="53"/>
      <c r="J27" s="53"/>
      <c r="K27" s="53"/>
      <c r="L27" s="53"/>
      <c r="M27" s="53"/>
      <c r="N27" s="53"/>
      <c r="O27" s="53"/>
      <c r="P27" s="53"/>
      <c r="Q27" s="53"/>
      <c r="R27" s="53"/>
      <c r="S27" s="53"/>
      <c r="T27" s="53"/>
    </row>
    <row r="28" spans="1:28" ht="18" customHeight="1">
      <c r="A28" s="53"/>
      <c r="B28" s="53"/>
      <c r="C28" s="53"/>
      <c r="D28" s="53"/>
      <c r="E28" s="53"/>
      <c r="F28" s="53"/>
      <c r="G28" s="53"/>
      <c r="H28" s="53"/>
      <c r="I28" s="53"/>
      <c r="J28" s="53"/>
      <c r="K28" s="53"/>
      <c r="L28" s="53"/>
      <c r="M28" s="53"/>
      <c r="N28" s="53"/>
      <c r="O28" s="53"/>
      <c r="P28" s="53"/>
      <c r="Q28" s="53"/>
      <c r="R28" s="53"/>
      <c r="S28" s="53"/>
      <c r="T28" s="53"/>
    </row>
    <row r="29" spans="1:28" ht="18" customHeight="1">
      <c r="A29" s="53"/>
      <c r="B29" s="53"/>
      <c r="C29" s="53"/>
      <c r="D29" s="53"/>
      <c r="E29" s="53"/>
      <c r="F29" s="53"/>
      <c r="G29" s="53"/>
      <c r="H29" s="53"/>
      <c r="I29" s="53"/>
      <c r="J29" s="53"/>
      <c r="K29" s="53"/>
      <c r="L29" s="53"/>
      <c r="M29" s="53"/>
      <c r="N29" s="53"/>
      <c r="O29" s="53"/>
      <c r="P29" s="53"/>
      <c r="Q29" s="53"/>
      <c r="R29" s="53"/>
      <c r="S29" s="53"/>
      <c r="T29" s="53"/>
    </row>
    <row r="30" spans="1:28" ht="18" customHeight="1">
      <c r="A30" s="53"/>
      <c r="B30" s="53"/>
      <c r="C30" s="53"/>
      <c r="D30" s="53"/>
      <c r="E30" s="53"/>
      <c r="F30" s="53"/>
      <c r="G30" s="53"/>
      <c r="H30" s="53"/>
      <c r="I30" s="53"/>
      <c r="J30" s="53"/>
      <c r="K30" s="53"/>
      <c r="L30" s="53"/>
      <c r="M30" s="53"/>
      <c r="N30" s="53"/>
      <c r="O30" s="53"/>
      <c r="P30" s="53"/>
      <c r="Q30" s="53"/>
      <c r="R30" s="53"/>
      <c r="S30" s="53"/>
      <c r="T30" s="53"/>
    </row>
    <row r="31" spans="1:28" ht="18" customHeight="1">
      <c r="A31" s="53"/>
      <c r="B31" s="53"/>
      <c r="C31" s="53"/>
      <c r="D31" s="53"/>
      <c r="E31" s="53"/>
      <c r="F31" s="53"/>
      <c r="G31" s="53"/>
      <c r="H31" s="53"/>
      <c r="I31" s="53"/>
      <c r="J31" s="53"/>
      <c r="K31" s="53"/>
      <c r="L31" s="53"/>
      <c r="M31" s="53"/>
      <c r="N31" s="53"/>
      <c r="O31" s="53"/>
      <c r="P31" s="53"/>
      <c r="Q31" s="53"/>
      <c r="R31" s="53"/>
      <c r="S31" s="53"/>
      <c r="T31" s="53"/>
    </row>
    <row r="32" spans="1:28" ht="18" customHeight="1">
      <c r="A32" s="53"/>
      <c r="B32" s="53"/>
      <c r="C32" s="53"/>
      <c r="D32" s="53"/>
      <c r="E32" s="53"/>
      <c r="F32" s="53"/>
      <c r="G32" s="53"/>
      <c r="H32" s="53"/>
      <c r="I32" s="53"/>
      <c r="J32" s="53"/>
      <c r="K32" s="53"/>
      <c r="L32" s="53"/>
      <c r="M32" s="53"/>
      <c r="N32" s="53"/>
      <c r="O32" s="53"/>
      <c r="P32" s="53"/>
      <c r="Q32" s="53"/>
      <c r="R32" s="53"/>
      <c r="S32" s="53"/>
      <c r="T32" s="53"/>
    </row>
    <row r="33" spans="1:20" ht="18" customHeight="1">
      <c r="A33" s="53"/>
      <c r="B33" s="53"/>
      <c r="C33" s="53"/>
      <c r="D33" s="53"/>
      <c r="E33" s="53"/>
      <c r="F33" s="53"/>
      <c r="G33" s="53"/>
      <c r="H33" s="53"/>
      <c r="I33" s="53"/>
      <c r="J33" s="53"/>
      <c r="K33" s="53"/>
      <c r="L33" s="53"/>
      <c r="M33" s="53"/>
      <c r="N33" s="53"/>
      <c r="O33" s="53"/>
      <c r="P33" s="53"/>
      <c r="Q33" s="53"/>
      <c r="R33" s="53"/>
      <c r="S33" s="53"/>
      <c r="T33" s="53"/>
    </row>
    <row r="34" spans="1:20" ht="18" customHeight="1">
      <c r="A34" s="53"/>
      <c r="B34" s="53"/>
      <c r="C34" s="53"/>
      <c r="D34" s="53"/>
      <c r="E34" s="53"/>
      <c r="F34" s="53"/>
      <c r="G34" s="53"/>
      <c r="H34" s="53"/>
      <c r="I34" s="53"/>
      <c r="J34" s="53"/>
      <c r="K34" s="53"/>
      <c r="L34" s="53"/>
      <c r="M34" s="53"/>
      <c r="N34" s="53"/>
      <c r="O34" s="53"/>
      <c r="P34" s="53"/>
      <c r="Q34" s="53"/>
      <c r="R34" s="53"/>
      <c r="S34" s="53"/>
      <c r="T34" s="53"/>
    </row>
    <row r="35" spans="1:20" ht="18" customHeight="1">
      <c r="A35" s="53"/>
      <c r="B35" s="53"/>
      <c r="C35" s="53"/>
      <c r="D35" s="53"/>
      <c r="E35" s="53"/>
      <c r="F35" s="53"/>
      <c r="G35" s="53"/>
      <c r="H35" s="53"/>
      <c r="I35" s="53"/>
      <c r="J35" s="53"/>
      <c r="K35" s="53"/>
      <c r="L35" s="53"/>
      <c r="M35" s="53"/>
      <c r="N35" s="53"/>
      <c r="O35" s="53"/>
      <c r="P35" s="53"/>
      <c r="Q35" s="53"/>
      <c r="R35" s="53"/>
      <c r="S35" s="53"/>
      <c r="T35" s="53"/>
    </row>
    <row r="36" spans="1:20" ht="18" customHeight="1">
      <c r="A36" s="53"/>
      <c r="B36" s="53"/>
      <c r="C36" s="53"/>
      <c r="D36" s="53"/>
      <c r="E36" s="53"/>
      <c r="F36" s="53"/>
      <c r="G36" s="53"/>
      <c r="H36" s="53"/>
      <c r="I36" s="53"/>
      <c r="J36" s="53"/>
      <c r="K36" s="53"/>
      <c r="L36" s="53"/>
      <c r="M36" s="53"/>
      <c r="N36" s="53"/>
      <c r="O36" s="53"/>
      <c r="P36" s="53"/>
      <c r="Q36" s="53"/>
      <c r="R36" s="53"/>
      <c r="S36" s="53"/>
      <c r="T36" s="53"/>
    </row>
    <row r="37" spans="1:20" ht="18" customHeight="1">
      <c r="A37" s="53"/>
      <c r="B37" s="53"/>
      <c r="C37" s="53"/>
      <c r="D37" s="53"/>
      <c r="E37" s="53"/>
      <c r="F37" s="53"/>
      <c r="G37" s="53"/>
      <c r="H37" s="53"/>
      <c r="I37" s="53"/>
      <c r="J37" s="53"/>
      <c r="K37" s="53"/>
      <c r="L37" s="53"/>
      <c r="M37" s="53"/>
      <c r="N37" s="53"/>
      <c r="O37" s="53"/>
      <c r="P37" s="53"/>
      <c r="Q37" s="53"/>
      <c r="R37" s="53"/>
      <c r="S37" s="53"/>
      <c r="T37" s="53"/>
    </row>
    <row r="38" spans="1:20" ht="18" customHeight="1">
      <c r="A38" s="53"/>
      <c r="B38" s="53"/>
      <c r="C38" s="53"/>
      <c r="D38" s="53"/>
      <c r="E38" s="53"/>
      <c r="F38" s="53"/>
      <c r="G38" s="53"/>
      <c r="H38" s="53"/>
      <c r="I38" s="53"/>
      <c r="J38" s="53"/>
      <c r="K38" s="53"/>
      <c r="L38" s="53"/>
      <c r="M38" s="53"/>
      <c r="N38" s="53"/>
      <c r="O38" s="53"/>
      <c r="P38" s="53"/>
      <c r="Q38" s="53"/>
      <c r="R38" s="53"/>
      <c r="S38" s="53"/>
      <c r="T38" s="53"/>
    </row>
    <row r="39" spans="1:20" ht="18" customHeight="1">
      <c r="A39" s="53"/>
      <c r="B39" s="53"/>
      <c r="C39" s="53"/>
      <c r="D39" s="53"/>
      <c r="E39" s="53"/>
      <c r="F39" s="53"/>
      <c r="G39" s="53"/>
      <c r="H39" s="53"/>
      <c r="I39" s="53"/>
      <c r="J39" s="53"/>
      <c r="K39" s="53"/>
      <c r="L39" s="53"/>
      <c r="M39" s="53"/>
      <c r="N39" s="53"/>
      <c r="O39" s="53"/>
      <c r="P39" s="53"/>
      <c r="Q39" s="53"/>
      <c r="R39" s="53"/>
      <c r="S39" s="53"/>
      <c r="T39" s="53"/>
    </row>
    <row r="40" spans="1:20" ht="18" customHeight="1">
      <c r="A40" s="53"/>
      <c r="B40" s="53"/>
      <c r="C40" s="53"/>
      <c r="D40" s="53"/>
      <c r="E40" s="53"/>
      <c r="F40" s="53"/>
      <c r="G40" s="53"/>
      <c r="H40" s="53"/>
      <c r="I40" s="53"/>
      <c r="J40" s="53"/>
      <c r="K40" s="53"/>
      <c r="L40" s="53"/>
      <c r="M40" s="53"/>
      <c r="N40" s="53"/>
      <c r="O40" s="53"/>
      <c r="P40" s="53"/>
      <c r="Q40" s="53"/>
      <c r="R40" s="53"/>
      <c r="S40" s="53"/>
      <c r="T40" s="53"/>
    </row>
    <row r="41" spans="1:20" ht="18" customHeight="1">
      <c r="A41" s="53"/>
      <c r="B41" s="53"/>
      <c r="C41" s="53"/>
      <c r="D41" s="53"/>
      <c r="E41" s="53"/>
      <c r="F41" s="53"/>
      <c r="G41" s="53"/>
      <c r="H41" s="53"/>
      <c r="I41" s="53"/>
      <c r="J41" s="53"/>
      <c r="K41" s="53"/>
      <c r="L41" s="53"/>
      <c r="M41" s="53"/>
      <c r="N41" s="53"/>
      <c r="O41" s="53"/>
      <c r="P41" s="53"/>
      <c r="Q41" s="53"/>
      <c r="R41" s="53"/>
      <c r="S41" s="53"/>
      <c r="T41" s="53"/>
    </row>
    <row r="42" spans="1:20" ht="18" customHeight="1">
      <c r="A42" s="53"/>
      <c r="B42" s="53"/>
      <c r="C42" s="53"/>
      <c r="D42" s="53"/>
      <c r="E42" s="53"/>
      <c r="F42" s="53"/>
      <c r="G42" s="53"/>
      <c r="H42" s="53"/>
      <c r="I42" s="53"/>
      <c r="J42" s="53"/>
      <c r="K42" s="53"/>
      <c r="L42" s="53"/>
      <c r="M42" s="53"/>
      <c r="N42" s="53"/>
      <c r="O42" s="53"/>
      <c r="P42" s="53"/>
      <c r="Q42" s="53"/>
      <c r="R42" s="53"/>
      <c r="S42" s="53"/>
      <c r="T42" s="53"/>
    </row>
    <row r="43" spans="1:20" ht="18" customHeight="1">
      <c r="A43" s="53"/>
      <c r="B43" s="53"/>
      <c r="C43" s="53"/>
      <c r="D43" s="53"/>
      <c r="E43" s="53"/>
      <c r="F43" s="53"/>
      <c r="G43" s="53"/>
      <c r="H43" s="53"/>
      <c r="I43" s="53"/>
      <c r="J43" s="53"/>
      <c r="K43" s="53"/>
      <c r="L43" s="53"/>
      <c r="M43" s="53"/>
      <c r="N43" s="53"/>
      <c r="O43" s="53"/>
      <c r="P43" s="53"/>
      <c r="Q43" s="53"/>
      <c r="R43" s="53"/>
      <c r="S43" s="53"/>
      <c r="T43" s="53"/>
    </row>
    <row r="44" spans="1:20" ht="18" customHeight="1">
      <c r="A44" s="53"/>
      <c r="B44" s="53"/>
      <c r="C44" s="53"/>
      <c r="D44" s="53"/>
      <c r="E44" s="53"/>
      <c r="F44" s="53"/>
      <c r="G44" s="53"/>
      <c r="H44" s="53"/>
      <c r="I44" s="53"/>
      <c r="J44" s="53"/>
      <c r="K44" s="53"/>
      <c r="L44" s="53"/>
      <c r="M44" s="53"/>
      <c r="N44" s="53"/>
      <c r="O44" s="53"/>
      <c r="P44" s="53"/>
      <c r="Q44" s="53"/>
      <c r="R44" s="53"/>
      <c r="S44" s="53"/>
      <c r="T44" s="53"/>
    </row>
    <row r="45" spans="1:20" ht="18" customHeight="1">
      <c r="A45" s="53"/>
      <c r="B45" s="53"/>
      <c r="C45" s="53"/>
      <c r="D45" s="53"/>
      <c r="E45" s="53"/>
      <c r="F45" s="53"/>
      <c r="G45" s="53"/>
      <c r="H45" s="53"/>
      <c r="I45" s="53"/>
      <c r="J45" s="53"/>
      <c r="K45" s="53"/>
      <c r="L45" s="53"/>
      <c r="M45" s="53"/>
      <c r="N45" s="53"/>
      <c r="O45" s="53"/>
      <c r="P45" s="53"/>
      <c r="Q45" s="53"/>
      <c r="R45" s="53"/>
      <c r="S45" s="53"/>
      <c r="T45" s="53"/>
    </row>
    <row r="46" spans="1:20" ht="18" customHeight="1">
      <c r="A46" s="53"/>
      <c r="B46" s="53"/>
      <c r="C46" s="53"/>
      <c r="D46" s="53"/>
      <c r="E46" s="53"/>
      <c r="F46" s="53"/>
      <c r="G46" s="53"/>
      <c r="H46" s="53"/>
      <c r="I46" s="53"/>
      <c r="J46" s="53"/>
      <c r="K46" s="53"/>
      <c r="L46" s="53"/>
      <c r="M46" s="53"/>
      <c r="N46" s="53"/>
      <c r="O46" s="53"/>
      <c r="P46" s="53"/>
      <c r="Q46" s="53"/>
      <c r="R46" s="53"/>
      <c r="S46" s="53"/>
      <c r="T46" s="53"/>
    </row>
    <row r="47" spans="1:20" ht="18" customHeight="1">
      <c r="A47" s="53"/>
      <c r="B47" s="53"/>
      <c r="C47" s="53"/>
      <c r="D47" s="53"/>
      <c r="E47" s="53"/>
      <c r="F47" s="53"/>
      <c r="G47" s="53"/>
      <c r="H47" s="53"/>
      <c r="I47" s="53"/>
      <c r="J47" s="53"/>
      <c r="K47" s="53"/>
      <c r="L47" s="53"/>
      <c r="M47" s="53"/>
      <c r="N47" s="53"/>
      <c r="O47" s="53"/>
      <c r="P47" s="53"/>
      <c r="Q47" s="53"/>
      <c r="R47" s="53"/>
      <c r="S47" s="53"/>
      <c r="T47" s="53"/>
    </row>
    <row r="48" spans="1:20" ht="18" customHeight="1">
      <c r="A48" s="53"/>
      <c r="B48" s="53"/>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B52" s="53"/>
      <c r="C52" s="53"/>
      <c r="D52" s="53"/>
      <c r="E52" s="53"/>
      <c r="F52" s="53"/>
      <c r="G52" s="53"/>
      <c r="H52" s="53"/>
      <c r="I52" s="53"/>
      <c r="J52" s="53"/>
      <c r="K52" s="53"/>
      <c r="L52" s="53"/>
      <c r="M52" s="53"/>
      <c r="N52" s="53"/>
      <c r="O52" s="53"/>
      <c r="P52" s="53"/>
      <c r="Q52" s="53"/>
      <c r="R52" s="53"/>
      <c r="S52" s="53"/>
      <c r="T52" s="123"/>
    </row>
  </sheetData>
  <sheetProtection algorithmName="SHA-512" hashValue="0yMG8o1yNkNWnspKRQ2Ks1Qtr+XeghJfocCHm1sBgCW/uOPvlIQLL59Vqz5+bCxevV2uweI5wtDNJGH/NiGO8w==" saltValue="kn4MuerrVj00RsQAQGCP2A==" spinCount="100000" sheet="1" objects="1" scenarios="1" formatCells="0"/>
  <protectedRanges>
    <protectedRange sqref="E12:S13 P8 P10" name="範囲1"/>
  </protectedRanges>
  <mergeCells count="29">
    <mergeCell ref="B4:S4"/>
    <mergeCell ref="B6:D7"/>
    <mergeCell ref="E6:O7"/>
    <mergeCell ref="P6:S7"/>
    <mergeCell ref="B8:D9"/>
    <mergeCell ref="E8:O9"/>
    <mergeCell ref="P8:S9"/>
    <mergeCell ref="B10:D11"/>
    <mergeCell ref="E10:O11"/>
    <mergeCell ref="P10:S11"/>
    <mergeCell ref="B12:D13"/>
    <mergeCell ref="E12:O13"/>
    <mergeCell ref="P12:S13"/>
    <mergeCell ref="V12:Z13"/>
    <mergeCell ref="B25:D26"/>
    <mergeCell ref="E25:O26"/>
    <mergeCell ref="P25:S26"/>
    <mergeCell ref="B21:D24"/>
    <mergeCell ref="V23:Z24"/>
    <mergeCell ref="E21:O22"/>
    <mergeCell ref="P21:S22"/>
    <mergeCell ref="E23:O24"/>
    <mergeCell ref="P23:S24"/>
    <mergeCell ref="E14:O15"/>
    <mergeCell ref="P14:S15"/>
    <mergeCell ref="B14:D15"/>
    <mergeCell ref="B19:D20"/>
    <mergeCell ref="E19:O20"/>
    <mergeCell ref="P19:S20"/>
  </mergeCells>
  <phoneticPr fontId="9"/>
  <conditionalFormatting sqref="T23">
    <cfRule type="cellIs" dxfId="79" priority="1" operator="equal">
      <formula>"OK"</formula>
    </cfRule>
  </conditionalFormatting>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030C1-C0EC-4501-9929-432DCB739C9C}">
  <sheetPr>
    <tabColor theme="3" tint="-0.249977111117893"/>
  </sheetPr>
  <dimension ref="A1:AB52"/>
  <sheetViews>
    <sheetView view="pageBreakPreview" zoomScale="130" zoomScaleNormal="100" zoomScaleSheetLayoutView="130" workbookViewId="0">
      <selection activeCell="N25" sqref="N25"/>
    </sheetView>
  </sheetViews>
  <sheetFormatPr defaultRowHeight="12.75"/>
  <cols>
    <col min="1" max="1" width="7" customWidth="1"/>
    <col min="2" max="19" width="5.7109375" customWidth="1"/>
    <col min="20" max="20" width="7" customWidth="1"/>
  </cols>
  <sheetData>
    <row r="1" spans="1:20" ht="18" customHeight="1">
      <c r="A1" s="53"/>
      <c r="B1" s="53"/>
      <c r="C1" s="53"/>
      <c r="D1" s="53"/>
      <c r="E1" s="53"/>
      <c r="F1" s="53"/>
      <c r="G1" s="53"/>
      <c r="H1" s="53"/>
      <c r="I1" s="53"/>
      <c r="J1" s="53"/>
      <c r="K1" s="53"/>
      <c r="L1" s="53"/>
      <c r="M1" s="53"/>
      <c r="N1" s="53"/>
      <c r="O1" s="53"/>
      <c r="P1" s="53"/>
      <c r="Q1" s="53"/>
      <c r="R1" s="53"/>
      <c r="S1" s="53"/>
      <c r="T1" s="53"/>
    </row>
    <row r="2" spans="1:20" ht="18" customHeight="1">
      <c r="A2" s="53"/>
      <c r="B2" s="53" t="s">
        <v>50</v>
      </c>
      <c r="C2" s="53"/>
      <c r="D2" s="53"/>
      <c r="E2" s="53"/>
      <c r="F2" s="53"/>
      <c r="G2" s="53"/>
      <c r="H2" s="53"/>
      <c r="I2" s="53"/>
      <c r="J2" s="53"/>
      <c r="K2" s="53"/>
      <c r="L2" s="53"/>
      <c r="M2" s="53"/>
      <c r="N2" s="53"/>
      <c r="O2" s="53"/>
      <c r="P2" s="53"/>
      <c r="Q2" s="53"/>
      <c r="R2" s="53"/>
      <c r="S2" s="53"/>
      <c r="T2" s="53"/>
    </row>
    <row r="3" spans="1:20" ht="18" customHeight="1">
      <c r="A3" s="53"/>
      <c r="B3" s="264" t="s">
        <v>51</v>
      </c>
      <c r="C3" s="264"/>
      <c r="D3" s="264"/>
      <c r="E3" s="264"/>
      <c r="F3" s="264"/>
      <c r="G3" s="264"/>
      <c r="H3" s="264"/>
      <c r="I3" s="264"/>
      <c r="J3" s="264"/>
      <c r="K3" s="264"/>
      <c r="L3" s="264"/>
      <c r="M3" s="264"/>
      <c r="N3" s="264"/>
      <c r="O3" s="264"/>
      <c r="P3" s="264"/>
      <c r="Q3" s="264"/>
      <c r="R3" s="264"/>
      <c r="S3" s="264"/>
      <c r="T3" s="53"/>
    </row>
    <row r="4" spans="1:20" ht="18" customHeight="1">
      <c r="A4" s="53"/>
      <c r="B4" s="53"/>
      <c r="C4" s="53"/>
      <c r="D4" s="53"/>
      <c r="E4" s="53"/>
      <c r="F4" s="53"/>
      <c r="G4" s="53"/>
      <c r="H4" s="53"/>
      <c r="I4" s="53"/>
      <c r="J4" s="53"/>
      <c r="K4" s="53"/>
      <c r="L4" s="53"/>
      <c r="M4" s="53"/>
      <c r="N4" s="53"/>
      <c r="O4" s="53"/>
      <c r="P4" s="53"/>
      <c r="Q4" s="53"/>
      <c r="R4" s="53"/>
      <c r="S4" s="53"/>
      <c r="T4" s="53"/>
    </row>
    <row r="5" spans="1:20" ht="18" customHeight="1">
      <c r="A5" s="53"/>
      <c r="B5" s="53" t="s">
        <v>88</v>
      </c>
      <c r="C5" s="53"/>
      <c r="D5" s="53"/>
      <c r="E5" s="53"/>
      <c r="F5" s="53"/>
      <c r="G5" s="53"/>
      <c r="H5" s="53"/>
      <c r="I5" s="53"/>
      <c r="J5" s="53"/>
      <c r="K5" s="53"/>
      <c r="L5" s="53"/>
      <c r="M5" s="53"/>
      <c r="N5" s="53"/>
      <c r="O5" s="53"/>
      <c r="P5" s="53"/>
      <c r="Q5" s="53"/>
      <c r="R5" s="53"/>
      <c r="S5" s="53"/>
      <c r="T5" s="53"/>
    </row>
    <row r="6" spans="1:20" ht="18" customHeight="1">
      <c r="A6" s="53"/>
      <c r="B6" s="53" t="s">
        <v>87</v>
      </c>
      <c r="C6" s="53"/>
      <c r="D6" s="53"/>
      <c r="E6" s="53"/>
      <c r="F6" s="53"/>
      <c r="G6" s="53"/>
      <c r="H6" s="53"/>
      <c r="I6" s="53"/>
      <c r="J6" s="53"/>
      <c r="K6" s="53"/>
      <c r="L6" s="53"/>
      <c r="M6" s="53"/>
      <c r="N6" s="53"/>
      <c r="O6" s="53"/>
      <c r="P6" s="53"/>
      <c r="Q6" s="53"/>
      <c r="R6" s="53"/>
      <c r="S6" s="53"/>
      <c r="T6" s="53"/>
    </row>
    <row r="7" spans="1:20" ht="18" customHeight="1">
      <c r="A7" s="53"/>
      <c r="B7" s="53" t="s">
        <v>413</v>
      </c>
      <c r="C7" s="53"/>
      <c r="D7" s="53"/>
      <c r="E7" s="53"/>
      <c r="F7" s="53"/>
      <c r="G7" s="53"/>
      <c r="H7" s="53"/>
      <c r="I7" s="53"/>
      <c r="J7" s="53"/>
      <c r="K7" s="53"/>
      <c r="L7" s="53"/>
      <c r="M7" s="53"/>
      <c r="N7" s="53"/>
      <c r="O7" s="53"/>
      <c r="P7" s="53"/>
      <c r="Q7" s="53"/>
      <c r="R7" s="53"/>
      <c r="S7" s="53"/>
      <c r="T7" s="53"/>
    </row>
    <row r="8" spans="1:20" ht="18" customHeight="1">
      <c r="A8" s="53"/>
      <c r="B8" s="53" t="s">
        <v>414</v>
      </c>
      <c r="C8" s="53"/>
      <c r="D8" s="53"/>
      <c r="E8" s="53"/>
      <c r="F8" s="53"/>
      <c r="G8" s="53"/>
      <c r="H8" s="53"/>
      <c r="I8" s="53"/>
      <c r="J8" s="53"/>
      <c r="K8" s="53"/>
      <c r="L8" s="53"/>
      <c r="M8" s="53"/>
      <c r="N8" s="53"/>
      <c r="O8" s="53"/>
      <c r="P8" s="53"/>
      <c r="Q8" s="53"/>
      <c r="R8" s="53"/>
      <c r="S8" s="53"/>
      <c r="T8" s="53"/>
    </row>
    <row r="9" spans="1:20" ht="18" customHeight="1">
      <c r="A9" s="53"/>
      <c r="B9" s="130" t="s">
        <v>10</v>
      </c>
      <c r="C9" s="130"/>
      <c r="D9" s="130"/>
      <c r="E9" s="130"/>
      <c r="F9" s="130"/>
      <c r="G9" s="130"/>
      <c r="H9" s="130"/>
      <c r="I9" s="130"/>
      <c r="J9" s="130"/>
      <c r="K9" s="130"/>
      <c r="L9" s="130"/>
      <c r="M9" s="130"/>
      <c r="N9" s="130"/>
      <c r="O9" s="130"/>
      <c r="P9" s="130"/>
      <c r="Q9" s="130"/>
      <c r="R9" s="130"/>
      <c r="S9" s="130"/>
      <c r="T9" s="53"/>
    </row>
    <row r="10" spans="1:20" ht="18" customHeight="1">
      <c r="A10" s="53"/>
      <c r="B10" s="53" t="s">
        <v>107</v>
      </c>
      <c r="C10" s="53"/>
      <c r="D10" s="53"/>
      <c r="E10" s="53"/>
      <c r="F10" s="53"/>
      <c r="G10" s="53"/>
      <c r="H10" s="53"/>
      <c r="I10" s="53"/>
      <c r="J10" s="53"/>
      <c r="K10" s="53"/>
      <c r="L10" s="53"/>
      <c r="M10" s="53"/>
      <c r="N10" s="53"/>
      <c r="O10" s="53"/>
      <c r="P10" s="53"/>
      <c r="Q10" s="53"/>
      <c r="R10" s="53"/>
      <c r="S10" s="53"/>
      <c r="T10" s="53"/>
    </row>
    <row r="11" spans="1:20" ht="18" customHeight="1">
      <c r="A11" s="53"/>
      <c r="B11" s="73" t="s">
        <v>91</v>
      </c>
      <c r="C11" s="53" t="s">
        <v>90</v>
      </c>
      <c r="D11" s="53"/>
      <c r="E11" s="53"/>
      <c r="F11" s="53"/>
      <c r="G11" s="53"/>
      <c r="H11" s="53"/>
      <c r="I11" s="53"/>
      <c r="J11" s="53"/>
      <c r="K11" s="53"/>
      <c r="L11" s="53"/>
      <c r="M11" s="53"/>
      <c r="N11" s="53"/>
      <c r="O11" s="53"/>
      <c r="P11" s="53"/>
      <c r="Q11" s="53"/>
      <c r="R11" s="53"/>
      <c r="S11" s="53"/>
      <c r="T11" s="53"/>
    </row>
    <row r="12" spans="1:20" ht="18" customHeight="1">
      <c r="A12" s="53"/>
      <c r="B12" s="53"/>
      <c r="C12" s="53" t="s">
        <v>89</v>
      </c>
      <c r="D12" s="53"/>
      <c r="E12" s="53"/>
      <c r="F12" s="53"/>
      <c r="G12" s="53"/>
      <c r="H12" s="53"/>
      <c r="I12" s="53"/>
      <c r="J12" s="53"/>
      <c r="K12" s="53"/>
      <c r="L12" s="53"/>
      <c r="M12" s="53"/>
      <c r="N12" s="53"/>
      <c r="O12" s="53"/>
      <c r="P12" s="53"/>
      <c r="Q12" s="53"/>
      <c r="R12" s="53"/>
      <c r="S12" s="53"/>
      <c r="T12" s="53"/>
    </row>
    <row r="13" spans="1:20" ht="18" customHeight="1">
      <c r="A13" s="53"/>
      <c r="B13" s="73" t="s">
        <v>100</v>
      </c>
      <c r="C13" s="53" t="s">
        <v>92</v>
      </c>
      <c r="D13" s="53"/>
      <c r="E13" s="53"/>
      <c r="F13" s="53"/>
      <c r="G13" s="53"/>
      <c r="H13" s="53"/>
      <c r="I13" s="53"/>
      <c r="J13" s="53"/>
      <c r="K13" s="53"/>
      <c r="L13" s="53"/>
      <c r="M13" s="53"/>
      <c r="N13" s="53"/>
      <c r="O13" s="53"/>
      <c r="P13" s="53"/>
      <c r="Q13" s="53"/>
      <c r="R13" s="53"/>
      <c r="S13" s="53"/>
      <c r="T13" s="53"/>
    </row>
    <row r="14" spans="1:20" ht="18" customHeight="1">
      <c r="A14" s="53"/>
      <c r="B14" s="73" t="s">
        <v>101</v>
      </c>
      <c r="C14" s="53" t="s">
        <v>93</v>
      </c>
      <c r="D14" s="53"/>
      <c r="E14" s="53"/>
      <c r="F14" s="53"/>
      <c r="G14" s="53"/>
      <c r="H14" s="53"/>
      <c r="I14" s="53"/>
      <c r="J14" s="53"/>
      <c r="K14" s="53"/>
      <c r="L14" s="53"/>
      <c r="M14" s="53"/>
      <c r="N14" s="53"/>
      <c r="O14" s="53"/>
      <c r="P14" s="53"/>
      <c r="Q14" s="53"/>
      <c r="R14" s="53"/>
      <c r="S14" s="53"/>
      <c r="T14" s="53"/>
    </row>
    <row r="15" spans="1:20" ht="18" customHeight="1">
      <c r="A15" s="53"/>
      <c r="B15" s="73" t="s">
        <v>102</v>
      </c>
      <c r="C15" s="53" t="s">
        <v>94</v>
      </c>
      <c r="D15" s="53"/>
      <c r="E15" s="53"/>
      <c r="F15" s="53"/>
      <c r="G15" s="53"/>
      <c r="H15" s="53"/>
      <c r="I15" s="53"/>
      <c r="J15" s="53"/>
      <c r="K15" s="53"/>
      <c r="L15" s="53"/>
      <c r="M15" s="53"/>
      <c r="N15" s="53"/>
      <c r="O15" s="53"/>
      <c r="P15" s="53"/>
      <c r="Q15" s="53"/>
      <c r="R15" s="53"/>
      <c r="S15" s="53"/>
      <c r="T15" s="53"/>
    </row>
    <row r="16" spans="1:20" ht="18" customHeight="1">
      <c r="A16" s="53"/>
      <c r="B16" s="73" t="s">
        <v>103</v>
      </c>
      <c r="C16" s="53" t="s">
        <v>95</v>
      </c>
      <c r="D16" s="53"/>
      <c r="E16" s="53"/>
      <c r="F16" s="53"/>
      <c r="G16" s="53"/>
      <c r="H16" s="53"/>
      <c r="I16" s="53"/>
      <c r="J16" s="53"/>
      <c r="K16" s="53"/>
      <c r="L16" s="53"/>
      <c r="M16" s="53"/>
      <c r="N16" s="53"/>
      <c r="O16" s="53"/>
      <c r="P16" s="53"/>
      <c r="Q16" s="53"/>
      <c r="R16" s="53"/>
      <c r="S16" s="53"/>
      <c r="T16" s="53"/>
    </row>
    <row r="17" spans="1:20" ht="18" customHeight="1">
      <c r="A17" s="53"/>
      <c r="B17" s="53"/>
      <c r="C17" s="53" t="s">
        <v>96</v>
      </c>
      <c r="D17" s="53"/>
      <c r="E17" s="53"/>
      <c r="F17" s="53"/>
      <c r="G17" s="53"/>
      <c r="H17" s="53"/>
      <c r="I17" s="53"/>
      <c r="J17" s="53"/>
      <c r="K17" s="53"/>
      <c r="L17" s="53"/>
      <c r="M17" s="53"/>
      <c r="N17" s="53"/>
      <c r="O17" s="53"/>
      <c r="P17" s="53"/>
      <c r="Q17" s="53"/>
      <c r="R17" s="53"/>
      <c r="S17" s="53"/>
      <c r="T17" s="53"/>
    </row>
    <row r="18" spans="1:20" ht="18" customHeight="1">
      <c r="A18" s="53"/>
      <c r="B18" s="73" t="s">
        <v>104</v>
      </c>
      <c r="C18" s="53" t="s">
        <v>97</v>
      </c>
      <c r="D18" s="53"/>
      <c r="E18" s="53"/>
      <c r="F18" s="53"/>
      <c r="G18" s="53"/>
      <c r="H18" s="53"/>
      <c r="I18" s="53"/>
      <c r="J18" s="53"/>
      <c r="K18" s="53"/>
      <c r="L18" s="53"/>
      <c r="M18" s="53"/>
      <c r="N18" s="53"/>
      <c r="O18" s="53"/>
      <c r="P18" s="53"/>
      <c r="Q18" s="53"/>
      <c r="R18" s="53"/>
      <c r="S18" s="53"/>
      <c r="T18" s="53"/>
    </row>
    <row r="19" spans="1:20" ht="18" customHeight="1">
      <c r="A19" s="53"/>
      <c r="B19" s="73" t="s">
        <v>105</v>
      </c>
      <c r="C19" s="53" t="s">
        <v>98</v>
      </c>
      <c r="D19" s="53"/>
      <c r="E19" s="53"/>
      <c r="F19" s="53"/>
      <c r="G19" s="53"/>
      <c r="H19" s="53"/>
      <c r="I19" s="53"/>
      <c r="J19" s="53"/>
      <c r="K19" s="53"/>
      <c r="L19" s="53"/>
      <c r="M19" s="53"/>
      <c r="N19" s="53"/>
      <c r="O19" s="53"/>
      <c r="P19" s="53"/>
      <c r="Q19" s="53"/>
      <c r="R19" s="53"/>
      <c r="S19" s="53"/>
      <c r="T19" s="53"/>
    </row>
    <row r="20" spans="1:20" ht="18" customHeight="1">
      <c r="A20" s="53"/>
      <c r="B20" s="53"/>
      <c r="C20" s="53" t="s">
        <v>52</v>
      </c>
      <c r="D20" s="53"/>
      <c r="E20" s="53"/>
      <c r="F20" s="53"/>
      <c r="G20" s="53"/>
      <c r="H20" s="53"/>
      <c r="I20" s="53"/>
      <c r="J20" s="53"/>
      <c r="K20" s="53"/>
      <c r="L20" s="53"/>
      <c r="M20" s="53"/>
      <c r="N20" s="53"/>
      <c r="O20" s="53"/>
      <c r="P20" s="53"/>
      <c r="Q20" s="53"/>
      <c r="R20" s="53"/>
      <c r="S20" s="53"/>
      <c r="T20" s="53"/>
    </row>
    <row r="21" spans="1:20" ht="18" customHeight="1">
      <c r="A21" s="53"/>
      <c r="B21" s="73" t="s">
        <v>106</v>
      </c>
      <c r="C21" s="53" t="s">
        <v>99</v>
      </c>
      <c r="D21" s="53"/>
      <c r="E21" s="53"/>
      <c r="F21" s="53"/>
      <c r="G21" s="53"/>
      <c r="H21" s="53"/>
      <c r="I21" s="53"/>
      <c r="J21" s="53"/>
      <c r="K21" s="53"/>
      <c r="L21" s="53"/>
      <c r="M21" s="53"/>
      <c r="N21" s="53"/>
      <c r="O21" s="53"/>
      <c r="P21" s="53"/>
      <c r="Q21" s="53"/>
      <c r="R21" s="53"/>
      <c r="S21" s="53"/>
      <c r="T21" s="53"/>
    </row>
    <row r="22" spans="1:20" ht="18" customHeight="1">
      <c r="A22" s="53"/>
      <c r="B22" s="53"/>
      <c r="C22" s="53"/>
      <c r="D22" s="53"/>
      <c r="E22" s="53"/>
      <c r="F22" s="53"/>
      <c r="G22" s="53"/>
      <c r="H22" s="53"/>
      <c r="I22" s="53"/>
      <c r="J22" s="53"/>
      <c r="K22" s="53"/>
      <c r="L22" s="53"/>
      <c r="M22" s="53"/>
      <c r="N22" s="53"/>
      <c r="O22" s="53"/>
      <c r="P22" s="53"/>
      <c r="Q22" s="53"/>
      <c r="R22" s="53"/>
      <c r="S22" s="53"/>
      <c r="T22" s="53"/>
    </row>
    <row r="23" spans="1:20" ht="18" customHeight="1">
      <c r="A23" s="53"/>
      <c r="B23" s="53" t="s">
        <v>411</v>
      </c>
      <c r="C23" s="53"/>
      <c r="D23" s="53"/>
      <c r="E23" s="53"/>
      <c r="F23" s="53"/>
      <c r="G23" s="53"/>
      <c r="H23" s="53"/>
      <c r="I23" s="53"/>
      <c r="J23" s="53"/>
      <c r="K23" s="53"/>
      <c r="L23" s="53"/>
      <c r="M23" s="53"/>
      <c r="N23" s="53"/>
      <c r="O23" s="53"/>
      <c r="P23" s="53"/>
      <c r="Q23" s="53"/>
      <c r="R23" s="53"/>
      <c r="S23" s="53"/>
      <c r="T23" s="53"/>
    </row>
    <row r="24" spans="1:20" ht="18" customHeight="1">
      <c r="A24" s="53"/>
      <c r="B24" s="53" t="s">
        <v>412</v>
      </c>
      <c r="C24" s="53"/>
      <c r="D24" s="53"/>
      <c r="E24" s="53"/>
      <c r="F24" s="53"/>
      <c r="G24" s="53"/>
      <c r="H24" s="53"/>
      <c r="I24" s="53"/>
      <c r="J24" s="53"/>
      <c r="K24" s="53"/>
      <c r="L24" s="53"/>
      <c r="M24" s="53"/>
      <c r="N24" s="53"/>
      <c r="O24" s="53"/>
      <c r="P24" s="53"/>
      <c r="Q24" s="53"/>
      <c r="R24" s="53"/>
      <c r="S24" s="53"/>
      <c r="T24" s="53"/>
    </row>
    <row r="25" spans="1:20" ht="18" customHeight="1">
      <c r="A25" s="53"/>
      <c r="B25" s="55"/>
      <c r="C25" s="55"/>
      <c r="D25" s="55"/>
      <c r="E25" s="55"/>
      <c r="F25" s="55"/>
      <c r="G25" s="55"/>
      <c r="H25" s="55"/>
      <c r="I25" s="55"/>
      <c r="J25" s="55"/>
      <c r="K25" s="55"/>
      <c r="L25" s="55"/>
      <c r="M25" s="55" t="s">
        <v>277</v>
      </c>
      <c r="N25" s="86"/>
      <c r="O25" s="53" t="s">
        <v>61</v>
      </c>
      <c r="P25" s="86"/>
      <c r="Q25" s="53" t="s">
        <v>62</v>
      </c>
      <c r="R25" s="86"/>
      <c r="S25" s="53" t="s">
        <v>63</v>
      </c>
      <c r="T25" s="53"/>
    </row>
    <row r="26" spans="1:20" ht="18" customHeight="1">
      <c r="A26" s="53"/>
      <c r="B26" s="53"/>
      <c r="C26" s="53"/>
      <c r="D26" s="53"/>
      <c r="E26" s="53"/>
      <c r="F26" s="53"/>
      <c r="G26" s="53"/>
      <c r="H26" s="53"/>
      <c r="I26" s="53"/>
      <c r="J26" s="53"/>
      <c r="K26" s="53"/>
      <c r="L26" s="53"/>
      <c r="M26" s="53"/>
      <c r="N26" s="53"/>
      <c r="O26" s="53"/>
      <c r="P26" s="53"/>
      <c r="Q26" s="53"/>
      <c r="R26" s="53"/>
      <c r="S26" s="53"/>
      <c r="T26" s="53"/>
    </row>
    <row r="27" spans="1:20" ht="18" customHeight="1">
      <c r="A27" s="53"/>
      <c r="B27" s="53" t="s">
        <v>53</v>
      </c>
      <c r="C27" s="53"/>
      <c r="D27" s="53"/>
      <c r="E27" s="53"/>
      <c r="F27" s="53"/>
      <c r="G27" s="53"/>
      <c r="H27" s="53"/>
      <c r="I27" s="53"/>
      <c r="J27" s="53"/>
      <c r="K27" s="53"/>
      <c r="L27" s="53"/>
      <c r="M27" s="53"/>
      <c r="N27" s="53"/>
      <c r="O27" s="53"/>
      <c r="P27" s="53"/>
      <c r="Q27" s="53"/>
      <c r="R27" s="53"/>
      <c r="S27" s="53"/>
      <c r="T27" s="53"/>
    </row>
    <row r="28" spans="1:20" ht="18" customHeight="1">
      <c r="A28" s="53"/>
      <c r="B28" s="53"/>
      <c r="C28" s="53"/>
      <c r="D28" s="53"/>
      <c r="E28" s="53"/>
      <c r="F28" s="53"/>
      <c r="G28" s="53"/>
      <c r="H28" s="53"/>
      <c r="I28" s="53"/>
      <c r="J28" s="53"/>
      <c r="K28" s="53"/>
      <c r="L28" s="53"/>
      <c r="M28" s="53"/>
      <c r="N28" s="53"/>
      <c r="O28" s="53"/>
      <c r="P28" s="53"/>
      <c r="Q28" s="53"/>
      <c r="R28" s="53"/>
      <c r="S28" s="53"/>
      <c r="T28" s="53"/>
    </row>
    <row r="29" spans="1:20" ht="18" customHeight="1">
      <c r="A29" s="53"/>
      <c r="B29" s="53"/>
      <c r="C29" s="53"/>
      <c r="D29" s="53"/>
      <c r="E29" s="53" t="s">
        <v>314</v>
      </c>
      <c r="F29" s="53"/>
      <c r="G29" s="53"/>
      <c r="H29" s="53"/>
      <c r="I29" s="53"/>
      <c r="J29" s="53"/>
      <c r="K29" s="53"/>
      <c r="L29" s="53"/>
      <c r="M29" s="53"/>
      <c r="N29" s="53"/>
      <c r="O29" s="53"/>
      <c r="P29" s="53"/>
      <c r="Q29" s="53"/>
      <c r="R29" s="53"/>
      <c r="S29" s="53"/>
      <c r="T29" s="53"/>
    </row>
    <row r="30" spans="1:20" ht="18" customHeight="1">
      <c r="A30" s="53"/>
      <c r="B30" s="53"/>
      <c r="C30" s="53"/>
      <c r="D30" s="53"/>
      <c r="E30" s="67" t="s">
        <v>108</v>
      </c>
      <c r="F30" s="67"/>
      <c r="G30" s="265">
        <f>交付申請書!L12</f>
        <v>0</v>
      </c>
      <c r="H30" s="265"/>
      <c r="I30" s="265"/>
      <c r="J30" s="265"/>
      <c r="K30" s="265"/>
      <c r="L30" s="265"/>
      <c r="M30" s="265"/>
      <c r="N30" s="265"/>
      <c r="O30" s="265"/>
      <c r="P30" s="265"/>
      <c r="Q30" s="265"/>
      <c r="R30" s="265"/>
      <c r="S30" s="265"/>
      <c r="T30" s="53"/>
    </row>
    <row r="31" spans="1:20" ht="18" customHeight="1">
      <c r="A31" s="53"/>
      <c r="B31" s="53"/>
      <c r="C31" s="53"/>
      <c r="D31" s="53"/>
      <c r="E31" s="53" t="s">
        <v>454</v>
      </c>
      <c r="F31" s="53"/>
      <c r="G31" s="53"/>
      <c r="H31" s="53"/>
      <c r="I31" s="53"/>
      <c r="J31" s="53"/>
      <c r="K31" s="53"/>
      <c r="L31" s="53"/>
      <c r="M31" s="53"/>
      <c r="N31" s="53"/>
      <c r="O31" s="53"/>
      <c r="P31" s="53"/>
      <c r="Q31" s="53"/>
      <c r="R31" s="53"/>
      <c r="S31" s="53"/>
      <c r="T31" s="53"/>
    </row>
    <row r="32" spans="1:20" ht="18" customHeight="1">
      <c r="A32" s="53"/>
      <c r="B32" s="53"/>
      <c r="C32" s="53"/>
      <c r="D32" s="53"/>
      <c r="E32" s="266" t="s">
        <v>54</v>
      </c>
      <c r="F32" s="266"/>
      <c r="G32" s="133"/>
      <c r="H32" s="133"/>
      <c r="I32" s="133"/>
      <c r="J32" s="133"/>
      <c r="K32" s="133"/>
      <c r="L32" s="133"/>
      <c r="M32" s="133"/>
      <c r="N32" s="133"/>
      <c r="O32" s="133"/>
      <c r="P32" s="133"/>
      <c r="Q32" s="133"/>
      <c r="R32" s="133"/>
      <c r="S32" s="133"/>
      <c r="T32" s="53"/>
    </row>
    <row r="33" spans="1:28" ht="18" customHeight="1">
      <c r="A33" s="53"/>
      <c r="B33" s="53"/>
      <c r="C33" s="53"/>
      <c r="D33" s="53"/>
      <c r="E33" s="67" t="s">
        <v>55</v>
      </c>
      <c r="F33" s="67"/>
      <c r="G33" s="263">
        <f>交付申請書!L14</f>
        <v>0</v>
      </c>
      <c r="H33" s="263"/>
      <c r="I33" s="263"/>
      <c r="J33" s="263"/>
      <c r="K33" s="263"/>
      <c r="L33" s="263"/>
      <c r="M33" s="263">
        <f>交付申請書!L15</f>
        <v>0</v>
      </c>
      <c r="N33" s="263"/>
      <c r="O33" s="263"/>
      <c r="P33" s="263">
        <f>交付申請書!O15</f>
        <v>0</v>
      </c>
      <c r="Q33" s="263"/>
      <c r="R33" s="263"/>
      <c r="S33" s="263"/>
      <c r="T33" s="53"/>
    </row>
    <row r="34" spans="1:28" ht="18" customHeight="1">
      <c r="A34" s="53"/>
      <c r="B34" s="53"/>
      <c r="C34" s="53"/>
      <c r="D34" s="53"/>
      <c r="E34" s="53"/>
      <c r="F34" s="53"/>
      <c r="G34" s="53"/>
      <c r="H34" s="53"/>
      <c r="I34" s="53"/>
      <c r="J34" s="53"/>
      <c r="K34" s="53"/>
      <c r="L34" s="53"/>
      <c r="M34" s="53"/>
      <c r="N34" s="53"/>
      <c r="O34" s="53"/>
      <c r="P34" s="53"/>
      <c r="Q34" s="53"/>
      <c r="R34" s="53"/>
      <c r="S34" s="53"/>
      <c r="T34" s="53"/>
    </row>
    <row r="35" spans="1:28" ht="18" customHeight="1">
      <c r="A35" s="53"/>
      <c r="B35" s="53"/>
      <c r="C35" s="53"/>
      <c r="D35" s="53"/>
      <c r="E35" s="53"/>
      <c r="F35" s="67" t="s">
        <v>415</v>
      </c>
      <c r="G35" s="67"/>
      <c r="H35" s="67"/>
      <c r="I35" s="67"/>
      <c r="J35" s="67"/>
      <c r="K35" s="111" t="s">
        <v>416</v>
      </c>
      <c r="L35" s="87"/>
      <c r="M35" s="67" t="s">
        <v>61</v>
      </c>
      <c r="N35" s="87"/>
      <c r="O35" s="67" t="s">
        <v>62</v>
      </c>
      <c r="P35" s="87"/>
      <c r="Q35" s="67" t="s">
        <v>417</v>
      </c>
      <c r="R35" s="67" t="s">
        <v>418</v>
      </c>
      <c r="S35" s="112" t="s">
        <v>416</v>
      </c>
      <c r="T35" s="53"/>
      <c r="AA35" s="30" t="b">
        <v>0</v>
      </c>
      <c r="AB35" s="30" t="b">
        <v>0</v>
      </c>
    </row>
    <row r="36" spans="1:28" ht="18" customHeight="1">
      <c r="A36" s="53"/>
      <c r="B36" s="53"/>
      <c r="C36" s="53"/>
      <c r="D36" s="53"/>
      <c r="E36" s="53"/>
      <c r="F36" s="53"/>
      <c r="G36" s="53"/>
      <c r="H36" s="53"/>
      <c r="I36" s="53"/>
      <c r="J36" s="53"/>
      <c r="K36" s="53"/>
      <c r="L36" s="53"/>
      <c r="M36" s="53"/>
      <c r="N36" s="53"/>
      <c r="O36" s="53"/>
      <c r="P36" s="53"/>
      <c r="Q36" s="53"/>
      <c r="R36" s="53"/>
      <c r="S36" s="53"/>
      <c r="T36" s="53"/>
      <c r="Z36" s="30" t="b">
        <v>0</v>
      </c>
      <c r="AA36" s="30" t="b">
        <v>0</v>
      </c>
      <c r="AB36" s="30" t="b">
        <v>0</v>
      </c>
    </row>
    <row r="37" spans="1:28" ht="18" customHeight="1">
      <c r="A37" s="53"/>
      <c r="B37" s="53"/>
      <c r="C37" s="53"/>
      <c r="D37" s="53"/>
      <c r="E37" s="53" t="s">
        <v>359</v>
      </c>
      <c r="F37" s="53"/>
      <c r="G37" s="53"/>
      <c r="H37" s="53"/>
      <c r="I37" s="53"/>
      <c r="J37" s="53"/>
      <c r="K37" s="53"/>
      <c r="L37" s="53"/>
      <c r="M37" s="53"/>
      <c r="N37" s="53"/>
      <c r="O37" s="53"/>
      <c r="P37" s="53"/>
      <c r="Q37" s="53"/>
      <c r="R37" s="53"/>
      <c r="S37" s="53"/>
      <c r="T37" s="53"/>
    </row>
    <row r="38" spans="1:28" ht="18" customHeight="1">
      <c r="A38" s="53"/>
      <c r="B38" s="53"/>
      <c r="C38" s="53"/>
      <c r="D38" s="53"/>
      <c r="E38" s="67" t="s">
        <v>108</v>
      </c>
      <c r="F38" s="67"/>
      <c r="G38" s="262"/>
      <c r="H38" s="262"/>
      <c r="I38" s="262"/>
      <c r="J38" s="262"/>
      <c r="K38" s="262"/>
      <c r="L38" s="262"/>
      <c r="M38" s="262"/>
      <c r="N38" s="262"/>
      <c r="O38" s="262"/>
      <c r="P38" s="262"/>
      <c r="Q38" s="262"/>
      <c r="R38" s="262"/>
      <c r="S38" s="262"/>
      <c r="T38" s="53"/>
      <c r="V38" s="113"/>
    </row>
    <row r="39" spans="1:28" ht="18" customHeight="1">
      <c r="A39" s="53"/>
      <c r="B39" s="53"/>
      <c r="C39" s="53"/>
      <c r="D39" s="53"/>
      <c r="E39" s="53"/>
      <c r="F39" s="53"/>
      <c r="G39" s="53"/>
      <c r="H39" s="53"/>
      <c r="I39" s="53"/>
      <c r="J39" s="53"/>
      <c r="K39" s="53"/>
      <c r="L39" s="53"/>
      <c r="M39" s="53"/>
      <c r="N39" s="53"/>
      <c r="O39" s="53"/>
      <c r="P39" s="53"/>
      <c r="Q39" s="53"/>
      <c r="R39" s="53"/>
      <c r="S39" s="53"/>
      <c r="T39" s="53"/>
    </row>
    <row r="40" spans="1:28" ht="18" customHeight="1">
      <c r="A40" s="53"/>
      <c r="B40" s="53"/>
      <c r="C40" s="53"/>
      <c r="D40" s="53"/>
      <c r="E40" s="53"/>
      <c r="F40" s="53"/>
      <c r="G40" s="53"/>
      <c r="H40" s="53"/>
      <c r="I40" s="53"/>
      <c r="J40" s="53"/>
      <c r="K40" s="53"/>
      <c r="L40" s="53"/>
      <c r="M40" s="53"/>
      <c r="N40" s="53"/>
      <c r="O40" s="53"/>
      <c r="P40" s="53"/>
      <c r="Q40" s="53"/>
      <c r="R40" s="53"/>
      <c r="S40" s="53"/>
      <c r="T40" s="53"/>
    </row>
    <row r="41" spans="1:28" ht="18" customHeight="1">
      <c r="A41" s="53"/>
      <c r="B41" s="53"/>
      <c r="C41" s="53"/>
      <c r="D41" s="53"/>
      <c r="E41" s="53"/>
      <c r="F41" s="53"/>
      <c r="G41" s="53"/>
      <c r="H41" s="53"/>
      <c r="I41" s="53"/>
      <c r="J41" s="53"/>
      <c r="K41" s="53"/>
      <c r="L41" s="53"/>
      <c r="M41" s="53"/>
      <c r="N41" s="53"/>
      <c r="O41" s="53"/>
      <c r="P41" s="53"/>
      <c r="Q41" s="53"/>
      <c r="R41" s="53"/>
      <c r="S41" s="53"/>
      <c r="T41" s="53"/>
    </row>
    <row r="42" spans="1:28" ht="18" customHeight="1">
      <c r="A42" s="53"/>
      <c r="B42" s="53"/>
      <c r="C42" s="53"/>
      <c r="D42" s="53"/>
      <c r="E42" s="53"/>
      <c r="F42" s="53"/>
      <c r="G42" s="53"/>
      <c r="H42" s="53"/>
      <c r="I42" s="53"/>
      <c r="J42" s="53"/>
      <c r="K42" s="53"/>
      <c r="L42" s="53"/>
      <c r="M42" s="53"/>
      <c r="N42" s="53"/>
      <c r="O42" s="53"/>
      <c r="P42" s="53"/>
      <c r="Q42" s="53"/>
      <c r="R42" s="53"/>
      <c r="S42" s="53"/>
      <c r="T42" s="53"/>
    </row>
    <row r="43" spans="1:28" ht="18" customHeight="1">
      <c r="A43" s="53"/>
      <c r="B43" s="53"/>
      <c r="C43" s="53"/>
      <c r="D43" s="53"/>
      <c r="E43" s="53"/>
      <c r="F43" s="53"/>
      <c r="G43" s="53"/>
      <c r="H43" s="53"/>
      <c r="I43" s="53"/>
      <c r="J43" s="53"/>
      <c r="K43" s="53"/>
      <c r="L43" s="53"/>
      <c r="M43" s="53"/>
      <c r="N43" s="53"/>
      <c r="O43" s="53"/>
      <c r="P43" s="53"/>
      <c r="Q43" s="53"/>
      <c r="R43" s="53"/>
      <c r="S43" s="53"/>
      <c r="T43" s="53"/>
    </row>
    <row r="44" spans="1:28" ht="18" customHeight="1">
      <c r="A44" s="53"/>
      <c r="B44" s="53"/>
      <c r="C44" s="53"/>
      <c r="D44" s="53"/>
      <c r="E44" s="53"/>
      <c r="F44" s="53"/>
      <c r="G44" s="53"/>
      <c r="H44" s="53"/>
      <c r="I44" s="53"/>
      <c r="J44" s="53"/>
      <c r="K44" s="53"/>
      <c r="L44" s="53"/>
      <c r="M44" s="53"/>
      <c r="N44" s="53"/>
      <c r="O44" s="53"/>
      <c r="P44" s="53"/>
      <c r="Q44" s="53"/>
      <c r="R44" s="53"/>
      <c r="S44" s="53"/>
      <c r="T44" s="53"/>
    </row>
    <row r="45" spans="1:28" ht="18" customHeight="1">
      <c r="A45" s="53"/>
      <c r="B45" s="53"/>
      <c r="C45" s="53"/>
      <c r="D45" s="53"/>
      <c r="E45" s="53"/>
      <c r="F45" s="53"/>
      <c r="G45" s="53"/>
      <c r="H45" s="53"/>
      <c r="I45" s="53"/>
      <c r="J45" s="53"/>
      <c r="K45" s="53"/>
      <c r="L45" s="53"/>
      <c r="M45" s="53"/>
      <c r="N45" s="53"/>
      <c r="O45" s="53"/>
      <c r="P45" s="53"/>
      <c r="Q45" s="53"/>
      <c r="R45" s="53"/>
      <c r="S45" s="53"/>
      <c r="T45" s="53"/>
    </row>
    <row r="46" spans="1:28" ht="18" customHeight="1">
      <c r="A46" s="53"/>
      <c r="B46" s="53"/>
      <c r="C46" s="53"/>
      <c r="D46" s="53"/>
      <c r="E46" s="53"/>
      <c r="F46" s="53"/>
      <c r="G46" s="53"/>
      <c r="H46" s="53"/>
      <c r="I46" s="53"/>
      <c r="J46" s="53"/>
      <c r="K46" s="53"/>
      <c r="L46" s="53"/>
      <c r="M46" s="53"/>
      <c r="N46" s="53"/>
      <c r="O46" s="53"/>
      <c r="P46" s="53"/>
      <c r="Q46" s="53"/>
      <c r="R46" s="53"/>
      <c r="S46" s="53"/>
      <c r="T46" s="53"/>
    </row>
    <row r="47" spans="1:28" ht="18" customHeight="1">
      <c r="A47" s="53"/>
      <c r="B47" s="53"/>
      <c r="C47" s="53"/>
      <c r="D47" s="53"/>
      <c r="E47" s="53"/>
      <c r="F47" s="53"/>
      <c r="G47" s="53"/>
      <c r="H47" s="53"/>
      <c r="I47" s="53"/>
      <c r="J47" s="53"/>
      <c r="K47" s="53"/>
      <c r="L47" s="53"/>
      <c r="M47" s="53"/>
      <c r="N47" s="53"/>
      <c r="O47" s="53"/>
      <c r="P47" s="53"/>
      <c r="Q47" s="53"/>
      <c r="R47" s="53"/>
      <c r="S47" s="53"/>
      <c r="T47" s="53"/>
    </row>
    <row r="48" spans="1:28" ht="18" customHeight="1">
      <c r="A48" s="53"/>
      <c r="B48" s="53"/>
      <c r="C48" s="53"/>
      <c r="D48" s="53"/>
      <c r="E48" s="53"/>
      <c r="F48" s="53"/>
      <c r="G48" s="53"/>
      <c r="H48" s="53"/>
      <c r="I48" s="53"/>
      <c r="J48" s="53"/>
      <c r="K48" s="53"/>
      <c r="L48" s="53"/>
      <c r="M48" s="53"/>
      <c r="N48" s="53"/>
      <c r="O48" s="53"/>
      <c r="P48" s="53"/>
      <c r="Q48" s="53"/>
      <c r="R48" s="53"/>
      <c r="S48" s="53"/>
      <c r="T48" s="53"/>
    </row>
    <row r="49" spans="1:20" ht="18" customHeight="1">
      <c r="A49" s="53"/>
      <c r="B49" s="53"/>
      <c r="C49" s="53"/>
      <c r="D49" s="53"/>
      <c r="E49" s="53"/>
      <c r="F49" s="53"/>
      <c r="G49" s="53"/>
      <c r="H49" s="53"/>
      <c r="I49" s="53"/>
      <c r="J49" s="53"/>
      <c r="K49" s="53"/>
      <c r="L49" s="53"/>
      <c r="M49" s="53"/>
      <c r="N49" s="53"/>
      <c r="O49" s="53"/>
      <c r="P49" s="53"/>
      <c r="Q49" s="53"/>
      <c r="R49" s="53"/>
      <c r="S49" s="53"/>
      <c r="T49" s="53"/>
    </row>
    <row r="50" spans="1:20" ht="18" customHeight="1">
      <c r="A50" s="53"/>
      <c r="B50" s="53"/>
      <c r="C50" s="53"/>
      <c r="D50" s="53"/>
      <c r="E50" s="53"/>
      <c r="F50" s="53"/>
      <c r="G50" s="53"/>
      <c r="H50" s="53"/>
      <c r="I50" s="53"/>
      <c r="J50" s="53"/>
      <c r="K50" s="53"/>
      <c r="L50" s="53"/>
      <c r="M50" s="53"/>
      <c r="N50" s="53"/>
      <c r="O50" s="53"/>
      <c r="P50" s="53"/>
      <c r="Q50" s="53"/>
      <c r="R50" s="53"/>
      <c r="S50" s="53"/>
      <c r="T50" s="53"/>
    </row>
    <row r="51" spans="1:20" ht="18" customHeight="1">
      <c r="A51" s="53"/>
      <c r="B51" s="53"/>
      <c r="C51" s="53"/>
      <c r="D51" s="53"/>
      <c r="E51" s="53"/>
      <c r="F51" s="53"/>
      <c r="G51" s="53"/>
      <c r="H51" s="53"/>
      <c r="I51" s="53"/>
      <c r="J51" s="53"/>
      <c r="K51" s="53"/>
      <c r="L51" s="53"/>
      <c r="M51" s="53"/>
      <c r="N51" s="53"/>
      <c r="O51" s="53"/>
      <c r="P51" s="53"/>
      <c r="Q51" s="53"/>
      <c r="R51" s="53"/>
      <c r="S51" s="53"/>
      <c r="T51" s="53"/>
    </row>
    <row r="52" spans="1:20" ht="18" customHeight="1">
      <c r="A52" s="53"/>
      <c r="B52" s="53"/>
      <c r="C52" s="53"/>
      <c r="D52" s="53"/>
      <c r="E52" s="53"/>
      <c r="F52" s="53"/>
      <c r="G52" s="53"/>
      <c r="H52" s="53"/>
      <c r="I52" s="53"/>
      <c r="J52" s="53"/>
      <c r="K52" s="53"/>
      <c r="L52" s="53"/>
      <c r="M52" s="53"/>
      <c r="N52" s="53"/>
      <c r="O52" s="53"/>
      <c r="P52" s="53"/>
      <c r="Q52" s="53"/>
      <c r="R52" s="53"/>
      <c r="S52" s="123"/>
    </row>
  </sheetData>
  <sheetProtection algorithmName="SHA-512" hashValue="DmKun+SygmrxFeTPr1KccxwdAojWIkSrGfpCqgKTi3d42rO51E95B6BwjMT2IyJDrYSXmtlhlLCP7MAHyZlanw==" saltValue="M3o0REiaRCAhepcWd/qMKw==" spinCount="100000" sheet="1" formatCells="0" selectLockedCells="1"/>
  <protectedRanges>
    <protectedRange sqref="G38" name="範囲2"/>
    <protectedRange sqref="G32 N25 P25 R25" name="範囲1"/>
    <protectedRange sqref="L35 N35 P35" name="範囲1_1"/>
  </protectedRanges>
  <mergeCells count="9">
    <mergeCell ref="G38:S38"/>
    <mergeCell ref="P33:S33"/>
    <mergeCell ref="M33:O33"/>
    <mergeCell ref="G33:L33"/>
    <mergeCell ref="B3:S3"/>
    <mergeCell ref="B9:S9"/>
    <mergeCell ref="G30:S30"/>
    <mergeCell ref="G32:S32"/>
    <mergeCell ref="E32:F32"/>
  </mergeCells>
  <phoneticPr fontId="9"/>
  <conditionalFormatting sqref="G32:S32">
    <cfRule type="cellIs" dxfId="78" priority="13" operator="equal">
      <formula>""</formula>
    </cfRule>
  </conditionalFormatting>
  <conditionalFormatting sqref="G38:S38">
    <cfRule type="cellIs" dxfId="77" priority="6" operator="equal">
      <formula>""</formula>
    </cfRule>
  </conditionalFormatting>
  <conditionalFormatting sqref="H35:K35">
    <cfRule type="expression" dxfId="76" priority="1">
      <formula>IF(AND($AA$36=FALSE,$AB$36=FALSE,$Z$36=FALSE),TRUE,"")</formula>
    </cfRule>
  </conditionalFormatting>
  <conditionalFormatting sqref="L35">
    <cfRule type="cellIs" dxfId="75" priority="5" operator="equal">
      <formula>""</formula>
    </cfRule>
  </conditionalFormatting>
  <conditionalFormatting sqref="N25">
    <cfRule type="cellIs" dxfId="74" priority="9" operator="equal">
      <formula>""</formula>
    </cfRule>
  </conditionalFormatting>
  <conditionalFormatting sqref="N35">
    <cfRule type="cellIs" dxfId="73" priority="4" operator="equal">
      <formula>""</formula>
    </cfRule>
  </conditionalFormatting>
  <conditionalFormatting sqref="P25">
    <cfRule type="cellIs" dxfId="72" priority="8" operator="equal">
      <formula>""</formula>
    </cfRule>
  </conditionalFormatting>
  <conditionalFormatting sqref="P35">
    <cfRule type="cellIs" dxfId="71" priority="3" operator="equal">
      <formula>""</formula>
    </cfRule>
  </conditionalFormatting>
  <conditionalFormatting sqref="R25">
    <cfRule type="cellIs" dxfId="70" priority="7" operator="equal">
      <formula>""</formula>
    </cfRule>
  </conditionalFormatting>
  <conditionalFormatting sqref="R35:S35">
    <cfRule type="expression" dxfId="69" priority="2">
      <formula>IF(AND($AA$35=FALSE,$AB$35=FALSE),TRUE,"")</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1367-0801-4EE5-81F5-14A0131353F0}">
  <sheetPr>
    <tabColor theme="4" tint="-0.249977111117893"/>
  </sheetPr>
  <dimension ref="A1:X52"/>
  <sheetViews>
    <sheetView view="pageBreakPreview" zoomScaleNormal="100" zoomScaleSheetLayoutView="100" workbookViewId="0">
      <selection activeCell="N8" sqref="N8"/>
    </sheetView>
  </sheetViews>
  <sheetFormatPr defaultRowHeight="12.75"/>
  <cols>
    <col min="1" max="1" width="7" customWidth="1"/>
    <col min="2" max="19" width="5.7109375" customWidth="1"/>
    <col min="20" max="20" width="7" customWidth="1"/>
  </cols>
  <sheetData>
    <row r="1" spans="1:24" ht="18" customHeight="1">
      <c r="A1" s="53"/>
      <c r="B1" s="53"/>
      <c r="C1" s="53"/>
      <c r="D1" s="53"/>
      <c r="E1" s="53"/>
      <c r="F1" s="53"/>
      <c r="G1" s="53"/>
      <c r="H1" s="53"/>
      <c r="I1" s="53"/>
      <c r="J1" s="53"/>
      <c r="K1" s="53"/>
      <c r="L1" s="53"/>
      <c r="M1" s="53"/>
      <c r="N1" s="53"/>
      <c r="O1" s="53"/>
      <c r="P1" s="53"/>
      <c r="Q1" s="53"/>
      <c r="R1" s="53"/>
      <c r="S1" s="53"/>
      <c r="T1" s="53"/>
    </row>
    <row r="2" spans="1:24" ht="18" customHeight="1">
      <c r="A2" s="53"/>
      <c r="B2" s="53"/>
      <c r="C2" s="53"/>
      <c r="D2" s="53"/>
      <c r="E2" s="53"/>
      <c r="F2" s="53"/>
      <c r="G2" s="53"/>
      <c r="H2" s="53"/>
      <c r="I2" s="53"/>
      <c r="J2" s="53"/>
      <c r="K2" s="53"/>
      <c r="L2" s="53"/>
      <c r="M2" s="53"/>
      <c r="N2" s="53"/>
      <c r="O2" s="53"/>
      <c r="P2" s="53"/>
      <c r="Q2" s="53"/>
      <c r="R2" s="53"/>
      <c r="S2" s="53"/>
      <c r="T2" s="53"/>
    </row>
    <row r="3" spans="1:24" ht="18" customHeight="1">
      <c r="A3" s="53"/>
      <c r="B3" s="53"/>
      <c r="C3" s="53"/>
      <c r="D3" s="53"/>
      <c r="E3" s="53"/>
      <c r="F3" s="53"/>
      <c r="G3" s="53"/>
      <c r="H3" s="53"/>
      <c r="I3" s="53"/>
      <c r="J3" s="53"/>
      <c r="K3" s="53"/>
      <c r="L3" s="53"/>
      <c r="M3" s="53"/>
      <c r="N3" s="53"/>
      <c r="O3" s="53"/>
      <c r="P3" s="53"/>
      <c r="Q3" s="53"/>
      <c r="R3" s="53"/>
      <c r="S3" s="53"/>
      <c r="T3" s="53"/>
    </row>
    <row r="4" spans="1:24" ht="18" customHeight="1">
      <c r="A4" s="53"/>
      <c r="B4" s="53"/>
      <c r="C4" s="53"/>
      <c r="D4" s="53"/>
      <c r="E4" s="53"/>
      <c r="F4" s="53"/>
      <c r="G4" s="53"/>
      <c r="H4" s="53"/>
      <c r="I4" s="53"/>
      <c r="J4" s="53"/>
      <c r="K4" s="53"/>
      <c r="L4" s="53"/>
      <c r="M4" s="53"/>
      <c r="N4" s="53"/>
      <c r="O4" s="53"/>
      <c r="P4" s="53"/>
      <c r="Q4" s="53"/>
      <c r="R4" s="53"/>
      <c r="S4" s="53"/>
      <c r="T4" s="53"/>
    </row>
    <row r="5" spans="1:24" ht="18" customHeight="1">
      <c r="A5" s="53"/>
      <c r="B5" s="272" t="s">
        <v>144</v>
      </c>
      <c r="C5" s="272"/>
      <c r="D5" s="272"/>
      <c r="E5" s="272"/>
      <c r="F5" s="272"/>
      <c r="G5" s="272"/>
      <c r="H5" s="272"/>
      <c r="I5" s="272"/>
      <c r="J5" s="272"/>
      <c r="K5" s="272"/>
      <c r="L5" s="272"/>
      <c r="M5" s="272"/>
      <c r="N5" s="272"/>
      <c r="O5" s="272"/>
      <c r="P5" s="272"/>
      <c r="Q5" s="272"/>
      <c r="R5" s="272"/>
      <c r="S5" s="272"/>
      <c r="T5" s="53"/>
    </row>
    <row r="6" spans="1:24" ht="18" customHeight="1">
      <c r="A6" s="53"/>
      <c r="B6" s="272"/>
      <c r="C6" s="272"/>
      <c r="D6" s="272"/>
      <c r="E6" s="272"/>
      <c r="F6" s="272"/>
      <c r="G6" s="272"/>
      <c r="H6" s="272"/>
      <c r="I6" s="272"/>
      <c r="J6" s="272"/>
      <c r="K6" s="272"/>
      <c r="L6" s="272"/>
      <c r="M6" s="272"/>
      <c r="N6" s="272"/>
      <c r="O6" s="272"/>
      <c r="P6" s="272"/>
      <c r="Q6" s="272"/>
      <c r="R6" s="272"/>
      <c r="S6" s="272"/>
      <c r="T6" s="53"/>
    </row>
    <row r="7" spans="1:24" ht="18" customHeight="1">
      <c r="A7" s="53"/>
      <c r="B7" s="272"/>
      <c r="C7" s="272"/>
      <c r="D7" s="272"/>
      <c r="E7" s="272"/>
      <c r="F7" s="272"/>
      <c r="G7" s="272"/>
      <c r="H7" s="272"/>
      <c r="I7" s="272"/>
      <c r="J7" s="272"/>
      <c r="K7" s="272"/>
      <c r="L7" s="272"/>
      <c r="M7" s="272"/>
      <c r="N7" s="272"/>
      <c r="O7" s="272"/>
      <c r="P7" s="272"/>
      <c r="Q7" s="272"/>
      <c r="R7" s="272"/>
      <c r="S7" s="272"/>
      <c r="T7" s="53"/>
      <c r="V7" s="39" t="s">
        <v>202</v>
      </c>
    </row>
    <row r="8" spans="1:24" ht="18" customHeight="1">
      <c r="A8" s="53"/>
      <c r="B8" s="55"/>
      <c r="C8" s="55"/>
      <c r="D8" s="55"/>
      <c r="E8" s="55"/>
      <c r="F8" s="55"/>
      <c r="G8" s="55"/>
      <c r="H8" s="55"/>
      <c r="I8" s="55"/>
      <c r="J8" s="55"/>
      <c r="K8" s="55"/>
      <c r="L8" s="55"/>
      <c r="M8" s="55" t="s">
        <v>277</v>
      </c>
      <c r="N8" s="86"/>
      <c r="O8" s="53" t="s">
        <v>61</v>
      </c>
      <c r="P8" s="86"/>
      <c r="Q8" s="53" t="s">
        <v>62</v>
      </c>
      <c r="R8" s="86"/>
      <c r="S8" s="53" t="s">
        <v>63</v>
      </c>
      <c r="T8" s="53"/>
      <c r="V8" s="2" t="s">
        <v>426</v>
      </c>
    </row>
    <row r="9" spans="1:24" ht="18" customHeight="1">
      <c r="A9" s="53"/>
      <c r="B9" s="53"/>
      <c r="C9" s="53"/>
      <c r="D9" s="53"/>
      <c r="E9" s="53"/>
      <c r="F9" s="53"/>
      <c r="G9" s="53"/>
      <c r="H9" s="53"/>
      <c r="I9" s="53"/>
      <c r="J9" s="53"/>
      <c r="K9" s="53"/>
      <c r="L9" s="53"/>
      <c r="M9" s="53"/>
      <c r="N9" s="53"/>
      <c r="O9" s="53"/>
      <c r="P9" s="53"/>
      <c r="Q9" s="53"/>
      <c r="R9" s="53"/>
      <c r="S9" s="53"/>
      <c r="T9" s="53"/>
      <c r="V9" s="2" t="s">
        <v>199</v>
      </c>
    </row>
    <row r="10" spans="1:24" ht="18" customHeight="1">
      <c r="A10" s="53"/>
      <c r="B10" s="53" t="s">
        <v>7</v>
      </c>
      <c r="C10" s="53"/>
      <c r="D10" s="53"/>
      <c r="E10" s="53"/>
      <c r="F10" s="53"/>
      <c r="G10" s="71"/>
      <c r="H10" s="53"/>
      <c r="I10" s="53"/>
      <c r="J10" s="53"/>
      <c r="K10" s="53"/>
      <c r="L10" s="53"/>
      <c r="M10" s="53"/>
      <c r="N10" s="53"/>
      <c r="O10" s="53"/>
      <c r="P10" s="53"/>
      <c r="Q10" s="53"/>
      <c r="R10" s="53"/>
      <c r="S10" s="53"/>
      <c r="T10" s="53"/>
      <c r="V10" s="2" t="s">
        <v>200</v>
      </c>
    </row>
    <row r="11" spans="1:24" ht="18" customHeight="1">
      <c r="A11" s="53"/>
      <c r="B11" s="53"/>
      <c r="C11" s="53"/>
      <c r="D11" s="53"/>
      <c r="E11" s="53"/>
      <c r="F11" s="53"/>
      <c r="G11" s="53"/>
      <c r="H11" s="53"/>
      <c r="I11" s="53"/>
      <c r="J11" s="53"/>
      <c r="K11" s="53"/>
      <c r="L11" s="53"/>
      <c r="M11" s="53"/>
      <c r="N11" s="53"/>
      <c r="O11" s="53"/>
      <c r="P11" s="53"/>
      <c r="Q11" s="53"/>
      <c r="R11" s="53"/>
      <c r="S11" s="53"/>
      <c r="T11" s="53"/>
      <c r="V11" s="2" t="s">
        <v>201</v>
      </c>
    </row>
    <row r="12" spans="1:24" ht="18" customHeight="1">
      <c r="A12" s="53"/>
      <c r="B12" s="53"/>
      <c r="C12" s="53"/>
      <c r="D12" s="53"/>
      <c r="E12" s="53"/>
      <c r="F12" s="53"/>
      <c r="G12" s="53"/>
      <c r="H12" s="53"/>
      <c r="I12" s="53"/>
      <c r="J12" s="53"/>
      <c r="K12" s="53"/>
      <c r="L12" s="53"/>
      <c r="M12" s="53"/>
      <c r="N12" s="53"/>
      <c r="O12" s="53"/>
      <c r="P12" s="53"/>
      <c r="Q12" s="53"/>
      <c r="R12" s="53"/>
      <c r="S12" s="53"/>
      <c r="T12" s="53"/>
      <c r="V12" s="40" t="s">
        <v>204</v>
      </c>
      <c r="X12" s="38" t="s">
        <v>425</v>
      </c>
    </row>
    <row r="13" spans="1:24" ht="18" customHeight="1">
      <c r="A13" s="53"/>
      <c r="B13" s="53"/>
      <c r="C13" s="53"/>
      <c r="G13" s="53"/>
      <c r="H13" s="53"/>
      <c r="I13" s="70" t="s">
        <v>145</v>
      </c>
      <c r="J13" s="70"/>
      <c r="K13" s="70"/>
      <c r="M13" s="53"/>
      <c r="N13" s="53"/>
      <c r="O13" s="53"/>
      <c r="P13" s="53"/>
      <c r="Q13" s="53"/>
      <c r="R13" s="53"/>
      <c r="S13" s="53"/>
      <c r="T13" s="53"/>
      <c r="V13" s="39" t="s">
        <v>203</v>
      </c>
    </row>
    <row r="14" spans="1:24" ht="18" customHeight="1">
      <c r="A14" s="53"/>
      <c r="B14" s="53"/>
      <c r="C14" s="53"/>
      <c r="G14" s="53"/>
      <c r="H14" s="53"/>
      <c r="I14" s="53"/>
      <c r="J14" s="275" t="s">
        <v>356</v>
      </c>
      <c r="K14" s="275"/>
      <c r="L14" s="275"/>
      <c r="M14" s="273">
        <f>交付申請書!L12</f>
        <v>0</v>
      </c>
      <c r="N14" s="273"/>
      <c r="O14" s="273"/>
      <c r="P14" s="273"/>
      <c r="Q14" s="273"/>
      <c r="R14" s="273"/>
      <c r="S14" s="53"/>
      <c r="T14" s="53"/>
    </row>
    <row r="15" spans="1:24" ht="18" customHeight="1">
      <c r="A15" s="53"/>
      <c r="B15" s="53"/>
      <c r="C15" s="53"/>
      <c r="G15" s="53"/>
      <c r="H15" s="53"/>
      <c r="I15" s="53"/>
      <c r="J15" s="70"/>
      <c r="K15" s="70"/>
      <c r="M15" s="273"/>
      <c r="N15" s="273"/>
      <c r="O15" s="273"/>
      <c r="P15" s="273"/>
      <c r="Q15" s="273"/>
      <c r="R15" s="273"/>
      <c r="S15" s="53"/>
      <c r="T15" s="53"/>
    </row>
    <row r="16" spans="1:24" ht="18" customHeight="1">
      <c r="A16" s="53"/>
      <c r="B16" s="53"/>
      <c r="C16" s="53"/>
      <c r="G16" s="53"/>
      <c r="H16" s="53"/>
      <c r="I16" s="53"/>
      <c r="J16" s="70"/>
      <c r="K16" s="70"/>
      <c r="M16" s="273"/>
      <c r="N16" s="273"/>
      <c r="O16" s="273"/>
      <c r="P16" s="273"/>
      <c r="Q16" s="273"/>
      <c r="R16" s="273"/>
      <c r="S16" s="53"/>
      <c r="T16" s="53"/>
    </row>
    <row r="17" spans="1:22" ht="18" customHeight="1">
      <c r="A17" s="53"/>
      <c r="B17" s="53"/>
      <c r="C17" s="53"/>
      <c r="G17" s="53"/>
      <c r="H17" s="53"/>
      <c r="I17" s="53"/>
      <c r="J17" s="276" t="s">
        <v>354</v>
      </c>
      <c r="K17" s="276"/>
      <c r="L17" s="276"/>
      <c r="M17" s="126">
        <f>交付申請書!L14</f>
        <v>0</v>
      </c>
      <c r="N17" s="126"/>
      <c r="O17" s="126"/>
      <c r="P17" s="126"/>
      <c r="Q17" s="126"/>
      <c r="R17" s="126"/>
      <c r="S17" s="53" t="s">
        <v>154</v>
      </c>
      <c r="T17" s="53"/>
      <c r="V17" s="13" t="s">
        <v>163</v>
      </c>
    </row>
    <row r="18" spans="1:22" ht="18" customHeight="1">
      <c r="A18" s="53"/>
      <c r="B18" s="53"/>
      <c r="C18" s="70"/>
      <c r="G18" s="70"/>
      <c r="H18" s="70"/>
      <c r="I18" s="70"/>
      <c r="J18" s="274" t="s">
        <v>355</v>
      </c>
      <c r="K18" s="274"/>
      <c r="L18" s="274"/>
      <c r="M18" s="126">
        <f>交付申請書!L15</f>
        <v>0</v>
      </c>
      <c r="N18" s="126"/>
      <c r="O18" s="126"/>
      <c r="P18" s="126"/>
      <c r="Q18" s="126"/>
      <c r="R18" s="126"/>
      <c r="S18" s="70"/>
      <c r="T18" s="53"/>
      <c r="V18" s="2" t="s">
        <v>358</v>
      </c>
    </row>
    <row r="19" spans="1:22" ht="18" customHeight="1">
      <c r="A19" s="53"/>
      <c r="B19" s="53"/>
      <c r="C19" s="53"/>
      <c r="G19" s="53"/>
      <c r="H19" s="53"/>
      <c r="I19" s="53"/>
      <c r="J19" s="70"/>
      <c r="K19" s="70"/>
      <c r="M19" s="133">
        <f>交付申請書!O15</f>
        <v>0</v>
      </c>
      <c r="N19" s="133"/>
      <c r="O19" s="133"/>
      <c r="P19" s="133"/>
      <c r="Q19" s="133"/>
      <c r="R19" s="133"/>
      <c r="S19" s="53"/>
      <c r="T19" s="53"/>
    </row>
    <row r="20" spans="1:22" ht="18" customHeight="1">
      <c r="A20" s="53"/>
      <c r="B20" s="53"/>
      <c r="C20" s="53"/>
      <c r="G20" s="53"/>
      <c r="H20" s="53"/>
      <c r="I20" s="53"/>
      <c r="J20" s="275" t="s">
        <v>357</v>
      </c>
      <c r="K20" s="275"/>
      <c r="L20" s="275"/>
      <c r="M20" s="131">
        <f>交付申請書!L17</f>
        <v>0</v>
      </c>
      <c r="N20" s="131"/>
      <c r="O20" s="131"/>
      <c r="P20" s="131"/>
      <c r="Q20" s="131"/>
      <c r="R20" s="131"/>
      <c r="S20" s="53"/>
      <c r="T20" s="53"/>
    </row>
    <row r="21" spans="1:22" ht="18" customHeight="1">
      <c r="A21" s="53"/>
      <c r="B21" s="53"/>
      <c r="C21" s="53"/>
      <c r="D21" s="53"/>
      <c r="E21" s="53"/>
      <c r="F21" s="53"/>
      <c r="G21" s="53"/>
      <c r="H21" s="53"/>
      <c r="I21" s="53"/>
      <c r="J21" s="53"/>
      <c r="K21" s="53"/>
      <c r="L21" s="53"/>
      <c r="M21" s="53"/>
      <c r="N21" s="53"/>
      <c r="O21" s="53"/>
      <c r="P21" s="53"/>
      <c r="Q21" s="53"/>
      <c r="R21" s="53"/>
      <c r="S21" s="53"/>
      <c r="T21" s="53"/>
    </row>
    <row r="22" spans="1:22" ht="18" customHeight="1">
      <c r="A22" s="53"/>
      <c r="B22" s="53"/>
      <c r="C22" s="53"/>
      <c r="D22" s="53"/>
      <c r="E22" s="53"/>
      <c r="F22" s="53"/>
      <c r="G22" s="53"/>
      <c r="H22" s="53"/>
      <c r="I22" s="53"/>
      <c r="J22" s="53"/>
      <c r="K22" s="53"/>
      <c r="L22" s="53"/>
      <c r="M22" s="53"/>
      <c r="N22" s="53"/>
      <c r="O22" s="53"/>
      <c r="P22" s="53"/>
      <c r="Q22" s="53"/>
      <c r="R22" s="53"/>
      <c r="S22" s="53"/>
      <c r="T22" s="53"/>
    </row>
    <row r="23" spans="1:22" ht="18" customHeight="1">
      <c r="A23" s="53"/>
      <c r="B23" s="53"/>
      <c r="C23" s="53"/>
      <c r="D23" s="53"/>
      <c r="E23" s="53"/>
      <c r="F23" s="53"/>
      <c r="G23" s="53"/>
      <c r="H23" s="53"/>
      <c r="I23" s="53"/>
      <c r="J23" s="53"/>
      <c r="K23" s="53"/>
      <c r="L23" s="53"/>
      <c r="M23" s="53"/>
      <c r="N23" s="53"/>
      <c r="O23" s="53"/>
      <c r="P23" s="53"/>
      <c r="Q23" s="53"/>
      <c r="R23" s="53"/>
      <c r="S23" s="53"/>
      <c r="T23" s="53"/>
    </row>
    <row r="24" spans="1:22" ht="18" customHeight="1">
      <c r="A24" s="53"/>
      <c r="B24" s="53"/>
      <c r="C24" s="53" t="s">
        <v>419</v>
      </c>
      <c r="D24" s="53"/>
      <c r="E24" s="53"/>
      <c r="F24" s="53"/>
      <c r="G24" s="53"/>
      <c r="H24" s="53"/>
      <c r="I24" s="53"/>
      <c r="J24" s="53"/>
      <c r="K24" s="53"/>
      <c r="L24" s="53"/>
      <c r="M24" s="53"/>
      <c r="N24" s="53"/>
      <c r="O24" s="53"/>
      <c r="P24" s="53"/>
      <c r="Q24" s="53"/>
      <c r="R24" s="53"/>
      <c r="S24" s="53"/>
      <c r="T24" s="53"/>
    </row>
    <row r="25" spans="1:22" ht="18" customHeight="1">
      <c r="A25" s="53"/>
      <c r="B25" s="53"/>
      <c r="C25" s="53" t="s">
        <v>420</v>
      </c>
      <c r="D25" s="53"/>
      <c r="E25" s="53"/>
      <c r="F25" s="53"/>
      <c r="G25" s="53"/>
      <c r="H25" s="53"/>
      <c r="I25" s="53"/>
      <c r="J25" s="53"/>
      <c r="K25" s="53"/>
      <c r="L25" s="53"/>
      <c r="M25" s="53"/>
      <c r="N25" s="53"/>
      <c r="O25" s="53"/>
      <c r="P25" s="53"/>
      <c r="Q25" s="53"/>
      <c r="R25" s="53"/>
      <c r="S25" s="53"/>
      <c r="T25" s="53"/>
    </row>
    <row r="26" spans="1:22" ht="18" customHeight="1">
      <c r="A26" s="53"/>
      <c r="B26" s="53"/>
      <c r="C26" s="53"/>
      <c r="D26" s="53"/>
      <c r="E26" s="53"/>
      <c r="F26" s="53"/>
      <c r="G26" s="53"/>
      <c r="H26" s="53"/>
      <c r="I26" s="53"/>
      <c r="J26" s="53"/>
      <c r="K26" s="53"/>
      <c r="L26" s="53"/>
      <c r="M26" s="53"/>
      <c r="N26" s="53"/>
      <c r="O26" s="53"/>
      <c r="P26" s="53"/>
      <c r="Q26" s="53"/>
      <c r="R26" s="53"/>
      <c r="S26" s="53"/>
      <c r="T26" s="53"/>
    </row>
    <row r="27" spans="1:22" ht="18" customHeight="1">
      <c r="A27" s="53"/>
      <c r="B27" s="53" t="s">
        <v>146</v>
      </c>
      <c r="C27" s="53"/>
      <c r="D27" s="53"/>
      <c r="E27" s="53"/>
      <c r="F27" s="53"/>
      <c r="G27" s="53"/>
      <c r="H27" s="53"/>
      <c r="I27" s="53"/>
      <c r="J27" s="53"/>
      <c r="K27" s="53"/>
      <c r="L27" s="53"/>
      <c r="M27" s="53"/>
      <c r="N27" s="53"/>
      <c r="O27" s="53"/>
      <c r="P27" s="53"/>
      <c r="Q27" s="53"/>
      <c r="R27" s="53"/>
      <c r="S27" s="53"/>
      <c r="T27" s="53"/>
    </row>
    <row r="28" spans="1:22" ht="18" customHeight="1">
      <c r="A28" s="53"/>
      <c r="B28" s="53" t="s">
        <v>147</v>
      </c>
      <c r="C28" s="53"/>
      <c r="D28" s="267"/>
      <c r="E28" s="267"/>
      <c r="F28" s="267"/>
      <c r="G28" s="267"/>
      <c r="H28" s="267"/>
      <c r="I28" s="267"/>
      <c r="J28" s="267"/>
      <c r="K28" s="267"/>
      <c r="L28" s="267"/>
      <c r="M28" s="267"/>
      <c r="N28" s="267"/>
      <c r="O28" s="267"/>
      <c r="P28" s="267"/>
      <c r="Q28" s="267"/>
      <c r="R28" s="267"/>
      <c r="S28" s="267"/>
      <c r="T28" s="53"/>
      <c r="V28" s="13" t="s">
        <v>162</v>
      </c>
    </row>
    <row r="29" spans="1:22" ht="18" customHeight="1">
      <c r="A29" s="53"/>
      <c r="B29" s="53" t="s">
        <v>148</v>
      </c>
      <c r="C29" s="53"/>
      <c r="D29" s="267"/>
      <c r="E29" s="267"/>
      <c r="F29" s="267"/>
      <c r="G29" s="267"/>
      <c r="H29" s="267"/>
      <c r="I29" s="267"/>
      <c r="J29" s="267"/>
      <c r="K29" s="267"/>
      <c r="L29" s="267"/>
      <c r="M29" s="267"/>
      <c r="N29" s="267"/>
      <c r="O29" s="267"/>
      <c r="P29" s="267"/>
      <c r="Q29" s="267"/>
      <c r="R29" s="267"/>
      <c r="S29" s="267"/>
      <c r="T29" s="53"/>
      <c r="V29" s="28"/>
    </row>
    <row r="30" spans="1:22" ht="18" customHeight="1">
      <c r="A30" s="53"/>
      <c r="B30" s="53" t="s">
        <v>149</v>
      </c>
      <c r="C30" s="53"/>
      <c r="D30" s="53"/>
      <c r="E30" s="53"/>
      <c r="F30" s="53"/>
      <c r="G30" s="53"/>
      <c r="H30" s="53"/>
      <c r="I30" s="53"/>
      <c r="J30" s="53"/>
      <c r="K30" s="53"/>
      <c r="L30" s="53"/>
      <c r="M30" s="53"/>
      <c r="N30" s="53"/>
      <c r="O30" s="53"/>
      <c r="P30" s="53"/>
      <c r="Q30" s="53"/>
      <c r="R30" s="53"/>
      <c r="S30" s="53"/>
      <c r="T30" s="53"/>
      <c r="V30" s="28"/>
    </row>
    <row r="31" spans="1:22" ht="18" customHeight="1">
      <c r="A31" s="53"/>
      <c r="B31" s="53"/>
      <c r="C31" s="270" t="s">
        <v>422</v>
      </c>
      <c r="D31" s="271"/>
      <c r="E31" s="268"/>
      <c r="F31" s="268"/>
      <c r="G31" s="268"/>
      <c r="H31" s="268"/>
      <c r="I31" s="268"/>
      <c r="J31" s="268"/>
      <c r="K31" s="268"/>
      <c r="L31" s="268"/>
      <c r="M31" s="268"/>
      <c r="N31" s="268"/>
      <c r="O31" s="268"/>
      <c r="P31" s="268"/>
      <c r="Q31" s="268"/>
      <c r="R31" s="268"/>
      <c r="S31" s="268"/>
      <c r="T31" s="53"/>
      <c r="V31" s="13" t="s">
        <v>157</v>
      </c>
    </row>
    <row r="32" spans="1:22" ht="18" customHeight="1">
      <c r="A32" s="53"/>
      <c r="B32" s="53"/>
      <c r="C32" s="114"/>
      <c r="D32" s="125"/>
      <c r="E32" s="268"/>
      <c r="F32" s="268"/>
      <c r="G32" s="268"/>
      <c r="H32" s="268"/>
      <c r="I32" s="268"/>
      <c r="J32" s="268"/>
      <c r="K32" s="268"/>
      <c r="L32" s="268"/>
      <c r="M32" s="268"/>
      <c r="N32" s="268"/>
      <c r="O32" s="268"/>
      <c r="P32" s="268"/>
      <c r="Q32" s="268"/>
      <c r="R32" s="268"/>
      <c r="S32" s="268"/>
      <c r="T32" s="53"/>
      <c r="V32" s="28"/>
    </row>
    <row r="33" spans="1:22" ht="18" customHeight="1">
      <c r="A33" s="53"/>
      <c r="B33" s="53"/>
      <c r="C33" s="270" t="s">
        <v>423</v>
      </c>
      <c r="D33" s="271"/>
      <c r="E33" s="269"/>
      <c r="F33" s="269"/>
      <c r="G33" s="269"/>
      <c r="H33" s="269"/>
      <c r="I33" s="269"/>
      <c r="J33" s="269"/>
      <c r="K33" s="269"/>
      <c r="L33" s="269"/>
      <c r="M33" s="269"/>
      <c r="N33" s="269"/>
      <c r="O33" s="269"/>
      <c r="P33" s="269"/>
      <c r="Q33" s="269"/>
      <c r="R33" s="269"/>
      <c r="S33" s="269"/>
      <c r="T33" s="53"/>
      <c r="V33" s="13" t="s">
        <v>155</v>
      </c>
    </row>
    <row r="34" spans="1:22" ht="18" customHeight="1">
      <c r="A34" s="53"/>
      <c r="B34" s="53"/>
      <c r="C34" s="270" t="s">
        <v>424</v>
      </c>
      <c r="D34" s="271"/>
      <c r="E34" s="269"/>
      <c r="F34" s="269"/>
      <c r="G34" s="269"/>
      <c r="H34" s="269"/>
      <c r="I34" s="269"/>
      <c r="J34" s="269"/>
      <c r="K34" s="269"/>
      <c r="L34" s="269"/>
      <c r="M34" s="269"/>
      <c r="N34" s="269"/>
      <c r="O34" s="269"/>
      <c r="P34" s="269"/>
      <c r="Q34" s="269"/>
      <c r="R34" s="269"/>
      <c r="S34" s="269"/>
      <c r="T34" s="53"/>
      <c r="V34" s="13" t="s">
        <v>156</v>
      </c>
    </row>
    <row r="35" spans="1:22" ht="18" customHeight="1">
      <c r="A35" s="53"/>
      <c r="B35" s="53"/>
      <c r="C35" s="53"/>
      <c r="D35" s="53"/>
      <c r="E35" s="53"/>
      <c r="F35" s="53"/>
      <c r="G35" s="53"/>
      <c r="H35" s="53"/>
      <c r="I35" s="53"/>
      <c r="J35" s="53"/>
      <c r="K35" s="53"/>
      <c r="L35" s="53"/>
      <c r="M35" s="53"/>
      <c r="N35" s="53"/>
      <c r="O35" s="53"/>
      <c r="P35" s="53"/>
      <c r="Q35" s="53"/>
      <c r="R35" s="53"/>
      <c r="S35" s="53"/>
      <c r="T35" s="53"/>
      <c r="V35" s="28"/>
    </row>
    <row r="36" spans="1:22" ht="18" customHeight="1">
      <c r="A36" s="53"/>
      <c r="B36" s="53"/>
      <c r="C36" s="53"/>
      <c r="D36" s="53"/>
      <c r="E36" s="53"/>
      <c r="F36" s="53"/>
      <c r="G36" s="53"/>
      <c r="H36" s="53"/>
      <c r="I36" s="53"/>
      <c r="J36" s="53"/>
      <c r="K36" s="53"/>
      <c r="L36" s="53"/>
      <c r="M36" s="53"/>
      <c r="N36" s="53"/>
      <c r="O36" s="53"/>
      <c r="P36" s="53"/>
      <c r="Q36" s="53"/>
      <c r="R36" s="53"/>
      <c r="S36" s="53"/>
      <c r="T36" s="53"/>
      <c r="V36" s="28"/>
    </row>
    <row r="37" spans="1:22" ht="18" customHeight="1">
      <c r="A37" s="53"/>
      <c r="B37" s="53" t="s">
        <v>150</v>
      </c>
      <c r="C37" s="53"/>
      <c r="D37" s="70"/>
      <c r="E37" s="70"/>
      <c r="F37" s="70"/>
      <c r="G37" s="70"/>
      <c r="H37" s="70"/>
      <c r="I37" s="70"/>
      <c r="J37" s="70"/>
      <c r="K37" s="70"/>
      <c r="L37" s="70"/>
      <c r="M37" s="70"/>
      <c r="N37" s="70"/>
      <c r="O37" s="70"/>
      <c r="P37" s="70"/>
      <c r="Q37" s="70"/>
      <c r="R37" s="70"/>
      <c r="S37" s="70"/>
      <c r="T37" s="53"/>
      <c r="V37" s="28"/>
    </row>
    <row r="38" spans="1:22" ht="18" customHeight="1">
      <c r="A38" s="53"/>
      <c r="B38" s="53" t="s">
        <v>151</v>
      </c>
      <c r="C38" s="53"/>
      <c r="D38" s="53"/>
      <c r="E38" s="129"/>
      <c r="F38" s="129"/>
      <c r="G38" s="129"/>
      <c r="H38" s="129"/>
      <c r="I38" s="129"/>
      <c r="J38" s="129"/>
      <c r="K38" s="129"/>
      <c r="L38" s="129"/>
      <c r="M38" s="129"/>
      <c r="N38" s="129"/>
      <c r="O38" s="129"/>
      <c r="P38" s="129"/>
      <c r="Q38" s="129"/>
      <c r="R38" s="129"/>
      <c r="S38" s="129"/>
      <c r="T38" s="53"/>
      <c r="V38" s="13" t="s">
        <v>158</v>
      </c>
    </row>
    <row r="39" spans="1:22" ht="18" customHeight="1">
      <c r="A39" s="53"/>
      <c r="B39" s="53"/>
      <c r="C39" s="53"/>
      <c r="D39" s="53"/>
      <c r="E39" s="129"/>
      <c r="F39" s="129"/>
      <c r="G39" s="129"/>
      <c r="H39" s="129"/>
      <c r="I39" s="129"/>
      <c r="J39" s="129"/>
      <c r="K39" s="129"/>
      <c r="L39" s="129"/>
      <c r="M39" s="129"/>
      <c r="N39" s="129"/>
      <c r="O39" s="129"/>
      <c r="P39" s="129"/>
      <c r="Q39" s="129"/>
      <c r="R39" s="129"/>
      <c r="S39" s="129"/>
      <c r="T39" s="53"/>
      <c r="V39" s="28"/>
    </row>
    <row r="40" spans="1:22" ht="18" customHeight="1">
      <c r="A40" s="53"/>
      <c r="B40" s="53" t="s">
        <v>152</v>
      </c>
      <c r="C40" s="53"/>
      <c r="D40" s="53"/>
      <c r="E40" s="129"/>
      <c r="F40" s="129"/>
      <c r="G40" s="129"/>
      <c r="H40" s="129"/>
      <c r="I40" s="129"/>
      <c r="J40" s="129"/>
      <c r="K40" s="129"/>
      <c r="L40" s="129"/>
      <c r="M40" s="129"/>
      <c r="N40" s="129"/>
      <c r="O40" s="129"/>
      <c r="P40" s="129"/>
      <c r="Q40" s="129"/>
      <c r="R40" s="129"/>
      <c r="S40" s="129"/>
      <c r="T40" s="53"/>
      <c r="V40" s="28"/>
    </row>
    <row r="41" spans="1:22" ht="18" customHeight="1">
      <c r="A41" s="53"/>
      <c r="B41" s="53"/>
      <c r="C41" s="53"/>
      <c r="D41" s="53"/>
      <c r="E41" s="129"/>
      <c r="F41" s="129"/>
      <c r="G41" s="129"/>
      <c r="H41" s="129"/>
      <c r="I41" s="129"/>
      <c r="J41" s="129"/>
      <c r="K41" s="129"/>
      <c r="L41" s="129"/>
      <c r="M41" s="129"/>
      <c r="N41" s="129"/>
      <c r="O41" s="129"/>
      <c r="P41" s="129"/>
      <c r="Q41" s="129"/>
      <c r="R41" s="129"/>
      <c r="S41" s="129"/>
      <c r="T41" s="53"/>
      <c r="V41" s="28"/>
    </row>
    <row r="42" spans="1:22" ht="18" customHeight="1">
      <c r="A42" s="53"/>
      <c r="B42" s="53" t="s">
        <v>153</v>
      </c>
      <c r="C42" s="53"/>
      <c r="D42" s="53"/>
      <c r="E42" s="267"/>
      <c r="F42" s="267"/>
      <c r="G42" s="267"/>
      <c r="H42" s="267"/>
      <c r="I42" s="267"/>
      <c r="J42" s="267"/>
      <c r="K42" s="267"/>
      <c r="L42" s="267"/>
      <c r="M42" s="267"/>
      <c r="N42" s="267"/>
      <c r="O42" s="267"/>
      <c r="P42" s="267"/>
      <c r="Q42" s="267"/>
      <c r="R42" s="267"/>
      <c r="S42" s="267"/>
      <c r="T42" s="53"/>
      <c r="V42" s="13" t="s">
        <v>159</v>
      </c>
    </row>
    <row r="43" spans="1:22" ht="18" customHeight="1">
      <c r="A43" s="53"/>
      <c r="B43" s="53"/>
      <c r="C43" s="53"/>
      <c r="D43" s="53"/>
      <c r="E43" s="267"/>
      <c r="F43" s="267"/>
      <c r="G43" s="267"/>
      <c r="H43" s="267"/>
      <c r="I43" s="267"/>
      <c r="J43" s="267"/>
      <c r="K43" s="267"/>
      <c r="L43" s="267"/>
      <c r="M43" s="267"/>
      <c r="N43" s="267"/>
      <c r="O43" s="267"/>
      <c r="P43" s="267"/>
      <c r="Q43" s="267"/>
      <c r="R43" s="267"/>
      <c r="S43" s="267"/>
      <c r="T43" s="53"/>
      <c r="V43" s="13" t="s">
        <v>160</v>
      </c>
    </row>
    <row r="44" spans="1:22" ht="18" customHeight="1">
      <c r="A44" s="53"/>
      <c r="B44" s="53" t="s">
        <v>421</v>
      </c>
      <c r="C44" s="53"/>
      <c r="D44" s="53"/>
      <c r="E44" s="129"/>
      <c r="F44" s="129"/>
      <c r="G44" s="129"/>
      <c r="H44" s="129"/>
      <c r="I44" s="129"/>
      <c r="J44" s="129"/>
      <c r="K44" s="129"/>
      <c r="L44" s="129"/>
      <c r="M44" s="129"/>
      <c r="N44" s="129"/>
      <c r="O44" s="129"/>
      <c r="P44" s="129"/>
      <c r="Q44" s="129"/>
      <c r="R44" s="129"/>
      <c r="S44" s="129"/>
      <c r="T44" s="53"/>
      <c r="V44" s="13" t="s">
        <v>161</v>
      </c>
    </row>
    <row r="45" spans="1:22" ht="18" customHeight="1">
      <c r="A45" s="53"/>
      <c r="B45" s="53"/>
      <c r="C45" s="53"/>
      <c r="D45" s="53"/>
      <c r="E45" s="129"/>
      <c r="F45" s="129"/>
      <c r="G45" s="129"/>
      <c r="H45" s="129"/>
      <c r="I45" s="129"/>
      <c r="J45" s="129"/>
      <c r="K45" s="129"/>
      <c r="L45" s="129"/>
      <c r="M45" s="129"/>
      <c r="N45" s="129"/>
      <c r="O45" s="129"/>
      <c r="P45" s="129"/>
      <c r="Q45" s="129"/>
      <c r="R45" s="129"/>
      <c r="S45" s="129"/>
      <c r="T45" s="53"/>
      <c r="V45" s="28"/>
    </row>
    <row r="46" spans="1:22" ht="18" customHeight="1">
      <c r="A46" s="53"/>
      <c r="B46" s="53"/>
      <c r="C46" s="70"/>
      <c r="D46" s="70"/>
      <c r="E46" s="70"/>
      <c r="F46" s="70"/>
      <c r="G46" s="70"/>
      <c r="H46" s="70"/>
      <c r="I46" s="70"/>
      <c r="J46" s="70"/>
      <c r="K46" s="70"/>
      <c r="L46" s="70"/>
      <c r="M46" s="70"/>
      <c r="N46" s="70"/>
      <c r="O46" s="70"/>
      <c r="P46" s="70"/>
      <c r="Q46" s="70"/>
      <c r="R46" s="70"/>
      <c r="S46" s="70"/>
      <c r="T46" s="53"/>
    </row>
    <row r="47" spans="1:22" ht="18" customHeight="1">
      <c r="A47" s="53"/>
      <c r="B47" s="53"/>
      <c r="C47" s="70"/>
      <c r="D47" s="70"/>
      <c r="E47" s="70"/>
      <c r="F47" s="70"/>
      <c r="G47" s="70"/>
      <c r="H47" s="70"/>
      <c r="I47" s="70"/>
      <c r="J47" s="70"/>
      <c r="K47" s="70"/>
      <c r="L47" s="70"/>
      <c r="M47" s="70"/>
      <c r="N47" s="70"/>
      <c r="O47" s="70"/>
      <c r="P47" s="70"/>
      <c r="Q47" s="70"/>
      <c r="R47" s="70"/>
      <c r="S47" s="70"/>
      <c r="T47" s="53"/>
    </row>
    <row r="48" spans="1:22" ht="18" customHeight="1">
      <c r="A48" s="53"/>
      <c r="B48" s="53"/>
      <c r="C48" s="70"/>
      <c r="D48" s="70"/>
      <c r="E48" s="70"/>
      <c r="F48" s="70"/>
      <c r="G48" s="70"/>
      <c r="H48" s="70"/>
      <c r="I48" s="70"/>
      <c r="J48" s="70"/>
      <c r="K48" s="70"/>
      <c r="L48" s="70"/>
      <c r="M48" s="70"/>
      <c r="N48" s="70"/>
      <c r="O48" s="70"/>
      <c r="P48" s="70"/>
      <c r="Q48" s="70"/>
      <c r="R48" s="70"/>
      <c r="S48" s="70"/>
      <c r="T48" s="53"/>
    </row>
    <row r="49" spans="1:20" ht="18" customHeight="1">
      <c r="A49" s="53"/>
      <c r="B49" s="53"/>
      <c r="C49" s="74"/>
      <c r="D49" s="74"/>
      <c r="E49" s="74"/>
      <c r="F49" s="74"/>
      <c r="G49" s="74"/>
      <c r="H49" s="74"/>
      <c r="I49" s="74"/>
      <c r="J49" s="74"/>
      <c r="K49" s="74"/>
      <c r="L49" s="74"/>
      <c r="M49" s="74"/>
      <c r="N49" s="74"/>
      <c r="O49" s="74"/>
      <c r="P49" s="74"/>
      <c r="Q49" s="74"/>
      <c r="R49" s="74"/>
      <c r="S49" s="74"/>
      <c r="T49" s="53"/>
    </row>
    <row r="50" spans="1:20" ht="18" customHeight="1">
      <c r="A50" s="53"/>
      <c r="B50" s="53"/>
      <c r="C50" s="74"/>
      <c r="D50" s="74"/>
      <c r="E50" s="74"/>
      <c r="F50" s="74"/>
      <c r="G50" s="74"/>
      <c r="H50" s="74"/>
      <c r="I50" s="74"/>
      <c r="J50" s="74"/>
      <c r="K50" s="74"/>
      <c r="L50" s="74"/>
      <c r="M50" s="74"/>
      <c r="N50" s="74"/>
      <c r="O50" s="74"/>
      <c r="P50" s="74"/>
      <c r="Q50" s="74"/>
      <c r="R50" s="74"/>
      <c r="S50" s="74"/>
      <c r="T50" s="53"/>
    </row>
    <row r="51" spans="1:20" ht="18" customHeight="1">
      <c r="A51" s="53"/>
      <c r="B51" s="53"/>
      <c r="C51" s="70"/>
      <c r="D51" s="70"/>
      <c r="E51" s="70"/>
      <c r="F51" s="70"/>
      <c r="G51" s="70"/>
      <c r="H51" s="70"/>
      <c r="I51" s="70"/>
      <c r="J51" s="70"/>
      <c r="K51" s="70"/>
      <c r="L51" s="70"/>
      <c r="M51" s="70"/>
      <c r="N51" s="70"/>
      <c r="O51" s="70"/>
      <c r="P51" s="70"/>
      <c r="Q51" s="70"/>
      <c r="R51" s="70"/>
      <c r="S51" s="70"/>
      <c r="T51" s="53"/>
    </row>
    <row r="52" spans="1:20" ht="18" customHeight="1">
      <c r="A52" s="53"/>
      <c r="B52" s="53"/>
      <c r="C52" s="53"/>
      <c r="D52" s="53"/>
      <c r="E52" s="70"/>
      <c r="F52" s="70"/>
      <c r="G52" s="70"/>
      <c r="H52" s="70"/>
      <c r="I52" s="70"/>
      <c r="J52" s="70"/>
      <c r="K52" s="70"/>
      <c r="L52" s="70"/>
      <c r="M52" s="70"/>
      <c r="N52" s="70"/>
      <c r="O52" s="70"/>
      <c r="P52" s="70"/>
      <c r="Q52" s="70"/>
      <c r="R52" s="70"/>
      <c r="S52" s="123"/>
    </row>
  </sheetData>
  <sheetProtection algorithmName="SHA-512" hashValue="lfx4CnXqSwEC8WmXfNfMWGVBKdUinXANJfagjSb2PWizaglz37lJwHeciKCkEXLks+t5BSZvouqX5GVqrVZhog==" saltValue="Y1/c0ioLg8tnMubM7izWXA==" spinCount="100000" sheet="1" formatCells="0" selectLockedCells="1"/>
  <protectedRanges>
    <protectedRange sqref="M18:R20" name="範囲2"/>
    <protectedRange sqref="N8 P8 R8 M14 E38:S45 D28 E31 E33:E34 M17" name="範囲1"/>
  </protectedRanges>
  <mergeCells count="21">
    <mergeCell ref="C31:D31"/>
    <mergeCell ref="C33:D33"/>
    <mergeCell ref="C34:D34"/>
    <mergeCell ref="B5:S7"/>
    <mergeCell ref="D28:S29"/>
    <mergeCell ref="M14:R16"/>
    <mergeCell ref="M17:R17"/>
    <mergeCell ref="M20:R20"/>
    <mergeCell ref="J18:L18"/>
    <mergeCell ref="J14:L14"/>
    <mergeCell ref="J17:L17"/>
    <mergeCell ref="J20:L20"/>
    <mergeCell ref="M18:R18"/>
    <mergeCell ref="E38:S39"/>
    <mergeCell ref="E40:S41"/>
    <mergeCell ref="E42:S43"/>
    <mergeCell ref="E44:S45"/>
    <mergeCell ref="M19:R19"/>
    <mergeCell ref="E31:S32"/>
    <mergeCell ref="E33:S33"/>
    <mergeCell ref="E34:S34"/>
  </mergeCells>
  <phoneticPr fontId="9"/>
  <conditionalFormatting sqref="D28">
    <cfRule type="cellIs" dxfId="68" priority="10" operator="equal">
      <formula>""</formula>
    </cfRule>
  </conditionalFormatting>
  <conditionalFormatting sqref="E31">
    <cfRule type="cellIs" dxfId="67" priority="9" operator="equal">
      <formula>""</formula>
    </cfRule>
  </conditionalFormatting>
  <conditionalFormatting sqref="E33:E34">
    <cfRule type="cellIs" dxfId="66" priority="7" operator="equal">
      <formula>""</formula>
    </cfRule>
  </conditionalFormatting>
  <conditionalFormatting sqref="E38 E40 E42 E44">
    <cfRule type="cellIs" dxfId="65" priority="4" operator="equal">
      <formula>""</formula>
    </cfRule>
  </conditionalFormatting>
  <conditionalFormatting sqref="M14">
    <cfRule type="cellIs" dxfId="64" priority="12" operator="equal">
      <formula>""</formula>
    </cfRule>
  </conditionalFormatting>
  <conditionalFormatting sqref="M17:M18 M48">
    <cfRule type="cellIs" priority="11" operator="equal">
      <formula>""</formula>
    </cfRule>
  </conditionalFormatting>
  <conditionalFormatting sqref="N8">
    <cfRule type="cellIs" dxfId="63" priority="3" operator="equal">
      <formula>""</formula>
    </cfRule>
  </conditionalFormatting>
  <conditionalFormatting sqref="P8">
    <cfRule type="cellIs" dxfId="62" priority="2" operator="equal">
      <formula>""</formula>
    </cfRule>
  </conditionalFormatting>
  <conditionalFormatting sqref="R8">
    <cfRule type="cellIs" dxfId="61" priority="1" operator="equal">
      <formula>""</formula>
    </cfRule>
  </conditionalFormatting>
  <hyperlinks>
    <hyperlink ref="X12" r:id="rId1" xr:uid="{689128F7-5FCB-4C4F-8F09-A19254BC74DC}"/>
  </hyperlinks>
  <pageMargins left="0.7" right="0.7" top="0.75" bottom="0.75" header="0.3" footer="0.3"/>
  <pageSetup paperSize="9" scale="76"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D86CF-C516-41FC-860E-56367772164A}">
  <dimension ref="B1:S74"/>
  <sheetViews>
    <sheetView view="pageBreakPreview" zoomScale="130" zoomScaleNormal="100" zoomScaleSheetLayoutView="130" workbookViewId="0">
      <selection activeCell="B3" sqref="B3:S4"/>
    </sheetView>
  </sheetViews>
  <sheetFormatPr defaultRowHeight="12.75"/>
  <cols>
    <col min="1" max="1" width="4.28515625" customWidth="1"/>
    <col min="2" max="3" width="5.7109375" customWidth="1"/>
    <col min="4" max="4" width="12.42578125" customWidth="1"/>
    <col min="5" max="16" width="5.7109375" customWidth="1"/>
    <col min="17" max="17" width="14.7109375" customWidth="1"/>
    <col min="18" max="19" width="5.7109375" customWidth="1"/>
    <col min="20" max="20" width="7" customWidth="1"/>
  </cols>
  <sheetData>
    <row r="1" spans="2:19" ht="18" customHeight="1">
      <c r="B1" s="39" t="s">
        <v>455</v>
      </c>
    </row>
    <row r="2" spans="2:19" ht="18" customHeight="1">
      <c r="B2" s="39" t="s">
        <v>456</v>
      </c>
    </row>
    <row r="3" spans="2:19" ht="18" customHeight="1">
      <c r="B3" s="277" t="s">
        <v>238</v>
      </c>
      <c r="C3" s="277"/>
      <c r="D3" s="277"/>
      <c r="E3" s="277"/>
      <c r="F3" s="277"/>
      <c r="G3" s="277"/>
      <c r="H3" s="277"/>
      <c r="I3" s="277"/>
      <c r="J3" s="277"/>
      <c r="K3" s="277"/>
      <c r="L3" s="277"/>
      <c r="M3" s="277"/>
      <c r="N3" s="277"/>
      <c r="O3" s="277"/>
      <c r="P3" s="277"/>
      <c r="Q3" s="277"/>
      <c r="R3" s="277"/>
      <c r="S3" s="277"/>
    </row>
    <row r="4" spans="2:19" ht="18" customHeight="1">
      <c r="B4" s="277"/>
      <c r="C4" s="277"/>
      <c r="D4" s="277"/>
      <c r="E4" s="277"/>
      <c r="F4" s="277"/>
      <c r="G4" s="277"/>
      <c r="H4" s="277"/>
      <c r="I4" s="277"/>
      <c r="J4" s="277"/>
      <c r="K4" s="277"/>
      <c r="L4" s="277"/>
      <c r="M4" s="277"/>
      <c r="N4" s="277"/>
      <c r="O4" s="277"/>
      <c r="P4" s="277"/>
      <c r="Q4" s="277"/>
      <c r="R4" s="277"/>
      <c r="S4" s="277"/>
    </row>
    <row r="5" spans="2:19" ht="18" customHeight="1">
      <c r="B5" s="2"/>
    </row>
    <row r="6" spans="2:19" ht="15" customHeight="1">
      <c r="B6" s="278" t="s">
        <v>125</v>
      </c>
      <c r="C6" s="278" t="s">
        <v>198</v>
      </c>
      <c r="D6" s="279"/>
      <c r="E6" s="280" t="s">
        <v>197</v>
      </c>
      <c r="F6" s="281"/>
      <c r="G6" s="281"/>
      <c r="H6" s="281"/>
      <c r="I6" s="282"/>
      <c r="J6" s="280" t="s">
        <v>196</v>
      </c>
      <c r="K6" s="281"/>
      <c r="L6" s="281"/>
      <c r="M6" s="281"/>
      <c r="N6" s="281"/>
      <c r="O6" s="281"/>
      <c r="P6" s="281"/>
      <c r="Q6" s="282"/>
      <c r="R6" s="278" t="s">
        <v>237</v>
      </c>
      <c r="S6" s="279"/>
    </row>
    <row r="7" spans="2:19" ht="15" customHeight="1">
      <c r="B7" s="278"/>
      <c r="C7" s="279"/>
      <c r="D7" s="279"/>
      <c r="E7" s="283"/>
      <c r="F7" s="284"/>
      <c r="G7" s="284"/>
      <c r="H7" s="284"/>
      <c r="I7" s="285"/>
      <c r="J7" s="283"/>
      <c r="K7" s="284"/>
      <c r="L7" s="284"/>
      <c r="M7" s="284"/>
      <c r="N7" s="284"/>
      <c r="O7" s="284"/>
      <c r="P7" s="284"/>
      <c r="Q7" s="285"/>
      <c r="R7" s="279"/>
      <c r="S7" s="279"/>
    </row>
    <row r="8" spans="2:19" ht="15" customHeight="1">
      <c r="B8" s="299">
        <v>1</v>
      </c>
      <c r="C8" s="286" t="s">
        <v>221</v>
      </c>
      <c r="D8" s="306"/>
      <c r="E8" s="286" t="s">
        <v>220</v>
      </c>
      <c r="F8" s="287"/>
      <c r="G8" s="287"/>
      <c r="H8" s="287"/>
      <c r="I8" s="288"/>
      <c r="J8" s="292" t="s">
        <v>236</v>
      </c>
      <c r="K8" s="293"/>
      <c r="L8" s="293"/>
      <c r="M8" s="293"/>
      <c r="N8" s="293"/>
      <c r="O8" s="293"/>
      <c r="P8" s="293"/>
      <c r="Q8" s="294"/>
      <c r="R8" s="298"/>
      <c r="S8" s="298"/>
    </row>
    <row r="9" spans="2:19" ht="15" customHeight="1">
      <c r="B9" s="299"/>
      <c r="C9" s="307"/>
      <c r="D9" s="308"/>
      <c r="E9" s="289"/>
      <c r="F9" s="290"/>
      <c r="G9" s="290"/>
      <c r="H9" s="290"/>
      <c r="I9" s="291"/>
      <c r="J9" s="295"/>
      <c r="K9" s="296"/>
      <c r="L9" s="296"/>
      <c r="M9" s="296"/>
      <c r="N9" s="296"/>
      <c r="O9" s="296"/>
      <c r="P9" s="296"/>
      <c r="Q9" s="297"/>
      <c r="R9" s="298"/>
      <c r="S9" s="298"/>
    </row>
    <row r="10" spans="2:19" ht="15" customHeight="1">
      <c r="B10" s="299">
        <v>2</v>
      </c>
      <c r="C10" s="307"/>
      <c r="D10" s="308"/>
      <c r="E10" s="286" t="s">
        <v>194</v>
      </c>
      <c r="F10" s="287"/>
      <c r="G10" s="287"/>
      <c r="H10" s="287"/>
      <c r="I10" s="288"/>
      <c r="J10" s="292" t="s">
        <v>218</v>
      </c>
      <c r="K10" s="293"/>
      <c r="L10" s="293"/>
      <c r="M10" s="293"/>
      <c r="N10" s="293"/>
      <c r="O10" s="293"/>
      <c r="P10" s="293"/>
      <c r="Q10" s="294"/>
      <c r="R10" s="298"/>
      <c r="S10" s="298"/>
    </row>
    <row r="11" spans="2:19" ht="15" customHeight="1">
      <c r="B11" s="299"/>
      <c r="C11" s="307"/>
      <c r="D11" s="308"/>
      <c r="E11" s="289"/>
      <c r="F11" s="290"/>
      <c r="G11" s="290"/>
      <c r="H11" s="290"/>
      <c r="I11" s="291"/>
      <c r="J11" s="295"/>
      <c r="K11" s="296"/>
      <c r="L11" s="296"/>
      <c r="M11" s="296"/>
      <c r="N11" s="296"/>
      <c r="O11" s="296"/>
      <c r="P11" s="296"/>
      <c r="Q11" s="297"/>
      <c r="R11" s="298"/>
      <c r="S11" s="298"/>
    </row>
    <row r="12" spans="2:19" ht="15" customHeight="1">
      <c r="B12" s="299">
        <v>3</v>
      </c>
      <c r="C12" s="307"/>
      <c r="D12" s="308"/>
      <c r="E12" s="286" t="s">
        <v>191</v>
      </c>
      <c r="F12" s="287"/>
      <c r="G12" s="287"/>
      <c r="H12" s="287"/>
      <c r="I12" s="288"/>
      <c r="J12" s="292" t="s">
        <v>190</v>
      </c>
      <c r="K12" s="293"/>
      <c r="L12" s="293"/>
      <c r="M12" s="293"/>
      <c r="N12" s="293"/>
      <c r="O12" s="293"/>
      <c r="P12" s="293"/>
      <c r="Q12" s="294"/>
      <c r="R12" s="298"/>
      <c r="S12" s="298"/>
    </row>
    <row r="13" spans="2:19" ht="15" customHeight="1">
      <c r="B13" s="299"/>
      <c r="C13" s="307"/>
      <c r="D13" s="308"/>
      <c r="E13" s="289"/>
      <c r="F13" s="290"/>
      <c r="G13" s="290"/>
      <c r="H13" s="290"/>
      <c r="I13" s="291"/>
      <c r="J13" s="295"/>
      <c r="K13" s="296"/>
      <c r="L13" s="296"/>
      <c r="M13" s="296"/>
      <c r="N13" s="296"/>
      <c r="O13" s="296"/>
      <c r="P13" s="296"/>
      <c r="Q13" s="297"/>
      <c r="R13" s="298"/>
      <c r="S13" s="298"/>
    </row>
    <row r="14" spans="2:19" ht="15" customHeight="1">
      <c r="B14" s="299">
        <v>4</v>
      </c>
      <c r="C14" s="307"/>
      <c r="D14" s="308"/>
      <c r="E14" s="286" t="s">
        <v>189</v>
      </c>
      <c r="F14" s="287"/>
      <c r="G14" s="287"/>
      <c r="H14" s="287"/>
      <c r="I14" s="288"/>
      <c r="J14" s="300" t="s">
        <v>235</v>
      </c>
      <c r="K14" s="301"/>
      <c r="L14" s="301"/>
      <c r="M14" s="301"/>
      <c r="N14" s="301"/>
      <c r="O14" s="301"/>
      <c r="P14" s="301"/>
      <c r="Q14" s="302"/>
      <c r="R14" s="298"/>
      <c r="S14" s="298"/>
    </row>
    <row r="15" spans="2:19" ht="15" customHeight="1">
      <c r="B15" s="299"/>
      <c r="C15" s="309"/>
      <c r="D15" s="310"/>
      <c r="E15" s="289"/>
      <c r="F15" s="290"/>
      <c r="G15" s="290"/>
      <c r="H15" s="290"/>
      <c r="I15" s="291"/>
      <c r="J15" s="303"/>
      <c r="K15" s="304"/>
      <c r="L15" s="304"/>
      <c r="M15" s="304"/>
      <c r="N15" s="304"/>
      <c r="O15" s="304"/>
      <c r="P15" s="304"/>
      <c r="Q15" s="305"/>
      <c r="R15" s="298"/>
      <c r="S15" s="298"/>
    </row>
    <row r="16" spans="2:19" ht="15" customHeight="1">
      <c r="B16" s="299">
        <v>5</v>
      </c>
      <c r="C16" s="286" t="s">
        <v>217</v>
      </c>
      <c r="D16" s="306"/>
      <c r="E16" s="286" t="s">
        <v>187</v>
      </c>
      <c r="F16" s="287"/>
      <c r="G16" s="287"/>
      <c r="H16" s="287"/>
      <c r="I16" s="288"/>
      <c r="J16" s="300" t="s">
        <v>126</v>
      </c>
      <c r="K16" s="301"/>
      <c r="L16" s="301"/>
      <c r="M16" s="301"/>
      <c r="N16" s="301"/>
      <c r="O16" s="301"/>
      <c r="P16" s="301"/>
      <c r="Q16" s="302"/>
      <c r="R16" s="298"/>
      <c r="S16" s="298"/>
    </row>
    <row r="17" spans="2:19" ht="15" customHeight="1">
      <c r="B17" s="299"/>
      <c r="C17" s="307"/>
      <c r="D17" s="308"/>
      <c r="E17" s="289"/>
      <c r="F17" s="290"/>
      <c r="G17" s="290"/>
      <c r="H17" s="290"/>
      <c r="I17" s="291"/>
      <c r="J17" s="303"/>
      <c r="K17" s="304"/>
      <c r="L17" s="304"/>
      <c r="M17" s="304"/>
      <c r="N17" s="304"/>
      <c r="O17" s="304"/>
      <c r="P17" s="304"/>
      <c r="Q17" s="305"/>
      <c r="R17" s="298"/>
      <c r="S17" s="298"/>
    </row>
    <row r="18" spans="2:19" ht="15" customHeight="1">
      <c r="B18" s="299">
        <v>6</v>
      </c>
      <c r="C18" s="307"/>
      <c r="D18" s="308"/>
      <c r="E18" s="286" t="s">
        <v>185</v>
      </c>
      <c r="F18" s="287"/>
      <c r="G18" s="287"/>
      <c r="H18" s="287"/>
      <c r="I18" s="288"/>
      <c r="J18" s="300" t="s">
        <v>378</v>
      </c>
      <c r="K18" s="301"/>
      <c r="L18" s="301"/>
      <c r="M18" s="301"/>
      <c r="N18" s="301"/>
      <c r="O18" s="301"/>
      <c r="P18" s="301"/>
      <c r="Q18" s="302"/>
      <c r="R18" s="298"/>
      <c r="S18" s="298"/>
    </row>
    <row r="19" spans="2:19" ht="15" customHeight="1">
      <c r="B19" s="299"/>
      <c r="C19" s="307"/>
      <c r="D19" s="308"/>
      <c r="E19" s="289"/>
      <c r="F19" s="290"/>
      <c r="G19" s="290"/>
      <c r="H19" s="290"/>
      <c r="I19" s="291"/>
      <c r="J19" s="303"/>
      <c r="K19" s="304"/>
      <c r="L19" s="304"/>
      <c r="M19" s="304"/>
      <c r="N19" s="304"/>
      <c r="O19" s="304"/>
      <c r="P19" s="304"/>
      <c r="Q19" s="305"/>
      <c r="R19" s="298"/>
      <c r="S19" s="298"/>
    </row>
    <row r="20" spans="2:19" ht="15" customHeight="1">
      <c r="B20" s="299">
        <v>7</v>
      </c>
      <c r="C20" s="307"/>
      <c r="D20" s="308"/>
      <c r="E20" s="286" t="s">
        <v>183</v>
      </c>
      <c r="F20" s="287"/>
      <c r="G20" s="287"/>
      <c r="H20" s="287"/>
      <c r="I20" s="288"/>
      <c r="J20" s="292" t="s">
        <v>182</v>
      </c>
      <c r="K20" s="293"/>
      <c r="L20" s="293"/>
      <c r="M20" s="293"/>
      <c r="N20" s="293"/>
      <c r="O20" s="293"/>
      <c r="P20" s="293"/>
      <c r="Q20" s="294"/>
      <c r="R20" s="298"/>
      <c r="S20" s="298"/>
    </row>
    <row r="21" spans="2:19" ht="15" customHeight="1">
      <c r="B21" s="299"/>
      <c r="C21" s="307"/>
      <c r="D21" s="308"/>
      <c r="E21" s="289"/>
      <c r="F21" s="290"/>
      <c r="G21" s="290"/>
      <c r="H21" s="290"/>
      <c r="I21" s="291"/>
      <c r="J21" s="295"/>
      <c r="K21" s="296"/>
      <c r="L21" s="296"/>
      <c r="M21" s="296"/>
      <c r="N21" s="296"/>
      <c r="O21" s="296"/>
      <c r="P21" s="296"/>
      <c r="Q21" s="297"/>
      <c r="R21" s="298"/>
      <c r="S21" s="298"/>
    </row>
    <row r="22" spans="2:19" ht="15" customHeight="1">
      <c r="B22" s="299">
        <v>8</v>
      </c>
      <c r="C22" s="307"/>
      <c r="D22" s="308"/>
      <c r="E22" s="286" t="s">
        <v>181</v>
      </c>
      <c r="F22" s="287"/>
      <c r="G22" s="287"/>
      <c r="H22" s="287"/>
      <c r="I22" s="288"/>
      <c r="J22" s="300" t="s">
        <v>142</v>
      </c>
      <c r="K22" s="311"/>
      <c r="L22" s="311"/>
      <c r="M22" s="311"/>
      <c r="N22" s="311"/>
      <c r="O22" s="311"/>
      <c r="P22" s="311"/>
      <c r="Q22" s="312"/>
      <c r="R22" s="298"/>
      <c r="S22" s="298"/>
    </row>
    <row r="23" spans="2:19" ht="15" customHeight="1">
      <c r="B23" s="299"/>
      <c r="C23" s="307"/>
      <c r="D23" s="308"/>
      <c r="E23" s="289"/>
      <c r="F23" s="290"/>
      <c r="G23" s="290"/>
      <c r="H23" s="290"/>
      <c r="I23" s="291"/>
      <c r="J23" s="313"/>
      <c r="K23" s="314"/>
      <c r="L23" s="314"/>
      <c r="M23" s="314"/>
      <c r="N23" s="314"/>
      <c r="O23" s="314"/>
      <c r="P23" s="314"/>
      <c r="Q23" s="315"/>
      <c r="R23" s="298"/>
      <c r="S23" s="298"/>
    </row>
    <row r="24" spans="2:19" ht="15" customHeight="1">
      <c r="B24" s="299">
        <v>9</v>
      </c>
      <c r="C24" s="307"/>
      <c r="D24" s="308"/>
      <c r="E24" s="286" t="s">
        <v>216</v>
      </c>
      <c r="F24" s="287"/>
      <c r="G24" s="287"/>
      <c r="H24" s="287"/>
      <c r="I24" s="288"/>
      <c r="J24" s="300" t="s">
        <v>234</v>
      </c>
      <c r="K24" s="301"/>
      <c r="L24" s="301"/>
      <c r="M24" s="301"/>
      <c r="N24" s="301"/>
      <c r="O24" s="301"/>
      <c r="P24" s="301"/>
      <c r="Q24" s="302"/>
      <c r="R24" s="298"/>
      <c r="S24" s="298"/>
    </row>
    <row r="25" spans="2:19" ht="15" customHeight="1">
      <c r="B25" s="299"/>
      <c r="C25" s="307"/>
      <c r="D25" s="308"/>
      <c r="E25" s="289"/>
      <c r="F25" s="290"/>
      <c r="G25" s="290"/>
      <c r="H25" s="290"/>
      <c r="I25" s="291"/>
      <c r="J25" s="303"/>
      <c r="K25" s="304"/>
      <c r="L25" s="304"/>
      <c r="M25" s="304"/>
      <c r="N25" s="304"/>
      <c r="O25" s="304"/>
      <c r="P25" s="304"/>
      <c r="Q25" s="305"/>
      <c r="R25" s="298"/>
      <c r="S25" s="298"/>
    </row>
    <row r="26" spans="2:19" ht="15" customHeight="1">
      <c r="B26" s="299">
        <v>10</v>
      </c>
      <c r="C26" s="307"/>
      <c r="D26" s="308"/>
      <c r="E26" s="286" t="s">
        <v>215</v>
      </c>
      <c r="F26" s="287"/>
      <c r="G26" s="287"/>
      <c r="H26" s="287"/>
      <c r="I26" s="288"/>
      <c r="J26" s="300" t="s">
        <v>211</v>
      </c>
      <c r="K26" s="301"/>
      <c r="L26" s="301"/>
      <c r="M26" s="301"/>
      <c r="N26" s="301"/>
      <c r="O26" s="301"/>
      <c r="P26" s="301"/>
      <c r="Q26" s="302"/>
      <c r="R26" s="298"/>
      <c r="S26" s="298"/>
    </row>
    <row r="27" spans="2:19" ht="15" customHeight="1">
      <c r="B27" s="299"/>
      <c r="C27" s="307"/>
      <c r="D27" s="308"/>
      <c r="E27" s="289"/>
      <c r="F27" s="290"/>
      <c r="G27" s="290"/>
      <c r="H27" s="290"/>
      <c r="I27" s="291"/>
      <c r="J27" s="303"/>
      <c r="K27" s="304"/>
      <c r="L27" s="304"/>
      <c r="M27" s="304"/>
      <c r="N27" s="304"/>
      <c r="O27" s="304"/>
      <c r="P27" s="304"/>
      <c r="Q27" s="305"/>
      <c r="R27" s="298"/>
      <c r="S27" s="298"/>
    </row>
    <row r="28" spans="2:19" ht="15" customHeight="1">
      <c r="B28" s="299">
        <v>11</v>
      </c>
      <c r="C28" s="307"/>
      <c r="D28" s="308"/>
      <c r="E28" s="286" t="s">
        <v>214</v>
      </c>
      <c r="F28" s="287"/>
      <c r="G28" s="287"/>
      <c r="H28" s="287"/>
      <c r="I28" s="288"/>
      <c r="J28" s="300" t="s">
        <v>233</v>
      </c>
      <c r="K28" s="301"/>
      <c r="L28" s="301"/>
      <c r="M28" s="301"/>
      <c r="N28" s="301"/>
      <c r="O28" s="301"/>
      <c r="P28" s="301"/>
      <c r="Q28" s="302"/>
      <c r="R28" s="298"/>
      <c r="S28" s="298"/>
    </row>
    <row r="29" spans="2:19" ht="15" customHeight="1">
      <c r="B29" s="299"/>
      <c r="C29" s="309"/>
      <c r="D29" s="310"/>
      <c r="E29" s="289"/>
      <c r="F29" s="290"/>
      <c r="G29" s="290"/>
      <c r="H29" s="290"/>
      <c r="I29" s="291"/>
      <c r="J29" s="303"/>
      <c r="K29" s="304"/>
      <c r="L29" s="304"/>
      <c r="M29" s="304"/>
      <c r="N29" s="304"/>
      <c r="O29" s="304"/>
      <c r="P29" s="304"/>
      <c r="Q29" s="305"/>
      <c r="R29" s="298"/>
      <c r="S29" s="298"/>
    </row>
    <row r="30" spans="2:19" ht="15" customHeight="1">
      <c r="B30" s="299">
        <v>12</v>
      </c>
      <c r="C30" s="286" t="s">
        <v>179</v>
      </c>
      <c r="D30" s="306"/>
      <c r="E30" s="286" t="s">
        <v>177</v>
      </c>
      <c r="F30" s="316"/>
      <c r="G30" s="316"/>
      <c r="H30" s="316"/>
      <c r="I30" s="306"/>
      <c r="J30" s="300" t="s">
        <v>141</v>
      </c>
      <c r="K30" s="301"/>
      <c r="L30" s="301"/>
      <c r="M30" s="301"/>
      <c r="N30" s="301"/>
      <c r="O30" s="301"/>
      <c r="P30" s="301"/>
      <c r="Q30" s="302"/>
      <c r="R30" s="318"/>
      <c r="S30" s="319"/>
    </row>
    <row r="31" spans="2:19" ht="15" customHeight="1">
      <c r="B31" s="299"/>
      <c r="C31" s="307"/>
      <c r="D31" s="308"/>
      <c r="E31" s="309"/>
      <c r="F31" s="317"/>
      <c r="G31" s="317"/>
      <c r="H31" s="317"/>
      <c r="I31" s="310"/>
      <c r="J31" s="303"/>
      <c r="K31" s="304"/>
      <c r="L31" s="304"/>
      <c r="M31" s="304"/>
      <c r="N31" s="304"/>
      <c r="O31" s="304"/>
      <c r="P31" s="304"/>
      <c r="Q31" s="305"/>
      <c r="R31" s="320"/>
      <c r="S31" s="321"/>
    </row>
    <row r="32" spans="2:19" ht="15" customHeight="1">
      <c r="B32" s="299">
        <v>13</v>
      </c>
      <c r="C32" s="307"/>
      <c r="D32" s="308"/>
      <c r="E32" s="286" t="s">
        <v>177</v>
      </c>
      <c r="F32" s="316"/>
      <c r="G32" s="316"/>
      <c r="H32" s="316"/>
      <c r="I32" s="306"/>
      <c r="J32" s="300" t="s">
        <v>140</v>
      </c>
      <c r="K32" s="301"/>
      <c r="L32" s="301"/>
      <c r="M32" s="301"/>
      <c r="N32" s="301"/>
      <c r="O32" s="301"/>
      <c r="P32" s="301"/>
      <c r="Q32" s="302"/>
      <c r="R32" s="318"/>
      <c r="S32" s="319"/>
    </row>
    <row r="33" spans="2:19" ht="15" customHeight="1">
      <c r="B33" s="299"/>
      <c r="C33" s="307"/>
      <c r="D33" s="308"/>
      <c r="E33" s="309"/>
      <c r="F33" s="317"/>
      <c r="G33" s="317"/>
      <c r="H33" s="317"/>
      <c r="I33" s="310"/>
      <c r="J33" s="303"/>
      <c r="K33" s="304"/>
      <c r="L33" s="304"/>
      <c r="M33" s="304"/>
      <c r="N33" s="304"/>
      <c r="O33" s="304"/>
      <c r="P33" s="304"/>
      <c r="Q33" s="305"/>
      <c r="R33" s="320"/>
      <c r="S33" s="321"/>
    </row>
    <row r="34" spans="2:19" ht="15" customHeight="1">
      <c r="B34" s="299">
        <v>14</v>
      </c>
      <c r="C34" s="307"/>
      <c r="D34" s="308"/>
      <c r="E34" s="286" t="s">
        <v>175</v>
      </c>
      <c r="F34" s="287"/>
      <c r="G34" s="287"/>
      <c r="H34" s="287"/>
      <c r="I34" s="288"/>
      <c r="J34" s="292" t="s">
        <v>174</v>
      </c>
      <c r="K34" s="293"/>
      <c r="L34" s="293"/>
      <c r="M34" s="293"/>
      <c r="N34" s="293"/>
      <c r="O34" s="293"/>
      <c r="P34" s="293"/>
      <c r="Q34" s="294"/>
      <c r="R34" s="298"/>
      <c r="S34" s="298"/>
    </row>
    <row r="35" spans="2:19" ht="15" customHeight="1">
      <c r="B35" s="299"/>
      <c r="C35" s="309"/>
      <c r="D35" s="310"/>
      <c r="E35" s="289"/>
      <c r="F35" s="290"/>
      <c r="G35" s="290"/>
      <c r="H35" s="290"/>
      <c r="I35" s="291"/>
      <c r="J35" s="295"/>
      <c r="K35" s="296"/>
      <c r="L35" s="296"/>
      <c r="M35" s="296"/>
      <c r="N35" s="296"/>
      <c r="O35" s="296"/>
      <c r="P35" s="296"/>
      <c r="Q35" s="297"/>
      <c r="R35" s="298"/>
      <c r="S35" s="298"/>
    </row>
    <row r="36" spans="2:19" ht="15" customHeight="1">
      <c r="B36" s="299">
        <v>15</v>
      </c>
      <c r="C36" s="322" t="s">
        <v>213</v>
      </c>
      <c r="D36" s="288"/>
      <c r="E36" s="286" t="s">
        <v>212</v>
      </c>
      <c r="F36" s="287"/>
      <c r="G36" s="287"/>
      <c r="H36" s="287"/>
      <c r="I36" s="288"/>
      <c r="J36" s="300" t="s">
        <v>211</v>
      </c>
      <c r="K36" s="301"/>
      <c r="L36" s="301"/>
      <c r="M36" s="301"/>
      <c r="N36" s="301"/>
      <c r="O36" s="301"/>
      <c r="P36" s="301"/>
      <c r="Q36" s="302"/>
      <c r="R36" s="298"/>
      <c r="S36" s="298"/>
    </row>
    <row r="37" spans="2:19" ht="15" customHeight="1">
      <c r="B37" s="299"/>
      <c r="C37" s="323"/>
      <c r="D37" s="324"/>
      <c r="E37" s="289"/>
      <c r="F37" s="290"/>
      <c r="G37" s="290"/>
      <c r="H37" s="290"/>
      <c r="I37" s="291"/>
      <c r="J37" s="303"/>
      <c r="K37" s="304"/>
      <c r="L37" s="304"/>
      <c r="M37" s="304"/>
      <c r="N37" s="304"/>
      <c r="O37" s="304"/>
      <c r="P37" s="304"/>
      <c r="Q37" s="305"/>
      <c r="R37" s="298"/>
      <c r="S37" s="298"/>
    </row>
    <row r="38" spans="2:19" ht="15" customHeight="1">
      <c r="B38" s="299">
        <v>16</v>
      </c>
      <c r="C38" s="323"/>
      <c r="D38" s="324"/>
      <c r="E38" s="286" t="s">
        <v>210</v>
      </c>
      <c r="F38" s="287"/>
      <c r="G38" s="287"/>
      <c r="H38" s="287"/>
      <c r="I38" s="288"/>
      <c r="J38" s="300" t="s">
        <v>209</v>
      </c>
      <c r="K38" s="301"/>
      <c r="L38" s="301"/>
      <c r="M38" s="301"/>
      <c r="N38" s="301"/>
      <c r="O38" s="301"/>
      <c r="P38" s="301"/>
      <c r="Q38" s="302"/>
      <c r="R38" s="298"/>
      <c r="S38" s="298"/>
    </row>
    <row r="39" spans="2:19" ht="15" customHeight="1">
      <c r="B39" s="299"/>
      <c r="C39" s="289"/>
      <c r="D39" s="291"/>
      <c r="E39" s="289"/>
      <c r="F39" s="290"/>
      <c r="G39" s="290"/>
      <c r="H39" s="290"/>
      <c r="I39" s="291"/>
      <c r="J39" s="303"/>
      <c r="K39" s="304"/>
      <c r="L39" s="304"/>
      <c r="M39" s="304"/>
      <c r="N39" s="304"/>
      <c r="O39" s="304"/>
      <c r="P39" s="304"/>
      <c r="Q39" s="305"/>
      <c r="R39" s="298"/>
      <c r="S39" s="298"/>
    </row>
    <row r="40" spans="2:19" ht="15" customHeight="1">
      <c r="B40" s="299">
        <v>17</v>
      </c>
      <c r="C40" s="286" t="s">
        <v>208</v>
      </c>
      <c r="D40" s="306"/>
      <c r="E40" s="286" t="s">
        <v>139</v>
      </c>
      <c r="F40" s="287"/>
      <c r="G40" s="287"/>
      <c r="H40" s="287"/>
      <c r="I40" s="288"/>
      <c r="J40" s="300" t="s">
        <v>138</v>
      </c>
      <c r="K40" s="301"/>
      <c r="L40" s="301"/>
      <c r="M40" s="301"/>
      <c r="N40" s="301"/>
      <c r="O40" s="301"/>
      <c r="P40" s="301"/>
      <c r="Q40" s="302"/>
      <c r="R40" s="298"/>
      <c r="S40" s="298"/>
    </row>
    <row r="41" spans="2:19" ht="15" customHeight="1">
      <c r="B41" s="299"/>
      <c r="C41" s="307"/>
      <c r="D41" s="308"/>
      <c r="E41" s="289"/>
      <c r="F41" s="290"/>
      <c r="G41" s="290"/>
      <c r="H41" s="290"/>
      <c r="I41" s="291"/>
      <c r="J41" s="303"/>
      <c r="K41" s="304"/>
      <c r="L41" s="304"/>
      <c r="M41" s="304"/>
      <c r="N41" s="304"/>
      <c r="O41" s="304"/>
      <c r="P41" s="304"/>
      <c r="Q41" s="305"/>
      <c r="R41" s="298"/>
      <c r="S41" s="298"/>
    </row>
    <row r="42" spans="2:19" ht="15" customHeight="1">
      <c r="B42" s="299">
        <v>18</v>
      </c>
      <c r="C42" s="307"/>
      <c r="D42" s="308"/>
      <c r="E42" s="286" t="s">
        <v>137</v>
      </c>
      <c r="F42" s="316"/>
      <c r="G42" s="316"/>
      <c r="H42" s="316"/>
      <c r="I42" s="306"/>
      <c r="J42" s="300" t="s">
        <v>207</v>
      </c>
      <c r="K42" s="301"/>
      <c r="L42" s="301"/>
      <c r="M42" s="301"/>
      <c r="N42" s="301"/>
      <c r="O42" s="301"/>
      <c r="P42" s="301"/>
      <c r="Q42" s="302"/>
      <c r="R42" s="298"/>
      <c r="S42" s="298"/>
    </row>
    <row r="43" spans="2:19" ht="15" customHeight="1">
      <c r="B43" s="299"/>
      <c r="C43" s="307"/>
      <c r="D43" s="308"/>
      <c r="E43" s="307"/>
      <c r="F43" s="325"/>
      <c r="G43" s="325"/>
      <c r="H43" s="325"/>
      <c r="I43" s="308"/>
      <c r="J43" s="303"/>
      <c r="K43" s="304"/>
      <c r="L43" s="304"/>
      <c r="M43" s="304"/>
      <c r="N43" s="304"/>
      <c r="O43" s="304"/>
      <c r="P43" s="304"/>
      <c r="Q43" s="305"/>
      <c r="R43" s="298"/>
      <c r="S43" s="298"/>
    </row>
    <row r="44" spans="2:19" ht="15" customHeight="1">
      <c r="B44" s="299">
        <v>19</v>
      </c>
      <c r="C44" s="307"/>
      <c r="D44" s="308"/>
      <c r="E44" s="307"/>
      <c r="F44" s="325"/>
      <c r="G44" s="325"/>
      <c r="H44" s="325"/>
      <c r="I44" s="308"/>
      <c r="J44" s="300" t="s">
        <v>206</v>
      </c>
      <c r="K44" s="301"/>
      <c r="L44" s="301"/>
      <c r="M44" s="301"/>
      <c r="N44" s="301"/>
      <c r="O44" s="301"/>
      <c r="P44" s="301"/>
      <c r="Q44" s="302"/>
      <c r="R44" s="298"/>
      <c r="S44" s="298"/>
    </row>
    <row r="45" spans="2:19" ht="15" customHeight="1">
      <c r="B45" s="299"/>
      <c r="C45" s="307"/>
      <c r="D45" s="308"/>
      <c r="E45" s="307"/>
      <c r="F45" s="325"/>
      <c r="G45" s="325"/>
      <c r="H45" s="325"/>
      <c r="I45" s="308"/>
      <c r="J45" s="303"/>
      <c r="K45" s="304"/>
      <c r="L45" s="304"/>
      <c r="M45" s="304"/>
      <c r="N45" s="304"/>
      <c r="O45" s="304"/>
      <c r="P45" s="304"/>
      <c r="Q45" s="305"/>
      <c r="R45" s="298"/>
      <c r="S45" s="298"/>
    </row>
    <row r="46" spans="2:19" ht="15" customHeight="1">
      <c r="B46" s="299">
        <v>20</v>
      </c>
      <c r="C46" s="307"/>
      <c r="D46" s="308"/>
      <c r="E46" s="307"/>
      <c r="F46" s="325"/>
      <c r="G46" s="325"/>
      <c r="H46" s="325"/>
      <c r="I46" s="308"/>
      <c r="J46" s="300" t="s">
        <v>136</v>
      </c>
      <c r="K46" s="301"/>
      <c r="L46" s="301"/>
      <c r="M46" s="301"/>
      <c r="N46" s="301"/>
      <c r="O46" s="301"/>
      <c r="P46" s="301"/>
      <c r="Q46" s="302"/>
      <c r="R46" s="298"/>
      <c r="S46" s="298"/>
    </row>
    <row r="47" spans="2:19" ht="15" customHeight="1">
      <c r="B47" s="299"/>
      <c r="C47" s="307"/>
      <c r="D47" s="308"/>
      <c r="E47" s="309"/>
      <c r="F47" s="317"/>
      <c r="G47" s="317"/>
      <c r="H47" s="317"/>
      <c r="I47" s="310"/>
      <c r="J47" s="303"/>
      <c r="K47" s="304"/>
      <c r="L47" s="304"/>
      <c r="M47" s="304"/>
      <c r="N47" s="304"/>
      <c r="O47" s="304"/>
      <c r="P47" s="304"/>
      <c r="Q47" s="305"/>
      <c r="R47" s="298"/>
      <c r="S47" s="298"/>
    </row>
    <row r="48" spans="2:19" ht="15" customHeight="1">
      <c r="B48" s="299">
        <v>21</v>
      </c>
      <c r="C48" s="307"/>
      <c r="D48" s="308"/>
      <c r="E48" s="286" t="s">
        <v>205</v>
      </c>
      <c r="F48" s="287"/>
      <c r="G48" s="287"/>
      <c r="H48" s="287"/>
      <c r="I48" s="288"/>
      <c r="J48" s="292" t="s">
        <v>135</v>
      </c>
      <c r="K48" s="293"/>
      <c r="L48" s="293"/>
      <c r="M48" s="293"/>
      <c r="N48" s="293"/>
      <c r="O48" s="293"/>
      <c r="P48" s="293"/>
      <c r="Q48" s="294"/>
      <c r="R48" s="298"/>
      <c r="S48" s="298"/>
    </row>
    <row r="49" spans="2:19" ht="15" customHeight="1">
      <c r="B49" s="299"/>
      <c r="C49" s="307"/>
      <c r="D49" s="308"/>
      <c r="E49" s="289"/>
      <c r="F49" s="290"/>
      <c r="G49" s="290"/>
      <c r="H49" s="290"/>
      <c r="I49" s="291"/>
      <c r="J49" s="295"/>
      <c r="K49" s="296"/>
      <c r="L49" s="296"/>
      <c r="M49" s="296"/>
      <c r="N49" s="296"/>
      <c r="O49" s="296"/>
      <c r="P49" s="296"/>
      <c r="Q49" s="297"/>
      <c r="R49" s="298"/>
      <c r="S49" s="298"/>
    </row>
    <row r="50" spans="2:19" ht="15" customHeight="1">
      <c r="B50" s="299">
        <v>22</v>
      </c>
      <c r="C50" s="307"/>
      <c r="D50" s="308"/>
      <c r="E50" s="286" t="s">
        <v>134</v>
      </c>
      <c r="F50" s="287"/>
      <c r="G50" s="287"/>
      <c r="H50" s="287"/>
      <c r="I50" s="288"/>
      <c r="J50" s="300" t="s">
        <v>133</v>
      </c>
      <c r="K50" s="301"/>
      <c r="L50" s="301"/>
      <c r="M50" s="301"/>
      <c r="N50" s="301"/>
      <c r="O50" s="301"/>
      <c r="P50" s="301"/>
      <c r="Q50" s="302"/>
      <c r="R50" s="298"/>
      <c r="S50" s="298"/>
    </row>
    <row r="51" spans="2:19" ht="15" customHeight="1">
      <c r="B51" s="299"/>
      <c r="C51" s="307"/>
      <c r="D51" s="308"/>
      <c r="E51" s="289"/>
      <c r="F51" s="290"/>
      <c r="G51" s="290"/>
      <c r="H51" s="290"/>
      <c r="I51" s="291"/>
      <c r="J51" s="303"/>
      <c r="K51" s="304"/>
      <c r="L51" s="304"/>
      <c r="M51" s="304"/>
      <c r="N51" s="304"/>
      <c r="O51" s="304"/>
      <c r="P51" s="304"/>
      <c r="Q51" s="305"/>
      <c r="R51" s="298"/>
      <c r="S51" s="298"/>
    </row>
    <row r="52" spans="2:19" ht="15" customHeight="1">
      <c r="B52" s="299">
        <v>23</v>
      </c>
      <c r="C52" s="307"/>
      <c r="D52" s="308"/>
      <c r="E52" s="286" t="s">
        <v>132</v>
      </c>
      <c r="F52" s="287"/>
      <c r="G52" s="287"/>
      <c r="H52" s="287"/>
      <c r="I52" s="288"/>
      <c r="J52" s="300" t="s">
        <v>131</v>
      </c>
      <c r="K52" s="311"/>
      <c r="L52" s="311"/>
      <c r="M52" s="311"/>
      <c r="N52" s="311"/>
      <c r="O52" s="311"/>
      <c r="P52" s="311"/>
      <c r="Q52" s="312"/>
      <c r="R52" s="298"/>
      <c r="S52" s="298"/>
    </row>
    <row r="53" spans="2:19" ht="15" customHeight="1">
      <c r="B53" s="299"/>
      <c r="C53" s="307"/>
      <c r="D53" s="308"/>
      <c r="E53" s="289"/>
      <c r="F53" s="290"/>
      <c r="G53" s="290"/>
      <c r="H53" s="290"/>
      <c r="I53" s="291"/>
      <c r="J53" s="313"/>
      <c r="K53" s="314"/>
      <c r="L53" s="314"/>
      <c r="M53" s="314"/>
      <c r="N53" s="314"/>
      <c r="O53" s="314"/>
      <c r="P53" s="314"/>
      <c r="Q53" s="315"/>
      <c r="R53" s="298"/>
      <c r="S53" s="298"/>
    </row>
    <row r="54" spans="2:19" ht="15" customHeight="1">
      <c r="B54" s="299">
        <v>24</v>
      </c>
      <c r="C54" s="307"/>
      <c r="D54" s="308"/>
      <c r="E54" s="286" t="s">
        <v>130</v>
      </c>
      <c r="F54" s="316"/>
      <c r="G54" s="316"/>
      <c r="H54" s="316"/>
      <c r="I54" s="306"/>
      <c r="J54" s="300" t="s">
        <v>129</v>
      </c>
      <c r="K54" s="311"/>
      <c r="L54" s="311"/>
      <c r="M54" s="311"/>
      <c r="N54" s="311"/>
      <c r="O54" s="311"/>
      <c r="P54" s="311"/>
      <c r="Q54" s="312"/>
      <c r="R54" s="298"/>
      <c r="S54" s="298"/>
    </row>
    <row r="55" spans="2:19" ht="15" customHeight="1">
      <c r="B55" s="299"/>
      <c r="C55" s="307"/>
      <c r="D55" s="308"/>
      <c r="E55" s="307"/>
      <c r="F55" s="325"/>
      <c r="G55" s="325"/>
      <c r="H55" s="325"/>
      <c r="I55" s="308"/>
      <c r="J55" s="313"/>
      <c r="K55" s="314"/>
      <c r="L55" s="314"/>
      <c r="M55" s="314"/>
      <c r="N55" s="314"/>
      <c r="O55" s="314"/>
      <c r="P55" s="314"/>
      <c r="Q55" s="315"/>
      <c r="R55" s="298"/>
      <c r="S55" s="298"/>
    </row>
    <row r="56" spans="2:19" ht="15" customHeight="1">
      <c r="B56" s="299">
        <v>25</v>
      </c>
      <c r="C56" s="307"/>
      <c r="D56" s="308"/>
      <c r="E56" s="307"/>
      <c r="F56" s="325"/>
      <c r="G56" s="325"/>
      <c r="H56" s="325"/>
      <c r="I56" s="308"/>
      <c r="J56" s="300" t="s">
        <v>128</v>
      </c>
      <c r="K56" s="311"/>
      <c r="L56" s="311"/>
      <c r="M56" s="311"/>
      <c r="N56" s="311"/>
      <c r="O56" s="311"/>
      <c r="P56" s="311"/>
      <c r="Q56" s="312"/>
      <c r="R56" s="298"/>
      <c r="S56" s="298"/>
    </row>
    <row r="57" spans="2:19" ht="15" customHeight="1">
      <c r="B57" s="299"/>
      <c r="C57" s="307"/>
      <c r="D57" s="308"/>
      <c r="E57" s="307"/>
      <c r="F57" s="325"/>
      <c r="G57" s="325"/>
      <c r="H57" s="325"/>
      <c r="I57" s="308"/>
      <c r="J57" s="313"/>
      <c r="K57" s="314"/>
      <c r="L57" s="314"/>
      <c r="M57" s="314"/>
      <c r="N57" s="314"/>
      <c r="O57" s="314"/>
      <c r="P57" s="314"/>
      <c r="Q57" s="315"/>
      <c r="R57" s="298"/>
      <c r="S57" s="298"/>
    </row>
    <row r="58" spans="2:19" ht="15" customHeight="1">
      <c r="B58" s="299">
        <v>26</v>
      </c>
      <c r="C58" s="307"/>
      <c r="D58" s="308"/>
      <c r="E58" s="307"/>
      <c r="F58" s="325"/>
      <c r="G58" s="325"/>
      <c r="H58" s="325"/>
      <c r="I58" s="308"/>
      <c r="J58" s="300" t="s">
        <v>127</v>
      </c>
      <c r="K58" s="311"/>
      <c r="L58" s="311"/>
      <c r="M58" s="311"/>
      <c r="N58" s="311"/>
      <c r="O58" s="311"/>
      <c r="P58" s="311"/>
      <c r="Q58" s="312"/>
      <c r="R58" s="298"/>
      <c r="S58" s="298"/>
    </row>
    <row r="59" spans="2:19" ht="15" customHeight="1">
      <c r="B59" s="299"/>
      <c r="C59" s="307"/>
      <c r="D59" s="308"/>
      <c r="E59" s="307"/>
      <c r="F59" s="325"/>
      <c r="G59" s="325"/>
      <c r="H59" s="325"/>
      <c r="I59" s="308"/>
      <c r="J59" s="313"/>
      <c r="K59" s="314"/>
      <c r="L59" s="314"/>
      <c r="M59" s="314"/>
      <c r="N59" s="314"/>
      <c r="O59" s="314"/>
      <c r="P59" s="314"/>
      <c r="Q59" s="315"/>
      <c r="R59" s="298"/>
      <c r="S59" s="298"/>
    </row>
    <row r="60" spans="2:19" ht="15" customHeight="1">
      <c r="B60" s="299">
        <v>27</v>
      </c>
      <c r="C60" s="307"/>
      <c r="D60" s="308"/>
      <c r="E60" s="307"/>
      <c r="F60" s="325"/>
      <c r="G60" s="325"/>
      <c r="H60" s="325"/>
      <c r="I60" s="308"/>
      <c r="J60" s="300" t="s">
        <v>232</v>
      </c>
      <c r="K60" s="311"/>
      <c r="L60" s="311"/>
      <c r="M60" s="311"/>
      <c r="N60" s="311"/>
      <c r="O60" s="311"/>
      <c r="P60" s="311"/>
      <c r="Q60" s="312"/>
      <c r="R60" s="298"/>
      <c r="S60" s="298"/>
    </row>
    <row r="61" spans="2:19" ht="15" customHeight="1">
      <c r="B61" s="299"/>
      <c r="C61" s="309"/>
      <c r="D61" s="310"/>
      <c r="E61" s="309"/>
      <c r="F61" s="317"/>
      <c r="G61" s="317"/>
      <c r="H61" s="317"/>
      <c r="I61" s="310"/>
      <c r="J61" s="313"/>
      <c r="K61" s="314"/>
      <c r="L61" s="314"/>
      <c r="M61" s="314"/>
      <c r="N61" s="314"/>
      <c r="O61" s="314"/>
      <c r="P61" s="314"/>
      <c r="Q61" s="315"/>
      <c r="R61" s="298"/>
      <c r="S61" s="298"/>
    </row>
    <row r="62" spans="2:19" ht="15" customHeight="1">
      <c r="B62" s="299">
        <v>28</v>
      </c>
      <c r="C62" s="326"/>
      <c r="D62" s="326"/>
      <c r="E62" s="286"/>
      <c r="F62" s="287"/>
      <c r="G62" s="287"/>
      <c r="H62" s="287"/>
      <c r="I62" s="288"/>
      <c r="J62" s="292"/>
      <c r="K62" s="293"/>
      <c r="L62" s="293"/>
      <c r="M62" s="293"/>
      <c r="N62" s="293"/>
      <c r="O62" s="293"/>
      <c r="P62" s="293"/>
      <c r="Q62" s="294"/>
      <c r="R62" s="298"/>
      <c r="S62" s="298"/>
    </row>
    <row r="63" spans="2:19" ht="15" customHeight="1">
      <c r="B63" s="299"/>
      <c r="C63" s="326"/>
      <c r="D63" s="326"/>
      <c r="E63" s="289"/>
      <c r="F63" s="290"/>
      <c r="G63" s="290"/>
      <c r="H63" s="290"/>
      <c r="I63" s="291"/>
      <c r="J63" s="295"/>
      <c r="K63" s="296"/>
      <c r="L63" s="296"/>
      <c r="M63" s="296"/>
      <c r="N63" s="296"/>
      <c r="O63" s="296"/>
      <c r="P63" s="296"/>
      <c r="Q63" s="297"/>
      <c r="R63" s="298"/>
      <c r="S63" s="298"/>
    </row>
    <row r="64" spans="2:19" ht="15" customHeight="1">
      <c r="B64" s="299">
        <v>29</v>
      </c>
      <c r="C64" s="326"/>
      <c r="D64" s="326"/>
      <c r="E64" s="286"/>
      <c r="F64" s="287"/>
      <c r="G64" s="287"/>
      <c r="H64" s="287"/>
      <c r="I64" s="288"/>
      <c r="J64" s="292"/>
      <c r="K64" s="293"/>
      <c r="L64" s="293"/>
      <c r="M64" s="293"/>
      <c r="N64" s="293"/>
      <c r="O64" s="293"/>
      <c r="P64" s="293"/>
      <c r="Q64" s="294"/>
      <c r="R64" s="298"/>
      <c r="S64" s="298"/>
    </row>
    <row r="65" spans="2:19" ht="15" customHeight="1">
      <c r="B65" s="299"/>
      <c r="C65" s="326"/>
      <c r="D65" s="326"/>
      <c r="E65" s="289"/>
      <c r="F65" s="290"/>
      <c r="G65" s="290"/>
      <c r="H65" s="290"/>
      <c r="I65" s="291"/>
      <c r="J65" s="295"/>
      <c r="K65" s="296"/>
      <c r="L65" s="296"/>
      <c r="M65" s="296"/>
      <c r="N65" s="296"/>
      <c r="O65" s="296"/>
      <c r="P65" s="296"/>
      <c r="Q65" s="297"/>
      <c r="R65" s="298"/>
      <c r="S65" s="298"/>
    </row>
    <row r="66" spans="2:19" ht="15" customHeight="1">
      <c r="B66" s="299">
        <v>30</v>
      </c>
      <c r="C66" s="326"/>
      <c r="D66" s="326"/>
      <c r="E66" s="322"/>
      <c r="F66" s="287"/>
      <c r="G66" s="287"/>
      <c r="H66" s="287"/>
      <c r="I66" s="288"/>
      <c r="J66" s="327"/>
      <c r="K66" s="293"/>
      <c r="L66" s="293"/>
      <c r="M66" s="293"/>
      <c r="N66" s="293"/>
      <c r="O66" s="293"/>
      <c r="P66" s="293"/>
      <c r="Q66" s="294"/>
      <c r="R66" s="298"/>
      <c r="S66" s="298"/>
    </row>
    <row r="67" spans="2:19" ht="15" customHeight="1">
      <c r="B67" s="299"/>
      <c r="C67" s="326"/>
      <c r="D67" s="326"/>
      <c r="E67" s="289"/>
      <c r="F67" s="290"/>
      <c r="G67" s="290"/>
      <c r="H67" s="290"/>
      <c r="I67" s="291"/>
      <c r="J67" s="295"/>
      <c r="K67" s="296"/>
      <c r="L67" s="296"/>
      <c r="M67" s="296"/>
      <c r="N67" s="296"/>
      <c r="O67" s="296"/>
      <c r="P67" s="296"/>
      <c r="Q67" s="297"/>
      <c r="R67" s="298"/>
      <c r="S67" s="298"/>
    </row>
    <row r="68" spans="2:19" ht="15" customHeight="1">
      <c r="B68" s="299">
        <v>31</v>
      </c>
      <c r="C68" s="326"/>
      <c r="D68" s="326"/>
      <c r="E68" s="322"/>
      <c r="F68" s="287"/>
      <c r="G68" s="287"/>
      <c r="H68" s="287"/>
      <c r="I68" s="288"/>
      <c r="J68" s="327"/>
      <c r="K68" s="293"/>
      <c r="L68" s="293"/>
      <c r="M68" s="293"/>
      <c r="N68" s="293"/>
      <c r="O68" s="293"/>
      <c r="P68" s="293"/>
      <c r="Q68" s="294"/>
      <c r="R68" s="298"/>
      <c r="S68" s="298"/>
    </row>
    <row r="69" spans="2:19" ht="15" customHeight="1">
      <c r="B69" s="299"/>
      <c r="C69" s="326"/>
      <c r="D69" s="326"/>
      <c r="E69" s="289"/>
      <c r="F69" s="290"/>
      <c r="G69" s="290"/>
      <c r="H69" s="290"/>
      <c r="I69" s="291"/>
      <c r="J69" s="295"/>
      <c r="K69" s="296"/>
      <c r="L69" s="296"/>
      <c r="M69" s="296"/>
      <c r="N69" s="296"/>
      <c r="O69" s="296"/>
      <c r="P69" s="296"/>
      <c r="Q69" s="297"/>
      <c r="R69" s="298"/>
      <c r="S69" s="298"/>
    </row>
    <row r="70" spans="2:19" ht="18" customHeight="1"/>
    <row r="71" spans="2:19" ht="18" customHeight="1"/>
    <row r="72" spans="2:19" ht="18" customHeight="1"/>
    <row r="73" spans="2:19" ht="18" customHeight="1"/>
    <row r="74" spans="2:19" ht="18" customHeight="1"/>
  </sheetData>
  <mergeCells count="134">
    <mergeCell ref="B68:B69"/>
    <mergeCell ref="C68:D69"/>
    <mergeCell ref="E68:I69"/>
    <mergeCell ref="J68:Q69"/>
    <mergeCell ref="R68:S69"/>
    <mergeCell ref="B64:B65"/>
    <mergeCell ref="C64:D65"/>
    <mergeCell ref="E64:I65"/>
    <mergeCell ref="J64:Q65"/>
    <mergeCell ref="R64:S65"/>
    <mergeCell ref="B66:B67"/>
    <mergeCell ref="C66:D67"/>
    <mergeCell ref="E66:I67"/>
    <mergeCell ref="J66:Q67"/>
    <mergeCell ref="R66:S67"/>
    <mergeCell ref="E48:I49"/>
    <mergeCell ref="J48:Q49"/>
    <mergeCell ref="R48:S49"/>
    <mergeCell ref="B60:B61"/>
    <mergeCell ref="J60:Q61"/>
    <mergeCell ref="R60:S61"/>
    <mergeCell ref="B62:B63"/>
    <mergeCell ref="C62:D63"/>
    <mergeCell ref="E62:I63"/>
    <mergeCell ref="J62:Q63"/>
    <mergeCell ref="R62:S63"/>
    <mergeCell ref="B54:B55"/>
    <mergeCell ref="E54:I61"/>
    <mergeCell ref="J54:Q55"/>
    <mergeCell ref="R54:S55"/>
    <mergeCell ref="B56:B57"/>
    <mergeCell ref="J56:Q57"/>
    <mergeCell ref="R56:S57"/>
    <mergeCell ref="B58:B59"/>
    <mergeCell ref="J58:Q59"/>
    <mergeCell ref="R58:S59"/>
    <mergeCell ref="B40:B41"/>
    <mergeCell ref="C40:D61"/>
    <mergeCell ref="E40:I41"/>
    <mergeCell ref="J40:Q41"/>
    <mergeCell ref="R40:S41"/>
    <mergeCell ref="B42:B43"/>
    <mergeCell ref="E42:I47"/>
    <mergeCell ref="J42:Q43"/>
    <mergeCell ref="R42:S43"/>
    <mergeCell ref="B44:B45"/>
    <mergeCell ref="B50:B51"/>
    <mergeCell ref="E50:I51"/>
    <mergeCell ref="J50:Q51"/>
    <mergeCell ref="R50:S51"/>
    <mergeCell ref="B52:B53"/>
    <mergeCell ref="E52:I53"/>
    <mergeCell ref="J52:Q53"/>
    <mergeCell ref="R52:S53"/>
    <mergeCell ref="J44:Q45"/>
    <mergeCell ref="R44:S45"/>
    <mergeCell ref="B46:B47"/>
    <mergeCell ref="J46:Q47"/>
    <mergeCell ref="R46:S47"/>
    <mergeCell ref="B48:B49"/>
    <mergeCell ref="B36:B37"/>
    <mergeCell ref="C36:D39"/>
    <mergeCell ref="E36:I37"/>
    <mergeCell ref="J36:Q37"/>
    <mergeCell ref="R36:S37"/>
    <mergeCell ref="B38:B39"/>
    <mergeCell ref="E38:I39"/>
    <mergeCell ref="J38:Q39"/>
    <mergeCell ref="R38:S39"/>
    <mergeCell ref="R22:S23"/>
    <mergeCell ref="E32:I33"/>
    <mergeCell ref="J32:Q33"/>
    <mergeCell ref="R32:S33"/>
    <mergeCell ref="B34:B35"/>
    <mergeCell ref="E34:I35"/>
    <mergeCell ref="J34:Q35"/>
    <mergeCell ref="R34:S35"/>
    <mergeCell ref="B28:B29"/>
    <mergeCell ref="E28:I29"/>
    <mergeCell ref="J28:Q29"/>
    <mergeCell ref="R28:S29"/>
    <mergeCell ref="B30:B31"/>
    <mergeCell ref="C30:D35"/>
    <mergeCell ref="E30:I31"/>
    <mergeCell ref="J30:Q31"/>
    <mergeCell ref="R30:S31"/>
    <mergeCell ref="B32:B33"/>
    <mergeCell ref="B16:B17"/>
    <mergeCell ref="C16:D29"/>
    <mergeCell ref="E16:I17"/>
    <mergeCell ref="J16:Q17"/>
    <mergeCell ref="R16:S17"/>
    <mergeCell ref="B18:B19"/>
    <mergeCell ref="E18:I19"/>
    <mergeCell ref="J18:Q19"/>
    <mergeCell ref="R18:S19"/>
    <mergeCell ref="B20:B21"/>
    <mergeCell ref="B24:B25"/>
    <mergeCell ref="E24:I25"/>
    <mergeCell ref="J24:Q25"/>
    <mergeCell ref="R24:S25"/>
    <mergeCell ref="B26:B27"/>
    <mergeCell ref="E26:I27"/>
    <mergeCell ref="J26:Q27"/>
    <mergeCell ref="R26:S27"/>
    <mergeCell ref="E20:I21"/>
    <mergeCell ref="J20:Q21"/>
    <mergeCell ref="R20:S21"/>
    <mergeCell ref="B22:B23"/>
    <mergeCell ref="E22:I23"/>
    <mergeCell ref="J22:Q23"/>
    <mergeCell ref="B14:B15"/>
    <mergeCell ref="E14:I15"/>
    <mergeCell ref="J14:Q15"/>
    <mergeCell ref="R14:S15"/>
    <mergeCell ref="B8:B9"/>
    <mergeCell ref="C8:D15"/>
    <mergeCell ref="E8:I9"/>
    <mergeCell ref="J8:Q9"/>
    <mergeCell ref="R8:S9"/>
    <mergeCell ref="B10:B11"/>
    <mergeCell ref="E10:I11"/>
    <mergeCell ref="J10:Q11"/>
    <mergeCell ref="R10:S11"/>
    <mergeCell ref="B12:B13"/>
    <mergeCell ref="B3:S4"/>
    <mergeCell ref="B6:B7"/>
    <mergeCell ref="C6:D7"/>
    <mergeCell ref="E6:I7"/>
    <mergeCell ref="J6:Q7"/>
    <mergeCell ref="R6:S7"/>
    <mergeCell ref="E12:I13"/>
    <mergeCell ref="J12:Q13"/>
    <mergeCell ref="R12:S13"/>
  </mergeCells>
  <phoneticPr fontId="9"/>
  <pageMargins left="0.7" right="0.7" top="0.75" bottom="0.75" header="0.3" footer="0.3"/>
  <pageSetup paperSize="9" scale="66" orientation="portrait" r:id="rId1"/>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D59D-7E4C-476F-A61F-1E5BD3B1FB2A}">
  <sheetPr>
    <tabColor theme="0" tint="-0.34998626667073579"/>
  </sheetPr>
  <dimension ref="A1:T51"/>
  <sheetViews>
    <sheetView view="pageBreakPreview" zoomScaleNormal="100" zoomScaleSheetLayoutView="100" workbookViewId="0">
      <selection activeCell="N11" sqref="N11"/>
    </sheetView>
  </sheetViews>
  <sheetFormatPr defaultRowHeight="12.75"/>
  <cols>
    <col min="1" max="1" width="7" customWidth="1"/>
    <col min="2" max="19" width="5.7109375" customWidth="1"/>
    <col min="20" max="20" width="7" customWidth="1"/>
  </cols>
  <sheetData>
    <row r="1" spans="1:20" ht="18" customHeight="1">
      <c r="A1" s="53"/>
      <c r="B1" s="53"/>
      <c r="C1" s="53"/>
      <c r="D1" s="53"/>
      <c r="E1" s="53"/>
      <c r="F1" s="53"/>
      <c r="G1" s="53"/>
      <c r="H1" s="53"/>
      <c r="I1" s="53"/>
      <c r="J1" s="53"/>
      <c r="K1" s="53"/>
      <c r="L1" s="53"/>
      <c r="M1" s="53"/>
      <c r="N1" s="53"/>
      <c r="O1" s="53"/>
      <c r="P1" s="53"/>
      <c r="Q1" s="53"/>
      <c r="R1" s="53"/>
      <c r="S1" s="53"/>
      <c r="T1" s="53"/>
    </row>
    <row r="2" spans="1:20" ht="18" customHeight="1">
      <c r="A2" s="53"/>
      <c r="B2" s="53"/>
      <c r="C2" s="53"/>
      <c r="D2" s="53"/>
      <c r="E2" s="53"/>
      <c r="F2" s="53"/>
      <c r="G2" s="53"/>
      <c r="H2" s="53"/>
      <c r="I2" s="53"/>
      <c r="J2" s="53"/>
      <c r="K2" s="53"/>
      <c r="L2" s="53"/>
      <c r="M2" s="53"/>
      <c r="N2" s="53"/>
      <c r="O2" s="53"/>
      <c r="P2" s="53"/>
      <c r="Q2" s="53"/>
      <c r="R2" s="53"/>
      <c r="S2" s="53"/>
      <c r="T2" s="53"/>
    </row>
    <row r="3" spans="1:20" s="121" customFormat="1" ht="36" customHeight="1">
      <c r="A3" s="120"/>
      <c r="B3" s="328" t="s">
        <v>447</v>
      </c>
      <c r="C3" s="328"/>
      <c r="D3" s="328"/>
      <c r="E3" s="328"/>
      <c r="F3" s="328"/>
      <c r="G3" s="328"/>
      <c r="H3" s="328"/>
      <c r="I3" s="328"/>
      <c r="J3" s="328"/>
      <c r="K3" s="328"/>
      <c r="L3" s="328"/>
      <c r="M3" s="328"/>
      <c r="N3" s="328"/>
      <c r="O3" s="328"/>
      <c r="P3" s="328"/>
      <c r="Q3" s="328"/>
      <c r="R3" s="328"/>
      <c r="S3" s="328"/>
      <c r="T3" s="120"/>
    </row>
    <row r="4" spans="1:20" ht="18" customHeight="1">
      <c r="A4" s="53"/>
      <c r="B4" s="53"/>
      <c r="C4" s="53"/>
      <c r="D4" s="53"/>
      <c r="E4" s="53"/>
      <c r="F4" s="53"/>
      <c r="G4" s="53"/>
      <c r="H4" s="53"/>
      <c r="I4" s="53"/>
      <c r="J4" s="53"/>
      <c r="K4" s="53"/>
      <c r="L4" s="53"/>
      <c r="M4" s="53"/>
      <c r="N4" s="53"/>
      <c r="O4" s="53"/>
      <c r="P4" s="53"/>
      <c r="Q4" s="53"/>
      <c r="R4" s="53"/>
      <c r="S4" s="53"/>
      <c r="T4" s="53"/>
    </row>
    <row r="5" spans="1:20" ht="18" customHeight="1">
      <c r="A5" s="53"/>
      <c r="B5" s="53" t="s">
        <v>450</v>
      </c>
      <c r="C5" s="53"/>
      <c r="D5" s="119"/>
      <c r="E5" s="122"/>
      <c r="F5" s="53"/>
      <c r="G5" s="122"/>
      <c r="H5" s="53"/>
      <c r="I5" s="122"/>
      <c r="J5" s="53"/>
      <c r="K5" s="53"/>
      <c r="L5" s="53"/>
      <c r="M5" s="53"/>
      <c r="N5" s="53"/>
      <c r="O5" s="53"/>
      <c r="P5" s="53"/>
      <c r="Q5" s="53"/>
      <c r="R5" s="53"/>
      <c r="S5" s="53"/>
      <c r="T5" s="53"/>
    </row>
    <row r="6" spans="1:20" ht="18" customHeight="1">
      <c r="A6" s="53"/>
      <c r="B6" s="53" t="s">
        <v>451</v>
      </c>
      <c r="C6" s="53"/>
      <c r="D6" s="53"/>
      <c r="E6" s="53"/>
      <c r="F6" s="53"/>
      <c r="G6" s="53"/>
      <c r="H6" s="53"/>
      <c r="I6" s="53"/>
      <c r="J6" s="53"/>
      <c r="K6" s="53"/>
      <c r="L6" s="53"/>
      <c r="M6" s="53"/>
      <c r="N6" s="53"/>
      <c r="O6" s="53"/>
      <c r="P6" s="53"/>
      <c r="Q6" s="53"/>
      <c r="R6" s="53"/>
      <c r="S6" s="53"/>
      <c r="T6" s="53"/>
    </row>
    <row r="7" spans="1:20" ht="18" customHeight="1">
      <c r="A7" s="53"/>
      <c r="B7" s="53" t="s">
        <v>452</v>
      </c>
      <c r="C7" s="53"/>
      <c r="D7" s="53"/>
      <c r="E7" s="53"/>
      <c r="F7" s="53"/>
      <c r="G7" s="53"/>
      <c r="H7" s="53"/>
      <c r="I7" s="53"/>
      <c r="J7" s="53"/>
      <c r="K7" s="53"/>
      <c r="L7" s="53"/>
      <c r="M7" s="53"/>
      <c r="N7" s="53"/>
      <c r="O7" s="53"/>
      <c r="P7" s="53"/>
      <c r="Q7" s="53"/>
      <c r="R7" s="53"/>
      <c r="S7" s="53"/>
      <c r="T7" s="53"/>
    </row>
    <row r="8" spans="1:20" ht="18" customHeight="1">
      <c r="A8" s="53"/>
      <c r="B8" s="53"/>
      <c r="C8" s="53"/>
      <c r="D8" s="53"/>
      <c r="E8" s="53"/>
      <c r="F8" s="53"/>
      <c r="G8" s="53"/>
      <c r="H8" s="53"/>
      <c r="I8" s="53"/>
      <c r="J8" s="53"/>
      <c r="K8" s="53"/>
      <c r="L8" s="53"/>
      <c r="M8" s="53"/>
      <c r="N8" s="53"/>
      <c r="O8" s="53"/>
      <c r="P8" s="53"/>
      <c r="Q8" s="53"/>
      <c r="R8" s="53"/>
      <c r="S8" s="53"/>
      <c r="T8" s="53"/>
    </row>
    <row r="9" spans="1:20" ht="18" customHeight="1">
      <c r="A9" s="53"/>
      <c r="B9" s="130"/>
      <c r="C9" s="130"/>
      <c r="D9" s="130"/>
      <c r="E9" s="130"/>
      <c r="F9" s="130"/>
      <c r="G9" s="130"/>
      <c r="H9" s="130"/>
      <c r="I9" s="130"/>
      <c r="J9" s="130"/>
      <c r="K9" s="130"/>
      <c r="L9" s="130"/>
      <c r="M9" s="130"/>
      <c r="N9" s="130"/>
      <c r="O9" s="130"/>
      <c r="P9" s="130"/>
      <c r="Q9" s="130"/>
      <c r="R9" s="130"/>
      <c r="S9" s="130"/>
      <c r="T9" s="53"/>
    </row>
    <row r="10" spans="1:20" ht="18" customHeight="1">
      <c r="A10" s="53"/>
      <c r="B10" s="53"/>
      <c r="C10" s="53"/>
      <c r="D10" s="53"/>
      <c r="E10" s="53"/>
      <c r="F10" s="53"/>
      <c r="G10" s="53"/>
      <c r="H10" s="53"/>
      <c r="I10" s="53"/>
      <c r="J10" s="53"/>
      <c r="K10" s="53"/>
      <c r="L10" s="53"/>
      <c r="M10" s="53"/>
      <c r="N10" s="53"/>
      <c r="O10" s="53"/>
      <c r="P10" s="53"/>
      <c r="Q10" s="53"/>
      <c r="R10" s="53"/>
      <c r="S10" s="53"/>
      <c r="T10" s="53"/>
    </row>
    <row r="11" spans="1:20" ht="18" customHeight="1">
      <c r="A11" s="53"/>
      <c r="B11" s="119"/>
      <c r="C11" s="119"/>
      <c r="D11" s="119"/>
      <c r="E11" s="119"/>
      <c r="F11" s="119"/>
      <c r="G11" s="119"/>
      <c r="H11" s="119"/>
      <c r="I11" s="119"/>
      <c r="J11" s="119"/>
      <c r="K11" s="119"/>
      <c r="L11" s="119"/>
      <c r="M11" s="119" t="s">
        <v>60</v>
      </c>
      <c r="N11" s="86"/>
      <c r="O11" s="53" t="s">
        <v>61</v>
      </c>
      <c r="P11" s="86"/>
      <c r="Q11" s="53" t="s">
        <v>62</v>
      </c>
      <c r="R11" s="86"/>
      <c r="S11" s="53" t="s">
        <v>63</v>
      </c>
      <c r="T11" s="53"/>
    </row>
    <row r="12" spans="1:20" ht="18" customHeight="1">
      <c r="A12" s="53"/>
      <c r="B12" s="53"/>
      <c r="C12" s="53"/>
      <c r="D12" s="53"/>
      <c r="E12" s="53"/>
      <c r="F12" s="53"/>
      <c r="G12" s="53"/>
      <c r="H12" s="53"/>
      <c r="I12" s="53"/>
      <c r="J12" s="53"/>
      <c r="K12" s="53"/>
      <c r="L12" s="53"/>
      <c r="M12" s="53"/>
      <c r="N12" s="53"/>
      <c r="O12" s="53"/>
      <c r="P12" s="53"/>
      <c r="Q12" s="53"/>
      <c r="R12" s="53"/>
      <c r="S12" s="53"/>
      <c r="T12" s="53"/>
    </row>
    <row r="13" spans="1:20" ht="18" customHeight="1">
      <c r="A13" s="53"/>
      <c r="B13" s="53" t="s">
        <v>53</v>
      </c>
      <c r="C13" s="53"/>
      <c r="D13" s="53"/>
      <c r="E13" s="53"/>
      <c r="F13" s="53"/>
      <c r="G13" s="53"/>
      <c r="H13" s="53"/>
      <c r="I13" s="53"/>
      <c r="J13" s="53"/>
      <c r="K13" s="53"/>
      <c r="L13" s="53"/>
      <c r="M13" s="53"/>
      <c r="N13" s="53"/>
      <c r="O13" s="53"/>
      <c r="P13" s="53"/>
      <c r="Q13" s="53"/>
      <c r="R13" s="53"/>
      <c r="S13" s="53"/>
      <c r="T13" s="53"/>
    </row>
    <row r="14" spans="1:20" ht="18" customHeight="1">
      <c r="A14" s="53"/>
      <c r="B14" s="53"/>
      <c r="C14" s="53"/>
      <c r="D14" s="53"/>
      <c r="E14" s="53"/>
      <c r="F14" s="53"/>
      <c r="G14" s="53"/>
      <c r="H14" s="53"/>
      <c r="I14" s="53"/>
      <c r="J14" s="53"/>
      <c r="K14" s="53"/>
      <c r="L14" s="53"/>
      <c r="M14" s="53"/>
      <c r="N14" s="53"/>
      <c r="O14" s="53"/>
      <c r="P14" s="53"/>
      <c r="Q14" s="53"/>
      <c r="R14" s="53"/>
      <c r="S14" s="53"/>
      <c r="T14" s="53"/>
    </row>
    <row r="15" spans="1:20" ht="18" customHeight="1">
      <c r="A15" s="53"/>
      <c r="B15" s="53"/>
      <c r="C15" s="53"/>
      <c r="D15" s="53"/>
      <c r="E15" s="53"/>
      <c r="F15" s="53"/>
      <c r="G15" s="53"/>
      <c r="H15" s="53"/>
      <c r="I15" s="53"/>
      <c r="J15" s="53"/>
      <c r="K15" s="53"/>
      <c r="L15" s="53"/>
      <c r="M15" s="53"/>
      <c r="N15" s="53"/>
      <c r="O15" s="53"/>
      <c r="P15" s="53"/>
      <c r="Q15" s="53"/>
      <c r="R15" s="53"/>
      <c r="S15" s="53"/>
      <c r="T15" s="53"/>
    </row>
    <row r="16" spans="1:20" ht="18" customHeight="1">
      <c r="A16" s="53"/>
      <c r="B16" s="53"/>
      <c r="C16" s="53"/>
      <c r="D16" s="53"/>
      <c r="E16" s="53" t="s">
        <v>448</v>
      </c>
      <c r="F16" s="53"/>
      <c r="G16" s="53"/>
      <c r="H16" s="53"/>
      <c r="I16" s="53"/>
      <c r="J16" s="53"/>
      <c r="K16" s="53"/>
      <c r="L16" s="53"/>
      <c r="M16" s="53"/>
      <c r="N16" s="53"/>
      <c r="O16" s="53"/>
      <c r="P16" s="53"/>
      <c r="Q16" s="53"/>
      <c r="R16" s="53"/>
      <c r="S16" s="53"/>
      <c r="T16" s="53"/>
    </row>
    <row r="17" spans="1:20" ht="18" customHeight="1">
      <c r="A17" s="53"/>
      <c r="B17" s="53"/>
      <c r="C17" s="53"/>
      <c r="D17" s="53"/>
      <c r="E17" s="53" t="s">
        <v>108</v>
      </c>
      <c r="F17" s="53"/>
      <c r="G17" s="329">
        <f>交付申請書!L12</f>
        <v>0</v>
      </c>
      <c r="H17" s="329"/>
      <c r="I17" s="329"/>
      <c r="J17" s="329"/>
      <c r="K17" s="329"/>
      <c r="L17" s="329"/>
      <c r="M17" s="329"/>
      <c r="N17" s="329"/>
      <c r="O17" s="329"/>
      <c r="P17" s="329"/>
      <c r="Q17" s="329"/>
      <c r="R17" s="329"/>
      <c r="S17" s="329"/>
      <c r="T17" s="53"/>
    </row>
    <row r="18" spans="1:20" ht="18" customHeight="1">
      <c r="A18" s="53"/>
      <c r="B18" s="53"/>
      <c r="C18" s="53"/>
      <c r="D18" s="53"/>
      <c r="E18" s="53"/>
      <c r="F18" s="53"/>
      <c r="G18" s="53"/>
      <c r="H18" s="53"/>
      <c r="I18" s="53"/>
      <c r="J18" s="53"/>
      <c r="K18" s="53"/>
      <c r="L18" s="53"/>
      <c r="M18" s="53"/>
      <c r="N18" s="53"/>
      <c r="O18" s="53"/>
      <c r="P18" s="53"/>
      <c r="Q18" s="53"/>
      <c r="R18" s="53"/>
      <c r="S18" s="53"/>
      <c r="T18" s="53"/>
    </row>
    <row r="19" spans="1:20" ht="18" customHeight="1">
      <c r="A19" s="53"/>
      <c r="B19" s="53"/>
      <c r="C19" s="53"/>
      <c r="D19" s="53"/>
      <c r="E19" s="53" t="s">
        <v>55</v>
      </c>
      <c r="F19" s="53"/>
      <c r="G19" s="330">
        <f>交付申請書!L14</f>
        <v>0</v>
      </c>
      <c r="H19" s="330"/>
      <c r="I19" s="330"/>
      <c r="J19" s="330"/>
      <c r="K19" s="330"/>
      <c r="L19" s="330"/>
      <c r="M19" s="330">
        <f>交付申請書!L15</f>
        <v>0</v>
      </c>
      <c r="N19" s="330"/>
      <c r="O19" s="330"/>
      <c r="P19" s="330">
        <f>交付申請書!O15</f>
        <v>0</v>
      </c>
      <c r="Q19" s="330"/>
      <c r="R19" s="330"/>
      <c r="S19" s="330"/>
      <c r="T19" s="53"/>
    </row>
    <row r="20" spans="1:20" ht="18" customHeight="1">
      <c r="A20" s="53"/>
      <c r="B20" s="73"/>
      <c r="C20" s="53"/>
      <c r="D20" s="53"/>
      <c r="E20" s="53" t="s">
        <v>449</v>
      </c>
      <c r="F20" s="53"/>
      <c r="G20" s="53"/>
      <c r="H20" s="53"/>
      <c r="I20" s="53"/>
      <c r="J20" s="53"/>
      <c r="K20" s="53"/>
      <c r="L20" s="53"/>
      <c r="M20" s="53"/>
      <c r="N20" s="53"/>
      <c r="O20" s="53"/>
      <c r="P20" s="53"/>
      <c r="Q20" s="53"/>
      <c r="R20" s="53"/>
      <c r="S20" s="53"/>
      <c r="T20" s="53"/>
    </row>
    <row r="21" spans="1:20" ht="18" customHeight="1">
      <c r="A21" s="53"/>
      <c r="B21" s="73"/>
      <c r="C21" s="53"/>
      <c r="D21" s="53"/>
      <c r="E21" s="53"/>
      <c r="F21" s="53"/>
      <c r="G21" s="53"/>
      <c r="H21" s="53"/>
      <c r="I21" s="53"/>
      <c r="J21" s="53"/>
      <c r="K21" s="53"/>
      <c r="L21" s="53"/>
      <c r="M21" s="53"/>
      <c r="N21" s="53"/>
      <c r="O21" s="53"/>
      <c r="P21" s="53"/>
      <c r="Q21" s="53"/>
      <c r="R21" s="53"/>
      <c r="S21" s="53"/>
      <c r="T21" s="53"/>
    </row>
    <row r="22" spans="1:20" ht="18" customHeight="1">
      <c r="A22" s="53"/>
      <c r="B22" s="73"/>
      <c r="C22" s="53"/>
      <c r="D22" s="53"/>
      <c r="E22" s="53"/>
      <c r="F22" s="53"/>
      <c r="G22" s="53"/>
      <c r="H22" s="53"/>
      <c r="I22" s="53"/>
      <c r="J22" s="53"/>
      <c r="K22" s="53"/>
      <c r="L22" s="53"/>
      <c r="M22" s="53"/>
      <c r="N22" s="53"/>
      <c r="O22" s="53"/>
      <c r="P22" s="53"/>
      <c r="Q22" s="53"/>
      <c r="R22" s="53"/>
      <c r="S22" s="53"/>
      <c r="T22" s="53"/>
    </row>
    <row r="23" spans="1:20" ht="18" customHeight="1">
      <c r="A23" s="53"/>
      <c r="B23" s="53"/>
      <c r="C23" s="53"/>
      <c r="D23" s="53"/>
      <c r="E23" s="53"/>
      <c r="F23" s="53"/>
      <c r="G23" s="53"/>
      <c r="H23" s="53"/>
      <c r="I23" s="53"/>
      <c r="J23" s="53"/>
      <c r="K23" s="53"/>
      <c r="L23" s="53"/>
      <c r="M23" s="53"/>
      <c r="N23" s="53"/>
      <c r="O23" s="53"/>
      <c r="P23" s="53"/>
      <c r="Q23" s="53"/>
      <c r="R23" s="53"/>
      <c r="S23" s="53"/>
      <c r="T23" s="53"/>
    </row>
    <row r="24" spans="1:20" ht="18" customHeight="1">
      <c r="A24" s="53"/>
      <c r="B24" s="73"/>
      <c r="C24" s="53"/>
      <c r="D24" s="53"/>
      <c r="E24" s="53"/>
      <c r="F24" s="53"/>
      <c r="G24" s="53"/>
      <c r="H24" s="53"/>
      <c r="I24" s="53"/>
      <c r="J24" s="53"/>
      <c r="K24" s="53"/>
      <c r="L24" s="53"/>
      <c r="M24" s="53"/>
      <c r="N24" s="53"/>
      <c r="O24" s="53"/>
      <c r="P24" s="53"/>
      <c r="Q24" s="53"/>
      <c r="R24" s="53"/>
      <c r="S24" s="53"/>
      <c r="T24" s="53"/>
    </row>
    <row r="25" spans="1:20" ht="18" customHeight="1">
      <c r="A25" s="53"/>
      <c r="B25" s="73"/>
      <c r="C25" s="53"/>
      <c r="D25" s="53"/>
      <c r="E25" s="53"/>
      <c r="F25" s="53"/>
      <c r="G25" s="53"/>
      <c r="H25" s="53"/>
      <c r="I25" s="53"/>
      <c r="J25" s="53"/>
      <c r="K25" s="53"/>
      <c r="L25" s="53"/>
      <c r="M25" s="53"/>
      <c r="N25" s="53"/>
      <c r="O25" s="53"/>
      <c r="P25" s="53"/>
      <c r="Q25" s="53"/>
      <c r="R25" s="53"/>
      <c r="S25" s="53"/>
      <c r="T25" s="53"/>
    </row>
    <row r="26" spans="1:20" ht="18" customHeight="1">
      <c r="A26" s="53"/>
      <c r="B26" s="53"/>
      <c r="C26" s="53"/>
      <c r="D26" s="53"/>
      <c r="E26" s="53"/>
      <c r="F26" s="53"/>
      <c r="G26" s="53"/>
      <c r="H26" s="53"/>
      <c r="I26" s="53"/>
      <c r="J26" s="53"/>
      <c r="K26" s="53"/>
      <c r="L26" s="53"/>
      <c r="M26" s="53"/>
      <c r="N26" s="53"/>
      <c r="O26" s="53"/>
      <c r="P26" s="53"/>
      <c r="Q26" s="53"/>
      <c r="R26" s="53"/>
      <c r="S26" s="53"/>
      <c r="T26" s="53"/>
    </row>
    <row r="27" spans="1:20" ht="18" customHeight="1">
      <c r="A27" s="53"/>
      <c r="B27" s="73"/>
      <c r="C27" s="53"/>
      <c r="D27" s="53"/>
      <c r="E27" s="53"/>
      <c r="F27" s="53"/>
      <c r="G27" s="53"/>
      <c r="H27" s="53"/>
      <c r="I27" s="53"/>
      <c r="J27" s="53"/>
      <c r="K27" s="53"/>
      <c r="L27" s="53"/>
      <c r="M27" s="53"/>
      <c r="N27" s="53"/>
      <c r="O27" s="53"/>
      <c r="P27" s="53"/>
      <c r="Q27" s="53"/>
      <c r="R27" s="53"/>
      <c r="S27" s="53"/>
      <c r="T27" s="53"/>
    </row>
    <row r="28" spans="1:20" ht="18" customHeight="1">
      <c r="A28" s="53"/>
      <c r="B28" s="53"/>
      <c r="C28" s="53"/>
      <c r="D28" s="53"/>
      <c r="E28" s="53"/>
      <c r="F28" s="53"/>
      <c r="G28" s="53"/>
      <c r="H28" s="53"/>
      <c r="I28" s="53"/>
      <c r="J28" s="53"/>
      <c r="K28" s="53"/>
      <c r="L28" s="53"/>
      <c r="M28" s="53"/>
      <c r="N28" s="53"/>
      <c r="O28" s="53"/>
      <c r="P28" s="53"/>
      <c r="Q28" s="53"/>
      <c r="R28" s="53"/>
      <c r="S28" s="53"/>
      <c r="T28" s="53"/>
    </row>
    <row r="29" spans="1:20" ht="18" customHeight="1">
      <c r="A29" s="53"/>
      <c r="B29" s="53"/>
      <c r="C29" s="53"/>
      <c r="D29" s="53"/>
      <c r="E29" s="53"/>
      <c r="F29" s="53"/>
      <c r="G29" s="53"/>
      <c r="H29" s="53"/>
      <c r="I29" s="53"/>
      <c r="J29" s="53"/>
      <c r="K29" s="53"/>
      <c r="L29" s="53"/>
      <c r="M29" s="53"/>
      <c r="N29" s="53"/>
      <c r="O29" s="53"/>
      <c r="P29" s="53"/>
      <c r="Q29" s="53"/>
      <c r="R29" s="53"/>
      <c r="S29" s="53"/>
      <c r="T29" s="53"/>
    </row>
    <row r="30" spans="1:20" ht="18" customHeight="1">
      <c r="A30" s="53"/>
      <c r="B30" s="53"/>
      <c r="C30" s="53"/>
      <c r="D30" s="53"/>
      <c r="E30" s="53"/>
      <c r="F30" s="53"/>
      <c r="G30" s="53"/>
      <c r="H30" s="53"/>
      <c r="I30" s="53"/>
      <c r="J30" s="53"/>
      <c r="K30" s="53"/>
      <c r="L30" s="53"/>
      <c r="M30" s="53"/>
      <c r="N30" s="53"/>
      <c r="O30" s="53"/>
      <c r="P30" s="53"/>
      <c r="Q30" s="53"/>
      <c r="R30" s="53"/>
      <c r="S30" s="53"/>
      <c r="T30" s="53"/>
    </row>
    <row r="31" spans="1:20" ht="18" customHeight="1">
      <c r="A31" s="53"/>
      <c r="B31" s="53"/>
      <c r="C31" s="53"/>
      <c r="D31" s="53"/>
      <c r="E31" s="53"/>
      <c r="F31" s="53"/>
      <c r="G31" s="53"/>
      <c r="H31" s="53"/>
      <c r="I31" s="53"/>
      <c r="J31" s="53"/>
      <c r="K31" s="53"/>
      <c r="L31" s="53"/>
      <c r="M31" s="53"/>
      <c r="N31" s="53"/>
      <c r="O31" s="53"/>
      <c r="P31" s="53"/>
      <c r="Q31" s="53"/>
      <c r="R31" s="53"/>
      <c r="S31" s="53"/>
      <c r="T31" s="53"/>
    </row>
    <row r="32" spans="1:20" ht="18" customHeight="1">
      <c r="A32" s="53"/>
      <c r="B32" s="53"/>
      <c r="C32" s="53"/>
      <c r="D32" s="53"/>
      <c r="E32" s="53"/>
      <c r="F32" s="53"/>
      <c r="G32" s="53"/>
      <c r="H32" s="53"/>
      <c r="I32" s="53"/>
      <c r="J32" s="53"/>
      <c r="K32" s="53"/>
      <c r="L32" s="53"/>
      <c r="M32" s="53"/>
      <c r="N32" s="53"/>
      <c r="O32" s="53"/>
      <c r="P32" s="53"/>
      <c r="Q32" s="53"/>
      <c r="R32" s="53"/>
      <c r="S32" s="53"/>
      <c r="T32" s="53"/>
    </row>
    <row r="33" spans="1:20" ht="18" customHeight="1">
      <c r="A33" s="53"/>
      <c r="B33" s="53"/>
      <c r="C33" s="53"/>
      <c r="D33" s="53"/>
      <c r="E33" s="53"/>
      <c r="F33" s="53"/>
      <c r="G33" s="53"/>
      <c r="H33" s="53"/>
      <c r="I33" s="53"/>
      <c r="J33" s="53"/>
      <c r="K33" s="53"/>
      <c r="L33" s="53"/>
      <c r="M33" s="53"/>
      <c r="N33" s="53"/>
      <c r="O33" s="53"/>
      <c r="P33" s="53"/>
      <c r="Q33" s="53"/>
      <c r="R33" s="53"/>
      <c r="S33" s="53"/>
      <c r="T33" s="53"/>
    </row>
    <row r="34" spans="1:20" ht="18" customHeight="1">
      <c r="A34" s="53"/>
      <c r="B34" s="53"/>
      <c r="C34" s="53"/>
      <c r="D34" s="53"/>
      <c r="E34" s="53"/>
      <c r="F34" s="53"/>
      <c r="G34" s="53"/>
      <c r="H34" s="53"/>
      <c r="I34" s="53"/>
      <c r="J34" s="53"/>
      <c r="K34" s="53"/>
      <c r="L34" s="53"/>
      <c r="M34" s="53"/>
      <c r="N34" s="53"/>
      <c r="O34" s="53"/>
      <c r="P34" s="53"/>
      <c r="Q34" s="53"/>
      <c r="R34" s="53"/>
      <c r="S34" s="53"/>
      <c r="T34" s="53"/>
    </row>
    <row r="35" spans="1:20" ht="18" customHeight="1">
      <c r="A35" s="53"/>
      <c r="B35" s="53"/>
      <c r="C35" s="53"/>
      <c r="D35" s="53"/>
      <c r="E35" s="53"/>
      <c r="F35" s="53"/>
      <c r="G35" s="53"/>
      <c r="H35" s="53"/>
      <c r="I35" s="53"/>
      <c r="J35" s="53"/>
      <c r="K35" s="53"/>
      <c r="L35" s="53"/>
      <c r="M35" s="53"/>
      <c r="N35" s="53"/>
      <c r="O35" s="53"/>
      <c r="P35" s="53"/>
      <c r="Q35" s="53"/>
      <c r="R35" s="53"/>
      <c r="S35" s="53"/>
      <c r="T35" s="53"/>
    </row>
    <row r="36" spans="1:20" ht="18" customHeight="1">
      <c r="A36" s="53"/>
      <c r="B36" s="53"/>
      <c r="C36" s="53"/>
      <c r="D36" s="53"/>
      <c r="E36" s="53"/>
      <c r="F36" s="53"/>
      <c r="G36" s="53"/>
      <c r="H36" s="53"/>
      <c r="I36" s="53"/>
      <c r="J36" s="53"/>
      <c r="K36" s="53"/>
      <c r="L36" s="53"/>
      <c r="M36" s="53"/>
      <c r="N36" s="53"/>
      <c r="O36" s="53"/>
      <c r="P36" s="53"/>
      <c r="Q36" s="53"/>
      <c r="R36" s="53"/>
      <c r="S36" s="53"/>
      <c r="T36" s="53"/>
    </row>
    <row r="37" spans="1:20" ht="18" customHeight="1">
      <c r="A37" s="53"/>
      <c r="B37" s="53"/>
      <c r="C37" s="53"/>
      <c r="D37" s="53"/>
      <c r="E37" s="53"/>
      <c r="F37" s="53"/>
      <c r="G37" s="53"/>
      <c r="H37" s="53"/>
      <c r="I37" s="53"/>
      <c r="J37" s="53"/>
      <c r="K37" s="53"/>
      <c r="L37" s="53"/>
      <c r="M37" s="53"/>
      <c r="N37" s="53"/>
      <c r="O37" s="53"/>
      <c r="P37" s="53"/>
      <c r="Q37" s="53"/>
      <c r="R37" s="53"/>
      <c r="S37" s="53"/>
      <c r="T37" s="53"/>
    </row>
    <row r="38" spans="1:20" ht="18" customHeight="1">
      <c r="A38" s="53"/>
      <c r="B38" s="53"/>
      <c r="C38" s="53"/>
      <c r="D38" s="53"/>
      <c r="E38" s="53"/>
      <c r="F38" s="53"/>
      <c r="G38" s="53"/>
      <c r="H38" s="53"/>
      <c r="I38" s="53"/>
      <c r="J38" s="53"/>
      <c r="K38" s="53"/>
      <c r="L38" s="53"/>
      <c r="M38" s="53"/>
      <c r="N38" s="53"/>
      <c r="O38" s="53"/>
      <c r="P38" s="53"/>
      <c r="Q38" s="53"/>
      <c r="R38" s="53"/>
      <c r="S38" s="53"/>
      <c r="T38" s="53"/>
    </row>
    <row r="39" spans="1:20" ht="18" customHeight="1">
      <c r="A39" s="53"/>
      <c r="B39" s="53"/>
      <c r="C39" s="53"/>
      <c r="D39" s="53"/>
      <c r="E39" s="53"/>
      <c r="F39" s="53"/>
      <c r="G39" s="53"/>
      <c r="H39" s="53"/>
      <c r="I39" s="53"/>
      <c r="J39" s="53"/>
      <c r="K39" s="53"/>
      <c r="L39" s="53"/>
      <c r="M39" s="53"/>
      <c r="N39" s="53"/>
      <c r="O39" s="53"/>
      <c r="P39" s="53"/>
      <c r="Q39" s="53"/>
      <c r="R39" s="53"/>
      <c r="S39" s="53"/>
      <c r="T39" s="53"/>
    </row>
    <row r="40" spans="1:20" ht="18" customHeight="1">
      <c r="A40" s="53"/>
      <c r="B40" s="53"/>
      <c r="C40" s="53"/>
      <c r="D40" s="53"/>
      <c r="E40" s="53"/>
      <c r="F40" s="53"/>
      <c r="G40" s="53"/>
      <c r="H40" s="53"/>
      <c r="I40" s="53"/>
      <c r="J40" s="53"/>
      <c r="K40" s="53"/>
      <c r="L40" s="53"/>
      <c r="M40" s="53"/>
      <c r="N40" s="53"/>
      <c r="O40" s="53"/>
      <c r="P40" s="53"/>
      <c r="Q40" s="53"/>
      <c r="R40" s="53"/>
      <c r="S40" s="53"/>
      <c r="T40" s="53"/>
    </row>
    <row r="41" spans="1:20" ht="18" customHeight="1">
      <c r="A41" s="53"/>
      <c r="B41" s="53"/>
      <c r="C41" s="53"/>
      <c r="D41" s="53"/>
      <c r="E41" s="53"/>
      <c r="F41" s="53"/>
      <c r="G41" s="53"/>
      <c r="H41" s="53"/>
      <c r="I41" s="53"/>
      <c r="J41" s="53"/>
      <c r="K41" s="53"/>
      <c r="L41" s="53"/>
      <c r="M41" s="53"/>
      <c r="N41" s="53"/>
      <c r="O41" s="53"/>
      <c r="P41" s="53"/>
      <c r="Q41" s="53"/>
      <c r="R41" s="53"/>
      <c r="S41" s="53"/>
      <c r="T41" s="53"/>
    </row>
    <row r="42" spans="1:20" ht="18" customHeight="1">
      <c r="A42" s="53"/>
      <c r="B42" s="53"/>
      <c r="C42" s="53"/>
      <c r="D42" s="53"/>
      <c r="E42" s="53"/>
      <c r="F42" s="53"/>
      <c r="G42" s="53"/>
      <c r="H42" s="53"/>
      <c r="I42" s="53"/>
      <c r="J42" s="53"/>
      <c r="K42" s="53"/>
      <c r="L42" s="53"/>
      <c r="M42" s="53"/>
      <c r="N42" s="53"/>
      <c r="O42" s="53"/>
      <c r="P42" s="53"/>
      <c r="Q42" s="53"/>
      <c r="R42" s="53"/>
      <c r="S42" s="53"/>
      <c r="T42" s="53"/>
    </row>
    <row r="43" spans="1:20" ht="18" customHeight="1">
      <c r="A43" s="53"/>
      <c r="B43" s="53"/>
      <c r="C43" s="53"/>
      <c r="D43" s="53"/>
      <c r="E43" s="53"/>
      <c r="F43" s="53"/>
      <c r="G43" s="53"/>
      <c r="H43" s="53"/>
      <c r="I43" s="53"/>
      <c r="J43" s="53"/>
      <c r="K43" s="53"/>
      <c r="L43" s="53"/>
      <c r="M43" s="53"/>
      <c r="N43" s="53"/>
      <c r="O43" s="53"/>
      <c r="P43" s="53"/>
      <c r="Q43" s="53"/>
      <c r="R43" s="53"/>
      <c r="S43" s="53"/>
      <c r="T43" s="53"/>
    </row>
    <row r="44" spans="1:20" ht="18" customHeight="1">
      <c r="A44" s="53"/>
      <c r="B44" s="53"/>
      <c r="C44" s="53"/>
      <c r="D44" s="53"/>
      <c r="E44" s="53"/>
      <c r="F44" s="53"/>
      <c r="G44" s="53"/>
      <c r="H44" s="53"/>
      <c r="I44" s="53"/>
      <c r="J44" s="53"/>
      <c r="K44" s="53"/>
      <c r="L44" s="53"/>
      <c r="M44" s="53"/>
      <c r="N44" s="53"/>
      <c r="O44" s="53"/>
      <c r="P44" s="53"/>
      <c r="Q44" s="53"/>
      <c r="R44" s="53"/>
      <c r="S44" s="53"/>
      <c r="T44" s="53"/>
    </row>
    <row r="45" spans="1:20" ht="18" customHeight="1">
      <c r="A45" s="53"/>
      <c r="B45" s="53"/>
      <c r="C45" s="53"/>
      <c r="D45" s="53"/>
      <c r="E45" s="53"/>
      <c r="F45" s="53"/>
      <c r="G45" s="53"/>
      <c r="H45" s="53"/>
      <c r="I45" s="53"/>
      <c r="J45" s="53"/>
      <c r="K45" s="53"/>
      <c r="L45" s="53"/>
      <c r="M45" s="53"/>
      <c r="N45" s="53"/>
      <c r="O45" s="53"/>
      <c r="P45" s="53"/>
      <c r="Q45" s="53"/>
      <c r="R45" s="53"/>
      <c r="S45" s="53"/>
      <c r="T45" s="53"/>
    </row>
    <row r="46" spans="1:20" ht="18" customHeight="1"/>
    <row r="47" spans="1:20" ht="18" customHeight="1"/>
    <row r="48" spans="1:20" ht="18" customHeight="1"/>
    <row r="49" spans="20:20" ht="18" customHeight="1"/>
    <row r="50" spans="20:20" ht="18" customHeight="1"/>
    <row r="51" spans="20:20" ht="18" customHeight="1">
      <c r="T51" s="124"/>
    </row>
  </sheetData>
  <sheetProtection algorithmName="SHA-512" hashValue="iHqcUsTlhlp9/6w/eQ91HOKIP9VYwKvb2e1wULrOV91G/HPvMNT0A/EYpcPcSk3/8L2u8FqxXbXwqhlV5yKctQ==" saltValue="u4sBD85gsW1u/XyZCj7u4g==" spinCount="100000" sheet="1" formatCells="0" selectLockedCells="1"/>
  <protectedRanges>
    <protectedRange sqref="N11 P11 R11" name="範囲3"/>
    <protectedRange sqref="G17 G19 M19 P19" name="範囲2"/>
  </protectedRanges>
  <mergeCells count="6">
    <mergeCell ref="B3:S3"/>
    <mergeCell ref="B9:S9"/>
    <mergeCell ref="G17:S17"/>
    <mergeCell ref="G19:L19"/>
    <mergeCell ref="M19:O19"/>
    <mergeCell ref="P19:S19"/>
  </mergeCells>
  <phoneticPr fontId="9"/>
  <conditionalFormatting sqref="N11">
    <cfRule type="cellIs" dxfId="60" priority="6" operator="equal">
      <formula>""</formula>
    </cfRule>
  </conditionalFormatting>
  <conditionalFormatting sqref="P11">
    <cfRule type="cellIs" dxfId="59" priority="5" operator="equal">
      <formula>""</formula>
    </cfRule>
  </conditionalFormatting>
  <conditionalFormatting sqref="R11">
    <cfRule type="cellIs" dxfId="58" priority="4" operator="equal">
      <formula>""</formula>
    </cfRule>
  </conditionalFormatting>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1B76A-28B9-4D9B-AEF4-A2247C45AD79}">
  <sheetPr>
    <tabColor theme="0" tint="-0.34998626667073579"/>
    <pageSetUpPr fitToPage="1"/>
  </sheetPr>
  <dimension ref="B1:X64"/>
  <sheetViews>
    <sheetView view="pageBreakPreview" topLeftCell="A7" zoomScale="55" zoomScaleNormal="70" zoomScaleSheetLayoutView="55" workbookViewId="0">
      <selection activeCell="N5" sqref="N5:X8"/>
    </sheetView>
  </sheetViews>
  <sheetFormatPr defaultColWidth="10.28515625" defaultRowHeight="13.5"/>
  <cols>
    <col min="1" max="1" width="3.7109375" style="3" customWidth="1"/>
    <col min="2" max="2" width="8.5703125" style="3" customWidth="1"/>
    <col min="3" max="4" width="8.28515625" style="3" customWidth="1"/>
    <col min="5" max="5" width="9.28515625" style="3" customWidth="1"/>
    <col min="6" max="6" width="8.85546875" style="3" customWidth="1"/>
    <col min="7" max="7" width="10.28515625" style="3"/>
    <col min="8" max="8" width="8.42578125" style="3" customWidth="1"/>
    <col min="9" max="9" width="7.5703125" style="3" customWidth="1"/>
    <col min="10" max="10" width="6.7109375" style="3" customWidth="1"/>
    <col min="11" max="11" width="8.5703125" style="3" customWidth="1"/>
    <col min="12" max="12" width="9.7109375" style="3" customWidth="1"/>
    <col min="13" max="13" width="8.42578125" style="3" customWidth="1"/>
    <col min="14" max="14" width="8.85546875" style="3" customWidth="1"/>
    <col min="15" max="24" width="10.140625" style="3" customWidth="1"/>
    <col min="25" max="25" width="3.7109375" style="3" customWidth="1"/>
    <col min="26" max="16384" width="10.28515625" style="3"/>
  </cols>
  <sheetData>
    <row r="1" spans="2:24" ht="14.25" thickBot="1"/>
    <row r="2" spans="2:24">
      <c r="B2" s="331" t="s">
        <v>3</v>
      </c>
      <c r="C2" s="332"/>
      <c r="D2" s="332"/>
      <c r="E2" s="332"/>
      <c r="F2" s="332"/>
      <c r="G2" s="332"/>
      <c r="H2" s="332"/>
      <c r="I2" s="332"/>
      <c r="J2" s="332"/>
      <c r="K2" s="332"/>
      <c r="L2" s="332"/>
      <c r="M2" s="332"/>
      <c r="N2" s="332"/>
      <c r="O2" s="332"/>
      <c r="P2" s="332"/>
      <c r="Q2" s="332"/>
      <c r="R2" s="332"/>
      <c r="S2" s="332"/>
      <c r="T2" s="332"/>
      <c r="U2" s="332"/>
      <c r="V2" s="332"/>
      <c r="W2" s="332"/>
      <c r="X2" s="333"/>
    </row>
    <row r="3" spans="2:24">
      <c r="B3" s="334"/>
      <c r="C3" s="335"/>
      <c r="D3" s="335"/>
      <c r="E3" s="335"/>
      <c r="F3" s="335"/>
      <c r="G3" s="335"/>
      <c r="H3" s="335"/>
      <c r="I3" s="335"/>
      <c r="J3" s="335"/>
      <c r="K3" s="335"/>
      <c r="L3" s="335"/>
      <c r="M3" s="335"/>
      <c r="N3" s="335"/>
      <c r="O3" s="335"/>
      <c r="P3" s="335"/>
      <c r="Q3" s="335"/>
      <c r="R3" s="335"/>
      <c r="S3" s="335"/>
      <c r="T3" s="335"/>
      <c r="U3" s="335"/>
      <c r="V3" s="335"/>
      <c r="W3" s="335"/>
      <c r="X3" s="336"/>
    </row>
    <row r="4" spans="2:24">
      <c r="B4" s="334"/>
      <c r="C4" s="335"/>
      <c r="D4" s="335"/>
      <c r="E4" s="335"/>
      <c r="F4" s="335"/>
      <c r="G4" s="335"/>
      <c r="H4" s="335"/>
      <c r="I4" s="335"/>
      <c r="J4" s="335"/>
      <c r="K4" s="335"/>
      <c r="L4" s="335"/>
      <c r="M4" s="335"/>
      <c r="N4" s="335"/>
      <c r="O4" s="335"/>
      <c r="P4" s="335"/>
      <c r="Q4" s="335"/>
      <c r="R4" s="335"/>
      <c r="S4" s="335"/>
      <c r="T4" s="335"/>
      <c r="U4" s="335"/>
      <c r="V4" s="335"/>
      <c r="W4" s="335"/>
      <c r="X4" s="336"/>
    </row>
    <row r="5" spans="2:24" ht="13.5" customHeight="1">
      <c r="B5" s="337" t="s">
        <v>2</v>
      </c>
      <c r="C5" s="338"/>
      <c r="D5" s="338"/>
      <c r="E5" s="338"/>
      <c r="F5" s="350">
        <f>交付申請書!L14</f>
        <v>0</v>
      </c>
      <c r="G5" s="351"/>
      <c r="H5" s="351"/>
      <c r="I5" s="352"/>
      <c r="J5" s="362" t="s">
        <v>4</v>
      </c>
      <c r="K5" s="363"/>
      <c r="L5" s="363"/>
      <c r="M5" s="364"/>
      <c r="N5" s="350">
        <f>交付申請書!L12</f>
        <v>0</v>
      </c>
      <c r="O5" s="351"/>
      <c r="P5" s="351"/>
      <c r="Q5" s="351"/>
      <c r="R5" s="351"/>
      <c r="S5" s="351"/>
      <c r="T5" s="351"/>
      <c r="U5" s="351"/>
      <c r="V5" s="351"/>
      <c r="W5" s="351"/>
      <c r="X5" s="359"/>
    </row>
    <row r="6" spans="2:24" ht="13.5" customHeight="1">
      <c r="B6" s="337"/>
      <c r="C6" s="338"/>
      <c r="D6" s="338"/>
      <c r="E6" s="338"/>
      <c r="F6" s="353"/>
      <c r="G6" s="354"/>
      <c r="H6" s="354"/>
      <c r="I6" s="355"/>
      <c r="J6" s="365"/>
      <c r="K6" s="366"/>
      <c r="L6" s="366"/>
      <c r="M6" s="367"/>
      <c r="N6" s="353"/>
      <c r="O6" s="354"/>
      <c r="P6" s="354"/>
      <c r="Q6" s="354"/>
      <c r="R6" s="354"/>
      <c r="S6" s="354"/>
      <c r="T6" s="354"/>
      <c r="U6" s="354"/>
      <c r="V6" s="354"/>
      <c r="W6" s="354"/>
      <c r="X6" s="360"/>
    </row>
    <row r="7" spans="2:24" ht="13.5" customHeight="1">
      <c r="B7" s="337"/>
      <c r="C7" s="338"/>
      <c r="D7" s="338"/>
      <c r="E7" s="338"/>
      <c r="F7" s="353"/>
      <c r="G7" s="354"/>
      <c r="H7" s="354"/>
      <c r="I7" s="355"/>
      <c r="J7" s="365"/>
      <c r="K7" s="366"/>
      <c r="L7" s="366"/>
      <c r="M7" s="367"/>
      <c r="N7" s="353"/>
      <c r="O7" s="354"/>
      <c r="P7" s="354"/>
      <c r="Q7" s="354"/>
      <c r="R7" s="354"/>
      <c r="S7" s="354"/>
      <c r="T7" s="354"/>
      <c r="U7" s="354"/>
      <c r="V7" s="354"/>
      <c r="W7" s="354"/>
      <c r="X7" s="360"/>
    </row>
    <row r="8" spans="2:24" ht="13.5" customHeight="1" thickBot="1">
      <c r="B8" s="339"/>
      <c r="C8" s="340"/>
      <c r="D8" s="340"/>
      <c r="E8" s="340"/>
      <c r="F8" s="356"/>
      <c r="G8" s="357"/>
      <c r="H8" s="357"/>
      <c r="I8" s="358"/>
      <c r="J8" s="368"/>
      <c r="K8" s="369"/>
      <c r="L8" s="369"/>
      <c r="M8" s="370"/>
      <c r="N8" s="356"/>
      <c r="O8" s="357"/>
      <c r="P8" s="357"/>
      <c r="Q8" s="357"/>
      <c r="R8" s="357"/>
      <c r="S8" s="357"/>
      <c r="T8" s="357"/>
      <c r="U8" s="357"/>
      <c r="V8" s="357"/>
      <c r="W8" s="357"/>
      <c r="X8" s="361"/>
    </row>
    <row r="9" spans="2:24" ht="14.25" thickBot="1">
      <c r="B9" s="4"/>
      <c r="C9" s="4"/>
      <c r="D9" s="4"/>
      <c r="E9" s="4"/>
      <c r="F9" s="4"/>
      <c r="G9" s="4"/>
      <c r="H9" s="4"/>
      <c r="I9" s="4"/>
      <c r="J9" s="4"/>
      <c r="K9" s="4"/>
      <c r="L9" s="4"/>
      <c r="M9" s="4"/>
      <c r="N9" s="4"/>
      <c r="O9" s="4"/>
      <c r="P9" s="4"/>
      <c r="Q9" s="4"/>
      <c r="R9" s="4"/>
      <c r="S9" s="4"/>
      <c r="T9" s="4"/>
      <c r="U9" s="4"/>
      <c r="V9" s="4"/>
      <c r="W9" s="4"/>
      <c r="X9" s="4"/>
    </row>
    <row r="10" spans="2:24" ht="9.6" customHeight="1">
      <c r="B10" s="341" t="s">
        <v>1</v>
      </c>
      <c r="C10" s="342"/>
      <c r="D10" s="342"/>
      <c r="E10" s="342"/>
      <c r="F10" s="342"/>
      <c r="G10" s="342"/>
      <c r="H10" s="342"/>
      <c r="I10" s="342"/>
      <c r="J10" s="342"/>
      <c r="K10" s="342"/>
      <c r="L10" s="342"/>
      <c r="M10" s="343"/>
      <c r="N10" s="12"/>
      <c r="O10" s="341" t="s">
        <v>0</v>
      </c>
      <c r="P10" s="342"/>
      <c r="Q10" s="342"/>
      <c r="R10" s="342"/>
      <c r="S10" s="342"/>
      <c r="T10" s="342"/>
      <c r="U10" s="342"/>
      <c r="V10" s="342"/>
      <c r="W10" s="342"/>
      <c r="X10" s="343"/>
    </row>
    <row r="11" spans="2:24" ht="12" customHeight="1">
      <c r="B11" s="344"/>
      <c r="C11" s="345"/>
      <c r="D11" s="345"/>
      <c r="E11" s="345"/>
      <c r="F11" s="345"/>
      <c r="G11" s="345"/>
      <c r="H11" s="345"/>
      <c r="I11" s="345"/>
      <c r="J11" s="345"/>
      <c r="K11" s="345"/>
      <c r="L11" s="345"/>
      <c r="M11" s="346"/>
      <c r="N11" s="12"/>
      <c r="O11" s="344"/>
      <c r="P11" s="345"/>
      <c r="Q11" s="345"/>
      <c r="R11" s="345"/>
      <c r="S11" s="345"/>
      <c r="T11" s="345"/>
      <c r="U11" s="345"/>
      <c r="V11" s="345"/>
      <c r="W11" s="345"/>
      <c r="X11" s="346"/>
    </row>
    <row r="12" spans="2:24" ht="12.6" customHeight="1">
      <c r="B12" s="347"/>
      <c r="C12" s="348"/>
      <c r="D12" s="348"/>
      <c r="E12" s="348"/>
      <c r="F12" s="348"/>
      <c r="G12" s="348"/>
      <c r="H12" s="348"/>
      <c r="I12" s="348"/>
      <c r="J12" s="348"/>
      <c r="K12" s="348"/>
      <c r="L12" s="348"/>
      <c r="M12" s="349"/>
      <c r="N12" s="12"/>
      <c r="O12" s="347"/>
      <c r="P12" s="348"/>
      <c r="Q12" s="348"/>
      <c r="R12" s="348"/>
      <c r="S12" s="348"/>
      <c r="T12" s="348"/>
      <c r="U12" s="348"/>
      <c r="V12" s="348"/>
      <c r="W12" s="348"/>
      <c r="X12" s="349"/>
    </row>
    <row r="13" spans="2:24" ht="12.6" customHeight="1">
      <c r="B13" s="6"/>
      <c r="C13" s="5"/>
      <c r="D13" s="5"/>
      <c r="E13" s="5"/>
      <c r="F13" s="5"/>
      <c r="G13" s="5"/>
      <c r="H13" s="5"/>
      <c r="I13" s="5"/>
      <c r="J13" s="5"/>
      <c r="K13" s="5"/>
      <c r="L13" s="5"/>
      <c r="M13" s="7"/>
      <c r="N13" s="5"/>
      <c r="O13" s="6"/>
      <c r="P13" s="5"/>
      <c r="Q13" s="5"/>
      <c r="R13" s="5"/>
      <c r="S13" s="5"/>
      <c r="T13" s="5"/>
      <c r="U13" s="5"/>
      <c r="V13" s="5"/>
      <c r="W13" s="5"/>
      <c r="X13" s="8"/>
    </row>
    <row r="14" spans="2:24" ht="12.6" customHeight="1">
      <c r="B14" s="6"/>
      <c r="C14" s="5"/>
      <c r="D14" s="5"/>
      <c r="E14" s="5"/>
      <c r="F14" s="5"/>
      <c r="G14" s="5"/>
      <c r="H14" s="5"/>
      <c r="I14" s="5"/>
      <c r="J14" s="5"/>
      <c r="K14" s="5"/>
      <c r="L14" s="5"/>
      <c r="M14" s="8"/>
      <c r="N14" s="5"/>
      <c r="O14" s="6"/>
      <c r="P14" s="5"/>
      <c r="Q14" s="5"/>
      <c r="R14" s="5"/>
      <c r="S14" s="5"/>
      <c r="T14" s="5"/>
      <c r="U14" s="5"/>
      <c r="V14" s="5"/>
      <c r="W14" s="5"/>
      <c r="X14" s="8"/>
    </row>
    <row r="15" spans="2:24" ht="12.6" customHeight="1">
      <c r="B15" s="6"/>
      <c r="C15" s="5"/>
      <c r="D15" s="5"/>
      <c r="E15" s="5"/>
      <c r="F15" s="5"/>
      <c r="G15" s="5"/>
      <c r="H15" s="5"/>
      <c r="I15" s="5"/>
      <c r="J15" s="5"/>
      <c r="K15" s="5"/>
      <c r="L15" s="5"/>
      <c r="M15" s="8"/>
      <c r="N15" s="5"/>
      <c r="O15" s="6"/>
      <c r="P15" s="5"/>
      <c r="Q15" s="5"/>
      <c r="R15" s="5"/>
      <c r="S15" s="5"/>
      <c r="T15" s="5"/>
      <c r="U15" s="5"/>
      <c r="V15" s="5"/>
      <c r="W15" s="5"/>
      <c r="X15" s="8"/>
    </row>
    <row r="16" spans="2:24" ht="12.6" customHeight="1">
      <c r="B16" s="6"/>
      <c r="C16" s="5"/>
      <c r="D16" s="5"/>
      <c r="E16" s="5"/>
      <c r="F16" s="5"/>
      <c r="G16" s="5"/>
      <c r="H16" s="5"/>
      <c r="I16" s="5"/>
      <c r="J16" s="5"/>
      <c r="K16" s="5"/>
      <c r="L16" s="5"/>
      <c r="M16" s="8"/>
      <c r="N16" s="5"/>
      <c r="O16" s="6"/>
      <c r="P16" s="5"/>
      <c r="Q16" s="5"/>
      <c r="R16" s="5"/>
      <c r="S16" s="5"/>
      <c r="T16" s="5"/>
      <c r="U16" s="5"/>
      <c r="V16" s="5"/>
      <c r="W16" s="5"/>
      <c r="X16" s="8"/>
    </row>
    <row r="17" spans="2:24" ht="12.6" customHeight="1">
      <c r="B17" s="6"/>
      <c r="C17" s="5"/>
      <c r="D17" s="5"/>
      <c r="E17" s="5"/>
      <c r="F17" s="5"/>
      <c r="G17" s="5"/>
      <c r="H17" s="5"/>
      <c r="I17" s="5"/>
      <c r="J17" s="5"/>
      <c r="K17" s="5"/>
      <c r="L17" s="5"/>
      <c r="M17" s="8"/>
      <c r="N17" s="5"/>
      <c r="O17" s="6"/>
      <c r="P17" s="5"/>
      <c r="Q17" s="5"/>
      <c r="R17" s="5"/>
      <c r="S17" s="5"/>
      <c r="T17" s="5"/>
      <c r="U17" s="5"/>
      <c r="V17" s="5"/>
      <c r="W17" s="5"/>
      <c r="X17" s="8"/>
    </row>
    <row r="18" spans="2:24" ht="12.6" customHeight="1">
      <c r="B18" s="6"/>
      <c r="C18" s="5"/>
      <c r="D18" s="5"/>
      <c r="E18" s="5"/>
      <c r="F18" s="5"/>
      <c r="G18" s="5"/>
      <c r="H18" s="5"/>
      <c r="I18" s="5"/>
      <c r="J18" s="5"/>
      <c r="K18" s="5"/>
      <c r="L18" s="5"/>
      <c r="M18" s="8"/>
      <c r="N18" s="5"/>
      <c r="O18" s="6"/>
      <c r="P18" s="5"/>
      <c r="Q18" s="5"/>
      <c r="R18" s="5"/>
      <c r="S18" s="5"/>
      <c r="T18" s="5"/>
      <c r="U18" s="5"/>
      <c r="V18" s="5"/>
      <c r="W18" s="5"/>
      <c r="X18" s="8"/>
    </row>
    <row r="19" spans="2:24" ht="12.6" customHeight="1">
      <c r="B19" s="6"/>
      <c r="C19" s="5"/>
      <c r="D19" s="5"/>
      <c r="E19" s="5"/>
      <c r="F19" s="5"/>
      <c r="G19" s="5"/>
      <c r="H19" s="5"/>
      <c r="I19" s="5"/>
      <c r="J19" s="5"/>
      <c r="K19" s="5"/>
      <c r="L19" s="5"/>
      <c r="M19" s="8"/>
      <c r="N19" s="5"/>
      <c r="O19" s="6"/>
      <c r="P19" s="5"/>
      <c r="Q19" s="5"/>
      <c r="R19" s="5"/>
      <c r="S19" s="5"/>
      <c r="T19" s="5"/>
      <c r="U19" s="5"/>
      <c r="V19" s="5"/>
      <c r="W19" s="5"/>
      <c r="X19" s="8"/>
    </row>
    <row r="20" spans="2:24" ht="12.6" customHeight="1">
      <c r="B20" s="6"/>
      <c r="C20" s="5"/>
      <c r="D20" s="5"/>
      <c r="E20" s="5"/>
      <c r="F20" s="5"/>
      <c r="G20" s="5"/>
      <c r="H20" s="5"/>
      <c r="I20" s="5"/>
      <c r="J20" s="5"/>
      <c r="K20" s="5"/>
      <c r="L20" s="5"/>
      <c r="M20" s="8"/>
      <c r="N20" s="5"/>
      <c r="O20" s="6"/>
      <c r="P20" s="5"/>
      <c r="Q20" s="5"/>
      <c r="R20" s="5"/>
      <c r="S20" s="5"/>
      <c r="T20" s="5"/>
      <c r="U20" s="5"/>
      <c r="V20" s="5"/>
      <c r="W20" s="5"/>
      <c r="X20" s="8"/>
    </row>
    <row r="21" spans="2:24" ht="12.6" customHeight="1">
      <c r="B21" s="6"/>
      <c r="C21" s="5"/>
      <c r="D21" s="5"/>
      <c r="E21" s="5"/>
      <c r="F21" s="5"/>
      <c r="G21" s="5"/>
      <c r="H21" s="5"/>
      <c r="I21" s="5"/>
      <c r="J21" s="5"/>
      <c r="K21" s="5"/>
      <c r="L21" s="5"/>
      <c r="M21" s="8"/>
      <c r="N21" s="5"/>
      <c r="O21" s="6"/>
      <c r="P21" s="5"/>
      <c r="Q21" s="5"/>
      <c r="R21" s="5"/>
      <c r="S21" s="5"/>
      <c r="T21" s="5"/>
      <c r="U21" s="5"/>
      <c r="V21" s="5"/>
      <c r="W21" s="5"/>
      <c r="X21" s="8"/>
    </row>
    <row r="22" spans="2:24" ht="12.6" customHeight="1">
      <c r="B22" s="6"/>
      <c r="C22" s="5"/>
      <c r="D22" s="5"/>
      <c r="E22" s="5"/>
      <c r="F22" s="5"/>
      <c r="G22" s="5"/>
      <c r="H22" s="5"/>
      <c r="I22" s="5"/>
      <c r="J22" s="5"/>
      <c r="K22" s="5"/>
      <c r="L22" s="5"/>
      <c r="M22" s="8"/>
      <c r="N22" s="5"/>
      <c r="O22" s="6"/>
      <c r="P22" s="5"/>
      <c r="Q22" s="5"/>
      <c r="R22" s="5"/>
      <c r="S22" s="5"/>
      <c r="T22" s="5"/>
      <c r="U22" s="5"/>
      <c r="V22" s="5"/>
      <c r="W22" s="5"/>
      <c r="X22" s="8"/>
    </row>
    <row r="23" spans="2:24" ht="12.6" customHeight="1">
      <c r="B23" s="6"/>
      <c r="C23" s="5"/>
      <c r="D23" s="5"/>
      <c r="E23" s="5"/>
      <c r="F23" s="5"/>
      <c r="G23" s="5"/>
      <c r="H23" s="5"/>
      <c r="I23" s="5"/>
      <c r="J23" s="5"/>
      <c r="K23" s="5"/>
      <c r="L23" s="5"/>
      <c r="M23" s="8"/>
      <c r="N23" s="5"/>
      <c r="O23" s="6"/>
      <c r="P23" s="5"/>
      <c r="Q23" s="5"/>
      <c r="R23" s="5"/>
      <c r="S23" s="5"/>
      <c r="T23" s="5"/>
      <c r="U23" s="5"/>
      <c r="V23" s="5"/>
      <c r="W23" s="5"/>
      <c r="X23" s="8"/>
    </row>
    <row r="24" spans="2:24" ht="12.6" customHeight="1">
      <c r="B24" s="6"/>
      <c r="C24" s="5"/>
      <c r="D24" s="5"/>
      <c r="E24" s="5"/>
      <c r="F24" s="5"/>
      <c r="G24" s="5"/>
      <c r="H24" s="5"/>
      <c r="I24" s="5"/>
      <c r="J24" s="5"/>
      <c r="K24" s="5"/>
      <c r="L24" s="5"/>
      <c r="M24" s="8"/>
      <c r="N24" s="5"/>
      <c r="O24" s="6"/>
      <c r="P24" s="5"/>
      <c r="Q24" s="5"/>
      <c r="R24" s="5"/>
      <c r="S24" s="5"/>
      <c r="T24" s="5"/>
      <c r="U24" s="5"/>
      <c r="V24" s="5"/>
      <c r="W24" s="5"/>
      <c r="X24" s="8"/>
    </row>
    <row r="25" spans="2:24" ht="12.6" customHeight="1">
      <c r="B25" s="6"/>
      <c r="C25" s="5"/>
      <c r="D25" s="5"/>
      <c r="E25" s="5"/>
      <c r="F25" s="5"/>
      <c r="G25" s="5"/>
      <c r="H25" s="5"/>
      <c r="I25" s="5"/>
      <c r="J25" s="5"/>
      <c r="K25" s="5"/>
      <c r="L25" s="5"/>
      <c r="M25" s="8"/>
      <c r="N25" s="5"/>
      <c r="O25" s="6"/>
      <c r="P25" s="5"/>
      <c r="Q25" s="5"/>
      <c r="R25" s="5"/>
      <c r="S25" s="5"/>
      <c r="T25" s="5"/>
      <c r="U25" s="5"/>
      <c r="V25" s="5"/>
      <c r="W25" s="5"/>
      <c r="X25" s="8"/>
    </row>
    <row r="26" spans="2:24" ht="12.6" customHeight="1">
      <c r="B26" s="6"/>
      <c r="C26" s="5"/>
      <c r="D26" s="5"/>
      <c r="E26" s="5"/>
      <c r="F26" s="5"/>
      <c r="G26" s="5"/>
      <c r="H26" s="5"/>
      <c r="I26" s="5"/>
      <c r="J26" s="5"/>
      <c r="K26" s="5"/>
      <c r="L26" s="5"/>
      <c r="M26" s="8"/>
      <c r="N26" s="5"/>
      <c r="O26" s="6"/>
      <c r="P26" s="5"/>
      <c r="Q26" s="5"/>
      <c r="R26" s="5"/>
      <c r="S26" s="5"/>
      <c r="T26" s="5"/>
      <c r="U26" s="5"/>
      <c r="V26" s="5"/>
      <c r="W26" s="5"/>
      <c r="X26" s="8"/>
    </row>
    <row r="27" spans="2:24" ht="12.6" customHeight="1">
      <c r="B27" s="6"/>
      <c r="C27" s="5"/>
      <c r="D27" s="5"/>
      <c r="E27" s="5"/>
      <c r="F27" s="5"/>
      <c r="G27" s="5"/>
      <c r="H27" s="5"/>
      <c r="I27" s="5"/>
      <c r="J27" s="5"/>
      <c r="K27" s="5"/>
      <c r="L27" s="5"/>
      <c r="M27" s="8"/>
      <c r="N27" s="5"/>
      <c r="O27" s="6"/>
      <c r="P27" s="5"/>
      <c r="Q27" s="5"/>
      <c r="R27" s="5"/>
      <c r="S27" s="5"/>
      <c r="T27" s="5"/>
      <c r="U27" s="5"/>
      <c r="V27" s="5"/>
      <c r="W27" s="5"/>
      <c r="X27" s="8"/>
    </row>
    <row r="28" spans="2:24" ht="12.6" customHeight="1">
      <c r="B28" s="6"/>
      <c r="C28" s="5"/>
      <c r="D28" s="5"/>
      <c r="E28" s="5"/>
      <c r="F28" s="5"/>
      <c r="G28" s="5"/>
      <c r="H28" s="5"/>
      <c r="I28" s="5"/>
      <c r="J28" s="5"/>
      <c r="K28" s="5"/>
      <c r="L28" s="5"/>
      <c r="M28" s="8"/>
      <c r="N28" s="5"/>
      <c r="O28" s="6"/>
      <c r="P28" s="5"/>
      <c r="Q28" s="5"/>
      <c r="R28" s="5"/>
      <c r="S28" s="5"/>
      <c r="T28" s="5"/>
      <c r="U28" s="5"/>
      <c r="V28" s="5"/>
      <c r="W28" s="5"/>
      <c r="X28" s="8"/>
    </row>
    <row r="29" spans="2:24" ht="12.6" customHeight="1">
      <c r="B29" s="6"/>
      <c r="C29" s="5"/>
      <c r="D29" s="5"/>
      <c r="E29" s="5"/>
      <c r="F29" s="5"/>
      <c r="G29" s="5"/>
      <c r="H29" s="5"/>
      <c r="I29" s="5"/>
      <c r="J29" s="5"/>
      <c r="K29" s="5"/>
      <c r="L29" s="5"/>
      <c r="M29" s="8"/>
      <c r="N29" s="5"/>
      <c r="O29" s="6"/>
      <c r="P29" s="5"/>
      <c r="Q29" s="5"/>
      <c r="R29" s="5"/>
      <c r="S29" s="5"/>
      <c r="T29" s="5"/>
      <c r="U29" s="5"/>
      <c r="V29" s="5"/>
      <c r="W29" s="5"/>
      <c r="X29" s="8"/>
    </row>
    <row r="30" spans="2:24" ht="12.6" customHeight="1">
      <c r="B30" s="6"/>
      <c r="C30" s="5"/>
      <c r="D30" s="5"/>
      <c r="E30" s="5"/>
      <c r="F30" s="5"/>
      <c r="G30" s="5"/>
      <c r="H30" s="5"/>
      <c r="I30" s="5"/>
      <c r="J30" s="5"/>
      <c r="K30" s="5"/>
      <c r="L30" s="5"/>
      <c r="M30" s="8"/>
      <c r="N30" s="5"/>
      <c r="O30" s="6"/>
      <c r="P30" s="5"/>
      <c r="Q30" s="5"/>
      <c r="R30" s="5"/>
      <c r="S30" s="5"/>
      <c r="T30" s="5"/>
      <c r="U30" s="5"/>
      <c r="V30" s="5"/>
      <c r="W30" s="5"/>
      <c r="X30" s="8"/>
    </row>
    <row r="31" spans="2:24" ht="12.6" customHeight="1">
      <c r="B31" s="6"/>
      <c r="C31" s="5"/>
      <c r="D31" s="5"/>
      <c r="E31" s="5"/>
      <c r="F31" s="5"/>
      <c r="G31" s="5"/>
      <c r="H31" s="5"/>
      <c r="I31" s="5"/>
      <c r="J31" s="5"/>
      <c r="K31" s="5"/>
      <c r="L31" s="5"/>
      <c r="M31" s="8"/>
      <c r="N31" s="5"/>
      <c r="O31" s="6"/>
      <c r="P31" s="5"/>
      <c r="Q31" s="5"/>
      <c r="R31" s="5"/>
      <c r="S31" s="5"/>
      <c r="T31" s="5"/>
      <c r="U31" s="5"/>
      <c r="V31" s="5"/>
      <c r="W31" s="5"/>
      <c r="X31" s="8"/>
    </row>
    <row r="32" spans="2:24" ht="12.6" customHeight="1">
      <c r="B32" s="6"/>
      <c r="C32" s="5"/>
      <c r="D32" s="5"/>
      <c r="E32" s="5"/>
      <c r="F32" s="5"/>
      <c r="G32" s="5"/>
      <c r="H32" s="5"/>
      <c r="I32" s="5"/>
      <c r="J32" s="5"/>
      <c r="K32" s="5"/>
      <c r="L32" s="5"/>
      <c r="M32" s="8"/>
      <c r="N32" s="5"/>
      <c r="O32" s="6"/>
      <c r="P32" s="5"/>
      <c r="Q32" s="5"/>
      <c r="R32" s="5"/>
      <c r="S32" s="5"/>
      <c r="T32" s="5"/>
      <c r="U32" s="5"/>
      <c r="V32" s="5"/>
      <c r="W32" s="5"/>
      <c r="X32" s="8"/>
    </row>
    <row r="33" spans="2:24" ht="12.6" customHeight="1">
      <c r="B33" s="6"/>
      <c r="C33" s="5"/>
      <c r="D33" s="5"/>
      <c r="E33" s="5"/>
      <c r="F33" s="5"/>
      <c r="G33" s="5"/>
      <c r="H33" s="5"/>
      <c r="I33" s="5"/>
      <c r="J33" s="5"/>
      <c r="K33" s="5"/>
      <c r="L33" s="5"/>
      <c r="M33" s="8"/>
      <c r="N33" s="5"/>
      <c r="O33" s="6"/>
      <c r="P33" s="5"/>
      <c r="Q33" s="5"/>
      <c r="R33" s="5"/>
      <c r="S33" s="5"/>
      <c r="T33" s="5"/>
      <c r="U33" s="5"/>
      <c r="V33" s="5"/>
      <c r="W33" s="5"/>
      <c r="X33" s="8"/>
    </row>
    <row r="34" spans="2:24" ht="12.6" customHeight="1">
      <c r="B34" s="6"/>
      <c r="C34" s="5"/>
      <c r="D34" s="5"/>
      <c r="E34" s="5"/>
      <c r="F34" s="5"/>
      <c r="G34" s="5"/>
      <c r="H34" s="5"/>
      <c r="I34" s="5"/>
      <c r="J34" s="5"/>
      <c r="K34" s="5"/>
      <c r="L34" s="5"/>
      <c r="M34" s="8"/>
      <c r="N34" s="5"/>
      <c r="O34" s="6"/>
      <c r="P34" s="5"/>
      <c r="Q34" s="5"/>
      <c r="R34" s="5"/>
      <c r="S34" s="5"/>
      <c r="T34" s="5"/>
      <c r="U34" s="5"/>
      <c r="V34" s="5"/>
      <c r="W34" s="5"/>
      <c r="X34" s="8"/>
    </row>
    <row r="35" spans="2:24" ht="12.6" customHeight="1">
      <c r="B35" s="6"/>
      <c r="C35" s="5"/>
      <c r="D35" s="5"/>
      <c r="E35" s="5"/>
      <c r="F35" s="5"/>
      <c r="G35" s="5"/>
      <c r="H35" s="5"/>
      <c r="I35" s="5"/>
      <c r="J35" s="5"/>
      <c r="K35" s="5"/>
      <c r="L35" s="5"/>
      <c r="M35" s="8"/>
      <c r="N35" s="5"/>
      <c r="O35" s="6"/>
      <c r="P35" s="5"/>
      <c r="Q35" s="5"/>
      <c r="R35" s="5"/>
      <c r="S35" s="5"/>
      <c r="T35" s="5"/>
      <c r="U35" s="5"/>
      <c r="V35" s="5"/>
      <c r="W35" s="5"/>
      <c r="X35" s="8"/>
    </row>
    <row r="36" spans="2:24" ht="12.6" customHeight="1">
      <c r="B36" s="6"/>
      <c r="C36" s="5"/>
      <c r="D36" s="5"/>
      <c r="E36" s="5"/>
      <c r="F36" s="5"/>
      <c r="G36" s="5"/>
      <c r="H36" s="5"/>
      <c r="I36" s="5"/>
      <c r="J36" s="5"/>
      <c r="K36" s="5"/>
      <c r="L36" s="5"/>
      <c r="M36" s="8"/>
      <c r="N36" s="5"/>
      <c r="O36" s="6"/>
      <c r="P36" s="5"/>
      <c r="Q36" s="5"/>
      <c r="R36" s="5"/>
      <c r="S36" s="5"/>
      <c r="T36" s="5"/>
      <c r="U36" s="5"/>
      <c r="V36" s="5"/>
      <c r="W36" s="5"/>
      <c r="X36" s="8"/>
    </row>
    <row r="37" spans="2:24" ht="12.6" customHeight="1">
      <c r="B37" s="6"/>
      <c r="C37" s="5"/>
      <c r="D37" s="5"/>
      <c r="E37" s="5"/>
      <c r="F37" s="5"/>
      <c r="G37" s="5"/>
      <c r="H37" s="5"/>
      <c r="I37" s="5"/>
      <c r="J37" s="5"/>
      <c r="K37" s="5"/>
      <c r="L37" s="5"/>
      <c r="M37" s="8"/>
      <c r="N37" s="5"/>
      <c r="O37" s="6"/>
      <c r="P37" s="5"/>
      <c r="Q37" s="5"/>
      <c r="R37" s="5"/>
      <c r="S37" s="5"/>
      <c r="T37" s="5"/>
      <c r="U37" s="5"/>
      <c r="V37" s="5"/>
      <c r="W37" s="5"/>
      <c r="X37" s="8"/>
    </row>
    <row r="38" spans="2:24" ht="12.6" customHeight="1">
      <c r="B38" s="6"/>
      <c r="C38" s="5"/>
      <c r="D38" s="5"/>
      <c r="E38" s="5"/>
      <c r="F38" s="5"/>
      <c r="G38" s="5"/>
      <c r="H38" s="5"/>
      <c r="I38" s="5"/>
      <c r="J38" s="5"/>
      <c r="K38" s="5"/>
      <c r="L38" s="5"/>
      <c r="M38" s="8"/>
      <c r="N38" s="5"/>
      <c r="O38" s="6"/>
      <c r="P38" s="5"/>
      <c r="Q38" s="5"/>
      <c r="R38" s="5"/>
      <c r="S38" s="5"/>
      <c r="T38" s="5"/>
      <c r="U38" s="5"/>
      <c r="V38" s="5"/>
      <c r="W38" s="5"/>
      <c r="X38" s="8"/>
    </row>
    <row r="39" spans="2:24" ht="12.6" customHeight="1">
      <c r="B39" s="6"/>
      <c r="C39" s="5"/>
      <c r="D39" s="5"/>
      <c r="E39" s="5"/>
      <c r="F39" s="5"/>
      <c r="G39" s="5"/>
      <c r="H39" s="5"/>
      <c r="I39" s="5"/>
      <c r="J39" s="5"/>
      <c r="K39" s="5"/>
      <c r="L39" s="5"/>
      <c r="M39" s="8"/>
      <c r="N39" s="5"/>
      <c r="O39" s="6"/>
      <c r="P39" s="5"/>
      <c r="Q39" s="5"/>
      <c r="R39" s="5"/>
      <c r="S39" s="5"/>
      <c r="T39" s="5"/>
      <c r="U39" s="5"/>
      <c r="V39" s="5"/>
      <c r="W39" s="5"/>
      <c r="X39" s="8"/>
    </row>
    <row r="40" spans="2:24" ht="12.6" customHeight="1">
      <c r="B40" s="6"/>
      <c r="C40" s="5"/>
      <c r="D40" s="5"/>
      <c r="E40" s="5"/>
      <c r="F40" s="5"/>
      <c r="G40" s="5"/>
      <c r="H40" s="5"/>
      <c r="I40" s="5"/>
      <c r="J40" s="5"/>
      <c r="K40" s="5"/>
      <c r="L40" s="5"/>
      <c r="M40" s="8"/>
      <c r="N40" s="5"/>
      <c r="O40" s="6"/>
      <c r="P40" s="5"/>
      <c r="Q40" s="5"/>
      <c r="R40" s="5"/>
      <c r="S40" s="5"/>
      <c r="T40" s="5"/>
      <c r="U40" s="5"/>
      <c r="V40" s="5"/>
      <c r="W40" s="5"/>
      <c r="X40" s="8"/>
    </row>
    <row r="41" spans="2:24" ht="12" customHeight="1">
      <c r="B41" s="6"/>
      <c r="C41" s="5"/>
      <c r="D41" s="5"/>
      <c r="E41" s="5"/>
      <c r="F41" s="5"/>
      <c r="G41" s="5"/>
      <c r="H41" s="5"/>
      <c r="I41" s="5"/>
      <c r="J41" s="5"/>
      <c r="K41" s="5"/>
      <c r="L41" s="5"/>
      <c r="M41" s="8"/>
      <c r="N41" s="5"/>
      <c r="O41" s="6"/>
      <c r="P41" s="5"/>
      <c r="Q41" s="5"/>
      <c r="R41" s="5"/>
      <c r="S41" s="5"/>
      <c r="T41" s="5"/>
      <c r="U41" s="5"/>
      <c r="V41" s="5"/>
      <c r="W41" s="5"/>
      <c r="X41" s="8"/>
    </row>
    <row r="42" spans="2:24" ht="12.6" customHeight="1">
      <c r="B42" s="6"/>
      <c r="C42" s="5"/>
      <c r="D42" s="5"/>
      <c r="E42" s="5"/>
      <c r="F42" s="5"/>
      <c r="G42" s="5"/>
      <c r="H42" s="5"/>
      <c r="I42" s="5"/>
      <c r="J42" s="5"/>
      <c r="K42" s="5"/>
      <c r="L42" s="5"/>
      <c r="M42" s="8"/>
      <c r="N42" s="5"/>
      <c r="O42" s="6"/>
      <c r="P42" s="5"/>
      <c r="Q42" s="5"/>
      <c r="R42" s="5"/>
      <c r="S42" s="5"/>
      <c r="T42" s="5"/>
      <c r="U42" s="5"/>
      <c r="V42" s="5"/>
      <c r="W42" s="5"/>
      <c r="X42" s="8"/>
    </row>
    <row r="43" spans="2:24" ht="12.6" customHeight="1">
      <c r="B43" s="6"/>
      <c r="C43" s="5"/>
      <c r="D43" s="5"/>
      <c r="E43" s="5"/>
      <c r="F43" s="5"/>
      <c r="G43" s="5"/>
      <c r="H43" s="5"/>
      <c r="I43" s="5"/>
      <c r="J43" s="5"/>
      <c r="K43" s="5"/>
      <c r="L43" s="5"/>
      <c r="M43" s="8"/>
      <c r="N43" s="5"/>
      <c r="O43" s="6"/>
      <c r="P43" s="5"/>
      <c r="Q43" s="5"/>
      <c r="R43" s="5"/>
      <c r="S43" s="5"/>
      <c r="T43" s="5"/>
      <c r="U43" s="5"/>
      <c r="V43" s="5"/>
      <c r="W43" s="5"/>
      <c r="X43" s="8"/>
    </row>
    <row r="44" spans="2:24" ht="12.6" customHeight="1">
      <c r="B44" s="6"/>
      <c r="C44" s="5"/>
      <c r="D44" s="5"/>
      <c r="E44" s="5"/>
      <c r="F44" s="5"/>
      <c r="G44" s="5"/>
      <c r="H44" s="5"/>
      <c r="I44" s="5"/>
      <c r="J44" s="5"/>
      <c r="K44" s="5"/>
      <c r="L44" s="5"/>
      <c r="M44" s="8"/>
      <c r="N44" s="5"/>
      <c r="O44" s="6"/>
      <c r="P44" s="5"/>
      <c r="Q44" s="5"/>
      <c r="R44" s="5"/>
      <c r="S44" s="5"/>
      <c r="T44" s="5"/>
      <c r="U44" s="5"/>
      <c r="V44" s="5"/>
      <c r="W44" s="5"/>
      <c r="X44" s="8"/>
    </row>
    <row r="45" spans="2:24" ht="12.6" customHeight="1">
      <c r="B45" s="6"/>
      <c r="C45" s="5"/>
      <c r="D45" s="5"/>
      <c r="E45" s="5"/>
      <c r="F45" s="5"/>
      <c r="G45" s="5"/>
      <c r="H45" s="5"/>
      <c r="I45" s="5"/>
      <c r="J45" s="5"/>
      <c r="K45" s="5"/>
      <c r="L45" s="5"/>
      <c r="M45" s="8"/>
      <c r="N45" s="5"/>
      <c r="O45" s="6"/>
      <c r="P45" s="5"/>
      <c r="Q45" s="5"/>
      <c r="R45" s="5"/>
      <c r="S45" s="5"/>
      <c r="T45" s="5"/>
      <c r="U45" s="5"/>
      <c r="V45" s="5"/>
      <c r="W45" s="5"/>
      <c r="X45" s="8"/>
    </row>
    <row r="46" spans="2:24" ht="12.6" customHeight="1">
      <c r="B46" s="6"/>
      <c r="C46" s="5"/>
      <c r="D46" s="5"/>
      <c r="E46" s="5"/>
      <c r="F46" s="5"/>
      <c r="G46" s="5"/>
      <c r="H46" s="5"/>
      <c r="I46" s="5"/>
      <c r="J46" s="5"/>
      <c r="K46" s="5"/>
      <c r="L46" s="5"/>
      <c r="M46" s="8"/>
      <c r="N46" s="5"/>
      <c r="O46" s="6"/>
      <c r="P46" s="5"/>
      <c r="Q46" s="5"/>
      <c r="R46" s="5"/>
      <c r="S46" s="5"/>
      <c r="T46" s="5"/>
      <c r="U46" s="5"/>
      <c r="V46" s="5"/>
      <c r="W46" s="5"/>
      <c r="X46" s="8"/>
    </row>
    <row r="47" spans="2:24" ht="12.6" customHeight="1">
      <c r="B47" s="6"/>
      <c r="C47" s="5"/>
      <c r="D47" s="5"/>
      <c r="E47" s="5"/>
      <c r="F47" s="5"/>
      <c r="G47" s="5"/>
      <c r="H47" s="5"/>
      <c r="I47" s="5"/>
      <c r="J47" s="5"/>
      <c r="K47" s="5"/>
      <c r="L47" s="5"/>
      <c r="M47" s="8"/>
      <c r="N47" s="5"/>
      <c r="O47" s="6"/>
      <c r="P47" s="5"/>
      <c r="Q47" s="5"/>
      <c r="R47" s="5"/>
      <c r="S47" s="5"/>
      <c r="T47" s="5"/>
      <c r="U47" s="5"/>
      <c r="V47" s="5"/>
      <c r="W47" s="5"/>
      <c r="X47" s="8"/>
    </row>
    <row r="48" spans="2:24" ht="12.6" customHeight="1">
      <c r="B48" s="6"/>
      <c r="C48" s="5"/>
      <c r="D48" s="5"/>
      <c r="E48" s="5"/>
      <c r="F48" s="5"/>
      <c r="G48" s="5"/>
      <c r="H48" s="5"/>
      <c r="I48" s="5"/>
      <c r="J48" s="5"/>
      <c r="K48" s="5"/>
      <c r="L48" s="5"/>
      <c r="M48" s="8"/>
      <c r="N48" s="5"/>
      <c r="O48" s="6"/>
      <c r="P48" s="5"/>
      <c r="Q48" s="5"/>
      <c r="R48" s="5"/>
      <c r="S48" s="5"/>
      <c r="T48" s="5"/>
      <c r="U48" s="5"/>
      <c r="V48" s="5"/>
      <c r="W48" s="5"/>
      <c r="X48" s="8"/>
    </row>
    <row r="49" spans="2:24" ht="12.6" customHeight="1">
      <c r="B49" s="6"/>
      <c r="C49" s="5"/>
      <c r="D49" s="5"/>
      <c r="E49" s="5"/>
      <c r="F49" s="5"/>
      <c r="G49" s="5"/>
      <c r="H49" s="5"/>
      <c r="I49" s="5"/>
      <c r="J49" s="5"/>
      <c r="K49" s="5"/>
      <c r="L49" s="5"/>
      <c r="M49" s="8"/>
      <c r="N49" s="5"/>
      <c r="O49" s="6"/>
      <c r="P49" s="5"/>
      <c r="Q49" s="5"/>
      <c r="R49" s="5"/>
      <c r="S49" s="5"/>
      <c r="T49" s="5"/>
      <c r="U49" s="5"/>
      <c r="V49" s="5"/>
      <c r="W49" s="5"/>
      <c r="X49" s="8"/>
    </row>
    <row r="50" spans="2:24" ht="12.6" customHeight="1">
      <c r="B50" s="6"/>
      <c r="C50" s="5"/>
      <c r="D50" s="5"/>
      <c r="E50" s="5"/>
      <c r="F50" s="5"/>
      <c r="G50" s="5"/>
      <c r="H50" s="5"/>
      <c r="I50" s="5"/>
      <c r="J50" s="5"/>
      <c r="K50" s="5"/>
      <c r="L50" s="5"/>
      <c r="M50" s="8"/>
      <c r="N50" s="5"/>
      <c r="O50" s="6"/>
      <c r="P50" s="5"/>
      <c r="Q50" s="5"/>
      <c r="R50" s="5"/>
      <c r="S50" s="5"/>
      <c r="T50" s="5"/>
      <c r="U50" s="5"/>
      <c r="V50" s="5"/>
      <c r="W50" s="5"/>
      <c r="X50" s="8"/>
    </row>
    <row r="51" spans="2:24" ht="12.6" customHeight="1">
      <c r="B51" s="6"/>
      <c r="C51" s="5"/>
      <c r="D51" s="5"/>
      <c r="E51" s="5"/>
      <c r="F51" s="5"/>
      <c r="G51" s="5"/>
      <c r="H51" s="5"/>
      <c r="I51" s="5"/>
      <c r="J51" s="5"/>
      <c r="K51" s="5"/>
      <c r="L51" s="5"/>
      <c r="M51" s="8"/>
      <c r="N51" s="5"/>
      <c r="O51" s="6"/>
      <c r="P51" s="5"/>
      <c r="Q51" s="5"/>
      <c r="R51" s="5"/>
      <c r="S51" s="5"/>
      <c r="T51" s="5"/>
      <c r="U51" s="5"/>
      <c r="V51" s="5"/>
      <c r="W51" s="5"/>
      <c r="X51" s="8"/>
    </row>
    <row r="52" spans="2:24" ht="12.6" customHeight="1">
      <c r="B52" s="6"/>
      <c r="C52" s="5"/>
      <c r="D52" s="5"/>
      <c r="E52" s="5"/>
      <c r="F52" s="5"/>
      <c r="G52" s="5"/>
      <c r="H52" s="5"/>
      <c r="I52" s="5"/>
      <c r="J52" s="5"/>
      <c r="K52" s="5"/>
      <c r="L52" s="5"/>
      <c r="M52" s="8"/>
      <c r="N52" s="5"/>
      <c r="O52" s="6"/>
      <c r="P52" s="5"/>
      <c r="Q52" s="5"/>
      <c r="R52" s="5"/>
      <c r="S52" s="5"/>
      <c r="T52" s="5"/>
      <c r="U52" s="5"/>
      <c r="V52" s="5"/>
      <c r="W52" s="5"/>
      <c r="X52" s="8"/>
    </row>
    <row r="53" spans="2:24" ht="12.6" customHeight="1">
      <c r="B53" s="6"/>
      <c r="C53" s="5"/>
      <c r="D53" s="5"/>
      <c r="E53" s="5"/>
      <c r="F53" s="5"/>
      <c r="G53" s="5"/>
      <c r="H53" s="5"/>
      <c r="I53" s="5"/>
      <c r="J53" s="5"/>
      <c r="K53" s="5"/>
      <c r="L53" s="5"/>
      <c r="M53" s="8"/>
      <c r="N53" s="5"/>
      <c r="O53" s="6"/>
      <c r="P53" s="5"/>
      <c r="Q53" s="5"/>
      <c r="R53" s="5"/>
      <c r="S53" s="5"/>
      <c r="T53" s="5"/>
      <c r="U53" s="5"/>
      <c r="V53" s="5"/>
      <c r="W53" s="5"/>
      <c r="X53" s="8"/>
    </row>
    <row r="54" spans="2:24" ht="12.6" customHeight="1">
      <c r="B54" s="6"/>
      <c r="C54" s="5"/>
      <c r="D54" s="5"/>
      <c r="E54" s="5"/>
      <c r="F54" s="5"/>
      <c r="G54" s="5"/>
      <c r="H54" s="5"/>
      <c r="I54" s="5"/>
      <c r="J54" s="5"/>
      <c r="K54" s="5"/>
      <c r="L54" s="5"/>
      <c r="M54" s="8"/>
      <c r="N54" s="5"/>
      <c r="O54" s="6"/>
      <c r="P54" s="5"/>
      <c r="Q54" s="5"/>
      <c r="R54" s="5"/>
      <c r="S54" s="5"/>
      <c r="T54" s="5"/>
      <c r="U54" s="5"/>
      <c r="V54" s="5"/>
      <c r="W54" s="5"/>
      <c r="X54" s="8"/>
    </row>
    <row r="55" spans="2:24" ht="12.6" customHeight="1">
      <c r="B55" s="6"/>
      <c r="C55" s="5"/>
      <c r="D55" s="5"/>
      <c r="E55" s="5"/>
      <c r="F55" s="5"/>
      <c r="G55" s="5"/>
      <c r="H55" s="5"/>
      <c r="I55" s="5"/>
      <c r="J55" s="5"/>
      <c r="K55" s="5"/>
      <c r="L55" s="5"/>
      <c r="M55" s="8"/>
      <c r="N55" s="5"/>
      <c r="O55" s="6"/>
      <c r="P55" s="5"/>
      <c r="Q55" s="5"/>
      <c r="R55" s="5"/>
      <c r="S55" s="5"/>
      <c r="T55" s="5"/>
      <c r="U55" s="5"/>
      <c r="V55" s="5"/>
      <c r="W55" s="5"/>
      <c r="X55" s="8"/>
    </row>
    <row r="56" spans="2:24" ht="12.6" customHeight="1">
      <c r="B56" s="6"/>
      <c r="C56" s="5"/>
      <c r="D56" s="5"/>
      <c r="E56" s="5"/>
      <c r="F56" s="5"/>
      <c r="G56" s="5"/>
      <c r="H56" s="5"/>
      <c r="I56" s="5"/>
      <c r="J56" s="5"/>
      <c r="K56" s="5"/>
      <c r="L56" s="5"/>
      <c r="M56" s="8"/>
      <c r="N56" s="5"/>
      <c r="O56" s="6"/>
      <c r="P56" s="5"/>
      <c r="Q56" s="5"/>
      <c r="R56" s="5"/>
      <c r="S56" s="5"/>
      <c r="T56" s="5"/>
      <c r="U56" s="5"/>
      <c r="V56" s="5"/>
      <c r="W56" s="5"/>
      <c r="X56" s="8"/>
    </row>
    <row r="57" spans="2:24" ht="12.6" customHeight="1">
      <c r="B57" s="6"/>
      <c r="C57" s="5"/>
      <c r="D57" s="5"/>
      <c r="E57" s="5"/>
      <c r="F57" s="5"/>
      <c r="G57" s="5"/>
      <c r="H57" s="5"/>
      <c r="I57" s="5"/>
      <c r="J57" s="5"/>
      <c r="K57" s="5"/>
      <c r="L57" s="5"/>
      <c r="M57" s="8"/>
      <c r="N57" s="5"/>
      <c r="O57" s="6"/>
      <c r="P57" s="5"/>
      <c r="Q57" s="5"/>
      <c r="R57" s="5"/>
      <c r="S57" s="5"/>
      <c r="T57" s="5"/>
      <c r="U57" s="5"/>
      <c r="V57" s="5"/>
      <c r="W57" s="5"/>
      <c r="X57" s="8"/>
    </row>
    <row r="58" spans="2:24" ht="12.6" customHeight="1" thickBot="1">
      <c r="B58" s="9"/>
      <c r="C58" s="10"/>
      <c r="D58" s="10"/>
      <c r="E58" s="10"/>
      <c r="F58" s="10"/>
      <c r="G58" s="10"/>
      <c r="H58" s="10"/>
      <c r="I58" s="10"/>
      <c r="J58" s="10"/>
      <c r="K58" s="10"/>
      <c r="L58" s="10"/>
      <c r="M58" s="11"/>
      <c r="N58" s="5"/>
      <c r="O58" s="9"/>
      <c r="P58" s="10"/>
      <c r="Q58" s="10"/>
      <c r="R58" s="10"/>
      <c r="S58" s="10"/>
      <c r="T58" s="10"/>
      <c r="U58" s="10"/>
      <c r="V58" s="10"/>
      <c r="W58" s="10"/>
      <c r="X58" s="11"/>
    </row>
    <row r="59" spans="2:24" ht="12.6" customHeight="1">
      <c r="B59" s="5"/>
      <c r="C59" s="5"/>
      <c r="D59" s="5"/>
      <c r="E59" s="5"/>
      <c r="F59" s="5"/>
      <c r="G59" s="5"/>
      <c r="H59" s="5"/>
      <c r="I59" s="5"/>
      <c r="J59" s="5"/>
      <c r="K59" s="5"/>
      <c r="L59" s="5"/>
      <c r="M59" s="5"/>
      <c r="N59" s="5"/>
      <c r="O59" s="5"/>
      <c r="P59" s="5"/>
      <c r="Q59" s="5"/>
      <c r="R59" s="5"/>
      <c r="S59" s="5"/>
      <c r="T59" s="5"/>
      <c r="U59" s="5"/>
      <c r="V59" s="5"/>
      <c r="W59" s="5"/>
      <c r="X59" s="5"/>
    </row>
    <row r="60" spans="2:24" ht="12.6" customHeight="1">
      <c r="B60" s="5"/>
      <c r="C60" s="5"/>
      <c r="D60" s="5"/>
      <c r="E60" s="5"/>
      <c r="F60" s="5"/>
      <c r="G60" s="5"/>
      <c r="H60" s="5"/>
      <c r="I60" s="5"/>
      <c r="J60" s="5"/>
      <c r="K60" s="5"/>
      <c r="L60" s="5"/>
      <c r="M60" s="5"/>
      <c r="N60" s="5"/>
      <c r="O60" s="5"/>
      <c r="P60" s="5"/>
      <c r="Q60" s="5"/>
      <c r="R60" s="5"/>
      <c r="S60" s="5"/>
      <c r="T60" s="5"/>
      <c r="U60" s="5"/>
      <c r="V60" s="5"/>
      <c r="W60" s="5"/>
      <c r="X60" s="5"/>
    </row>
    <row r="61" spans="2:24" ht="12.6" customHeight="1">
      <c r="B61" s="5"/>
      <c r="C61" s="5"/>
      <c r="D61" s="5"/>
      <c r="E61" s="5"/>
      <c r="F61" s="5"/>
      <c r="G61" s="5"/>
      <c r="H61" s="5"/>
      <c r="I61" s="5"/>
      <c r="J61" s="5"/>
      <c r="K61" s="5"/>
      <c r="L61" s="5"/>
      <c r="M61" s="5"/>
      <c r="N61" s="5"/>
      <c r="O61" s="5"/>
      <c r="P61" s="5"/>
      <c r="Q61" s="5"/>
      <c r="R61" s="5"/>
      <c r="S61" s="5"/>
      <c r="T61" s="5"/>
      <c r="U61" s="5"/>
      <c r="V61" s="5"/>
      <c r="W61" s="5"/>
      <c r="X61" s="5"/>
    </row>
    <row r="62" spans="2:24" ht="12.6" customHeight="1">
      <c r="B62" s="5"/>
      <c r="C62" s="5"/>
      <c r="D62" s="5"/>
      <c r="E62" s="5"/>
      <c r="F62" s="5"/>
      <c r="G62" s="5"/>
      <c r="H62" s="5"/>
      <c r="I62" s="5"/>
      <c r="J62" s="5"/>
      <c r="K62" s="5"/>
      <c r="L62" s="5"/>
      <c r="M62" s="5"/>
      <c r="N62" s="5"/>
      <c r="O62" s="5"/>
      <c r="P62" s="5"/>
      <c r="Q62" s="5"/>
      <c r="R62" s="5"/>
      <c r="S62" s="5"/>
      <c r="T62" s="5"/>
      <c r="U62" s="5"/>
      <c r="V62" s="5"/>
      <c r="W62" s="5"/>
      <c r="X62" s="5"/>
    </row>
    <row r="63" spans="2:24" ht="12.6" customHeight="1">
      <c r="C63" s="5"/>
      <c r="D63" s="5"/>
      <c r="E63" s="5"/>
      <c r="F63" s="5"/>
      <c r="G63" s="5"/>
      <c r="H63" s="5"/>
      <c r="I63" s="5"/>
      <c r="J63" s="5"/>
      <c r="K63" s="5"/>
      <c r="L63" s="5"/>
      <c r="M63" s="5"/>
      <c r="N63" s="5"/>
      <c r="O63" s="5"/>
      <c r="P63" s="5"/>
      <c r="Q63" s="5"/>
      <c r="R63" s="5"/>
      <c r="S63" s="5"/>
      <c r="T63" s="5"/>
      <c r="U63" s="5"/>
      <c r="V63" s="5"/>
      <c r="W63" s="5"/>
      <c r="X63" s="5"/>
    </row>
    <row r="64" spans="2:24" ht="18.75">
      <c r="B64" s="14" t="s">
        <v>5</v>
      </c>
      <c r="O64" s="14" t="s">
        <v>6</v>
      </c>
    </row>
  </sheetData>
  <mergeCells count="7">
    <mergeCell ref="B2:X4"/>
    <mergeCell ref="B5:E8"/>
    <mergeCell ref="B10:M12"/>
    <mergeCell ref="O10:X12"/>
    <mergeCell ref="F5:I8"/>
    <mergeCell ref="N5:X8"/>
    <mergeCell ref="J5:M8"/>
  </mergeCells>
  <phoneticPr fontId="9"/>
  <pageMargins left="0.31496062992125984" right="0.15748031496062992" top="0.62992125984251968" bottom="0.43307086614173229" header="0.31496062992125984" footer="0.23622047244094491"/>
  <pageSetup paperSize="9" scale="65" orientation="landscape" r:id="rId1"/>
  <headerFooter alignWithMargins="0">
    <oddFooter>&amp;R&amp;10YH20191002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8436-E154-4E3D-9972-B6EC8E4F5BEA}">
  <sheetPr>
    <tabColor theme="5" tint="-0.249977111117893"/>
  </sheetPr>
  <dimension ref="A1:AF64"/>
  <sheetViews>
    <sheetView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53"/>
      <c r="B1" s="53"/>
      <c r="C1" s="53"/>
      <c r="D1" s="53"/>
      <c r="E1" s="53"/>
      <c r="F1" s="53"/>
      <c r="G1" s="53"/>
      <c r="H1" s="53"/>
      <c r="I1" s="53"/>
      <c r="J1" s="53"/>
      <c r="K1" s="53"/>
      <c r="L1" s="53"/>
      <c r="M1" s="53"/>
      <c r="N1" s="53"/>
      <c r="O1" s="53"/>
      <c r="P1" s="53"/>
      <c r="Q1" s="53"/>
      <c r="R1" s="53"/>
      <c r="S1" s="53"/>
      <c r="T1" s="53"/>
    </row>
    <row r="2" spans="1:28" ht="18" customHeight="1">
      <c r="A2" s="53"/>
      <c r="B2" s="53" t="s">
        <v>361</v>
      </c>
      <c r="C2" s="53"/>
      <c r="D2" s="53"/>
      <c r="E2" s="53"/>
      <c r="F2" s="53"/>
      <c r="G2" s="53"/>
      <c r="H2" s="53"/>
      <c r="I2" s="53"/>
      <c r="J2" s="53"/>
      <c r="K2" s="53"/>
      <c r="L2" s="53"/>
      <c r="M2" s="53"/>
      <c r="N2" s="53"/>
      <c r="O2" s="53"/>
      <c r="P2" s="53"/>
      <c r="Q2" s="53"/>
      <c r="R2" s="53"/>
      <c r="S2" s="53"/>
      <c r="T2" s="53"/>
      <c r="V2" s="17" t="s">
        <v>386</v>
      </c>
      <c r="W2" s="105"/>
      <c r="X2" s="105"/>
      <c r="Y2" s="105"/>
      <c r="AA2" s="106"/>
      <c r="AB2" s="107" t="s">
        <v>387</v>
      </c>
    </row>
    <row r="3" spans="1:28" ht="18" customHeight="1">
      <c r="A3" s="53"/>
      <c r="B3" s="53"/>
      <c r="C3" s="53"/>
      <c r="D3" s="53"/>
      <c r="E3" s="53"/>
      <c r="F3" s="53"/>
      <c r="G3" s="53"/>
      <c r="H3" s="53"/>
      <c r="I3" s="53"/>
      <c r="J3" s="53"/>
      <c r="K3" s="53"/>
      <c r="L3" s="53"/>
      <c r="M3" s="53"/>
      <c r="N3" s="53"/>
      <c r="O3" s="53"/>
      <c r="P3" s="53"/>
      <c r="Q3" s="53"/>
      <c r="R3" s="53"/>
      <c r="S3" s="53"/>
      <c r="T3" s="53"/>
      <c r="V3" s="108" t="s">
        <v>388</v>
      </c>
      <c r="W3" s="105"/>
      <c r="X3" s="105"/>
      <c r="Y3" s="105"/>
      <c r="AA3" s="106"/>
      <c r="AB3" s="107" t="s">
        <v>387</v>
      </c>
    </row>
    <row r="4" spans="1:28" ht="18" customHeight="1">
      <c r="A4" s="53"/>
      <c r="B4" s="130" t="s">
        <v>315</v>
      </c>
      <c r="C4" s="130"/>
      <c r="D4" s="130"/>
      <c r="E4" s="130"/>
      <c r="F4" s="130"/>
      <c r="G4" s="130"/>
      <c r="H4" s="130"/>
      <c r="I4" s="130"/>
      <c r="J4" s="130"/>
      <c r="K4" s="130"/>
      <c r="L4" s="130"/>
      <c r="M4" s="130"/>
      <c r="N4" s="130"/>
      <c r="O4" s="130"/>
      <c r="P4" s="130"/>
      <c r="Q4" s="130"/>
      <c r="R4" s="130"/>
      <c r="S4" s="130"/>
      <c r="T4" s="53"/>
      <c r="V4" s="108" t="s">
        <v>389</v>
      </c>
      <c r="W4" s="105"/>
      <c r="X4" s="105"/>
      <c r="Y4" s="105"/>
      <c r="AA4" s="106"/>
      <c r="AB4" s="107" t="s">
        <v>387</v>
      </c>
    </row>
    <row r="5" spans="1:28" ht="18" customHeight="1">
      <c r="A5" s="53"/>
      <c r="B5" s="130" t="s">
        <v>362</v>
      </c>
      <c r="C5" s="130"/>
      <c r="D5" s="130"/>
      <c r="E5" s="130"/>
      <c r="F5" s="130"/>
      <c r="G5" s="130"/>
      <c r="H5" s="130"/>
      <c r="I5" s="130"/>
      <c r="J5" s="130"/>
      <c r="K5" s="130"/>
      <c r="L5" s="130"/>
      <c r="M5" s="130"/>
      <c r="N5" s="130"/>
      <c r="O5" s="130"/>
      <c r="P5" s="130"/>
      <c r="Q5" s="130"/>
      <c r="R5" s="130"/>
      <c r="S5" s="130"/>
      <c r="T5" s="53"/>
      <c r="V5" s="108" t="s">
        <v>390</v>
      </c>
      <c r="AA5" s="106"/>
      <c r="AB5" s="107" t="s">
        <v>387</v>
      </c>
    </row>
    <row r="6" spans="1:28" ht="18" customHeight="1">
      <c r="A6" s="53"/>
      <c r="B6" s="53"/>
      <c r="C6" s="53"/>
      <c r="D6" s="53"/>
      <c r="E6" s="53"/>
      <c r="F6" s="53"/>
      <c r="G6" s="53"/>
      <c r="H6" s="53"/>
      <c r="I6" s="53"/>
      <c r="J6" s="53"/>
      <c r="K6" s="53"/>
      <c r="L6" s="53"/>
      <c r="M6" s="53"/>
      <c r="N6" s="53"/>
      <c r="O6" s="53"/>
      <c r="P6" s="53"/>
      <c r="Q6" s="53"/>
      <c r="R6" s="53"/>
      <c r="S6" s="53"/>
      <c r="T6" s="53"/>
      <c r="V6" s="17" t="s">
        <v>386</v>
      </c>
      <c r="AA6" s="106"/>
      <c r="AB6" s="107" t="s">
        <v>387</v>
      </c>
    </row>
    <row r="7" spans="1:28" ht="18" customHeight="1">
      <c r="A7" s="53"/>
      <c r="B7" s="55"/>
      <c r="C7" s="55"/>
      <c r="D7" s="55"/>
      <c r="E7" s="55"/>
      <c r="F7" s="55"/>
      <c r="G7" s="55"/>
      <c r="H7" s="55"/>
      <c r="I7" s="55"/>
      <c r="J7" s="55"/>
      <c r="K7" s="55"/>
      <c r="L7" s="55"/>
      <c r="M7" s="54" t="s">
        <v>60</v>
      </c>
      <c r="N7" s="85"/>
      <c r="O7" s="54" t="s">
        <v>61</v>
      </c>
      <c r="P7" s="85"/>
      <c r="Q7" s="54" t="s">
        <v>62</v>
      </c>
      <c r="R7" s="85"/>
      <c r="S7" s="54" t="s">
        <v>63</v>
      </c>
      <c r="T7" s="53"/>
    </row>
    <row r="8" spans="1:28" ht="18" customHeight="1">
      <c r="A8" s="53"/>
      <c r="B8" s="53" t="s">
        <v>7</v>
      </c>
      <c r="C8" s="53"/>
      <c r="D8" s="53"/>
      <c r="E8" s="53"/>
      <c r="F8" s="53"/>
      <c r="G8" s="53"/>
      <c r="H8" s="53"/>
      <c r="I8" s="53"/>
      <c r="J8" s="53"/>
      <c r="K8" s="53"/>
      <c r="L8" s="53"/>
      <c r="M8" s="53"/>
      <c r="N8" s="53"/>
      <c r="O8" s="53"/>
      <c r="P8" s="53"/>
      <c r="Q8" s="53"/>
      <c r="R8" s="53"/>
      <c r="S8" s="53"/>
      <c r="T8" s="53"/>
    </row>
    <row r="9" spans="1:28" ht="18" customHeight="1">
      <c r="A9" s="53"/>
      <c r="B9" s="53"/>
      <c r="C9" s="53"/>
      <c r="D9" s="53"/>
      <c r="E9" s="53"/>
      <c r="F9" s="53"/>
      <c r="G9" s="53"/>
      <c r="H9" s="53"/>
      <c r="I9" s="53"/>
      <c r="J9" s="53"/>
      <c r="K9" s="53"/>
      <c r="L9" s="53"/>
      <c r="M9" s="53"/>
      <c r="N9" s="53"/>
      <c r="O9" s="53"/>
      <c r="P9" s="53"/>
      <c r="Q9" s="53"/>
      <c r="R9" s="53"/>
      <c r="S9" s="53"/>
      <c r="T9" s="53"/>
    </row>
    <row r="10" spans="1:28" ht="18" customHeight="1">
      <c r="A10" s="53"/>
      <c r="B10" s="53"/>
      <c r="C10" s="53"/>
      <c r="D10" s="53"/>
      <c r="E10" s="53"/>
      <c r="F10" s="53"/>
      <c r="G10" s="53"/>
      <c r="H10" s="70" t="s">
        <v>8</v>
      </c>
      <c r="I10" s="53"/>
      <c r="J10" s="53"/>
      <c r="K10" s="53"/>
      <c r="L10" s="53"/>
      <c r="M10" s="53"/>
      <c r="N10" s="53"/>
      <c r="O10" s="53"/>
      <c r="P10" s="53"/>
      <c r="Q10" s="53"/>
      <c r="R10" s="53"/>
      <c r="S10" s="53"/>
      <c r="T10" s="53"/>
    </row>
    <row r="11" spans="1:28" ht="18" customHeight="1">
      <c r="A11" s="53"/>
      <c r="B11" s="53"/>
      <c r="C11" s="53"/>
      <c r="D11" s="53"/>
      <c r="E11" s="53"/>
      <c r="F11" s="53"/>
      <c r="G11" s="53"/>
      <c r="H11" s="53"/>
      <c r="I11" s="70" t="s">
        <v>9</v>
      </c>
      <c r="J11" s="70" t="s">
        <v>400</v>
      </c>
      <c r="K11" s="70"/>
      <c r="L11" s="98"/>
      <c r="M11" s="54" t="s">
        <v>300</v>
      </c>
      <c r="N11" s="99"/>
      <c r="O11" s="53" t="s">
        <v>301</v>
      </c>
      <c r="P11" s="53"/>
      <c r="Q11" s="53"/>
      <c r="R11" s="53"/>
      <c r="S11" s="53"/>
      <c r="T11" s="53"/>
    </row>
    <row r="12" spans="1:28" ht="18" customHeight="1">
      <c r="A12" s="53"/>
      <c r="B12" s="53"/>
      <c r="C12" s="53"/>
      <c r="D12" s="53"/>
      <c r="E12" s="53"/>
      <c r="F12" s="53"/>
      <c r="G12" s="53"/>
      <c r="H12" s="53"/>
      <c r="J12" s="70"/>
      <c r="K12" s="70"/>
      <c r="L12" s="132"/>
      <c r="M12" s="132"/>
      <c r="N12" s="132"/>
      <c r="O12" s="132"/>
      <c r="P12" s="132"/>
      <c r="Q12" s="132"/>
      <c r="R12" s="132"/>
      <c r="S12" s="132"/>
      <c r="T12" s="53"/>
      <c r="V12" s="17" t="s">
        <v>430</v>
      </c>
    </row>
    <row r="13" spans="1:28" ht="18" customHeight="1">
      <c r="A13" s="53"/>
      <c r="B13" s="53"/>
      <c r="C13" s="53"/>
      <c r="D13" s="53"/>
      <c r="E13" s="53"/>
      <c r="F13" s="53"/>
      <c r="G13" s="53"/>
      <c r="H13" s="53"/>
      <c r="I13" s="70"/>
      <c r="J13" s="70"/>
      <c r="K13" s="70"/>
      <c r="L13" s="132"/>
      <c r="M13" s="132"/>
      <c r="N13" s="132"/>
      <c r="O13" s="132"/>
      <c r="P13" s="132"/>
      <c r="Q13" s="132"/>
      <c r="R13" s="132"/>
      <c r="S13" s="132"/>
      <c r="T13" s="53"/>
      <c r="V13" s="17" t="s">
        <v>431</v>
      </c>
    </row>
    <row r="14" spans="1:28" ht="18" customHeight="1">
      <c r="A14" s="53"/>
      <c r="B14" s="53"/>
      <c r="C14" s="53"/>
      <c r="D14" s="53"/>
      <c r="E14" s="53"/>
      <c r="F14" s="53"/>
      <c r="G14" s="53"/>
      <c r="H14" s="53"/>
      <c r="I14" s="70" t="s">
        <v>321</v>
      </c>
      <c r="J14" s="70"/>
      <c r="K14" s="70"/>
      <c r="L14" s="133">
        <f>交付申請書!L14</f>
        <v>0</v>
      </c>
      <c r="M14" s="133"/>
      <c r="N14" s="133"/>
      <c r="O14" s="133"/>
      <c r="P14" s="133"/>
      <c r="Q14" s="133"/>
      <c r="R14" s="133"/>
      <c r="S14" s="133"/>
      <c r="T14" s="53"/>
      <c r="V14" s="17" t="s">
        <v>296</v>
      </c>
    </row>
    <row r="15" spans="1:28" ht="18" customHeight="1">
      <c r="A15" s="53"/>
      <c r="B15" s="53"/>
      <c r="C15" s="53"/>
      <c r="D15" s="53"/>
      <c r="E15" s="53"/>
      <c r="F15" s="53"/>
      <c r="G15" s="53"/>
      <c r="H15" s="53"/>
      <c r="I15" s="134" t="s">
        <v>322</v>
      </c>
      <c r="J15" s="134"/>
      <c r="K15" s="134"/>
      <c r="L15" s="126">
        <f>交付申請書!L15</f>
        <v>0</v>
      </c>
      <c r="M15" s="126"/>
      <c r="N15" s="126"/>
      <c r="O15" s="126">
        <f>交付申請書!O15</f>
        <v>0</v>
      </c>
      <c r="P15" s="126"/>
      <c r="Q15" s="126"/>
      <c r="R15" s="126"/>
      <c r="S15" s="126"/>
      <c r="T15" s="53"/>
    </row>
    <row r="16" spans="1:28" ht="18" customHeight="1">
      <c r="A16" s="53"/>
      <c r="B16" s="53"/>
      <c r="C16" s="53"/>
      <c r="D16" s="53"/>
      <c r="E16" s="53"/>
      <c r="F16" s="53"/>
      <c r="G16" s="53"/>
      <c r="H16" s="53"/>
      <c r="I16" s="134" t="s">
        <v>323</v>
      </c>
      <c r="J16" s="134"/>
      <c r="K16" s="134"/>
      <c r="L16" s="126">
        <f>交付申請書!L16</f>
        <v>0</v>
      </c>
      <c r="M16" s="126"/>
      <c r="N16" s="126"/>
      <c r="O16" s="126">
        <f>交付申請書!O16</f>
        <v>0</v>
      </c>
      <c r="P16" s="126"/>
      <c r="Q16" s="126"/>
      <c r="R16" s="126"/>
      <c r="S16" s="126"/>
      <c r="T16" s="53"/>
    </row>
    <row r="17" spans="1:32" ht="18" customHeight="1">
      <c r="A17" s="53"/>
      <c r="B17" s="53"/>
      <c r="C17" s="53"/>
      <c r="D17" s="53"/>
      <c r="E17" s="53"/>
      <c r="F17" s="53"/>
      <c r="G17" s="53"/>
      <c r="H17" s="53"/>
      <c r="I17" s="134" t="s">
        <v>453</v>
      </c>
      <c r="J17" s="134"/>
      <c r="K17" s="134"/>
      <c r="L17" s="131">
        <f>交付申請書!L17</f>
        <v>0</v>
      </c>
      <c r="M17" s="126"/>
      <c r="N17" s="126"/>
      <c r="O17" s="126"/>
      <c r="P17" s="126"/>
      <c r="Q17" s="126"/>
      <c r="R17" s="126"/>
      <c r="S17" s="126"/>
      <c r="T17" s="53"/>
    </row>
    <row r="18" spans="1:32" ht="18" customHeight="1">
      <c r="A18" s="53"/>
      <c r="B18" s="53"/>
      <c r="C18" s="53"/>
      <c r="D18" s="53"/>
      <c r="E18" s="53"/>
      <c r="F18" s="53"/>
      <c r="G18" s="53"/>
      <c r="H18" s="53"/>
      <c r="I18" s="53"/>
      <c r="J18" s="53"/>
      <c r="K18" s="53"/>
      <c r="L18" s="53"/>
      <c r="M18" s="53"/>
      <c r="N18" s="53"/>
      <c r="O18" s="53"/>
      <c r="P18" s="53"/>
      <c r="Q18" s="53"/>
      <c r="R18" s="53"/>
      <c r="S18" s="53"/>
      <c r="T18" s="53"/>
    </row>
    <row r="19" spans="1:32" ht="18" customHeight="1">
      <c r="A19" s="53"/>
      <c r="B19" s="53"/>
      <c r="C19" s="53"/>
      <c r="D19" s="53"/>
      <c r="E19" s="53"/>
      <c r="F19" s="53"/>
      <c r="G19" s="53"/>
      <c r="H19" s="53"/>
      <c r="I19" s="53"/>
      <c r="J19" s="53"/>
      <c r="K19" s="53"/>
      <c r="L19" s="53"/>
      <c r="M19" s="53"/>
      <c r="N19" s="53"/>
      <c r="O19" s="53"/>
      <c r="P19" s="53"/>
      <c r="Q19" s="53"/>
      <c r="R19" s="53"/>
      <c r="S19" s="53"/>
      <c r="T19" s="53"/>
    </row>
    <row r="20" spans="1:32" ht="18" customHeight="1">
      <c r="A20" s="53"/>
      <c r="B20" s="54" t="s">
        <v>60</v>
      </c>
      <c r="C20" s="85"/>
      <c r="D20" s="102" t="s">
        <v>61</v>
      </c>
      <c r="E20" s="85"/>
      <c r="F20" s="102" t="s">
        <v>62</v>
      </c>
      <c r="G20" s="85"/>
      <c r="H20" s="266" t="s">
        <v>228</v>
      </c>
      <c r="I20" s="266"/>
      <c r="J20" s="330"/>
      <c r="K20" s="330"/>
      <c r="L20" s="102" t="s">
        <v>376</v>
      </c>
      <c r="M20" s="85"/>
      <c r="N20" s="102" t="s">
        <v>377</v>
      </c>
      <c r="O20" s="85"/>
      <c r="P20" s="53" t="s">
        <v>229</v>
      </c>
      <c r="Q20" s="53"/>
      <c r="R20" s="53"/>
      <c r="S20" s="53"/>
      <c r="T20" s="53"/>
      <c r="V20" s="17" t="s">
        <v>230</v>
      </c>
    </row>
    <row r="21" spans="1:32" ht="18" customHeight="1">
      <c r="A21" s="53"/>
      <c r="B21" s="53" t="s">
        <v>427</v>
      </c>
      <c r="C21" s="53"/>
      <c r="D21" s="53"/>
      <c r="E21" s="53"/>
      <c r="F21" s="53"/>
      <c r="G21" s="53"/>
      <c r="H21" s="53"/>
      <c r="I21" s="53"/>
      <c r="J21" s="53"/>
      <c r="K21" s="53"/>
      <c r="L21" s="53"/>
      <c r="M21" s="53"/>
      <c r="N21" s="53"/>
      <c r="O21" s="53"/>
      <c r="P21" s="53"/>
      <c r="Q21" s="53"/>
      <c r="R21" s="53"/>
      <c r="S21" s="53"/>
      <c r="T21" s="53"/>
      <c r="V21" s="16"/>
    </row>
    <row r="22" spans="1:32" ht="18" customHeight="1">
      <c r="A22" s="53"/>
      <c r="B22" s="53" t="s">
        <v>428</v>
      </c>
      <c r="C22" s="53"/>
      <c r="D22" s="53"/>
      <c r="E22" s="53"/>
      <c r="F22" s="53"/>
      <c r="G22" s="53"/>
      <c r="H22" s="53"/>
      <c r="I22" s="53"/>
      <c r="J22" s="53"/>
      <c r="K22" s="53"/>
      <c r="L22" s="53"/>
      <c r="M22" s="53"/>
      <c r="N22" s="53"/>
      <c r="O22" s="53"/>
      <c r="P22" s="53"/>
      <c r="Q22" s="53"/>
      <c r="R22" s="53"/>
      <c r="S22" s="53"/>
      <c r="T22" s="53"/>
    </row>
    <row r="23" spans="1:32" ht="18" customHeight="1">
      <c r="A23" s="53"/>
      <c r="B23" s="53" t="s">
        <v>429</v>
      </c>
      <c r="C23" s="53"/>
      <c r="D23" s="53"/>
      <c r="E23" s="53"/>
      <c r="F23" s="53"/>
      <c r="G23" s="53"/>
      <c r="H23" s="53"/>
      <c r="I23" s="53"/>
      <c r="J23" s="53"/>
      <c r="K23" s="53"/>
      <c r="L23" s="53"/>
      <c r="M23" s="53"/>
      <c r="N23" s="53"/>
      <c r="O23" s="53"/>
      <c r="P23" s="53"/>
      <c r="Q23" s="53"/>
      <c r="R23" s="53"/>
      <c r="S23" s="53"/>
      <c r="T23" s="53"/>
    </row>
    <row r="24" spans="1:32" ht="18" customHeight="1">
      <c r="A24" s="53"/>
      <c r="B24" s="130" t="s">
        <v>10</v>
      </c>
      <c r="C24" s="130"/>
      <c r="D24" s="130"/>
      <c r="E24" s="130"/>
      <c r="F24" s="130"/>
      <c r="G24" s="130"/>
      <c r="H24" s="130"/>
      <c r="I24" s="130"/>
      <c r="J24" s="130"/>
      <c r="K24" s="130"/>
      <c r="L24" s="130"/>
      <c r="M24" s="130"/>
      <c r="N24" s="130"/>
      <c r="O24" s="130"/>
      <c r="P24" s="130"/>
      <c r="Q24" s="130"/>
      <c r="R24" s="130"/>
      <c r="S24" s="130"/>
      <c r="T24" s="53"/>
    </row>
    <row r="25" spans="1:32" ht="18" customHeight="1">
      <c r="A25" s="53"/>
      <c r="B25" s="53"/>
      <c r="C25" s="53"/>
      <c r="D25" s="53"/>
      <c r="E25" s="53"/>
      <c r="F25" s="53"/>
      <c r="G25" s="53"/>
      <c r="H25" s="53"/>
      <c r="I25" s="53"/>
      <c r="J25" s="53"/>
      <c r="K25" s="53"/>
      <c r="L25" s="53"/>
      <c r="M25" s="53"/>
      <c r="N25" s="53"/>
      <c r="O25" s="53"/>
      <c r="P25" s="53"/>
      <c r="Q25" s="53"/>
      <c r="R25" s="53"/>
      <c r="S25" s="53"/>
      <c r="T25" s="53"/>
    </row>
    <row r="26" spans="1:32" ht="18" customHeight="1">
      <c r="A26" s="53"/>
      <c r="B26" s="53"/>
      <c r="C26" s="53"/>
      <c r="D26" s="53"/>
      <c r="E26" s="53"/>
      <c r="F26" s="53"/>
      <c r="G26" s="53"/>
      <c r="H26" s="53"/>
      <c r="I26" s="53"/>
      <c r="J26" s="53"/>
      <c r="K26" s="53"/>
      <c r="L26" s="53"/>
      <c r="M26" s="53"/>
      <c r="N26" s="53"/>
      <c r="O26" s="53"/>
      <c r="P26" s="53"/>
      <c r="Q26" s="53"/>
      <c r="R26" s="53"/>
      <c r="S26" s="53"/>
      <c r="T26" s="53"/>
    </row>
    <row r="27" spans="1:32" ht="18" customHeight="1">
      <c r="A27" s="53"/>
      <c r="B27" s="53" t="s">
        <v>224</v>
      </c>
      <c r="C27" s="53"/>
      <c r="D27" s="53"/>
      <c r="E27" s="53"/>
      <c r="F27" s="53"/>
      <c r="G27" s="53"/>
      <c r="H27" s="53"/>
      <c r="I27" s="53"/>
      <c r="J27" s="53"/>
      <c r="K27" s="53"/>
      <c r="L27" s="53"/>
      <c r="M27" s="53"/>
      <c r="N27" s="53"/>
      <c r="O27" s="53"/>
      <c r="P27" s="53"/>
      <c r="Q27" s="53"/>
      <c r="R27" s="53"/>
      <c r="S27" s="53"/>
      <c r="T27" s="53"/>
    </row>
    <row r="28" spans="1:32" ht="18" customHeight="1">
      <c r="A28" s="53"/>
      <c r="B28" s="53"/>
      <c r="C28" s="129"/>
      <c r="D28" s="129"/>
      <c r="E28" s="129"/>
      <c r="F28" s="129"/>
      <c r="G28" s="129"/>
      <c r="H28" s="129"/>
      <c r="I28" s="129"/>
      <c r="J28" s="129"/>
      <c r="K28" s="129"/>
      <c r="L28" s="129"/>
      <c r="M28" s="129"/>
      <c r="N28" s="129"/>
      <c r="O28" s="129"/>
      <c r="P28" s="129"/>
      <c r="Q28" s="129"/>
      <c r="R28" s="129"/>
      <c r="S28" s="129"/>
      <c r="T28" s="53"/>
      <c r="V28" s="43" t="s">
        <v>443</v>
      </c>
      <c r="W28" s="42"/>
      <c r="X28" s="42"/>
      <c r="Y28" s="42"/>
    </row>
    <row r="29" spans="1:32" ht="18" customHeight="1">
      <c r="A29" s="53"/>
      <c r="B29" s="53"/>
      <c r="C29" s="129"/>
      <c r="D29" s="129"/>
      <c r="E29" s="129"/>
      <c r="F29" s="129"/>
      <c r="G29" s="129"/>
      <c r="H29" s="129"/>
      <c r="I29" s="129"/>
      <c r="J29" s="129"/>
      <c r="K29" s="129"/>
      <c r="L29" s="129"/>
      <c r="M29" s="129"/>
      <c r="N29" s="129"/>
      <c r="O29" s="129"/>
      <c r="P29" s="129"/>
      <c r="Q29" s="129"/>
      <c r="R29" s="129"/>
      <c r="S29" s="129"/>
      <c r="T29" s="53"/>
      <c r="V29" s="16" t="s">
        <v>297</v>
      </c>
      <c r="W29" s="42"/>
      <c r="X29" s="42"/>
      <c r="Y29" s="42"/>
    </row>
    <row r="30" spans="1:32" ht="18" customHeight="1">
      <c r="A30" s="53"/>
      <c r="B30" s="53"/>
      <c r="C30" s="129"/>
      <c r="D30" s="129"/>
      <c r="E30" s="129"/>
      <c r="F30" s="129"/>
      <c r="G30" s="129"/>
      <c r="H30" s="129"/>
      <c r="I30" s="129"/>
      <c r="J30" s="129"/>
      <c r="K30" s="129"/>
      <c r="L30" s="129"/>
      <c r="M30" s="129"/>
      <c r="N30" s="129"/>
      <c r="O30" s="129"/>
      <c r="P30" s="129"/>
      <c r="Q30" s="129"/>
      <c r="R30" s="129"/>
      <c r="S30" s="129"/>
      <c r="T30" s="53"/>
      <c r="V30" s="127" t="s">
        <v>299</v>
      </c>
      <c r="W30" s="127"/>
      <c r="X30" s="127"/>
      <c r="Y30" s="127"/>
      <c r="Z30" s="127"/>
      <c r="AA30" s="127"/>
      <c r="AB30" s="127"/>
      <c r="AC30" s="127"/>
      <c r="AD30" s="127"/>
      <c r="AE30" s="127"/>
      <c r="AF30" s="127"/>
    </row>
    <row r="31" spans="1:32" ht="18" customHeight="1">
      <c r="A31" s="53"/>
      <c r="B31" s="53"/>
      <c r="C31" s="53"/>
      <c r="D31" s="53"/>
      <c r="E31" s="53"/>
      <c r="F31" s="53"/>
      <c r="G31" s="53"/>
      <c r="H31" s="53"/>
      <c r="I31" s="72"/>
      <c r="J31" s="72"/>
      <c r="K31" s="72"/>
      <c r="L31" s="72"/>
      <c r="M31" s="71"/>
      <c r="N31" s="53"/>
      <c r="O31" s="53"/>
      <c r="P31" s="53"/>
      <c r="Q31" s="53"/>
      <c r="R31" s="53"/>
      <c r="S31" s="53"/>
      <c r="T31" s="53"/>
      <c r="V31" s="127"/>
      <c r="W31" s="127"/>
      <c r="X31" s="127"/>
      <c r="Y31" s="127"/>
      <c r="Z31" s="127"/>
      <c r="AA31" s="127"/>
      <c r="AB31" s="127"/>
      <c r="AC31" s="127"/>
      <c r="AD31" s="127"/>
      <c r="AE31" s="127"/>
      <c r="AF31" s="127"/>
    </row>
    <row r="32" spans="1:32" ht="18" customHeight="1">
      <c r="A32" s="53"/>
      <c r="B32" s="53" t="s">
        <v>225</v>
      </c>
      <c r="C32" s="53"/>
      <c r="D32" s="53"/>
      <c r="E32" s="53"/>
      <c r="F32" s="53"/>
      <c r="G32" s="53"/>
      <c r="H32" s="54" t="s">
        <v>60</v>
      </c>
      <c r="I32" s="85"/>
      <c r="J32" s="54" t="s">
        <v>61</v>
      </c>
      <c r="K32" s="85"/>
      <c r="L32" s="54" t="s">
        <v>62</v>
      </c>
      <c r="M32" s="85"/>
      <c r="N32" s="54" t="s">
        <v>63</v>
      </c>
      <c r="O32" s="53"/>
      <c r="P32" s="53"/>
      <c r="Q32" s="53"/>
      <c r="R32" s="53"/>
      <c r="S32" s="53"/>
      <c r="T32" s="53"/>
      <c r="V32" s="17" t="s">
        <v>432</v>
      </c>
    </row>
    <row r="33" spans="1:22" ht="18" customHeight="1">
      <c r="A33" s="53"/>
      <c r="B33" s="53"/>
      <c r="C33" s="53"/>
      <c r="D33" s="53"/>
      <c r="E33" s="53"/>
      <c r="F33" s="53"/>
      <c r="G33" s="53"/>
      <c r="H33" s="53"/>
      <c r="I33" s="53"/>
      <c r="J33" s="53"/>
      <c r="K33" s="53"/>
      <c r="L33" s="53"/>
      <c r="M33" s="53"/>
      <c r="N33" s="53"/>
      <c r="O33" s="53"/>
      <c r="P33" s="53"/>
      <c r="Q33" s="53"/>
      <c r="R33" s="53"/>
      <c r="S33" s="53"/>
      <c r="T33" s="53"/>
      <c r="V33" s="17" t="s">
        <v>231</v>
      </c>
    </row>
    <row r="34" spans="1:22" ht="18" customHeight="1">
      <c r="A34" s="53"/>
      <c r="B34" s="53" t="s">
        <v>226</v>
      </c>
      <c r="C34" s="53"/>
      <c r="D34" s="53"/>
      <c r="E34" s="53"/>
      <c r="F34" s="53"/>
      <c r="G34" s="53"/>
      <c r="H34" s="53"/>
      <c r="I34" s="53"/>
      <c r="J34" s="53"/>
      <c r="K34" s="53"/>
      <c r="L34" s="53"/>
      <c r="M34" s="53"/>
      <c r="N34" s="53"/>
      <c r="O34" s="53"/>
      <c r="P34" s="53"/>
      <c r="Q34" s="53"/>
      <c r="R34" s="53"/>
      <c r="S34" s="53"/>
      <c r="T34" s="53"/>
      <c r="V34" s="16" t="s">
        <v>433</v>
      </c>
    </row>
    <row r="35" spans="1:22" ht="18" customHeight="1">
      <c r="A35" s="53"/>
      <c r="B35" s="53" t="s">
        <v>363</v>
      </c>
      <c r="C35" s="53"/>
      <c r="D35" s="53"/>
      <c r="E35" s="53"/>
      <c r="F35" s="53"/>
      <c r="G35" s="53"/>
      <c r="H35" s="53"/>
      <c r="I35" s="53"/>
      <c r="J35" s="53"/>
      <c r="K35" s="53"/>
      <c r="L35" s="53"/>
      <c r="M35" s="53"/>
      <c r="N35" s="53"/>
      <c r="O35" s="53"/>
      <c r="P35" s="53"/>
      <c r="Q35" s="53"/>
      <c r="R35" s="53"/>
      <c r="S35" s="53"/>
      <c r="T35" s="53"/>
      <c r="V35" s="16" t="s">
        <v>434</v>
      </c>
    </row>
    <row r="36" spans="1:22" ht="18" customHeight="1">
      <c r="A36" s="53"/>
      <c r="B36" s="53" t="s">
        <v>223</v>
      </c>
      <c r="C36" s="53"/>
      <c r="D36" s="53"/>
      <c r="E36" s="53"/>
      <c r="F36" s="53"/>
      <c r="G36" s="53"/>
      <c r="H36" s="53"/>
      <c r="I36" s="53"/>
      <c r="J36" s="53"/>
      <c r="K36" s="53"/>
      <c r="L36" s="53"/>
      <c r="M36" s="53"/>
      <c r="N36" s="53"/>
      <c r="O36" s="53"/>
      <c r="P36" s="53"/>
      <c r="Q36" s="53"/>
      <c r="R36" s="53"/>
      <c r="S36" s="53"/>
      <c r="T36" s="53"/>
      <c r="V36" s="109" t="s">
        <v>435</v>
      </c>
    </row>
    <row r="37" spans="1:22" ht="18" customHeight="1">
      <c r="A37" s="53"/>
      <c r="B37" s="53" t="s">
        <v>364</v>
      </c>
      <c r="C37" s="53"/>
      <c r="D37" s="53"/>
      <c r="E37" s="53"/>
      <c r="F37" s="53"/>
      <c r="G37" s="53"/>
      <c r="H37" s="53"/>
      <c r="I37" s="53"/>
      <c r="J37" s="53"/>
      <c r="K37" s="53"/>
      <c r="L37" s="53"/>
      <c r="M37" s="53"/>
      <c r="N37" s="53"/>
      <c r="O37" s="53"/>
      <c r="P37" s="53"/>
      <c r="Q37" s="53"/>
      <c r="R37" s="53"/>
      <c r="S37" s="53"/>
      <c r="T37" s="53"/>
      <c r="V37" s="109" t="s">
        <v>436</v>
      </c>
    </row>
    <row r="38" spans="1:22" ht="18" customHeight="1">
      <c r="A38" s="53"/>
      <c r="B38" s="53" t="s">
        <v>365</v>
      </c>
      <c r="C38" s="53"/>
      <c r="D38" s="53"/>
      <c r="E38" s="53"/>
      <c r="F38" s="53"/>
      <c r="G38" s="53"/>
      <c r="H38" s="53"/>
      <c r="I38" s="53"/>
      <c r="J38" s="53"/>
      <c r="K38" s="53"/>
      <c r="L38" s="53"/>
      <c r="M38" s="53"/>
      <c r="N38" s="53"/>
      <c r="O38" s="53"/>
      <c r="P38" s="53"/>
      <c r="Q38" s="53"/>
      <c r="R38" s="53"/>
      <c r="S38" s="53"/>
      <c r="T38" s="53"/>
      <c r="V38" s="109" t="s">
        <v>437</v>
      </c>
    </row>
    <row r="39" spans="1:22" ht="18" customHeight="1">
      <c r="A39" s="53"/>
      <c r="B39" s="53" t="s">
        <v>367</v>
      </c>
      <c r="C39" s="53"/>
      <c r="D39" s="53"/>
      <c r="E39" s="53"/>
      <c r="F39" s="53"/>
      <c r="G39" s="53"/>
      <c r="H39" s="53"/>
      <c r="I39" s="53"/>
      <c r="J39" s="53"/>
      <c r="K39" s="53"/>
      <c r="L39" s="53"/>
      <c r="M39" s="53"/>
      <c r="N39" s="53"/>
      <c r="O39" s="53"/>
      <c r="P39" s="53"/>
      <c r="Q39" s="53"/>
      <c r="R39" s="53"/>
      <c r="S39" s="53"/>
      <c r="T39" s="53"/>
      <c r="V39" s="109" t="s">
        <v>438</v>
      </c>
    </row>
    <row r="40" spans="1:22" ht="18" customHeight="1">
      <c r="A40" s="53"/>
      <c r="B40" s="53" t="s">
        <v>368</v>
      </c>
      <c r="C40" s="53"/>
      <c r="D40" s="53"/>
      <c r="E40" s="53"/>
      <c r="F40" s="53"/>
      <c r="G40" s="53"/>
      <c r="H40" s="53"/>
      <c r="I40" s="53"/>
      <c r="J40" s="53"/>
      <c r="K40" s="53"/>
      <c r="L40" s="53"/>
      <c r="M40" s="53"/>
      <c r="N40" s="53"/>
      <c r="O40" s="53"/>
      <c r="P40" s="53"/>
      <c r="Q40" s="53"/>
      <c r="R40" s="53"/>
      <c r="S40" s="53"/>
      <c r="T40" s="53"/>
    </row>
    <row r="41" spans="1:22" ht="18" customHeight="1">
      <c r="A41" s="53"/>
      <c r="B41" s="53" t="s">
        <v>371</v>
      </c>
      <c r="C41" s="53"/>
      <c r="D41" s="53"/>
      <c r="E41" s="53"/>
      <c r="F41" s="53"/>
      <c r="G41" s="53"/>
      <c r="H41" s="53"/>
      <c r="I41" s="53"/>
      <c r="J41" s="53"/>
      <c r="K41" s="53"/>
      <c r="L41" s="53"/>
      <c r="M41" s="53"/>
      <c r="N41" s="53"/>
      <c r="O41" s="53"/>
      <c r="P41" s="53"/>
      <c r="Q41" s="53"/>
      <c r="R41" s="53"/>
      <c r="S41" s="53"/>
      <c r="T41" s="53"/>
    </row>
    <row r="42" spans="1:22" ht="18" customHeight="1">
      <c r="A42" s="53"/>
      <c r="B42" s="53" t="s">
        <v>222</v>
      </c>
      <c r="C42" s="53"/>
      <c r="D42" s="53"/>
      <c r="E42" s="53"/>
      <c r="F42" s="53"/>
      <c r="G42" s="53"/>
      <c r="H42" s="53"/>
      <c r="I42" s="53"/>
      <c r="J42" s="53"/>
      <c r="K42" s="53"/>
      <c r="L42" s="53"/>
      <c r="M42" s="53"/>
      <c r="N42" s="53"/>
      <c r="O42" s="53"/>
      <c r="P42" s="53"/>
      <c r="Q42" s="53"/>
      <c r="R42" s="53"/>
      <c r="S42" s="53"/>
      <c r="T42" s="53"/>
    </row>
    <row r="43" spans="1:22" ht="18" customHeight="1">
      <c r="A43" s="53"/>
      <c r="B43" s="53" t="s">
        <v>369</v>
      </c>
      <c r="C43" s="53"/>
      <c r="D43" s="53"/>
      <c r="E43" s="53"/>
      <c r="F43" s="53"/>
      <c r="G43" s="53"/>
      <c r="H43" s="53"/>
      <c r="I43" s="53"/>
      <c r="J43" s="53"/>
      <c r="K43" s="53"/>
      <c r="L43" s="53"/>
      <c r="M43" s="53"/>
      <c r="N43" s="53"/>
      <c r="O43" s="53"/>
      <c r="P43" s="53"/>
      <c r="Q43" s="53"/>
      <c r="R43" s="53"/>
      <c r="S43" s="53"/>
      <c r="T43" s="53"/>
    </row>
    <row r="44" spans="1:22" ht="18" customHeight="1">
      <c r="A44" s="53"/>
      <c r="B44" s="53" t="s">
        <v>366</v>
      </c>
      <c r="C44" s="53"/>
      <c r="D44" s="53"/>
      <c r="E44" s="53"/>
      <c r="F44" s="53"/>
      <c r="G44" s="53"/>
      <c r="H44" s="53"/>
      <c r="I44" s="53"/>
      <c r="J44" s="53"/>
      <c r="K44" s="53"/>
      <c r="L44" s="53"/>
      <c r="M44" s="53"/>
      <c r="N44" s="53"/>
      <c r="O44" s="53"/>
      <c r="P44" s="53"/>
      <c r="Q44" s="53"/>
      <c r="R44" s="53"/>
      <c r="S44" s="53"/>
      <c r="T44" s="53"/>
    </row>
    <row r="45" spans="1:22" ht="18" customHeight="1">
      <c r="A45" s="53"/>
      <c r="B45" s="53" t="s">
        <v>370</v>
      </c>
      <c r="C45" s="53"/>
      <c r="D45" s="53"/>
      <c r="E45" s="53"/>
      <c r="F45" s="53"/>
      <c r="G45" s="53"/>
      <c r="H45" s="53"/>
      <c r="I45" s="53"/>
      <c r="J45" s="53"/>
      <c r="K45" s="53"/>
      <c r="L45" s="53"/>
      <c r="M45" s="53"/>
      <c r="N45" s="53"/>
      <c r="O45" s="53"/>
      <c r="P45" s="53"/>
      <c r="Q45" s="53"/>
      <c r="R45" s="53"/>
      <c r="S45" s="53"/>
      <c r="T45" s="53"/>
    </row>
    <row r="46" spans="1:22" ht="18" customHeight="1">
      <c r="A46" s="53"/>
      <c r="B46" s="53"/>
      <c r="C46" s="53"/>
      <c r="D46" s="53"/>
      <c r="E46" s="53"/>
      <c r="F46" s="53"/>
      <c r="G46" s="53"/>
      <c r="H46" s="53"/>
      <c r="I46" s="53"/>
      <c r="J46" s="53"/>
      <c r="K46" s="53"/>
      <c r="L46" s="53"/>
      <c r="M46" s="53"/>
      <c r="N46" s="53"/>
      <c r="O46" s="53"/>
      <c r="P46" s="53"/>
      <c r="Q46" s="53"/>
      <c r="R46" s="53"/>
      <c r="S46" s="53"/>
      <c r="T46" s="53"/>
    </row>
    <row r="47" spans="1:22" ht="18" customHeight="1">
      <c r="A47" s="53"/>
      <c r="B47" s="53"/>
      <c r="C47" s="53"/>
      <c r="D47" s="53"/>
      <c r="E47" s="53"/>
      <c r="F47" s="53"/>
      <c r="G47" s="53"/>
      <c r="H47" s="53"/>
      <c r="I47" s="53"/>
      <c r="J47" s="53"/>
      <c r="K47" s="53"/>
      <c r="L47" s="53"/>
      <c r="M47" s="53"/>
      <c r="N47" s="53"/>
      <c r="O47" s="53"/>
      <c r="P47" s="53"/>
      <c r="Q47" s="53"/>
      <c r="R47" s="53"/>
      <c r="S47" s="53"/>
      <c r="T47" s="53"/>
    </row>
    <row r="48" spans="1:22" ht="18" customHeight="1">
      <c r="A48" s="53"/>
      <c r="B48" s="53"/>
      <c r="C48" s="53"/>
      <c r="D48" s="53"/>
      <c r="E48" s="53"/>
      <c r="F48" s="53"/>
      <c r="G48" s="53"/>
      <c r="H48" s="53"/>
      <c r="I48" s="53"/>
      <c r="J48" s="53"/>
      <c r="K48" s="53"/>
      <c r="L48" s="53"/>
      <c r="M48" s="53"/>
      <c r="N48" s="53"/>
      <c r="O48" s="53"/>
      <c r="P48" s="53"/>
      <c r="Q48" s="53"/>
      <c r="R48" s="53"/>
      <c r="S48" s="53"/>
      <c r="T48" s="53"/>
    </row>
    <row r="49" spans="1:24" ht="18" customHeight="1">
      <c r="A49" s="53"/>
      <c r="B49" s="53"/>
      <c r="C49" s="53"/>
      <c r="D49" s="53"/>
      <c r="E49" s="53"/>
      <c r="F49" s="53"/>
      <c r="G49" s="53"/>
      <c r="H49" s="53"/>
      <c r="I49" s="53"/>
      <c r="J49" s="53"/>
      <c r="K49" s="53"/>
      <c r="L49" s="53"/>
      <c r="M49" s="53"/>
      <c r="N49" s="53"/>
      <c r="O49" s="53"/>
      <c r="P49" s="53"/>
      <c r="Q49" s="53"/>
      <c r="R49" s="53"/>
      <c r="S49" s="53"/>
      <c r="T49" s="53"/>
    </row>
    <row r="50" spans="1:24" ht="18" customHeight="1">
      <c r="A50" s="53"/>
      <c r="B50" s="53"/>
      <c r="C50" s="53"/>
      <c r="D50" s="53"/>
      <c r="E50" s="53"/>
      <c r="F50" s="53"/>
      <c r="G50" s="53"/>
      <c r="H50" s="53"/>
      <c r="I50" s="53"/>
      <c r="J50" s="53"/>
      <c r="K50" s="53"/>
      <c r="L50" s="53"/>
      <c r="M50" s="53"/>
      <c r="N50" s="53"/>
      <c r="O50" s="53"/>
      <c r="P50" s="53"/>
      <c r="Q50" s="53"/>
      <c r="R50" s="53"/>
      <c r="S50" s="53"/>
      <c r="T50" s="53"/>
    </row>
    <row r="51" spans="1:24" ht="18" customHeight="1">
      <c r="A51" s="53"/>
      <c r="B51" s="53"/>
      <c r="C51" s="53"/>
      <c r="D51" s="53"/>
      <c r="E51" s="53"/>
      <c r="F51" s="53"/>
      <c r="G51" s="53"/>
      <c r="H51" s="53"/>
      <c r="I51" s="53"/>
      <c r="J51" s="53"/>
      <c r="K51" s="53"/>
      <c r="L51" s="53"/>
      <c r="M51" s="53"/>
      <c r="N51" s="53"/>
      <c r="O51" s="53"/>
      <c r="P51" s="53"/>
      <c r="Q51" s="53"/>
      <c r="R51" s="53"/>
      <c r="S51" s="53"/>
      <c r="T51" s="53"/>
    </row>
    <row r="52" spans="1:24" ht="20.100000000000001" customHeight="1">
      <c r="A52" s="53"/>
      <c r="B52" s="53"/>
      <c r="C52" s="53"/>
      <c r="D52" s="53"/>
      <c r="E52" s="53"/>
      <c r="F52" s="53"/>
      <c r="G52" s="53"/>
      <c r="H52" s="53"/>
      <c r="I52" s="53"/>
      <c r="J52" s="53"/>
      <c r="K52" s="53"/>
      <c r="L52" s="53"/>
      <c r="M52" s="53"/>
      <c r="N52" s="53"/>
      <c r="O52" s="53"/>
      <c r="P52" s="53"/>
      <c r="Q52" s="53"/>
      <c r="R52" s="53"/>
      <c r="S52" s="53"/>
      <c r="T52" s="123"/>
    </row>
    <row r="53" spans="1:24" ht="20.100000000000001" customHeight="1"/>
    <row r="55" spans="1:24">
      <c r="X55" s="16"/>
    </row>
    <row r="64" spans="1:24">
      <c r="X64" s="16"/>
    </row>
  </sheetData>
  <sheetProtection algorithmName="SHA-512" hashValue="QNWAHwo/CacwVnyYP/Xu3nzb1SoDVMXOdRJTb2xHidyrgzCp/9u6bjVVXVUbJl/UH+jvRJLGhCyp331RPoWvvQ==" saltValue="9OdOz1/2sFsO8Gyb31sT/w==" spinCount="100000" sheet="1" formatCells="0" selectLockedCells="1"/>
  <protectedRanges>
    <protectedRange sqref="C28 I32 K32 M32 N7 P7 R7" name="範囲1"/>
    <protectedRange sqref="L12:S17" name="範囲1_2"/>
    <protectedRange sqref="C20 E20 G20 J20 O20 M20" name="範囲1_1"/>
    <protectedRange sqref="V29:V30" name="範囲1_3"/>
    <protectedRange sqref="L11 N11" name="範囲3"/>
  </protectedRanges>
  <mergeCells count="17">
    <mergeCell ref="I17:K17"/>
    <mergeCell ref="B4:S4"/>
    <mergeCell ref="B5:S5"/>
    <mergeCell ref="L12:S13"/>
    <mergeCell ref="L14:S14"/>
    <mergeCell ref="I15:K15"/>
    <mergeCell ref="L15:N15"/>
    <mergeCell ref="O15:S15"/>
    <mergeCell ref="L17:S17"/>
    <mergeCell ref="I16:K16"/>
    <mergeCell ref="L16:N16"/>
    <mergeCell ref="O16:S16"/>
    <mergeCell ref="V30:AF31"/>
    <mergeCell ref="B24:S24"/>
    <mergeCell ref="C28:S30"/>
    <mergeCell ref="H20:I20"/>
    <mergeCell ref="J20:K20"/>
  </mergeCells>
  <phoneticPr fontId="9"/>
  <conditionalFormatting sqref="C20">
    <cfRule type="cellIs" dxfId="57" priority="8" operator="equal">
      <formula>""</formula>
    </cfRule>
  </conditionalFormatting>
  <conditionalFormatting sqref="C28">
    <cfRule type="cellIs" dxfId="56" priority="25" operator="equal">
      <formula>""</formula>
    </cfRule>
  </conditionalFormatting>
  <conditionalFormatting sqref="E20">
    <cfRule type="cellIs" dxfId="55" priority="7" operator="equal">
      <formula>""</formula>
    </cfRule>
  </conditionalFormatting>
  <conditionalFormatting sqref="G20">
    <cfRule type="cellIs" dxfId="54" priority="6" operator="equal">
      <formula>""</formula>
    </cfRule>
  </conditionalFormatting>
  <conditionalFormatting sqref="I32">
    <cfRule type="cellIs" dxfId="53" priority="24" operator="equal">
      <formula>""</formula>
    </cfRule>
  </conditionalFormatting>
  <conditionalFormatting sqref="J20">
    <cfRule type="cellIs" dxfId="52" priority="5" operator="equal">
      <formula>""</formula>
    </cfRule>
  </conditionalFormatting>
  <conditionalFormatting sqref="K32">
    <cfRule type="cellIs" dxfId="51" priority="23" operator="equal">
      <formula>""</formula>
    </cfRule>
  </conditionalFormatting>
  <conditionalFormatting sqref="L11:L12">
    <cfRule type="cellIs" dxfId="50" priority="2" operator="equal">
      <formula>""</formula>
    </cfRule>
  </conditionalFormatting>
  <conditionalFormatting sqref="L15:L16 O15:O16">
    <cfRule type="cellIs" dxfId="49" priority="9" operator="equal">
      <formula>""</formula>
    </cfRule>
  </conditionalFormatting>
  <conditionalFormatting sqref="L14:S14">
    <cfRule type="cellIs" dxfId="48" priority="10" operator="equal">
      <formula>""</formula>
    </cfRule>
  </conditionalFormatting>
  <conditionalFormatting sqref="L17:S17">
    <cfRule type="cellIs" dxfId="47" priority="13" operator="equal">
      <formula>""</formula>
    </cfRule>
  </conditionalFormatting>
  <conditionalFormatting sqref="M20">
    <cfRule type="cellIs" dxfId="46" priority="3" operator="equal">
      <formula>""</formula>
    </cfRule>
  </conditionalFormatting>
  <conditionalFormatting sqref="M32">
    <cfRule type="cellIs" dxfId="45" priority="22" operator="equal">
      <formula>""</formula>
    </cfRule>
  </conditionalFormatting>
  <conditionalFormatting sqref="N7">
    <cfRule type="cellIs" dxfId="44" priority="16" operator="equal">
      <formula>""</formula>
    </cfRule>
  </conditionalFormatting>
  <conditionalFormatting sqref="N11:O11">
    <cfRule type="cellIs" dxfId="43" priority="1" operator="equal">
      <formula>""</formula>
    </cfRule>
  </conditionalFormatting>
  <conditionalFormatting sqref="O20">
    <cfRule type="cellIs" dxfId="42" priority="4" operator="equal">
      <formula>""</formula>
    </cfRule>
  </conditionalFormatting>
  <conditionalFormatting sqref="P7">
    <cfRule type="cellIs" dxfId="41" priority="15" operator="equal">
      <formula>""</formula>
    </cfRule>
  </conditionalFormatting>
  <conditionalFormatting sqref="R7">
    <cfRule type="cellIs" dxfId="40" priority="14" operator="equal">
      <formula>""</formula>
    </cfRule>
  </conditionalFormatting>
  <printOptions horizontalCentered="1" verticalCentered="1"/>
  <pageMargins left="0" right="0" top="0" bottom="0" header="0" footer="0"/>
  <pageSetup paperSize="9" scale="80" orientation="portrait" r:id="rId1"/>
</worksheet>
</file>

<file path=docProps/app.xml><?xml version="1.0" encoding="utf-8"?>
<Properties xmlns="http://schemas.openxmlformats.org/officeDocument/2006/extended-properties" xmlns:vt="http://schemas.openxmlformats.org/officeDocument/2006/docPropsVTypes">
  <Template>TM02820629</Templat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交付申請書</vt:lpstr>
      <vt:lpstr>事業計画書</vt:lpstr>
      <vt:lpstr>収支予算書</vt:lpstr>
      <vt:lpstr>誓約書</vt:lpstr>
      <vt:lpstr>委任状（押印用）</vt:lpstr>
      <vt:lpstr>チェックリスト (申請) </vt:lpstr>
      <vt:lpstr>更新を約する書類</vt:lpstr>
      <vt:lpstr>案内図</vt:lpstr>
      <vt:lpstr>実績報告書</vt:lpstr>
      <vt:lpstr>事業実績書</vt:lpstr>
      <vt:lpstr>収支清算書</vt:lpstr>
      <vt:lpstr>チェックリスト (実績)</vt:lpstr>
      <vt:lpstr>請求書</vt:lpstr>
      <vt:lpstr>チェックリスト（請求）</vt:lpstr>
      <vt:lpstr>'チェックリスト (実績)'!Print_Area</vt:lpstr>
      <vt:lpstr>'チェックリスト (申請) '!Print_Area</vt:lpstr>
      <vt:lpstr>'チェックリスト（請求）'!Print_Area</vt:lpstr>
      <vt:lpstr>案内図!Print_Area</vt:lpstr>
      <vt:lpstr>'委任状（押印用）'!Print_Area</vt:lpstr>
      <vt:lpstr>交付申請書!Print_Area</vt:lpstr>
      <vt:lpstr>更新を約する書類!Print_Area</vt:lpstr>
      <vt:lpstr>事業計画書!Print_Area</vt:lpstr>
      <vt:lpstr>事業実績書!Print_Area</vt:lpstr>
      <vt:lpstr>実績報告書!Print_Area</vt:lpstr>
      <vt:lpstr>収支清算書!Print_Area</vt:lpstr>
      <vt:lpstr>収支予算書!Print_Area</vt:lpstr>
      <vt:lpstr>誓約書!Print_Area</vt:lpstr>
      <vt:lpstr>請求書!Print_Area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2024-05-17T00:44:35Z</cp:lastPrinted>
  <dcterms:created xsi:type="dcterms:W3CDTF">2000-07-27T22:20:36Z</dcterms:created>
  <dcterms:modified xsi:type="dcterms:W3CDTF">2000-07-27T22:20:36Z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TC010184691041</vt:lpwstr>
  </property>
  <property fmtid="{D5CDD505-2E9C-101B-9397-08002B2CF9AE}" pid="3" name="Order">
    <vt:r8>13852900</vt:r8>
  </property>
  <property fmtid="{D5CDD505-2E9C-101B-9397-08002B2CF9AE}" pid="4" name="HiddenCategoryTags">
    <vt:lpwstr/>
  </property>
  <property fmtid="{D5CDD505-2E9C-101B-9397-08002B2CF9AE}" pid="5" name="InternalTags">
    <vt:lpwstr/>
  </property>
  <property fmtid="{D5CDD505-2E9C-101B-9397-08002B2CF9AE}" pid="6" name="ContentTypeId">
    <vt:lpwstr>0x010100F6E1CA76AAD4564AAF106FC3CFA868360400186944AA932D8046A3B88E9B37BEBDF5</vt:lpwstr>
  </property>
  <property fmtid="{D5CDD505-2E9C-101B-9397-08002B2CF9AE}" pid="7" name="FeatureTags">
    <vt:lpwstr/>
  </property>
  <property fmtid="{D5CDD505-2E9C-101B-9397-08002B2CF9AE}" pid="8" name="LocalizationTags">
    <vt:lpwstr/>
  </property>
  <property fmtid="{D5CDD505-2E9C-101B-9397-08002B2CF9AE}" pid="9" name="ImageGenStatus">
    <vt:i4>0</vt:i4>
  </property>
  <property fmtid="{D5CDD505-2E9C-101B-9397-08002B2CF9AE}" pid="10" name="CategoryTags">
    <vt:lpwstr/>
  </property>
  <property fmtid="{D5CDD505-2E9C-101B-9397-08002B2CF9AE}" pid="11" name="Applications">
    <vt:lpwstr/>
  </property>
  <property fmtid="{D5CDD505-2E9C-101B-9397-08002B2CF9AE}" pid="12" name="CampaignTags">
    <vt:lpwstr/>
  </property>
  <property fmtid="{D5CDD505-2E9C-101B-9397-08002B2CF9AE}" pid="13" name="ScenarioTags">
    <vt:lpwstr/>
  </property>
  <property fmtid="{D5CDD505-2E9C-101B-9397-08002B2CF9AE}" pid="14" name="LocMarketGroupTiers">
    <vt:lpwstr>,t:Tier 1,t:Tier 2,t:Tier 3,</vt:lpwstr>
  </property>
</Properties>
</file>