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2269\市町村振興課共有\財政班\財政担当R6年度\決算統計\01普通会計\R4財政状況資料集\08HP公開\3月末版\"/>
    </mc:Choice>
  </mc:AlternateContent>
  <bookViews>
    <workbookView xWindow="-28920" yWindow="-1080" windowWidth="29040" windowHeight="15840" tabRatio="939" firstSheet="8"/>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BW34" i="10"/>
  <c r="BW35" i="10" s="1"/>
  <c r="BW36" i="10" s="1"/>
  <c r="BW37" i="10" s="1"/>
  <c r="BW38" i="10" s="1"/>
  <c r="BW39" i="10" s="1"/>
  <c r="BW40" i="10" s="1"/>
  <c r="BW41" i="10" s="1"/>
  <c r="C34" i="10"/>
  <c r="CO34" i="10" l="1"/>
  <c r="C35" i="10"/>
  <c r="U34" i="10" s="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s="1"/>
</calcChain>
</file>

<file path=xl/sharedStrings.xml><?xml version="1.0" encoding="utf-8"?>
<sst xmlns="http://schemas.openxmlformats.org/spreadsheetml/2006/main" count="1136" uniqueCount="593">
  <si>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</si>
  <si>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</si>
  <si>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</si>
  <si>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</si>
  <si>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</si>
  <si>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</si>
  <si>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</si>
  <si>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</si>
  <si>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</si>
  <si>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</si>
  <si>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</si>
  <si>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</si>
  <si>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</si>
  <si>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</si>
  <si>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</si>
  <si>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</si>
  <si>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</si>
  <si>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</si>
  <si>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</si>
  <si>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</si>
  <si>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</si>
  <si>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</si>
  <si>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</si>
  <si>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</si>
  <si>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</si>
  <si>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</si>
  <si>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</si>
  <si>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</si>
  <si>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</si>
  <si>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</si>
  <si>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</si>
  <si>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</si>
  <si>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</si>
  <si>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</si>
  <si>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</si>
  <si>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</si>
  <si>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</si>
  <si>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</si>
  <si>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</si>
  <si>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</si>
  <si>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</si>
  <si>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</si>
  <si>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</si>
  <si>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</si>
  <si>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</si>
  <si>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</si>
  <si>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</si>
  <si>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</si>
  <si>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</si>
  <si>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</si>
  <si>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</si>
  <si>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</si>
  <si>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</si>
  <si>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</si>
  <si>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</si>
  <si>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</si>
  <si>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</si>
  <si>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</si>
  <si>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</si>
  <si>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</si>
  <si>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</si>
  <si>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</si>
  <si>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</si>
  <si>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</si>
  <si>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</si>
  <si>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</si>
  <si>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</si>
  <si>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</si>
  <si>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</si>
  <si>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</si>
  <si>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</si>
  <si>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</si>
  <si>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</si>
  <si>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</si>
  <si>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</si>
  <si>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</si>
  <si>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</si>
  <si>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</si>
  <si>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</si>
  <si>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</si>
  <si>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</si>
  <si>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</si>
  <si>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</si>
  <si>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</si>
  <si>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</si>
  <si>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大分県</t>
    <phoneticPr fontId="5"/>
  </si>
  <si>
    <t>市町村類型</t>
    <phoneticPr fontId="5"/>
  </si>
  <si>
    <t>Ⅲ－２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</si>
  <si>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</si>
  <si>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</si>
  <si>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</si>
  <si>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</si>
  <si>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</si>
  <si>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</si>
  <si>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</si>
  <si>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</si>
  <si>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</si>
  <si>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</si>
  <si>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</si>
  <si>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</si>
  <si>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玖珠町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</si>
  <si>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</si>
  <si>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</si>
  <si>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</si>
  <si>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</si>
  <si>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</si>
  <si>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</si>
  <si>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</si>
  <si>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</si>
  <si>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</si>
  <si>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</si>
  <si>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</si>
  <si>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</si>
  <si>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</si>
  <si>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</si>
  <si>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</si>
  <si>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</si>
  <si>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</si>
  <si>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</si>
  <si>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</si>
  <si>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</si>
  <si>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</si>
  <si>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</si>
  <si>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</si>
  <si>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</si>
  <si>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</si>
  <si>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</si>
  <si>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</si>
  <si>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</si>
  <si>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</si>
  <si>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</si>
  <si>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</si>
  <si>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</si>
  <si>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</si>
  <si>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</si>
  <si>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</si>
  <si>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</si>
  <si>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</si>
  <si>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</si>
  <si>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</si>
  <si>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</si>
  <si>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</si>
  <si>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</si>
  <si>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</si>
  <si>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</si>
  <si>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</si>
  <si>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</si>
  <si>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</si>
  <si>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</si>
  <si>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</si>
  <si>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</si>
  <si>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</si>
  <si>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</si>
  <si>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</si>
  <si>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25"/>
  </si>
  <si>
    <t>うち日本人(％)</t>
    <phoneticPr fontId="5"/>
  </si>
  <si>
    <t>-2.2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</si>
  <si>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</si>
  <si>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</si>
  <si>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</si>
  <si>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</si>
  <si>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</si>
  <si>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</si>
  <si>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</si>
  <si>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</si>
  <si>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</si>
  <si>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</si>
  <si>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</si>
  <si>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</si>
  <si>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</si>
  <si>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</si>
  <si>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</si>
  <si>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</si>
  <si>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</si>
  <si>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</si>
  <si>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</si>
  <si>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</si>
  <si>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</si>
  <si>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</si>
  <si>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</si>
  <si>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</si>
  <si>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</si>
  <si>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</si>
  <si>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</si>
  <si>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</si>
  <si>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</si>
  <si>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</si>
  <si>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</si>
  <si>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</si>
  <si>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</si>
  <si>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</si>
  <si>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</si>
  <si>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</si>
  <si>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</si>
  <si>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</si>
  <si>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</si>
  <si>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</si>
  <si>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</si>
  <si>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</si>
  <si>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</si>
  <si>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</si>
  <si>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</si>
  <si>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</si>
  <si>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</si>
  <si>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</si>
  <si>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</si>
  <si>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</si>
  <si>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</si>
  <si>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</si>
  <si>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</si>
  <si>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</si>
  <si>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</si>
  <si>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</si>
  <si>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</si>
  <si>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</si>
  <si>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</si>
  <si>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</si>
  <si>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大分県玖珠町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</si>
  <si>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</si>
  <si>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</si>
  <si>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</si>
  <si>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</si>
  <si>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</si>
  <si>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</si>
  <si>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</si>
  <si>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</si>
  <si>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</si>
  <si>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</si>
  <si>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</si>
  <si>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</si>
  <si>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</si>
  <si>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</si>
  <si>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</si>
  <si>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</si>
  <si>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</si>
  <si>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</si>
  <si>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</si>
  <si>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</si>
  <si>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</si>
  <si>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</si>
  <si>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</si>
  <si>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</si>
  <si>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</si>
  <si>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</si>
  <si>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</si>
  <si>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</si>
  <si>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</si>
  <si>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</si>
  <si>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</si>
  <si>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</si>
  <si>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</si>
  <si>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</si>
  <si>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</si>
  <si>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</si>
  <si>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</si>
  <si>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</si>
  <si>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</si>
  <si>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</si>
  <si>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</si>
  <si>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</si>
  <si>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</si>
  <si>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</si>
  <si>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</si>
  <si>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</si>
  <si>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</si>
  <si>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</si>
  <si>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</si>
  <si>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</si>
  <si>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</si>
  <si>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</si>
  <si>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</si>
  <si>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</si>
  <si>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</si>
  <si>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</si>
  <si>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</si>
  <si>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</si>
  <si>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</si>
  <si>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</si>
  <si>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</si>
  <si>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</si>
  <si>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</si>
  <si>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</si>
  <si>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</si>
  <si>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</si>
  <si>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</si>
  <si>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</si>
  <si>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</si>
  <si>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</si>
  <si>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</si>
  <si>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</si>
  <si>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</si>
  <si>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</si>
  <si>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</si>
  <si>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</si>
  <si>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</si>
  <si>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</si>
  <si>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</si>
  <si>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</si>
  <si>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</si>
  <si>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</si>
  <si>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</si>
  <si>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</si>
  <si>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</si>
  <si>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</si>
  <si>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</si>
  <si>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</si>
  <si>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</si>
  <si>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</si>
  <si>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</si>
  <si>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</si>
  <si>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</si>
  <si>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</si>
  <si>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</si>
  <si>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</si>
  <si>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</si>
  <si>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</si>
  <si>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</si>
  <si>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</si>
  <si>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</si>
  <si>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</si>
  <si>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</si>
  <si>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</si>
  <si>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</si>
  <si>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</si>
  <si>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</si>
  <si>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</si>
  <si>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</si>
  <si>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</si>
  <si>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</si>
  <si>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</si>
  <si>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</si>
  <si>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</si>
  <si>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</si>
  <si>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</si>
  <si>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</si>
  <si>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簡易水道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</si>
  <si>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</si>
  <si>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</si>
  <si>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</si>
  <si>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</si>
  <si>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</si>
  <si>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</si>
  <si>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</si>
  <si>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</si>
  <si>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</si>
  <si>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</si>
  <si>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</si>
  <si>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</si>
  <si>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</si>
  <si>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</si>
  <si>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</si>
  <si>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</si>
  <si>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</si>
  <si>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</si>
  <si>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</si>
  <si>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</si>
  <si>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</si>
  <si>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</si>
  <si>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</si>
  <si>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</si>
  <si>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</si>
  <si>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</si>
  <si>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</si>
  <si>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</si>
  <si>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</si>
  <si>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</si>
  <si>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</si>
  <si>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</si>
  <si>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</si>
  <si>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</si>
  <si>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大分県玖珠町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</si>
  <si>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</si>
  <si>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</si>
  <si>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</si>
  <si>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</si>
  <si>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</si>
  <si>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</si>
  <si>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</si>
  <si>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</si>
  <si>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</si>
  <si>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</si>
  <si>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</si>
  <si>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</si>
  <si>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</si>
  <si>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</si>
  <si>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</si>
  <si>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</si>
  <si>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</si>
  <si>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</si>
  <si>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</si>
  <si>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</si>
  <si>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</si>
  <si>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</si>
  <si>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</si>
  <si>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</si>
  <si>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</si>
  <si>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</si>
  <si>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</si>
  <si>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</si>
  <si>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</si>
  <si>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</si>
  <si>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</si>
  <si>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</si>
  <si>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</si>
  <si>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</si>
  <si>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</si>
  <si>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</si>
  <si>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</si>
  <si>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</si>
  <si>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</si>
  <si>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</si>
  <si>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簡易水道特別会計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</si>
  <si>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</si>
  <si>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</si>
  <si>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</si>
  <si>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</si>
  <si>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</si>
  <si>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</si>
  <si>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</si>
  <si>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</si>
  <si>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</si>
  <si>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</si>
  <si>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</si>
  <si>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</si>
  <si>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</si>
  <si>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</si>
  <si>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</si>
  <si>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</si>
  <si>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</si>
  <si>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</si>
  <si>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</si>
  <si>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</si>
  <si>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</si>
  <si>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</si>
  <si>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</si>
  <si>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</si>
  <si>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</si>
  <si>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</si>
  <si>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</si>
  <si>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</si>
  <si>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</si>
  <si>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</si>
  <si>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</si>
  <si>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</si>
  <si>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</si>
  <si>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</si>
  <si>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</si>
  <si>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</si>
  <si>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</si>
  <si>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</si>
  <si>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</si>
  <si>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</si>
  <si>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</si>
  <si>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</si>
  <si>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</si>
  <si>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</si>
  <si>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</si>
  <si>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</si>
  <si>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</si>
  <si>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</si>
  <si>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</si>
  <si>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</si>
  <si>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</si>
  <si>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</si>
  <si>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</si>
  <si>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</si>
  <si>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介護保険事業特別会計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</si>
  <si>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</si>
  <si>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</si>
  <si>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</si>
  <si>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</si>
  <si>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</si>
  <si>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</si>
  <si>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</si>
  <si>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</si>
  <si>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</si>
  <si>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</si>
  <si>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</si>
  <si>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</si>
  <si>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</si>
  <si>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</si>
  <si>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</si>
  <si>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</si>
  <si>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</si>
  <si>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</si>
  <si>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</si>
  <si>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</si>
  <si>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</si>
  <si>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</si>
  <si>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</si>
  <si>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</si>
  <si>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</si>
  <si>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</si>
  <si>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</si>
  <si>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</si>
  <si>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</si>
  <si>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</si>
  <si>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</si>
  <si>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</si>
  <si>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</si>
  <si>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</si>
  <si>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</si>
  <si>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</si>
  <si>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</si>
  <si>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</si>
  <si>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</si>
  <si>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</si>
  <si>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</si>
  <si>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</si>
  <si>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</si>
  <si>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</si>
  <si>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</si>
  <si>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</si>
  <si>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</si>
  <si>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</si>
  <si>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</si>
  <si>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</si>
  <si>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</si>
  <si>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</si>
  <si>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</si>
  <si>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</si>
  <si>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</si>
  <si>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</si>
  <si>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</si>
  <si>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</si>
  <si>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</si>
  <si>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</si>
  <si>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</si>
  <si>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</si>
  <si>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</si>
  <si>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</si>
  <si>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</si>
  <si>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</si>
  <si>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</si>
  <si>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</si>
  <si>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</si>
  <si>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</si>
  <si>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</si>
  <si>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</si>
  <si>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</si>
  <si>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</si>
  <si>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</si>
  <si>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</si>
  <si>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</si>
  <si>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</si>
  <si>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</si>
  <si>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</si>
  <si>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</si>
  <si>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</si>
  <si>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</si>
  <si>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</si>
  <si>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</si>
  <si>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</si>
  <si>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</si>
  <si>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5.50</t>
  </si>
  <si>
    <t>▲ 1.13</t>
  </si>
  <si>
    <t>▲ 5.90</t>
  </si>
  <si>
    <t>▲ 7.65</t>
  </si>
  <si>
    <t>▲ 1.49</t>
  </si>
  <si>
    <t>一般会計</t>
  </si>
  <si>
    <t>水道事業会計</t>
  </si>
  <si>
    <t>介護保険事業特別会計</t>
  </si>
  <si>
    <t>国民健康保険事業特別会計</t>
  </si>
  <si>
    <t>後期高齢者医療事業特別会計</t>
  </si>
  <si>
    <t>住宅新築資金等貸付事業特別会計</t>
  </si>
  <si>
    <t>簡易水道特別会計</t>
  </si>
  <si>
    <t>その他会計（赤字）</t>
  </si>
  <si>
    <t>その他会計（黒字）</t>
  </si>
  <si>
    <t>（百万円）</t>
    <phoneticPr fontId="5"/>
  </si>
  <si>
    <t>H30</t>
    <phoneticPr fontId="5"/>
  </si>
  <si>
    <t>R01</t>
    <phoneticPr fontId="5"/>
  </si>
  <si>
    <t>R02</t>
    <phoneticPr fontId="5"/>
  </si>
  <si>
    <t>R03</t>
    <phoneticPr fontId="5"/>
  </si>
  <si>
    <t>R04</t>
    <phoneticPr fontId="5"/>
  </si>
  <si>
    <t>公共施設等総合管理基金</t>
    <phoneticPr fontId="5"/>
  </si>
  <si>
    <t>地域振興基金</t>
    <phoneticPr fontId="2"/>
  </si>
  <si>
    <t>童話の里くす・ふるさと応援基金</t>
    <phoneticPr fontId="2"/>
  </si>
  <si>
    <t>学力向上推進事業基金</t>
    <rPh sb="0" eb="4">
      <t>ガクリョクコウジョウ</t>
    </rPh>
    <rPh sb="4" eb="10">
      <t>スイシンジギョウキキン</t>
    </rPh>
    <phoneticPr fontId="2"/>
  </si>
  <si>
    <t>元気プロジェクト基金</t>
    <rPh sb="0" eb="2">
      <t>ゲンキ</t>
    </rPh>
    <rPh sb="8" eb="10">
      <t>キキン</t>
    </rPh>
    <phoneticPr fontId="2"/>
  </si>
  <si>
    <t>一社くすみち</t>
    <phoneticPr fontId="2"/>
  </si>
  <si>
    <t>-</t>
    <phoneticPr fontId="2"/>
  </si>
  <si>
    <t>大分県退職手当組合</t>
    <rPh sb="0" eb="3">
      <t>オオイタケン</t>
    </rPh>
    <rPh sb="3" eb="9">
      <t>タイショクテアテクミアイ</t>
    </rPh>
    <phoneticPr fontId="2"/>
  </si>
  <si>
    <t>大分県消防補償等組合</t>
    <rPh sb="0" eb="3">
      <t>オオイタケン</t>
    </rPh>
    <rPh sb="3" eb="10">
      <t>ショウボウホショウトウクミアイ</t>
    </rPh>
    <phoneticPr fontId="2"/>
  </si>
  <si>
    <t>大分県交通災害共済組合（交通災害共済事業会計）</t>
    <rPh sb="0" eb="11">
      <t>オオイタケンコウツウサイガイキョウサイクミアイ</t>
    </rPh>
    <rPh sb="12" eb="18">
      <t>コウツウサイガイキョウサイ</t>
    </rPh>
    <rPh sb="18" eb="22">
      <t>ジギョウカイケイ</t>
    </rPh>
    <phoneticPr fontId="2"/>
  </si>
  <si>
    <t>大分県市町村会館管理組合</t>
    <rPh sb="0" eb="3">
      <t>オオイタケン</t>
    </rPh>
    <rPh sb="3" eb="8">
      <t>シチョウソンカイカン</t>
    </rPh>
    <rPh sb="8" eb="12">
      <t>カンリクミアイ</t>
    </rPh>
    <phoneticPr fontId="2"/>
  </si>
  <si>
    <t>大分県後期高齢者医療広域連合（普通会計）</t>
    <rPh sb="0" eb="12">
      <t>オオイタケンコウキコウレイシャイリョウコウイキ</t>
    </rPh>
    <rPh sb="12" eb="14">
      <t>レンゴウ</t>
    </rPh>
    <rPh sb="15" eb="19">
      <t>フツウカイケイ</t>
    </rPh>
    <phoneticPr fontId="2"/>
  </si>
  <si>
    <t>大分県後期高齢者医療広域連合（高齢者医療事業会計）</t>
    <rPh sb="0" eb="12">
      <t>オオイタケンコウキコウレイシャイリョウコウイキ</t>
    </rPh>
    <rPh sb="12" eb="14">
      <t>レンゴウ</t>
    </rPh>
    <rPh sb="15" eb="18">
      <t>コウレイシャ</t>
    </rPh>
    <rPh sb="18" eb="20">
      <t>イリョウ</t>
    </rPh>
    <rPh sb="20" eb="22">
      <t>ジギョウ</t>
    </rPh>
    <rPh sb="22" eb="24">
      <t>カイケイ</t>
    </rPh>
    <phoneticPr fontId="2"/>
  </si>
  <si>
    <t>日田玖珠広域消防組合</t>
    <rPh sb="0" eb="10">
      <t>ヒタクスコウイキショウボウクミアイ</t>
    </rPh>
    <phoneticPr fontId="2"/>
  </si>
  <si>
    <t>玖珠九重行政事務組合</t>
    <rPh sb="0" eb="10">
      <t>クスココノエギョウセイジムクミアイ</t>
    </rPh>
    <phoneticPr fontId="2"/>
  </si>
  <si>
    <t>基金から繰入無し</t>
    <rPh sb="0" eb="2">
      <t>キキン</t>
    </rPh>
    <rPh sb="4" eb="6">
      <t>クリイレ</t>
    </rPh>
    <rPh sb="6" eb="7">
      <t>ナ</t>
    </rPh>
    <phoneticPr fontId="2"/>
  </si>
  <si>
    <t>基金から2百万円繰入れ</t>
    <rPh sb="0" eb="2">
      <t>キキン</t>
    </rPh>
    <rPh sb="5" eb="9">
      <t>ヒャク</t>
    </rPh>
    <rPh sb="9" eb="10">
      <t>イ</t>
    </rPh>
    <phoneticPr fontId="2"/>
  </si>
  <si>
    <t>基金から133百万円繰入</t>
    <rPh sb="0" eb="2">
      <t>キキン</t>
    </rPh>
    <rPh sb="7" eb="10">
      <t>ヒャクマンエン</t>
    </rPh>
    <rPh sb="10" eb="12">
      <t>クリイレ</t>
    </rPh>
    <phoneticPr fontId="2"/>
  </si>
  <si>
    <t>基金から2百万円繰入</t>
    <rPh sb="0" eb="2">
      <t>キキン</t>
    </rPh>
    <rPh sb="5" eb="8">
      <t>ヒャクマンエン</t>
    </rPh>
    <rPh sb="8" eb="10">
      <t>クリイレ</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</si>
</sst>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73475</c:v>
                </c:pt>
                <c:pt idx="1">
                  <c:v>87464</c:v>
                </c:pt>
                <c:pt idx="2">
                  <c:v>117234</c:v>
                </c:pt>
                <c:pt idx="3">
                  <c:v>97758</c:v>
                </c:pt>
                <c:pt idx="4">
                  <c:v>91338</c:v>
                </c:pt>
              </c:numCache>
            </c:numRef>
          </c:val>
          <c:smooth val="0"/>
          <c:extLst>
            <c:ext xmlns:c16="http://schemas.microsoft.com/office/drawing/2014/chart" uri="{C3380CC4-5D6E-409C-BE32-E72D297353CC}">
              <c16:uniqueId val="{00000000-AF2E-48F7-B3E0-6881D1C834D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224371</c:v>
                </c:pt>
                <c:pt idx="1">
                  <c:v>92235</c:v>
                </c:pt>
                <c:pt idx="2">
                  <c:v>85477</c:v>
                </c:pt>
                <c:pt idx="3">
                  <c:v>91903</c:v>
                </c:pt>
                <c:pt idx="4">
                  <c:v>63566</c:v>
                </c:pt>
              </c:numCache>
            </c:numRef>
          </c:val>
          <c:smooth val="0"/>
          <c:extLst>
            <c:ext xmlns:c16="http://schemas.microsoft.com/office/drawing/2014/chart" uri="{C3380CC4-5D6E-409C-BE32-E72D297353CC}">
              <c16:uniqueId val="{00000001-AF2E-48F7-B3E0-6881D1C834D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6.2</c:v>
                </c:pt>
                <c:pt idx="1">
                  <c:v>10.68</c:v>
                </c:pt>
                <c:pt idx="2">
                  <c:v>10.78</c:v>
                </c:pt>
                <c:pt idx="3">
                  <c:v>5.3</c:v>
                </c:pt>
                <c:pt idx="4">
                  <c:v>8.92</c:v>
                </c:pt>
              </c:numCache>
            </c:numRef>
          </c:val>
          <c:extLst>
            <c:ext xmlns:c16="http://schemas.microsoft.com/office/drawing/2014/chart" uri="{C3380CC4-5D6E-409C-BE32-E72D297353CC}">
              <c16:uniqueId val="{00000000-FB88-4160-8510-973099468B9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21.73</c:v>
                </c:pt>
                <c:pt idx="1">
                  <c:v>18.72</c:v>
                </c:pt>
                <c:pt idx="2">
                  <c:v>17.05</c:v>
                </c:pt>
                <c:pt idx="3">
                  <c:v>18.05</c:v>
                </c:pt>
                <c:pt idx="4">
                  <c:v>16.37</c:v>
                </c:pt>
              </c:numCache>
            </c:numRef>
          </c:val>
          <c:extLst>
            <c:ext xmlns:c16="http://schemas.microsoft.com/office/drawing/2014/chart" uri="{C3380CC4-5D6E-409C-BE32-E72D297353CC}">
              <c16:uniqueId val="{00000001-FB88-4160-8510-973099468B9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-5.5</c:v>
                </c:pt>
                <c:pt idx="1">
                  <c:v>-1.1299999999999999</c:v>
                </c:pt>
                <c:pt idx="2">
                  <c:v>-5.9</c:v>
                </c:pt>
                <c:pt idx="3">
                  <c:v>-7.65</c:v>
                </c:pt>
                <c:pt idx="4">
                  <c:v>-1.49</c:v>
                </c:pt>
              </c:numCache>
            </c:numRef>
          </c:val>
          <c:smooth val="0"/>
          <c:extLst>
            <c:ext xmlns:c16="http://schemas.microsoft.com/office/drawing/2014/chart" uri="{C3380CC4-5D6E-409C-BE32-E72D297353CC}">
              <c16:uniqueId val="{00000002-FB88-4160-8510-973099468B9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6039-4583-AFC8-AA975DD71D1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039-4583-AFC8-AA975DD71D10}"/>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6039-4583-AFC8-AA975DD71D10}"/>
            </c:ext>
          </c:extLst>
        </c:ser>
        <c:ser>
          <c:idx val="3"/>
          <c:order val="3"/>
          <c:tx>
            <c:strRef>
              <c:f>データシート!$A$30</c:f>
              <c:strCache>
                <c:ptCount val="1"/>
                <c:pt idx="0">
                  <c:v>簡易水道特別会計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6039-4583-AFC8-AA975DD71D10}"/>
            </c:ext>
          </c:extLst>
        </c:ser>
        <c:ser>
          <c:idx val="4"/>
          <c:order val="4"/>
          <c:tx>
            <c:strRef>
              <c:f>データシート!$A$31</c:f>
              <c:strCache>
                <c:ptCount val="1"/>
                <c:pt idx="0">
                  <c:v>住宅新築資金等貸付事業特別会計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6039-4583-AFC8-AA975DD71D10}"/>
            </c:ext>
          </c:extLst>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0.01</c:v>
                </c:pt>
                <c:pt idx="2">
                  <c:v>#N/A</c:v>
                </c:pt>
                <c:pt idx="3">
                  <c:v>0.01</c:v>
                </c:pt>
                <c:pt idx="4">
                  <c:v>#N/A</c:v>
                </c:pt>
                <c:pt idx="5">
                  <c:v>0.02</c:v>
                </c:pt>
                <c:pt idx="6">
                  <c:v>#N/A</c:v>
                </c:pt>
                <c:pt idx="7">
                  <c:v>0.01</c:v>
                </c:pt>
                <c:pt idx="8">
                  <c:v>#N/A</c:v>
                </c:pt>
                <c:pt idx="9">
                  <c:v>0.02</c:v>
                </c:pt>
              </c:numCache>
            </c:numRef>
          </c:val>
          <c:extLst>
            <c:ext xmlns:c16="http://schemas.microsoft.com/office/drawing/2014/chart" uri="{C3380CC4-5D6E-409C-BE32-E72D297353CC}">
              <c16:uniqueId val="{00000005-6039-4583-AFC8-AA975DD71D10}"/>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0.56999999999999995</c:v>
                </c:pt>
                <c:pt idx="2">
                  <c:v>#N/A</c:v>
                </c:pt>
                <c:pt idx="3">
                  <c:v>0.66</c:v>
                </c:pt>
                <c:pt idx="4">
                  <c:v>#N/A</c:v>
                </c:pt>
                <c:pt idx="5">
                  <c:v>0.45</c:v>
                </c:pt>
                <c:pt idx="6">
                  <c:v>#N/A</c:v>
                </c:pt>
                <c:pt idx="7">
                  <c:v>0.79</c:v>
                </c:pt>
                <c:pt idx="8">
                  <c:v>#N/A</c:v>
                </c:pt>
                <c:pt idx="9">
                  <c:v>1.1299999999999999</c:v>
                </c:pt>
              </c:numCache>
            </c:numRef>
          </c:val>
          <c:extLst>
            <c:ext xmlns:c16="http://schemas.microsoft.com/office/drawing/2014/chart" uri="{C3380CC4-5D6E-409C-BE32-E72D297353CC}">
              <c16:uniqueId val="{00000006-6039-4583-AFC8-AA975DD71D10}"/>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0.36</c:v>
                </c:pt>
                <c:pt idx="2">
                  <c:v>#N/A</c:v>
                </c:pt>
                <c:pt idx="3">
                  <c:v>1.03</c:v>
                </c:pt>
                <c:pt idx="4">
                  <c:v>#N/A</c:v>
                </c:pt>
                <c:pt idx="5">
                  <c:v>0.73</c:v>
                </c:pt>
                <c:pt idx="6">
                  <c:v>#N/A</c:v>
                </c:pt>
                <c:pt idx="7">
                  <c:v>0.76</c:v>
                </c:pt>
                <c:pt idx="8">
                  <c:v>#N/A</c:v>
                </c:pt>
                <c:pt idx="9">
                  <c:v>2.44</c:v>
                </c:pt>
              </c:numCache>
            </c:numRef>
          </c:val>
          <c:extLst>
            <c:ext xmlns:c16="http://schemas.microsoft.com/office/drawing/2014/chart" uri="{C3380CC4-5D6E-409C-BE32-E72D297353CC}">
              <c16:uniqueId val="{00000007-6039-4583-AFC8-AA975DD71D10}"/>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5.72</c:v>
                </c:pt>
                <c:pt idx="2">
                  <c:v>#N/A</c:v>
                </c:pt>
                <c:pt idx="3">
                  <c:v>5.55</c:v>
                </c:pt>
                <c:pt idx="4">
                  <c:v>#N/A</c:v>
                </c:pt>
                <c:pt idx="5">
                  <c:v>5.61</c:v>
                </c:pt>
                <c:pt idx="6">
                  <c:v>#N/A</c:v>
                </c:pt>
                <c:pt idx="7">
                  <c:v>6.13</c:v>
                </c:pt>
                <c:pt idx="8">
                  <c:v>#N/A</c:v>
                </c:pt>
                <c:pt idx="9">
                  <c:v>6.57</c:v>
                </c:pt>
              </c:numCache>
            </c:numRef>
          </c:val>
          <c:extLst>
            <c:ext xmlns:c16="http://schemas.microsoft.com/office/drawing/2014/chart" uri="{C3380CC4-5D6E-409C-BE32-E72D297353CC}">
              <c16:uniqueId val="{00000008-6039-4583-AFC8-AA975DD71D10}"/>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6.19</c:v>
                </c:pt>
                <c:pt idx="2">
                  <c:v>#N/A</c:v>
                </c:pt>
                <c:pt idx="3">
                  <c:v>10.67</c:v>
                </c:pt>
                <c:pt idx="4">
                  <c:v>#N/A</c:v>
                </c:pt>
                <c:pt idx="5">
                  <c:v>10.77</c:v>
                </c:pt>
                <c:pt idx="6">
                  <c:v>#N/A</c:v>
                </c:pt>
                <c:pt idx="7">
                  <c:v>5.3</c:v>
                </c:pt>
                <c:pt idx="8">
                  <c:v>#N/A</c:v>
                </c:pt>
                <c:pt idx="9">
                  <c:v>8.92</c:v>
                </c:pt>
              </c:numCache>
            </c:numRef>
          </c:val>
          <c:extLst>
            <c:ext xmlns:c16="http://schemas.microsoft.com/office/drawing/2014/chart" uri="{C3380CC4-5D6E-409C-BE32-E72D297353CC}">
              <c16:uniqueId val="{00000009-6039-4583-AFC8-AA975DD71D1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671</c:v>
                </c:pt>
                <c:pt idx="5">
                  <c:v>635</c:v>
                </c:pt>
                <c:pt idx="8">
                  <c:v>597</c:v>
                </c:pt>
                <c:pt idx="11">
                  <c:v>599</c:v>
                </c:pt>
                <c:pt idx="14">
                  <c:v>611</c:v>
                </c:pt>
              </c:numCache>
            </c:numRef>
          </c:val>
          <c:extLst>
            <c:ext xmlns:c16="http://schemas.microsoft.com/office/drawing/2014/chart" uri="{C3380CC4-5D6E-409C-BE32-E72D297353CC}">
              <c16:uniqueId val="{00000000-8BD7-419B-BFBF-C0127431C4C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BD7-419B-BFBF-C0127431C4C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8BD7-419B-BFBF-C0127431C4C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77</c:v>
                </c:pt>
                <c:pt idx="3">
                  <c:v>59</c:v>
                </c:pt>
                <c:pt idx="6">
                  <c:v>11</c:v>
                </c:pt>
                <c:pt idx="9">
                  <c:v>13</c:v>
                </c:pt>
                <c:pt idx="12">
                  <c:v>14</c:v>
                </c:pt>
              </c:numCache>
            </c:numRef>
          </c:val>
          <c:extLst>
            <c:ext xmlns:c16="http://schemas.microsoft.com/office/drawing/2014/chart" uri="{C3380CC4-5D6E-409C-BE32-E72D297353CC}">
              <c16:uniqueId val="{00000003-8BD7-419B-BFBF-C0127431C4C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BD7-419B-BFBF-C0127431C4C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BD7-419B-BFBF-C0127431C4C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BD7-419B-BFBF-C0127431C4C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721</c:v>
                </c:pt>
                <c:pt idx="3">
                  <c:v>704</c:v>
                </c:pt>
                <c:pt idx="6">
                  <c:v>713</c:v>
                </c:pt>
                <c:pt idx="9">
                  <c:v>728</c:v>
                </c:pt>
                <c:pt idx="12">
                  <c:v>770</c:v>
                </c:pt>
              </c:numCache>
            </c:numRef>
          </c:val>
          <c:extLst>
            <c:ext xmlns:c16="http://schemas.microsoft.com/office/drawing/2014/chart" uri="{C3380CC4-5D6E-409C-BE32-E72D297353CC}">
              <c16:uniqueId val="{00000007-8BD7-419B-BFBF-C0127431C4C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127</c:v>
                </c:pt>
                <c:pt idx="2">
                  <c:v>#N/A</c:v>
                </c:pt>
                <c:pt idx="3">
                  <c:v>#N/A</c:v>
                </c:pt>
                <c:pt idx="4">
                  <c:v>128</c:v>
                </c:pt>
                <c:pt idx="5">
                  <c:v>#N/A</c:v>
                </c:pt>
                <c:pt idx="6">
                  <c:v>#N/A</c:v>
                </c:pt>
                <c:pt idx="7">
                  <c:v>127</c:v>
                </c:pt>
                <c:pt idx="8">
                  <c:v>#N/A</c:v>
                </c:pt>
                <c:pt idx="9">
                  <c:v>#N/A</c:v>
                </c:pt>
                <c:pt idx="10">
                  <c:v>142</c:v>
                </c:pt>
                <c:pt idx="11">
                  <c:v>#N/A</c:v>
                </c:pt>
                <c:pt idx="12">
                  <c:v>#N/A</c:v>
                </c:pt>
                <c:pt idx="13">
                  <c:v>173</c:v>
                </c:pt>
                <c:pt idx="14">
                  <c:v>#N/A</c:v>
                </c:pt>
              </c:numCache>
            </c:numRef>
          </c:val>
          <c:smooth val="0"/>
          <c:extLst>
            <c:ext xmlns:c16="http://schemas.microsoft.com/office/drawing/2014/chart" uri="{C3380CC4-5D6E-409C-BE32-E72D297353CC}">
              <c16:uniqueId val="{00000008-8BD7-419B-BFBF-C0127431C4C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6325</c:v>
                </c:pt>
                <c:pt idx="5">
                  <c:v>6232</c:v>
                </c:pt>
                <c:pt idx="8">
                  <c:v>6324</c:v>
                </c:pt>
                <c:pt idx="11">
                  <c:v>6251</c:v>
                </c:pt>
                <c:pt idx="14">
                  <c:v>6039</c:v>
                </c:pt>
              </c:numCache>
            </c:numRef>
          </c:val>
          <c:extLst>
            <c:ext xmlns:c16="http://schemas.microsoft.com/office/drawing/2014/chart" uri="{C3380CC4-5D6E-409C-BE32-E72D297353CC}">
              <c16:uniqueId val="{00000000-116F-41FA-B844-7C75C819866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178</c:v>
                </c:pt>
                <c:pt idx="5">
                  <c:v>162</c:v>
                </c:pt>
                <c:pt idx="8">
                  <c:v>143</c:v>
                </c:pt>
                <c:pt idx="11">
                  <c:v>123</c:v>
                </c:pt>
                <c:pt idx="14">
                  <c:v>116</c:v>
                </c:pt>
              </c:numCache>
            </c:numRef>
          </c:val>
          <c:extLst>
            <c:ext xmlns:c16="http://schemas.microsoft.com/office/drawing/2014/chart" uri="{C3380CC4-5D6E-409C-BE32-E72D297353CC}">
              <c16:uniqueId val="{00000001-116F-41FA-B844-7C75C819866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4448</c:v>
                </c:pt>
                <c:pt idx="5">
                  <c:v>4182</c:v>
                </c:pt>
                <c:pt idx="8">
                  <c:v>4154</c:v>
                </c:pt>
                <c:pt idx="11">
                  <c:v>4911</c:v>
                </c:pt>
                <c:pt idx="14">
                  <c:v>4954</c:v>
                </c:pt>
              </c:numCache>
            </c:numRef>
          </c:val>
          <c:extLst>
            <c:ext xmlns:c16="http://schemas.microsoft.com/office/drawing/2014/chart" uri="{C3380CC4-5D6E-409C-BE32-E72D297353CC}">
              <c16:uniqueId val="{00000002-116F-41FA-B844-7C75C819866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16F-41FA-B844-7C75C819866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16F-41FA-B844-7C75C819866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16F-41FA-B844-7C75C819866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1434</c:v>
                </c:pt>
                <c:pt idx="3">
                  <c:v>1563</c:v>
                </c:pt>
                <c:pt idx="6">
                  <c:v>1328</c:v>
                </c:pt>
                <c:pt idx="9">
                  <c:v>1442</c:v>
                </c:pt>
                <c:pt idx="12">
                  <c:v>1463</c:v>
                </c:pt>
              </c:numCache>
            </c:numRef>
          </c:val>
          <c:extLst>
            <c:ext xmlns:c16="http://schemas.microsoft.com/office/drawing/2014/chart" uri="{C3380CC4-5D6E-409C-BE32-E72D297353CC}">
              <c16:uniqueId val="{00000006-116F-41FA-B844-7C75C819866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180</c:v>
                </c:pt>
                <c:pt idx="3">
                  <c:v>137</c:v>
                </c:pt>
                <c:pt idx="6">
                  <c:v>9</c:v>
                </c:pt>
                <c:pt idx="9">
                  <c:v>8</c:v>
                </c:pt>
                <c:pt idx="12">
                  <c:v>8</c:v>
                </c:pt>
              </c:numCache>
            </c:numRef>
          </c:val>
          <c:extLst>
            <c:ext xmlns:c16="http://schemas.microsoft.com/office/drawing/2014/chart" uri="{C3380CC4-5D6E-409C-BE32-E72D297353CC}">
              <c16:uniqueId val="{00000007-116F-41FA-B844-7C75C819866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c:v>
                </c:pt>
                <c:pt idx="3">
                  <c:v>1</c:v>
                </c:pt>
                <c:pt idx="6">
                  <c:v>0</c:v>
                </c:pt>
                <c:pt idx="9">
                  <c:v>0</c:v>
                </c:pt>
                <c:pt idx="12">
                  <c:v>0</c:v>
                </c:pt>
              </c:numCache>
            </c:numRef>
          </c:val>
          <c:extLst>
            <c:ext xmlns:c16="http://schemas.microsoft.com/office/drawing/2014/chart" uri="{C3380CC4-5D6E-409C-BE32-E72D297353CC}">
              <c16:uniqueId val="{00000008-116F-41FA-B844-7C75C819866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116F-41FA-B844-7C75C819866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7712</c:v>
                </c:pt>
                <c:pt idx="3">
                  <c:v>7748</c:v>
                </c:pt>
                <c:pt idx="6">
                  <c:v>7895</c:v>
                </c:pt>
                <c:pt idx="9">
                  <c:v>7979</c:v>
                </c:pt>
                <c:pt idx="12">
                  <c:v>7627</c:v>
                </c:pt>
              </c:numCache>
            </c:numRef>
          </c:val>
          <c:extLst>
            <c:ext xmlns:c16="http://schemas.microsoft.com/office/drawing/2014/chart" uri="{C3380CC4-5D6E-409C-BE32-E72D297353CC}">
              <c16:uniqueId val="{0000000A-116F-41FA-B844-7C75C819866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116F-41FA-B844-7C75C819866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870</c:v>
                </c:pt>
                <c:pt idx="1">
                  <c:v>986</c:v>
                </c:pt>
                <c:pt idx="2">
                  <c:v>869</c:v>
                </c:pt>
              </c:numCache>
            </c:numRef>
          </c:val>
          <c:extLst>
            <c:ext xmlns:c16="http://schemas.microsoft.com/office/drawing/2014/chart" uri="{C3380CC4-5D6E-409C-BE32-E72D297353CC}">
              <c16:uniqueId val="{00000000-0388-46C0-A180-86E4802ED9D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759</c:v>
                </c:pt>
                <c:pt idx="1">
                  <c:v>924</c:v>
                </c:pt>
                <c:pt idx="2">
                  <c:v>852</c:v>
                </c:pt>
              </c:numCache>
            </c:numRef>
          </c:val>
          <c:extLst>
            <c:ext xmlns:c16="http://schemas.microsoft.com/office/drawing/2014/chart" uri="{C3380CC4-5D6E-409C-BE32-E72D297353CC}">
              <c16:uniqueId val="{00000001-0388-46C0-A180-86E4802ED9D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2131</c:v>
                </c:pt>
                <c:pt idx="1">
                  <c:v>2589</c:v>
                </c:pt>
                <c:pt idx="2">
                  <c:v>2967</c:v>
                </c:pt>
              </c:numCache>
            </c:numRef>
          </c:val>
          <c:extLst>
            <c:ext xmlns:c16="http://schemas.microsoft.com/office/drawing/2014/chart" uri="{C3380CC4-5D6E-409C-BE32-E72D297353CC}">
              <c16:uniqueId val="{00000002-0388-46C0-A180-86E4802ED9D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大分県玖珠町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平成</a:t>
          </a:r>
          <a:r>
            <a:rPr kumimoji="1" lang="en-US" altLang="ja-JP" sz="1100" b="0" i="0" baseline="0">
              <a:solidFill>
                <a:schemeClr val="dk1"/>
              </a:solidFill>
              <a:effectLst/>
              <a:latin typeface="+mn-lt"/>
              <a:ea typeface="+mn-ea"/>
              <a:cs typeface="+mn-cs"/>
            </a:rPr>
            <a:t>29</a:t>
          </a:r>
          <a:r>
            <a:rPr kumimoji="1" lang="ja-JP" altLang="ja-JP" sz="1100" b="0" i="0" baseline="0">
              <a:solidFill>
                <a:schemeClr val="dk1"/>
              </a:solidFill>
              <a:effectLst/>
              <a:latin typeface="+mn-lt"/>
              <a:ea typeface="+mn-ea"/>
              <a:cs typeface="+mn-cs"/>
            </a:rPr>
            <a:t>年度にふるさと融資分の繰上償還を実施して以来、分子控除額である算入公債費等（貸付金の財源として発行した地方債に係る貸付金の元利償還金）が減少し、実質公債費比率の分子は増額していたが、令和</a:t>
          </a:r>
          <a:r>
            <a:rPr kumimoji="1" lang="en-US" altLang="ja-JP" sz="1100" b="0" i="0" baseline="0">
              <a:solidFill>
                <a:schemeClr val="dk1"/>
              </a:solidFill>
              <a:effectLst/>
              <a:latin typeface="+mn-lt"/>
              <a:ea typeface="+mn-ea"/>
              <a:cs typeface="+mn-cs"/>
            </a:rPr>
            <a:t>2</a:t>
          </a:r>
          <a:r>
            <a:rPr kumimoji="1" lang="ja-JP" altLang="ja-JP" sz="1100" b="0" i="0" baseline="0">
              <a:solidFill>
                <a:schemeClr val="dk1"/>
              </a:solidFill>
              <a:effectLst/>
              <a:latin typeface="+mn-lt"/>
              <a:ea typeface="+mn-ea"/>
              <a:cs typeface="+mn-cs"/>
            </a:rPr>
            <a:t>年度は組合等が起こした地方債の元利償還金に対する負担金等の減少により実質公債費比率の分子は減少し</a:t>
          </a:r>
          <a:r>
            <a:rPr kumimoji="1" lang="ja-JP" altLang="en-US" sz="1100" b="0" i="0" baseline="0">
              <a:solidFill>
                <a:schemeClr val="dk1"/>
              </a:solidFill>
              <a:effectLst/>
              <a:latin typeface="+mn-lt"/>
              <a:ea typeface="+mn-ea"/>
              <a:cs typeface="+mn-cs"/>
            </a:rPr>
            <a:t>た。令和</a:t>
          </a:r>
          <a:r>
            <a:rPr kumimoji="1" lang="en-US" altLang="ja-JP" sz="1100" b="0" i="0" baseline="0">
              <a:solidFill>
                <a:schemeClr val="dk1"/>
              </a:solidFill>
              <a:effectLst/>
              <a:latin typeface="+mn-lt"/>
              <a:ea typeface="+mn-ea"/>
              <a:cs typeface="+mn-cs"/>
            </a:rPr>
            <a:t>3</a:t>
          </a:r>
          <a:r>
            <a:rPr kumimoji="1" lang="ja-JP" altLang="en-US" sz="1100" b="0" i="0" baseline="0">
              <a:solidFill>
                <a:schemeClr val="dk1"/>
              </a:solidFill>
              <a:effectLst/>
              <a:latin typeface="+mn-lt"/>
              <a:ea typeface="+mn-ea"/>
              <a:cs typeface="+mn-cs"/>
            </a:rPr>
            <a:t>年度以降、大規模災害等による地方債の元利償還金が増加し、実質公債費比率の分子は増加している。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a:t>
          </a:r>
          <a:r>
            <a:rPr kumimoji="1" lang="ja-JP" altLang="en-US" sz="1100" b="0" i="0" baseline="0">
              <a:solidFill>
                <a:schemeClr val="dk1"/>
              </a:solidFill>
              <a:effectLst/>
              <a:latin typeface="+mn-lt"/>
              <a:ea typeface="+mn-ea"/>
              <a:cs typeface="+mn-cs"/>
            </a:rPr>
            <a:t>も、相次ぐ大規模</a:t>
          </a:r>
          <a:r>
            <a:rPr kumimoji="1" lang="ja-JP" altLang="ja-JP" sz="1100" b="0" i="0" baseline="0">
              <a:solidFill>
                <a:schemeClr val="dk1"/>
              </a:solidFill>
              <a:effectLst/>
              <a:latin typeface="+mn-lt"/>
              <a:ea typeface="+mn-ea"/>
              <a:cs typeface="+mn-cs"/>
            </a:rPr>
            <a:t>災害等による地方債の元利償還金の増加、消防共同指令業務等による組合が起こした地方債の元利償還金に対する負担金等の増加が見込まれ、実質公債費比率も増加すると考えられる</a:t>
          </a:r>
          <a:r>
            <a:rPr kumimoji="1" lang="ja-JP" altLang="en-US" sz="1100" b="0" i="0" baseline="0">
              <a:solidFill>
                <a:schemeClr val="dk1"/>
              </a:solidFill>
              <a:effectLst/>
              <a:latin typeface="+mn-lt"/>
              <a:ea typeface="+mn-ea"/>
              <a:cs typeface="+mn-cs"/>
            </a:rPr>
            <a:t>ことから、</a:t>
          </a:r>
          <a:r>
            <a:rPr kumimoji="1" lang="ja-JP" altLang="ja-JP" sz="1100" b="0" i="0" baseline="0">
              <a:solidFill>
                <a:schemeClr val="dk1"/>
              </a:solidFill>
              <a:effectLst/>
              <a:latin typeface="+mn-lt"/>
              <a:ea typeface="+mn-ea"/>
              <a:cs typeface="+mn-cs"/>
            </a:rPr>
            <a:t>公債費の適正化に努める必要</a:t>
          </a:r>
          <a:r>
            <a:rPr kumimoji="1" lang="ja-JP" altLang="en-US" sz="1100" b="0" i="0" baseline="0">
              <a:solidFill>
                <a:schemeClr val="dk1"/>
              </a:solidFill>
              <a:effectLst/>
              <a:latin typeface="+mn-lt"/>
              <a:ea typeface="+mn-ea"/>
              <a:cs typeface="+mn-cs"/>
            </a:rPr>
            <a:t>が</a:t>
          </a:r>
          <a:r>
            <a:rPr kumimoji="1" lang="ja-JP" altLang="ja-JP" sz="1100" b="0" i="0" baseline="0">
              <a:solidFill>
                <a:schemeClr val="dk1"/>
              </a:solidFill>
              <a:effectLst/>
              <a:latin typeface="+mn-lt"/>
              <a:ea typeface="+mn-ea"/>
              <a:cs typeface="+mn-cs"/>
            </a:rPr>
            <a:t>ある。</a:t>
          </a:r>
          <a:endParaRPr lang="ja-JP" altLang="ja-JP" sz="1400">
            <a:effectLst/>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大分県玖珠町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ysClr val="windowText" lastClr="000000"/>
              </a:solidFill>
              <a:effectLst/>
              <a:latin typeface="+mn-lt"/>
              <a:ea typeface="+mn-ea"/>
              <a:cs typeface="+mn-cs"/>
            </a:rPr>
            <a:t>令和</a:t>
          </a:r>
          <a:r>
            <a:rPr kumimoji="1" lang="ja-JP" altLang="en-US" sz="1100" b="0" i="0" baseline="0">
              <a:solidFill>
                <a:sysClr val="windowText" lastClr="000000"/>
              </a:solidFill>
              <a:effectLst/>
              <a:latin typeface="+mn-lt"/>
              <a:ea typeface="+mn-ea"/>
              <a:cs typeface="+mn-cs"/>
            </a:rPr>
            <a:t>４</a:t>
          </a:r>
          <a:r>
            <a:rPr kumimoji="1" lang="ja-JP" altLang="ja-JP" sz="1100" b="0" i="0" baseline="0">
              <a:solidFill>
                <a:sysClr val="windowText" lastClr="000000"/>
              </a:solidFill>
              <a:effectLst/>
              <a:latin typeface="+mn-lt"/>
              <a:ea typeface="+mn-ea"/>
              <a:cs typeface="+mn-cs"/>
            </a:rPr>
            <a:t>年度決算においては、将来負担額よりも充当可能財源等が上回っているため実質的な負担は発生していない。</a:t>
          </a:r>
          <a:endParaRPr lang="ja-JP" altLang="ja-JP" sz="1400">
            <a:solidFill>
              <a:sysClr val="windowText" lastClr="000000"/>
            </a:solidFill>
            <a:effectLst/>
          </a:endParaRPr>
        </a:p>
        <a:p>
          <a:pPr eaLnBrk="1" fontAlgn="auto" latinLnBrk="0" hangingPunct="1"/>
          <a:r>
            <a:rPr kumimoji="1" lang="ja-JP" altLang="ja-JP" sz="1100" b="0" i="0" baseline="0">
              <a:solidFill>
                <a:sysClr val="windowText" lastClr="000000"/>
              </a:solidFill>
              <a:effectLst/>
              <a:latin typeface="+mn-lt"/>
              <a:ea typeface="+mn-ea"/>
              <a:cs typeface="+mn-cs"/>
            </a:rPr>
            <a:t>　</a:t>
          </a:r>
          <a:r>
            <a:rPr kumimoji="1" lang="ja-JP" altLang="ja-JP" sz="1100" b="0" i="0" baseline="0">
              <a:solidFill>
                <a:schemeClr val="dk1"/>
              </a:solidFill>
              <a:effectLst/>
              <a:latin typeface="+mn-lt"/>
              <a:ea typeface="+mn-ea"/>
              <a:cs typeface="+mn-cs"/>
            </a:rPr>
            <a:t>退職手当負担見込額が増加した</a:t>
          </a:r>
          <a:r>
            <a:rPr kumimoji="1" lang="ja-JP" altLang="en-US" sz="1100" b="0" i="0" baseline="0">
              <a:solidFill>
                <a:schemeClr val="dk1"/>
              </a:solidFill>
              <a:effectLst/>
              <a:latin typeface="+mn-lt"/>
              <a:ea typeface="+mn-ea"/>
              <a:cs typeface="+mn-cs"/>
            </a:rPr>
            <a:t>ものの、</a:t>
          </a:r>
          <a:r>
            <a:rPr kumimoji="1" lang="ja-JP" altLang="ja-JP" sz="1100" b="0" i="0" baseline="0">
              <a:solidFill>
                <a:sysClr val="windowText" lastClr="000000"/>
              </a:solidFill>
              <a:effectLst/>
              <a:latin typeface="+mn-lt"/>
              <a:ea typeface="+mn-ea"/>
              <a:cs typeface="+mn-cs"/>
            </a:rPr>
            <a:t>地方債の現在高</a:t>
          </a:r>
          <a:r>
            <a:rPr kumimoji="1" lang="ja-JP" altLang="en-US" sz="1100" b="0" i="0" baseline="0">
              <a:solidFill>
                <a:sysClr val="windowText" lastClr="000000"/>
              </a:solidFill>
              <a:effectLst/>
              <a:latin typeface="+mn-lt"/>
              <a:ea typeface="+mn-ea"/>
              <a:cs typeface="+mn-cs"/>
            </a:rPr>
            <a:t>が減少したことにより将来負担額は減少し、充当可能財源等も基準財政需要額算入見込額の減少により</a:t>
          </a:r>
          <a:r>
            <a:rPr kumimoji="1" lang="ja-JP" altLang="ja-JP" sz="1100" b="0" i="0" baseline="0">
              <a:solidFill>
                <a:sysClr val="windowText" lastClr="000000"/>
              </a:solidFill>
              <a:effectLst/>
              <a:latin typeface="+mn-lt"/>
              <a:ea typeface="+mn-ea"/>
              <a:cs typeface="+mn-cs"/>
            </a:rPr>
            <a:t>減少</a:t>
          </a:r>
          <a:r>
            <a:rPr kumimoji="1" lang="ja-JP" altLang="en-US" sz="1100" b="0" i="0" baseline="0">
              <a:solidFill>
                <a:sysClr val="windowText" lastClr="000000"/>
              </a:solidFill>
              <a:effectLst/>
              <a:latin typeface="+mn-lt"/>
              <a:ea typeface="+mn-ea"/>
              <a:cs typeface="+mn-cs"/>
            </a:rPr>
            <a:t>している</a:t>
          </a:r>
          <a:r>
            <a:rPr kumimoji="1" lang="ja-JP" altLang="ja-JP" sz="1100" b="0" i="0" baseline="0">
              <a:solidFill>
                <a:sysClr val="windowText" lastClr="000000"/>
              </a:solidFill>
              <a:effectLst/>
              <a:latin typeface="+mn-lt"/>
              <a:ea typeface="+mn-ea"/>
              <a:cs typeface="+mn-cs"/>
            </a:rPr>
            <a:t>。</a:t>
          </a:r>
          <a:endParaRPr lang="ja-JP" altLang="ja-JP" sz="1400">
            <a:solidFill>
              <a:sysClr val="windowText" lastClr="000000"/>
            </a:solidFill>
            <a:effectLst/>
          </a:endParaRPr>
        </a:p>
        <a:p>
          <a:pPr eaLnBrk="1" fontAlgn="auto" latinLnBrk="0" hangingPunct="1"/>
          <a:r>
            <a:rPr kumimoji="1" lang="ja-JP" altLang="ja-JP" sz="1100" b="0" i="0" baseline="0">
              <a:solidFill>
                <a:srgbClr val="FF0000"/>
              </a:solidFill>
              <a:effectLst/>
              <a:latin typeface="+mn-lt"/>
              <a:ea typeface="+mn-ea"/>
              <a:cs typeface="+mn-cs"/>
            </a:rPr>
            <a:t>　</a:t>
          </a:r>
          <a:r>
            <a:rPr kumimoji="1" lang="ja-JP" altLang="en-US" sz="1100" b="0" i="0" baseline="0">
              <a:solidFill>
                <a:sysClr val="windowText" lastClr="000000"/>
              </a:solidFill>
              <a:effectLst/>
              <a:latin typeface="+mn-lt"/>
              <a:ea typeface="+mn-ea"/>
              <a:cs typeface="+mn-cs"/>
            </a:rPr>
            <a:t>また、</a:t>
          </a:r>
          <a:r>
            <a:rPr kumimoji="1" lang="ja-JP" altLang="ja-JP" sz="1100" b="0" i="0" baseline="0">
              <a:solidFill>
                <a:sysClr val="windowText" lastClr="000000"/>
              </a:solidFill>
              <a:effectLst/>
              <a:latin typeface="+mn-lt"/>
              <a:ea typeface="+mn-ea"/>
              <a:cs typeface="+mn-cs"/>
            </a:rPr>
            <a:t>充当可能財源等については、充当可能基金が前年度比で</a:t>
          </a:r>
          <a:r>
            <a:rPr kumimoji="1" lang="en-US" altLang="ja-JP" sz="1100" b="0" i="0" baseline="0">
              <a:solidFill>
                <a:sysClr val="windowText" lastClr="000000"/>
              </a:solidFill>
              <a:effectLst/>
              <a:latin typeface="+mn-lt"/>
              <a:ea typeface="+mn-ea"/>
              <a:cs typeface="+mn-cs"/>
            </a:rPr>
            <a:t>0.9</a:t>
          </a:r>
          <a:r>
            <a:rPr kumimoji="1" lang="ja-JP" altLang="ja-JP" sz="1100" b="0" i="0" baseline="0">
              <a:solidFill>
                <a:sysClr val="windowText" lastClr="000000"/>
              </a:solidFill>
              <a:effectLst/>
              <a:latin typeface="+mn-lt"/>
              <a:ea typeface="+mn-ea"/>
              <a:cs typeface="+mn-cs"/>
            </a:rPr>
            <a:t>％増加している（主に、公共施設総合管理基金、童話の里くす・ふるさと応援基金）。</a:t>
          </a:r>
          <a:endParaRPr lang="ja-JP" altLang="ja-JP" sz="1400">
            <a:solidFill>
              <a:sysClr val="windowText" lastClr="000000"/>
            </a:solidFill>
            <a:effectLst/>
          </a:endParaRPr>
        </a:p>
        <a:p>
          <a:pPr eaLnBrk="1" fontAlgn="auto" latinLnBrk="0" hangingPunct="1"/>
          <a:r>
            <a:rPr kumimoji="1" lang="ja-JP" altLang="ja-JP" sz="1100" b="0" i="0" baseline="0">
              <a:solidFill>
                <a:srgbClr val="FF0000"/>
              </a:solidFill>
              <a:effectLst/>
              <a:latin typeface="+mn-lt"/>
              <a:ea typeface="+mn-ea"/>
              <a:cs typeface="+mn-cs"/>
            </a:rPr>
            <a:t>　</a:t>
          </a:r>
          <a:r>
            <a:rPr kumimoji="1" lang="ja-JP" altLang="ja-JP" sz="1100" b="0" i="0" baseline="0">
              <a:solidFill>
                <a:sysClr val="windowText" lastClr="000000"/>
              </a:solidFill>
              <a:effectLst/>
              <a:latin typeface="+mn-lt"/>
              <a:ea typeface="+mn-ea"/>
              <a:cs typeface="+mn-cs"/>
            </a:rPr>
            <a:t>今後も</a:t>
          </a:r>
          <a:r>
            <a:rPr kumimoji="1" lang="ja-JP" altLang="en-US" sz="1100" b="0" i="0" baseline="0">
              <a:solidFill>
                <a:sysClr val="windowText" lastClr="000000"/>
              </a:solidFill>
              <a:effectLst/>
              <a:latin typeface="+mn-lt"/>
              <a:ea typeface="+mn-ea"/>
              <a:cs typeface="+mn-cs"/>
            </a:rPr>
            <a:t>予期せぬ</a:t>
          </a:r>
          <a:r>
            <a:rPr kumimoji="1" lang="ja-JP" altLang="ja-JP" sz="1100" b="0" i="0" baseline="0">
              <a:solidFill>
                <a:sysClr val="windowText" lastClr="000000"/>
              </a:solidFill>
              <a:effectLst/>
              <a:latin typeface="+mn-lt"/>
              <a:ea typeface="+mn-ea"/>
              <a:cs typeface="+mn-cs"/>
            </a:rPr>
            <a:t>災害等</a:t>
          </a:r>
          <a:r>
            <a:rPr kumimoji="1" lang="ja-JP" altLang="en-US" sz="1100" b="0" i="0" baseline="0">
              <a:solidFill>
                <a:sysClr val="windowText" lastClr="000000"/>
              </a:solidFill>
              <a:effectLst/>
              <a:latin typeface="+mn-lt"/>
              <a:ea typeface="+mn-ea"/>
              <a:cs typeface="+mn-cs"/>
            </a:rPr>
            <a:t>による</a:t>
          </a:r>
          <a:r>
            <a:rPr kumimoji="1" lang="ja-JP" altLang="ja-JP" sz="1100" b="0" i="0" baseline="0">
              <a:solidFill>
                <a:sysClr val="windowText" lastClr="000000"/>
              </a:solidFill>
              <a:effectLst/>
              <a:latin typeface="+mn-lt"/>
              <a:ea typeface="+mn-ea"/>
              <a:cs typeface="+mn-cs"/>
            </a:rPr>
            <a:t>地方債発行、消防共同指令業務等の組合等負担額</a:t>
          </a:r>
          <a:r>
            <a:rPr kumimoji="1" lang="ja-JP" altLang="en-US" sz="1100" b="0" i="0" baseline="0">
              <a:solidFill>
                <a:sysClr val="windowText" lastClr="000000"/>
              </a:solidFill>
              <a:effectLst/>
              <a:latin typeface="+mn-lt"/>
              <a:ea typeface="+mn-ea"/>
              <a:cs typeface="+mn-cs"/>
            </a:rPr>
            <a:t>、退職手当負担見込額</a:t>
          </a:r>
          <a:r>
            <a:rPr kumimoji="1" lang="ja-JP" altLang="ja-JP" sz="1100" b="0" i="0" baseline="0">
              <a:solidFill>
                <a:sysClr val="windowText" lastClr="000000"/>
              </a:solidFill>
              <a:effectLst/>
              <a:latin typeface="+mn-lt"/>
              <a:ea typeface="+mn-ea"/>
              <a:cs typeface="+mn-cs"/>
            </a:rPr>
            <a:t>の増加が見込まれるため、地方債の適正な発行管理を行い、将来負担の抑制に努める</a:t>
          </a:r>
          <a:r>
            <a:rPr kumimoji="1" lang="ja-JP" altLang="en-US" sz="1100" b="0" i="0" baseline="0">
              <a:solidFill>
                <a:sysClr val="windowText" lastClr="000000"/>
              </a:solidFill>
              <a:effectLst/>
              <a:latin typeface="+mn-lt"/>
              <a:ea typeface="+mn-ea"/>
              <a:cs typeface="+mn-cs"/>
            </a:rPr>
            <a:t>必要がある</a:t>
          </a:r>
          <a:r>
            <a:rPr kumimoji="1" lang="ja-JP" altLang="ja-JP" sz="1100" b="0" i="0" baseline="0">
              <a:solidFill>
                <a:sysClr val="windowText" lastClr="000000"/>
              </a:solidFill>
              <a:effectLst/>
              <a:latin typeface="+mn-lt"/>
              <a:ea typeface="+mn-ea"/>
              <a:cs typeface="+mn-cs"/>
            </a:rPr>
            <a:t>。</a:t>
          </a:r>
          <a:endParaRPr lang="ja-JP" altLang="ja-JP" sz="1400">
            <a:solidFill>
              <a:sysClr val="windowText" lastClr="000000"/>
            </a:solidFill>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大分県玖珠町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ysClr val="windowText" lastClr="000000"/>
              </a:solidFill>
              <a:effectLst/>
              <a:latin typeface="+mn-lt"/>
              <a:ea typeface="+mn-ea"/>
              <a:cs typeface="+mn-cs"/>
            </a:rPr>
            <a:t>　</a:t>
          </a:r>
          <a:r>
            <a:rPr kumimoji="1" lang="ja-JP" altLang="ja-JP" sz="1100" b="0" i="0" baseline="0">
              <a:solidFill>
                <a:sysClr val="windowText" lastClr="000000"/>
              </a:solidFill>
              <a:effectLst/>
              <a:latin typeface="+mn-lt"/>
              <a:ea typeface="+mn-ea"/>
              <a:cs typeface="+mn-cs"/>
            </a:rPr>
            <a:t>基金全体としては</a:t>
          </a:r>
          <a:r>
            <a:rPr kumimoji="1" lang="en-US" altLang="ja-JP" sz="1100" b="0" i="0" baseline="0">
              <a:solidFill>
                <a:sysClr val="windowText" lastClr="000000"/>
              </a:solidFill>
              <a:effectLst/>
              <a:latin typeface="+mn-lt"/>
              <a:ea typeface="+mn-ea"/>
              <a:cs typeface="+mn-cs"/>
            </a:rPr>
            <a:t>189</a:t>
          </a:r>
          <a:r>
            <a:rPr kumimoji="1" lang="ja-JP" altLang="ja-JP" sz="1100" b="0" i="0" baseline="0">
              <a:solidFill>
                <a:sysClr val="windowText" lastClr="000000"/>
              </a:solidFill>
              <a:effectLst/>
              <a:latin typeface="+mn-lt"/>
              <a:ea typeface="+mn-ea"/>
              <a:cs typeface="+mn-cs"/>
            </a:rPr>
            <a:t>百万円の増加となった。増加の主な基金としては、公共施設等総合管理基金、童話の里くす・ふるさと応援基金などの積立が挙げられる</a:t>
          </a:r>
          <a:r>
            <a:rPr kumimoji="1" lang="ja-JP" altLang="en-US" sz="1100" b="0" i="0" baseline="0">
              <a:solidFill>
                <a:sysClr val="windowText" lastClr="000000"/>
              </a:solidFill>
              <a:effectLst/>
              <a:latin typeface="+mn-lt"/>
              <a:ea typeface="+mn-ea"/>
              <a:cs typeface="+mn-cs"/>
            </a:rPr>
            <a:t>。</a:t>
          </a:r>
          <a:endParaRPr kumimoji="1" lang="en-US" altLang="ja-JP" sz="1100" b="0" i="0" baseline="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ysClr val="windowText" lastClr="000000"/>
              </a:solidFill>
              <a:effectLst/>
              <a:latin typeface="+mn-lt"/>
              <a:ea typeface="+mn-ea"/>
              <a:cs typeface="+mn-cs"/>
            </a:rPr>
            <a:t>　</a:t>
          </a:r>
          <a:r>
            <a:rPr kumimoji="1" lang="ja-JP" altLang="ja-JP" sz="1100" b="0" i="0" baseline="0">
              <a:solidFill>
                <a:sysClr val="windowText" lastClr="000000"/>
              </a:solidFill>
              <a:effectLst/>
              <a:latin typeface="+mn-lt"/>
              <a:ea typeface="+mn-ea"/>
              <a:cs typeface="+mn-cs"/>
            </a:rPr>
            <a:t>減少の主な基金としては、</a:t>
          </a:r>
          <a:r>
            <a:rPr kumimoji="1" lang="ja-JP" altLang="en-US" sz="1100" b="0" i="0" baseline="0">
              <a:solidFill>
                <a:sysClr val="windowText" lastClr="000000"/>
              </a:solidFill>
              <a:effectLst/>
              <a:latin typeface="+mn-lt"/>
              <a:ea typeface="+mn-ea"/>
              <a:cs typeface="+mn-cs"/>
            </a:rPr>
            <a:t>財政調整基金、減債基金、</a:t>
          </a:r>
          <a:r>
            <a:rPr kumimoji="1" lang="ja-JP" altLang="ja-JP" sz="1100" b="0" i="0" baseline="0">
              <a:solidFill>
                <a:sysClr val="windowText" lastClr="000000"/>
              </a:solidFill>
              <a:effectLst/>
              <a:latin typeface="+mn-lt"/>
              <a:ea typeface="+mn-ea"/>
              <a:cs typeface="+mn-cs"/>
            </a:rPr>
            <a:t>地域振興基金などの</a:t>
          </a:r>
          <a:r>
            <a:rPr kumimoji="1" lang="ja-JP" altLang="en-US" sz="1100" b="0" i="0" baseline="0">
              <a:solidFill>
                <a:sysClr val="windowText" lastClr="000000"/>
              </a:solidFill>
              <a:effectLst/>
              <a:latin typeface="+mn-lt"/>
              <a:ea typeface="+mn-ea"/>
              <a:cs typeface="+mn-cs"/>
            </a:rPr>
            <a:t>主要基金の</a:t>
          </a:r>
          <a:r>
            <a:rPr kumimoji="1" lang="ja-JP" altLang="ja-JP" sz="1100" b="0" i="0" baseline="0">
              <a:solidFill>
                <a:sysClr val="windowText" lastClr="000000"/>
              </a:solidFill>
              <a:effectLst/>
              <a:latin typeface="+mn-lt"/>
              <a:ea typeface="+mn-ea"/>
              <a:cs typeface="+mn-cs"/>
            </a:rPr>
            <a:t>取崩が挙げられる。</a:t>
          </a:r>
          <a:endParaRPr lang="ja-JP" altLang="ja-JP" sz="1400">
            <a:solidFill>
              <a:sysClr val="windowText" lastClr="000000"/>
            </a:solidFill>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ysClr val="windowText" lastClr="000000"/>
              </a:solidFill>
              <a:effectLst/>
              <a:latin typeface="+mn-lt"/>
              <a:ea typeface="+mn-ea"/>
              <a:cs typeface="+mn-cs"/>
            </a:rPr>
            <a:t>今後も特定防衛施設周辺整備調整交付金を財源とした基金</a:t>
          </a:r>
          <a:r>
            <a:rPr kumimoji="1" lang="ja-JP" altLang="en-US" sz="1100" b="0" i="0" baseline="0">
              <a:solidFill>
                <a:sysClr val="windowText" lastClr="000000"/>
              </a:solidFill>
              <a:effectLst/>
              <a:latin typeface="+mn-lt"/>
              <a:ea typeface="+mn-ea"/>
              <a:cs typeface="+mn-cs"/>
            </a:rPr>
            <a:t>事業</a:t>
          </a:r>
          <a:r>
            <a:rPr kumimoji="1" lang="ja-JP" altLang="ja-JP" sz="1100" b="0" i="0" baseline="0">
              <a:solidFill>
                <a:sysClr val="windowText" lastClr="000000"/>
              </a:solidFill>
              <a:effectLst/>
              <a:latin typeface="+mn-lt"/>
              <a:ea typeface="+mn-ea"/>
              <a:cs typeface="+mn-cs"/>
            </a:rPr>
            <a:t>に積立を行い</a:t>
          </a:r>
          <a:r>
            <a:rPr kumimoji="1" lang="ja-JP" altLang="en-US" sz="1100" b="0" i="0" baseline="0">
              <a:solidFill>
                <a:sysClr val="windowText" lastClr="000000"/>
              </a:solidFill>
              <a:effectLst/>
              <a:latin typeface="+mn-lt"/>
              <a:ea typeface="+mn-ea"/>
              <a:cs typeface="+mn-cs"/>
            </a:rPr>
            <a:t>つつ</a:t>
          </a:r>
          <a:r>
            <a:rPr kumimoji="1" lang="ja-JP" altLang="ja-JP" sz="1100" b="0" i="0" baseline="0">
              <a:solidFill>
                <a:sysClr val="windowText" lastClr="000000"/>
              </a:solidFill>
              <a:effectLst/>
              <a:latin typeface="+mn-lt"/>
              <a:ea typeface="+mn-ea"/>
              <a:cs typeface="+mn-cs"/>
            </a:rPr>
            <a:t>、</a:t>
          </a:r>
          <a:r>
            <a:rPr kumimoji="1" lang="ja-JP" altLang="en-US" sz="1100" b="0" i="0" baseline="0">
              <a:solidFill>
                <a:sysClr val="windowText" lastClr="000000"/>
              </a:solidFill>
              <a:effectLst/>
              <a:latin typeface="+mn-lt"/>
              <a:ea typeface="+mn-ea"/>
              <a:cs typeface="+mn-cs"/>
            </a:rPr>
            <a:t>財政調整基金を充当する単独</a:t>
          </a:r>
          <a:r>
            <a:rPr kumimoji="1" lang="ja-JP" altLang="ja-JP" sz="1100" b="0" i="0" baseline="0">
              <a:solidFill>
                <a:sysClr val="windowText" lastClr="000000"/>
              </a:solidFill>
              <a:effectLst/>
              <a:latin typeface="+mn-lt"/>
              <a:ea typeface="+mn-ea"/>
              <a:cs typeface="+mn-cs"/>
            </a:rPr>
            <a:t>事業</a:t>
          </a:r>
          <a:r>
            <a:rPr kumimoji="1" lang="ja-JP" altLang="en-US" sz="1100" b="0" i="0" baseline="0">
              <a:solidFill>
                <a:sysClr val="windowText" lastClr="000000"/>
              </a:solidFill>
              <a:effectLst/>
              <a:latin typeface="+mn-lt"/>
              <a:ea typeface="+mn-ea"/>
              <a:cs typeface="+mn-cs"/>
            </a:rPr>
            <a:t>の経常的な経費を抑制・削減し、特に財政調整基金の取崩しを抑制する必要がある。</a:t>
          </a:r>
          <a:endParaRPr lang="ja-JP" altLang="ja-JP" sz="1400">
            <a:solidFill>
              <a:sysClr val="windowText" lastClr="000000"/>
            </a:solidFill>
            <a:effectLst/>
          </a:endParaRPr>
        </a:p>
        <a:p>
          <a:pPr eaLnBrk="1" fontAlgn="auto" latinLnBrk="0" hangingPunct="1"/>
          <a:r>
            <a:rPr kumimoji="1" lang="ja-JP" altLang="ja-JP" sz="1100" b="0" i="0" baseline="0">
              <a:solidFill>
                <a:sysClr val="windowText" lastClr="000000"/>
              </a:solidFill>
              <a:effectLst/>
              <a:latin typeface="+mn-lt"/>
              <a:ea typeface="+mn-ea"/>
              <a:cs typeface="+mn-cs"/>
            </a:rPr>
            <a:t>令和</a:t>
          </a:r>
          <a:r>
            <a:rPr kumimoji="1" lang="en-US" altLang="ja-JP" sz="1100" b="0" i="0" baseline="0">
              <a:solidFill>
                <a:sysClr val="windowText" lastClr="000000"/>
              </a:solidFill>
              <a:effectLst/>
              <a:latin typeface="+mn-lt"/>
              <a:ea typeface="+mn-ea"/>
              <a:cs typeface="+mn-cs"/>
            </a:rPr>
            <a:t>4</a:t>
          </a:r>
          <a:r>
            <a:rPr kumimoji="1" lang="ja-JP" altLang="ja-JP" sz="1100" b="0" i="0" baseline="0">
              <a:solidFill>
                <a:sysClr val="windowText" lastClr="000000"/>
              </a:solidFill>
              <a:effectLst/>
              <a:latin typeface="+mn-lt"/>
              <a:ea typeface="+mn-ea"/>
              <a:cs typeface="+mn-cs"/>
            </a:rPr>
            <a:t>年度は</a:t>
          </a:r>
          <a:r>
            <a:rPr kumimoji="1" lang="ja-JP" altLang="en-US" sz="1100" b="0" i="0" baseline="0">
              <a:solidFill>
                <a:sysClr val="windowText" lastClr="000000"/>
              </a:solidFill>
              <a:effectLst/>
              <a:latin typeface="+mn-lt"/>
              <a:ea typeface="+mn-ea"/>
              <a:cs typeface="+mn-cs"/>
            </a:rPr>
            <a:t>全体基金は前年度から増加した</a:t>
          </a:r>
          <a:r>
            <a:rPr kumimoji="1" lang="ja-JP" altLang="ja-JP" sz="1100" b="0" i="0" baseline="0">
              <a:solidFill>
                <a:sysClr val="windowText" lastClr="000000"/>
              </a:solidFill>
              <a:effectLst/>
              <a:latin typeface="+mn-lt"/>
              <a:ea typeface="+mn-ea"/>
              <a:cs typeface="+mn-cs"/>
            </a:rPr>
            <a:t>が、近年財政調整基金が減少傾向にあることから、行財政改革プランの実施により、財政調整基金の取崩しを抑制し、可能な範囲で積立を行う。</a:t>
          </a:r>
          <a:endParaRPr lang="ja-JP" altLang="ja-JP" sz="1400">
            <a:solidFill>
              <a:sysClr val="windowText" lastClr="000000"/>
            </a:solidFill>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b="0" i="0" baseline="0">
              <a:solidFill>
                <a:sysClr val="windowText" lastClr="000000"/>
              </a:solidFill>
              <a:effectLst/>
              <a:latin typeface="+mn-lt"/>
              <a:ea typeface="+mn-ea"/>
              <a:cs typeface="+mn-cs"/>
            </a:rPr>
            <a:t>地域振興基金　　　　　　　地域における快適な生活環境整備、福祉の充実及び定住促進のため公共施設整備計画に基づく事業に充当</a:t>
          </a:r>
          <a:endParaRPr lang="ja-JP" altLang="ja-JP" sz="1400">
            <a:solidFill>
              <a:sysClr val="windowText" lastClr="000000"/>
            </a:solidFill>
            <a:effectLst/>
          </a:endParaRPr>
        </a:p>
        <a:p>
          <a:pPr eaLnBrk="1" fontAlgn="auto" latinLnBrk="0" hangingPunct="1"/>
          <a:r>
            <a:rPr kumimoji="1" lang="ja-JP" altLang="ja-JP" sz="1100" b="0" i="0" baseline="0">
              <a:solidFill>
                <a:sysClr val="windowText" lastClr="000000"/>
              </a:solidFill>
              <a:effectLst/>
              <a:latin typeface="+mn-lt"/>
              <a:ea typeface="+mn-ea"/>
              <a:cs typeface="+mn-cs"/>
            </a:rPr>
            <a:t>公共施設等総合管理基金　　複合施設管理費などの公共施設等管理総合計画を推進する事業に充当</a:t>
          </a:r>
          <a:endParaRPr lang="ja-JP" altLang="ja-JP" sz="1400">
            <a:solidFill>
              <a:sysClr val="windowText" lastClr="000000"/>
            </a:solidFill>
            <a:effectLst/>
          </a:endParaRPr>
        </a:p>
        <a:p>
          <a:pPr eaLnBrk="1" fontAlgn="auto" latinLnBrk="0" hangingPunct="1"/>
          <a:r>
            <a:rPr kumimoji="1" lang="ja-JP" altLang="ja-JP" sz="1100" b="0" i="0" baseline="0">
              <a:solidFill>
                <a:sysClr val="windowText" lastClr="000000"/>
              </a:solidFill>
              <a:effectLst/>
              <a:latin typeface="+mn-lt"/>
              <a:ea typeface="+mn-ea"/>
              <a:cs typeface="+mn-cs"/>
            </a:rPr>
            <a:t>ふるさと応援基金　　　　　</a:t>
          </a:r>
          <a:r>
            <a:rPr kumimoji="1" lang="ja-JP" altLang="en-US" sz="1100" b="0" i="0" baseline="0">
              <a:solidFill>
                <a:sysClr val="windowText" lastClr="000000"/>
              </a:solidFill>
              <a:effectLst/>
              <a:latin typeface="+mn-lt"/>
              <a:ea typeface="+mn-ea"/>
              <a:cs typeface="+mn-cs"/>
            </a:rPr>
            <a:t>公営塾運営費</a:t>
          </a:r>
          <a:r>
            <a:rPr kumimoji="1" lang="ja-JP" altLang="ja-JP" sz="1100" b="0" i="0" baseline="0">
              <a:solidFill>
                <a:sysClr val="windowText" lastClr="000000"/>
              </a:solidFill>
              <a:effectLst/>
              <a:latin typeface="+mn-lt"/>
              <a:ea typeface="+mn-ea"/>
              <a:cs typeface="+mn-cs"/>
            </a:rPr>
            <a:t>やふるさと納税返礼品代、</a:t>
          </a:r>
          <a:r>
            <a:rPr kumimoji="1" lang="ja-JP" altLang="en-US" sz="1100" b="0" i="0" baseline="0">
              <a:solidFill>
                <a:sysClr val="windowText" lastClr="000000"/>
              </a:solidFill>
              <a:effectLst/>
              <a:latin typeface="+mn-lt"/>
              <a:ea typeface="+mn-ea"/>
              <a:cs typeface="+mn-cs"/>
            </a:rPr>
            <a:t>外国青年招致</a:t>
          </a:r>
          <a:r>
            <a:rPr kumimoji="1" lang="ja-JP" altLang="ja-JP" sz="1100" b="0" i="0" baseline="0">
              <a:solidFill>
                <a:sysClr val="windowText" lastClr="000000"/>
              </a:solidFill>
              <a:effectLst/>
              <a:latin typeface="+mn-lt"/>
              <a:ea typeface="+mn-ea"/>
              <a:cs typeface="+mn-cs"/>
            </a:rPr>
            <a:t>事業</a:t>
          </a:r>
          <a:r>
            <a:rPr kumimoji="1" lang="ja-JP" altLang="en-US" sz="1100" b="0" i="0" baseline="0">
              <a:solidFill>
                <a:sysClr val="windowText" lastClr="000000"/>
              </a:solidFill>
              <a:effectLst/>
              <a:latin typeface="+mn-lt"/>
              <a:ea typeface="+mn-ea"/>
              <a:cs typeface="+mn-cs"/>
            </a:rPr>
            <a:t>等</a:t>
          </a:r>
          <a:r>
            <a:rPr kumimoji="1" lang="ja-JP" altLang="ja-JP" sz="1100" b="0" i="0" baseline="0">
              <a:solidFill>
                <a:sysClr val="windowText" lastClr="000000"/>
              </a:solidFill>
              <a:effectLst/>
              <a:latin typeface="+mn-lt"/>
              <a:ea typeface="+mn-ea"/>
              <a:cs typeface="+mn-cs"/>
            </a:rPr>
            <a:t>に充当</a:t>
          </a:r>
          <a:endParaRPr lang="ja-JP" altLang="ja-JP" sz="1400">
            <a:solidFill>
              <a:sysClr val="windowText" lastClr="000000"/>
            </a:solidFill>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ysClr val="windowText" lastClr="000000"/>
              </a:solidFill>
              <a:effectLst/>
              <a:latin typeface="+mn-lt"/>
              <a:ea typeface="+mn-ea"/>
              <a:cs typeface="+mn-cs"/>
            </a:rPr>
            <a:t>公共施設等総合管理基金　　事業のため</a:t>
          </a:r>
          <a:r>
            <a:rPr kumimoji="1" lang="en-US" altLang="ja-JP" sz="1100">
              <a:solidFill>
                <a:sysClr val="windowText" lastClr="000000"/>
              </a:solidFill>
              <a:effectLst/>
              <a:latin typeface="+mn-lt"/>
              <a:ea typeface="+mn-ea"/>
              <a:cs typeface="+mn-cs"/>
            </a:rPr>
            <a:t>24</a:t>
          </a:r>
          <a:r>
            <a:rPr kumimoji="1" lang="ja-JP" altLang="ja-JP" sz="1100">
              <a:solidFill>
                <a:sysClr val="windowText" lastClr="000000"/>
              </a:solidFill>
              <a:effectLst/>
              <a:latin typeface="+mn-lt"/>
              <a:ea typeface="+mn-ea"/>
              <a:cs typeface="+mn-cs"/>
            </a:rPr>
            <a:t>百万円を取崩し</a:t>
          </a:r>
          <a:r>
            <a:rPr kumimoji="1" lang="ja-JP" altLang="en-US"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231</a:t>
          </a:r>
          <a:r>
            <a:rPr kumimoji="1" lang="ja-JP" altLang="ja-JP" sz="1100">
              <a:solidFill>
                <a:sysClr val="windowText" lastClr="000000"/>
              </a:solidFill>
              <a:effectLst/>
              <a:latin typeface="+mn-lt"/>
              <a:ea typeface="+mn-ea"/>
              <a:cs typeface="+mn-cs"/>
            </a:rPr>
            <a:t>百万円の積立を行った。</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ふるさと応援基金　　　　　事業のため</a:t>
          </a:r>
          <a:r>
            <a:rPr kumimoji="1" lang="en-US" altLang="ja-JP" sz="1100">
              <a:solidFill>
                <a:sysClr val="windowText" lastClr="000000"/>
              </a:solidFill>
              <a:effectLst/>
              <a:latin typeface="+mn-lt"/>
              <a:ea typeface="+mn-ea"/>
              <a:cs typeface="+mn-cs"/>
            </a:rPr>
            <a:t>111</a:t>
          </a:r>
          <a:r>
            <a:rPr kumimoji="1" lang="ja-JP" altLang="ja-JP" sz="1100">
              <a:solidFill>
                <a:sysClr val="windowText" lastClr="000000"/>
              </a:solidFill>
              <a:effectLst/>
              <a:latin typeface="+mn-lt"/>
              <a:ea typeface="+mn-ea"/>
              <a:cs typeface="+mn-cs"/>
            </a:rPr>
            <a:t>百万円を取崩し、</a:t>
          </a:r>
          <a:r>
            <a:rPr kumimoji="1" lang="en-US" altLang="ja-JP" sz="1100">
              <a:solidFill>
                <a:sysClr val="windowText" lastClr="000000"/>
              </a:solidFill>
              <a:effectLst/>
              <a:latin typeface="+mn-lt"/>
              <a:ea typeface="+mn-ea"/>
              <a:cs typeface="+mn-cs"/>
            </a:rPr>
            <a:t>211</a:t>
          </a:r>
          <a:r>
            <a:rPr kumimoji="1" lang="ja-JP" altLang="ja-JP" sz="1100">
              <a:solidFill>
                <a:sysClr val="windowText" lastClr="000000"/>
              </a:solidFill>
              <a:effectLst/>
              <a:latin typeface="+mn-lt"/>
              <a:ea typeface="+mn-ea"/>
              <a:cs typeface="+mn-cs"/>
            </a:rPr>
            <a:t>百万円の積立を行った。</a:t>
          </a:r>
          <a:endParaRPr lang="ja-JP" altLang="ja-JP" sz="1400">
            <a:solidFill>
              <a:sysClr val="windowText" lastClr="000000"/>
            </a:solidFill>
            <a:effectLst/>
          </a:endParaRPr>
        </a:p>
        <a:p>
          <a:pPr eaLnBrk="1" fontAlgn="auto" latinLnBrk="0" hangingPunct="1"/>
          <a:r>
            <a:rPr kumimoji="1" lang="ja-JP" altLang="ja-JP" sz="1100" b="0" i="0" baseline="0">
              <a:solidFill>
                <a:sysClr val="windowText" lastClr="000000"/>
              </a:solidFill>
              <a:effectLst/>
              <a:latin typeface="+mn-lt"/>
              <a:ea typeface="+mn-ea"/>
              <a:cs typeface="+mn-cs"/>
            </a:rPr>
            <a:t>子ども医療費助成事業基金　事業のため</a:t>
          </a:r>
          <a:r>
            <a:rPr kumimoji="1" lang="en-US" altLang="ja-JP" sz="1100" b="0" i="0" baseline="0">
              <a:solidFill>
                <a:sysClr val="windowText" lastClr="000000"/>
              </a:solidFill>
              <a:effectLst/>
              <a:latin typeface="+mn-lt"/>
              <a:ea typeface="+mn-ea"/>
              <a:cs typeface="+mn-cs"/>
            </a:rPr>
            <a:t>27</a:t>
          </a:r>
          <a:r>
            <a:rPr kumimoji="1" lang="ja-JP" altLang="ja-JP" sz="1100" b="0" i="0" baseline="0">
              <a:solidFill>
                <a:sysClr val="windowText" lastClr="000000"/>
              </a:solidFill>
              <a:effectLst/>
              <a:latin typeface="+mn-lt"/>
              <a:ea typeface="+mn-ea"/>
              <a:cs typeface="+mn-cs"/>
            </a:rPr>
            <a:t>百万円を取崩し、</a:t>
          </a:r>
          <a:r>
            <a:rPr kumimoji="1" lang="en-US" altLang="ja-JP" sz="1100" b="0" i="0" baseline="0">
              <a:solidFill>
                <a:sysClr val="windowText" lastClr="000000"/>
              </a:solidFill>
              <a:effectLst/>
              <a:latin typeface="+mn-lt"/>
              <a:ea typeface="+mn-ea"/>
              <a:cs typeface="+mn-cs"/>
            </a:rPr>
            <a:t>60</a:t>
          </a:r>
          <a:r>
            <a:rPr kumimoji="1" lang="ja-JP" altLang="en-US" sz="1100" b="0" i="0" baseline="0">
              <a:solidFill>
                <a:sysClr val="windowText" lastClr="000000"/>
              </a:solidFill>
              <a:effectLst/>
              <a:latin typeface="+mn-lt"/>
              <a:ea typeface="+mn-ea"/>
              <a:cs typeface="+mn-cs"/>
            </a:rPr>
            <a:t>百</a:t>
          </a:r>
          <a:r>
            <a:rPr kumimoji="1" lang="ja-JP" altLang="ja-JP" sz="1100" b="0" i="0" baseline="0">
              <a:solidFill>
                <a:sysClr val="windowText" lastClr="000000"/>
              </a:solidFill>
              <a:effectLst/>
              <a:latin typeface="+mn-lt"/>
              <a:ea typeface="+mn-ea"/>
              <a:cs typeface="+mn-cs"/>
            </a:rPr>
            <a:t>万円の積立を行った。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ふるさと応援基金　　　　　</a:t>
          </a:r>
          <a:r>
            <a:rPr kumimoji="1" lang="ja-JP" altLang="en-US" sz="1100">
              <a:solidFill>
                <a:sysClr val="windowText" lastClr="000000"/>
              </a:solidFill>
              <a:effectLst/>
              <a:latin typeface="+mn-lt"/>
              <a:ea typeface="+mn-ea"/>
              <a:cs typeface="+mn-cs"/>
            </a:rPr>
            <a:t>ふるさと納税制度を活用し、地域商社を立ち上げることで、基金増を図る。</a:t>
          </a:r>
          <a:endParaRPr lang="ja-JP" altLang="ja-JP">
            <a:solidFill>
              <a:sysClr val="windowText" lastClr="000000"/>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公共施設等総合管理基金　　</a:t>
          </a:r>
          <a:r>
            <a:rPr kumimoji="1" lang="ja-JP" altLang="en-US" sz="1100">
              <a:solidFill>
                <a:sysClr val="windowText" lastClr="000000"/>
              </a:solidFill>
              <a:effectLst/>
              <a:latin typeface="+mn-lt"/>
              <a:ea typeface="+mn-ea"/>
              <a:cs typeface="+mn-cs"/>
            </a:rPr>
            <a:t>今後も、老朽化した施設の更新に係る費用の積立を行い、処分や更新等の計画的な施設整備を行う。</a:t>
          </a:r>
          <a:endParaRPr kumimoji="1" lang="en-US" altLang="ja-JP" sz="110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ysClr val="windowText" lastClr="000000"/>
              </a:solidFill>
              <a:effectLst/>
              <a:latin typeface="+mn-lt"/>
              <a:ea typeface="+mn-ea"/>
              <a:cs typeface="+mn-cs"/>
            </a:rPr>
            <a:t>その他施設に関連する基金　個別施設計画に記載のある修繕や更新事業を優先して予算化するため、現有施設関連基金の統廃合を行う。　</a:t>
          </a:r>
          <a:endParaRPr lang="ja-JP" altLang="ja-JP" sz="1400">
            <a:solidFill>
              <a:sysClr val="windowText" lastClr="000000"/>
            </a:solidFill>
            <a:effectLst/>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ysClr val="windowText" lastClr="000000"/>
              </a:solidFill>
              <a:effectLst/>
              <a:latin typeface="+mn-lt"/>
              <a:ea typeface="+mn-ea"/>
              <a:cs typeface="+mn-cs"/>
            </a:rPr>
            <a:t>令和</a:t>
          </a:r>
          <a:r>
            <a:rPr kumimoji="1" lang="en-US" altLang="ja-JP" sz="1100">
              <a:solidFill>
                <a:sysClr val="windowText" lastClr="000000"/>
              </a:solidFill>
              <a:effectLst/>
              <a:latin typeface="+mn-lt"/>
              <a:ea typeface="+mn-ea"/>
              <a:cs typeface="+mn-cs"/>
            </a:rPr>
            <a:t>4</a:t>
          </a:r>
          <a:r>
            <a:rPr kumimoji="1" lang="ja-JP" altLang="ja-JP" sz="1100">
              <a:solidFill>
                <a:sysClr val="windowText" lastClr="000000"/>
              </a:solidFill>
              <a:effectLst/>
              <a:latin typeface="+mn-lt"/>
              <a:ea typeface="+mn-ea"/>
              <a:cs typeface="+mn-cs"/>
            </a:rPr>
            <a:t>年度は</a:t>
          </a:r>
          <a:r>
            <a:rPr kumimoji="1" lang="en-US" altLang="ja-JP" sz="1100">
              <a:solidFill>
                <a:sysClr val="windowText" lastClr="000000"/>
              </a:solidFill>
              <a:effectLst/>
              <a:latin typeface="+mn-lt"/>
              <a:ea typeface="+mn-ea"/>
              <a:cs typeface="+mn-cs"/>
            </a:rPr>
            <a:t>146</a:t>
          </a:r>
          <a:r>
            <a:rPr kumimoji="1" lang="ja-JP" altLang="ja-JP" sz="1100">
              <a:solidFill>
                <a:sysClr val="windowText" lastClr="000000"/>
              </a:solidFill>
              <a:effectLst/>
              <a:latin typeface="+mn-lt"/>
              <a:ea typeface="+mn-ea"/>
              <a:cs typeface="+mn-cs"/>
            </a:rPr>
            <a:t>百万円</a:t>
          </a:r>
          <a:r>
            <a:rPr kumimoji="1" lang="ja-JP" altLang="en-US" sz="1100">
              <a:solidFill>
                <a:sysClr val="windowText" lastClr="000000"/>
              </a:solidFill>
              <a:effectLst/>
              <a:latin typeface="+mn-lt"/>
              <a:ea typeface="+mn-ea"/>
              <a:cs typeface="+mn-cs"/>
            </a:rPr>
            <a:t>の積立を行ったものの、</a:t>
          </a:r>
          <a:r>
            <a:rPr kumimoji="1" lang="ja-JP" altLang="ja-JP" sz="1100">
              <a:solidFill>
                <a:sysClr val="windowText" lastClr="000000"/>
              </a:solidFill>
              <a:effectLst/>
              <a:latin typeface="+mn-lt"/>
              <a:ea typeface="+mn-ea"/>
              <a:cs typeface="+mn-cs"/>
            </a:rPr>
            <a:t>これを上回る</a:t>
          </a:r>
          <a:r>
            <a:rPr kumimoji="1" lang="en-US" altLang="ja-JP" sz="1100">
              <a:solidFill>
                <a:sysClr val="windowText" lastClr="000000"/>
              </a:solidFill>
              <a:effectLst/>
              <a:latin typeface="+mn-lt"/>
              <a:ea typeface="+mn-ea"/>
              <a:cs typeface="+mn-cs"/>
            </a:rPr>
            <a:t>263</a:t>
          </a:r>
          <a:r>
            <a:rPr kumimoji="1" lang="ja-JP" altLang="ja-JP" sz="1100">
              <a:solidFill>
                <a:sysClr val="windowText" lastClr="000000"/>
              </a:solidFill>
              <a:effectLst/>
              <a:latin typeface="+mn-lt"/>
              <a:ea typeface="+mn-ea"/>
              <a:cs typeface="+mn-cs"/>
            </a:rPr>
            <a:t>百万円の</a:t>
          </a:r>
          <a:r>
            <a:rPr kumimoji="1" lang="ja-JP" altLang="en-US" sz="1100">
              <a:solidFill>
                <a:sysClr val="windowText" lastClr="000000"/>
              </a:solidFill>
              <a:effectLst/>
              <a:latin typeface="+mn-lt"/>
              <a:ea typeface="+mn-ea"/>
              <a:cs typeface="+mn-cs"/>
            </a:rPr>
            <a:t>取崩し</a:t>
          </a:r>
          <a:r>
            <a:rPr kumimoji="1" lang="ja-JP" altLang="ja-JP" sz="1100">
              <a:solidFill>
                <a:sysClr val="windowText" lastClr="000000"/>
              </a:solidFill>
              <a:effectLst/>
              <a:latin typeface="+mn-lt"/>
              <a:ea typeface="+mn-ea"/>
              <a:cs typeface="+mn-cs"/>
            </a:rPr>
            <a:t>を行ったため、</a:t>
          </a:r>
          <a:r>
            <a:rPr kumimoji="1" lang="ja-JP" altLang="en-US" sz="1100">
              <a:solidFill>
                <a:sysClr val="windowText" lastClr="000000"/>
              </a:solidFill>
              <a:effectLst/>
              <a:latin typeface="+mn-lt"/>
              <a:ea typeface="+mn-ea"/>
              <a:cs typeface="+mn-cs"/>
            </a:rPr>
            <a:t>基金は減少</a:t>
          </a:r>
          <a:r>
            <a:rPr kumimoji="1" lang="ja-JP" altLang="ja-JP" sz="1100">
              <a:solidFill>
                <a:sysClr val="windowText" lastClr="000000"/>
              </a:solidFill>
              <a:effectLst/>
              <a:latin typeface="+mn-lt"/>
              <a:ea typeface="+mn-ea"/>
              <a:cs typeface="+mn-cs"/>
            </a:rPr>
            <a:t>となった。</a:t>
          </a:r>
          <a:endParaRPr lang="ja-JP" altLang="ja-JP" sz="1400">
            <a:solidFill>
              <a:sysClr val="windowText" lastClr="000000"/>
            </a:solidFill>
            <a:effectLst/>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100" b="0" i="0" baseline="0">
              <a:solidFill>
                <a:sysClr val="windowText" lastClr="000000"/>
              </a:solidFill>
              <a:effectLst/>
              <a:latin typeface="+mn-lt"/>
              <a:ea typeface="+mn-ea"/>
              <a:cs typeface="+mn-cs"/>
            </a:rPr>
            <a:t>令和</a:t>
          </a:r>
          <a:r>
            <a:rPr kumimoji="1" lang="en-US" altLang="ja-JP" sz="1100" b="0" i="0" baseline="0">
              <a:solidFill>
                <a:sysClr val="windowText" lastClr="000000"/>
              </a:solidFill>
              <a:effectLst/>
              <a:latin typeface="+mn-lt"/>
              <a:ea typeface="+mn-ea"/>
              <a:cs typeface="+mn-cs"/>
            </a:rPr>
            <a:t>4</a:t>
          </a:r>
          <a:r>
            <a:rPr kumimoji="1" lang="ja-JP" altLang="ja-JP" sz="1100" b="0" i="0" baseline="0">
              <a:solidFill>
                <a:sysClr val="windowText" lastClr="000000"/>
              </a:solidFill>
              <a:effectLst/>
              <a:latin typeface="+mn-lt"/>
              <a:ea typeface="+mn-ea"/>
              <a:cs typeface="+mn-cs"/>
            </a:rPr>
            <a:t>年度は</a:t>
          </a:r>
          <a:r>
            <a:rPr kumimoji="1" lang="ja-JP" altLang="en-US" sz="1100" b="0" i="0" baseline="0">
              <a:solidFill>
                <a:sysClr val="windowText" lastClr="000000"/>
              </a:solidFill>
              <a:effectLst/>
              <a:latin typeface="+mn-lt"/>
              <a:ea typeface="+mn-ea"/>
              <a:cs typeface="+mn-cs"/>
            </a:rPr>
            <a:t>減少しており</a:t>
          </a:r>
          <a:r>
            <a:rPr kumimoji="1" lang="ja-JP" altLang="ja-JP" sz="1100" b="0" i="0" baseline="0">
              <a:solidFill>
                <a:sysClr val="windowText" lastClr="000000"/>
              </a:solidFill>
              <a:effectLst/>
              <a:latin typeface="+mn-lt"/>
              <a:ea typeface="+mn-ea"/>
              <a:cs typeface="+mn-cs"/>
            </a:rPr>
            <a:t>、今後</a:t>
          </a:r>
          <a:r>
            <a:rPr kumimoji="1" lang="ja-JP" altLang="en-US" sz="1100" b="0" i="0" baseline="0">
              <a:solidFill>
                <a:sysClr val="windowText" lastClr="000000"/>
              </a:solidFill>
              <a:effectLst/>
              <a:latin typeface="+mn-lt"/>
              <a:ea typeface="+mn-ea"/>
              <a:cs typeface="+mn-cs"/>
            </a:rPr>
            <a:t>も扶助費や公債費などの義務的経費に加え、</a:t>
          </a:r>
          <a:r>
            <a:rPr kumimoji="1" lang="ja-JP" altLang="ja-JP" sz="1100" b="0" i="0" baseline="0">
              <a:solidFill>
                <a:sysClr val="windowText" lastClr="000000"/>
              </a:solidFill>
              <a:effectLst/>
              <a:latin typeface="+mn-lt"/>
              <a:ea typeface="+mn-ea"/>
              <a:cs typeface="+mn-cs"/>
            </a:rPr>
            <a:t>物件費</a:t>
          </a:r>
          <a:r>
            <a:rPr kumimoji="1" lang="ja-JP" altLang="en-US" sz="1100" b="0" i="0" baseline="0">
              <a:solidFill>
                <a:sysClr val="windowText" lastClr="000000"/>
              </a:solidFill>
              <a:effectLst/>
              <a:latin typeface="+mn-lt"/>
              <a:ea typeface="+mn-ea"/>
              <a:cs typeface="+mn-cs"/>
            </a:rPr>
            <a:t>や</a:t>
          </a:r>
          <a:r>
            <a:rPr kumimoji="1" lang="ja-JP" altLang="ja-JP" sz="1100" b="0" i="0" baseline="0">
              <a:solidFill>
                <a:sysClr val="windowText" lastClr="000000"/>
              </a:solidFill>
              <a:effectLst/>
              <a:latin typeface="+mn-lt"/>
              <a:ea typeface="+mn-ea"/>
              <a:cs typeface="+mn-cs"/>
            </a:rPr>
            <a:t>災害普復旧</a:t>
          </a:r>
          <a:r>
            <a:rPr kumimoji="1" lang="ja-JP" altLang="en-US" sz="1100" b="0" i="0" baseline="0">
              <a:solidFill>
                <a:sysClr val="windowText" lastClr="000000"/>
              </a:solidFill>
              <a:effectLst/>
              <a:latin typeface="+mn-lt"/>
              <a:ea typeface="+mn-ea"/>
              <a:cs typeface="+mn-cs"/>
            </a:rPr>
            <a:t>費</a:t>
          </a:r>
          <a:r>
            <a:rPr kumimoji="1" lang="ja-JP" altLang="ja-JP" sz="1100" b="0" i="0" baseline="0">
              <a:solidFill>
                <a:sysClr val="windowText" lastClr="000000"/>
              </a:solidFill>
              <a:effectLst/>
              <a:latin typeface="+mn-lt"/>
              <a:ea typeface="+mn-ea"/>
              <a:cs typeface="+mn-cs"/>
            </a:rPr>
            <a:t>などの負担が継続するため基金残高は減少</a:t>
          </a:r>
          <a:r>
            <a:rPr kumimoji="1" lang="ja-JP" altLang="en-US" sz="1100" b="0" i="0" baseline="0">
              <a:solidFill>
                <a:sysClr val="windowText" lastClr="000000"/>
              </a:solidFill>
              <a:effectLst/>
              <a:latin typeface="+mn-lt"/>
              <a:ea typeface="+mn-ea"/>
              <a:cs typeface="+mn-cs"/>
            </a:rPr>
            <a:t>するものと</a:t>
          </a:r>
          <a:r>
            <a:rPr kumimoji="1" lang="ja-JP" altLang="ja-JP" sz="1100" b="0" i="0" baseline="0">
              <a:solidFill>
                <a:sysClr val="windowText" lastClr="000000"/>
              </a:solidFill>
              <a:effectLst/>
              <a:latin typeface="+mn-lt"/>
              <a:ea typeface="+mn-ea"/>
              <a:cs typeface="+mn-cs"/>
            </a:rPr>
            <a:t>見込まれる。大災害など不測の事態に備えるため、一定程度の額を保持するよう努めていく</a:t>
          </a:r>
          <a:r>
            <a:rPr kumimoji="1" lang="ja-JP" altLang="en-US" sz="1100" b="0" i="0" baseline="0">
              <a:solidFill>
                <a:sysClr val="windowText" lastClr="000000"/>
              </a:solidFill>
              <a:effectLst/>
              <a:latin typeface="+mn-lt"/>
              <a:ea typeface="+mn-ea"/>
              <a:cs typeface="+mn-cs"/>
            </a:rPr>
            <a:t>必要がある</a:t>
          </a:r>
          <a:r>
            <a:rPr kumimoji="1" lang="ja-JP" altLang="ja-JP" sz="1100" b="0" i="0" baseline="0">
              <a:solidFill>
                <a:sysClr val="windowText" lastClr="000000"/>
              </a:solidFill>
              <a:effectLst/>
              <a:latin typeface="+mn-lt"/>
              <a:ea typeface="+mn-ea"/>
              <a:cs typeface="+mn-cs"/>
            </a:rPr>
            <a:t>。</a:t>
          </a:r>
          <a:endParaRPr lang="ja-JP" altLang="ja-JP" sz="1400">
            <a:solidFill>
              <a:sysClr val="windowText" lastClr="000000"/>
            </a:solidFill>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b="0" i="0" baseline="0">
              <a:solidFill>
                <a:sysClr val="windowText" lastClr="000000"/>
              </a:solidFill>
              <a:effectLst/>
              <a:latin typeface="+mn-lt"/>
              <a:ea typeface="+mn-ea"/>
              <a:cs typeface="+mn-cs"/>
            </a:rPr>
            <a:t>令和</a:t>
          </a:r>
          <a:r>
            <a:rPr kumimoji="1" lang="en-US" altLang="ja-JP" sz="1100" b="0" i="0" baseline="0">
              <a:solidFill>
                <a:sysClr val="windowText" lastClr="000000"/>
              </a:solidFill>
              <a:effectLst/>
              <a:latin typeface="+mn-lt"/>
              <a:ea typeface="+mn-ea"/>
              <a:cs typeface="+mn-cs"/>
            </a:rPr>
            <a:t>4</a:t>
          </a:r>
          <a:r>
            <a:rPr kumimoji="1" lang="ja-JP" altLang="en-US" sz="1100" b="0" i="0" baseline="0">
              <a:solidFill>
                <a:sysClr val="windowText" lastClr="000000"/>
              </a:solidFill>
              <a:effectLst/>
              <a:latin typeface="+mn-lt"/>
              <a:ea typeface="+mn-ea"/>
              <a:cs typeface="+mn-cs"/>
            </a:rPr>
            <a:t>年度は、</a:t>
          </a:r>
          <a:r>
            <a:rPr kumimoji="1" lang="en-US" altLang="ja-JP" sz="1100" b="0" i="0" baseline="0">
              <a:solidFill>
                <a:sysClr val="windowText" lastClr="000000"/>
              </a:solidFill>
              <a:effectLst/>
              <a:latin typeface="+mn-lt"/>
              <a:ea typeface="+mn-ea"/>
              <a:cs typeface="+mn-cs"/>
            </a:rPr>
            <a:t>73</a:t>
          </a:r>
          <a:r>
            <a:rPr kumimoji="1" lang="ja-JP" altLang="en-US" sz="1100" b="0" i="0" baseline="0">
              <a:solidFill>
                <a:sysClr val="windowText" lastClr="000000"/>
              </a:solidFill>
              <a:effectLst/>
              <a:latin typeface="+mn-lt"/>
              <a:ea typeface="+mn-ea"/>
              <a:cs typeface="+mn-cs"/>
            </a:rPr>
            <a:t>百万円の</a:t>
          </a:r>
          <a:r>
            <a:rPr kumimoji="1" lang="ja-JP" altLang="ja-JP" sz="1100" b="0" i="0" baseline="0">
              <a:solidFill>
                <a:sysClr val="windowText" lastClr="000000"/>
              </a:solidFill>
              <a:effectLst/>
              <a:latin typeface="+mn-lt"/>
              <a:ea typeface="+mn-ea"/>
              <a:cs typeface="+mn-cs"/>
            </a:rPr>
            <a:t>取崩</a:t>
          </a:r>
          <a:r>
            <a:rPr kumimoji="1" lang="ja-JP" altLang="en-US" sz="1100" b="0" i="0" baseline="0">
              <a:solidFill>
                <a:sysClr val="windowText" lastClr="000000"/>
              </a:solidFill>
              <a:effectLst/>
              <a:latin typeface="+mn-lt"/>
              <a:ea typeface="+mn-ea"/>
              <a:cs typeface="+mn-cs"/>
            </a:rPr>
            <a:t>しを行ったため、基金は減少</a:t>
          </a:r>
          <a:r>
            <a:rPr kumimoji="1" lang="ja-JP" altLang="ja-JP" sz="1100" b="0" i="0" baseline="0">
              <a:solidFill>
                <a:sysClr val="windowText" lastClr="000000"/>
              </a:solidFill>
              <a:effectLst/>
              <a:latin typeface="+mn-lt"/>
              <a:ea typeface="+mn-ea"/>
              <a:cs typeface="+mn-cs"/>
            </a:rPr>
            <a:t>となった。</a:t>
          </a:r>
          <a:endParaRPr lang="ja-JP" altLang="ja-JP" sz="1400">
            <a:solidFill>
              <a:sysClr val="windowText" lastClr="000000"/>
            </a:solidFill>
            <a:effectLst/>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mn-lt"/>
              <a:ea typeface="+mn-ea"/>
              <a:cs typeface="+mn-cs"/>
            </a:rPr>
            <a:t>　</a:t>
          </a:r>
          <a:r>
            <a:rPr kumimoji="1" lang="ja-JP" altLang="ja-JP" sz="1100" b="0" i="0" baseline="0">
              <a:solidFill>
                <a:sysClr val="windowText" lastClr="000000"/>
              </a:solidFill>
              <a:effectLst/>
              <a:latin typeface="+mn-lt"/>
              <a:ea typeface="+mn-ea"/>
              <a:cs typeface="+mn-cs"/>
            </a:rPr>
            <a:t>令和</a:t>
          </a:r>
          <a:r>
            <a:rPr kumimoji="1" lang="en-US" altLang="ja-JP" sz="1100" b="0" i="0" baseline="0">
              <a:solidFill>
                <a:sysClr val="windowText" lastClr="000000"/>
              </a:solidFill>
              <a:effectLst/>
              <a:latin typeface="+mn-lt"/>
              <a:ea typeface="+mn-ea"/>
              <a:cs typeface="+mn-cs"/>
            </a:rPr>
            <a:t>2</a:t>
          </a:r>
          <a:r>
            <a:rPr kumimoji="1" lang="ja-JP" altLang="ja-JP" sz="1100" b="0" i="0" baseline="0">
              <a:solidFill>
                <a:sysClr val="windowText" lastClr="000000"/>
              </a:solidFill>
              <a:effectLst/>
              <a:latin typeface="+mn-lt"/>
              <a:ea typeface="+mn-ea"/>
              <a:cs typeface="+mn-cs"/>
            </a:rPr>
            <a:t>年</a:t>
          </a:r>
          <a:r>
            <a:rPr kumimoji="1" lang="en-US" altLang="ja-JP" sz="1100" b="0" i="0" baseline="0">
              <a:solidFill>
                <a:sysClr val="windowText" lastClr="000000"/>
              </a:solidFill>
              <a:effectLst/>
              <a:latin typeface="+mn-lt"/>
              <a:ea typeface="+mn-ea"/>
              <a:cs typeface="+mn-cs"/>
            </a:rPr>
            <a:t>7</a:t>
          </a:r>
          <a:r>
            <a:rPr kumimoji="1" lang="ja-JP" altLang="ja-JP" sz="1100" b="0" i="0" baseline="0">
              <a:solidFill>
                <a:sysClr val="windowText" lastClr="000000"/>
              </a:solidFill>
              <a:effectLst/>
              <a:latin typeface="+mn-lt"/>
              <a:ea typeface="+mn-ea"/>
              <a:cs typeface="+mn-cs"/>
            </a:rPr>
            <a:t>月豪雨</a:t>
          </a:r>
          <a:r>
            <a:rPr kumimoji="1" lang="ja-JP" altLang="en-US" sz="1100" b="0" i="0" baseline="0">
              <a:solidFill>
                <a:sysClr val="windowText" lastClr="000000"/>
              </a:solidFill>
              <a:effectLst/>
              <a:latin typeface="+mn-lt"/>
              <a:ea typeface="+mn-ea"/>
              <a:cs typeface="+mn-cs"/>
            </a:rPr>
            <a:t>、令和</a:t>
          </a:r>
          <a:r>
            <a:rPr kumimoji="1" lang="en-US" altLang="ja-JP" sz="1100" b="0" i="0" baseline="0">
              <a:solidFill>
                <a:sysClr val="windowText" lastClr="000000"/>
              </a:solidFill>
              <a:effectLst/>
              <a:latin typeface="+mn-lt"/>
              <a:ea typeface="+mn-ea"/>
              <a:cs typeface="+mn-cs"/>
            </a:rPr>
            <a:t>3</a:t>
          </a:r>
          <a:r>
            <a:rPr kumimoji="1" lang="ja-JP" altLang="en-US" sz="1100" b="0" i="0" baseline="0">
              <a:solidFill>
                <a:sysClr val="windowText" lastClr="000000"/>
              </a:solidFill>
              <a:effectLst/>
              <a:latin typeface="+mn-lt"/>
              <a:ea typeface="+mn-ea"/>
              <a:cs typeface="+mn-cs"/>
            </a:rPr>
            <a:t>年</a:t>
          </a:r>
          <a:r>
            <a:rPr kumimoji="1" lang="en-US" altLang="ja-JP" sz="1100" b="0" i="0" baseline="0">
              <a:solidFill>
                <a:sysClr val="windowText" lastClr="000000"/>
              </a:solidFill>
              <a:effectLst/>
              <a:latin typeface="+mn-lt"/>
              <a:ea typeface="+mn-ea"/>
              <a:cs typeface="+mn-cs"/>
            </a:rPr>
            <a:t>8</a:t>
          </a:r>
          <a:r>
            <a:rPr kumimoji="1" lang="ja-JP" altLang="en-US" sz="1100" b="0" i="0" baseline="0">
              <a:solidFill>
                <a:sysClr val="windowText" lastClr="000000"/>
              </a:solidFill>
              <a:effectLst/>
              <a:latin typeface="+mn-lt"/>
              <a:ea typeface="+mn-ea"/>
              <a:cs typeface="+mn-cs"/>
            </a:rPr>
            <a:t>月大雨等</a:t>
          </a:r>
          <a:r>
            <a:rPr kumimoji="1" lang="ja-JP" altLang="ja-JP" sz="1100" b="0" i="0" baseline="0">
              <a:solidFill>
                <a:sysClr val="windowText" lastClr="000000"/>
              </a:solidFill>
              <a:effectLst/>
              <a:latin typeface="+mn-lt"/>
              <a:ea typeface="+mn-ea"/>
              <a:cs typeface="+mn-cs"/>
            </a:rPr>
            <a:t>に係る災害復旧事業債の発行により、令和</a:t>
          </a:r>
          <a:r>
            <a:rPr kumimoji="1" lang="en-US" altLang="ja-JP" sz="1100" b="0" i="0" baseline="0">
              <a:solidFill>
                <a:sysClr val="windowText" lastClr="000000"/>
              </a:solidFill>
              <a:effectLst/>
              <a:latin typeface="+mn-lt"/>
              <a:ea typeface="+mn-ea"/>
              <a:cs typeface="+mn-cs"/>
            </a:rPr>
            <a:t>9</a:t>
          </a:r>
          <a:r>
            <a:rPr kumimoji="1" lang="ja-JP" altLang="en-US" sz="1100" b="0" i="0" baseline="0">
              <a:solidFill>
                <a:sysClr val="windowText" lastClr="000000"/>
              </a:solidFill>
              <a:effectLst/>
              <a:latin typeface="+mn-lt"/>
              <a:ea typeface="+mn-ea"/>
              <a:cs typeface="+mn-cs"/>
            </a:rPr>
            <a:t>～</a:t>
          </a:r>
          <a:r>
            <a:rPr kumimoji="1" lang="en-US" altLang="ja-JP" sz="1100" b="0" i="0" baseline="0">
              <a:solidFill>
                <a:sysClr val="windowText" lastClr="000000"/>
              </a:solidFill>
              <a:effectLst/>
              <a:latin typeface="+mn-lt"/>
              <a:ea typeface="+mn-ea"/>
              <a:cs typeface="+mn-cs"/>
            </a:rPr>
            <a:t>10</a:t>
          </a:r>
          <a:r>
            <a:rPr kumimoji="1" lang="ja-JP" altLang="ja-JP" sz="1100" b="0" i="0" baseline="0">
              <a:solidFill>
                <a:sysClr val="windowText" lastClr="000000"/>
              </a:solidFill>
              <a:effectLst/>
              <a:latin typeface="+mn-lt"/>
              <a:ea typeface="+mn-ea"/>
              <a:cs typeface="+mn-cs"/>
            </a:rPr>
            <a:t>年度に地方債償還のピークを迎えるため、それに備えて毎年度計画的に積立を行う予定であり、現時点の見通しでは、</a:t>
          </a:r>
          <a:r>
            <a:rPr kumimoji="1" lang="ja-JP" altLang="en-US" sz="1100" b="0" i="0" baseline="0">
              <a:solidFill>
                <a:sysClr val="windowText" lastClr="000000"/>
              </a:solidFill>
              <a:effectLst/>
              <a:latin typeface="+mn-lt"/>
              <a:ea typeface="+mn-ea"/>
              <a:cs typeface="+mn-cs"/>
            </a:rPr>
            <a:t>令和</a:t>
          </a:r>
          <a:r>
            <a:rPr kumimoji="1" lang="en-US" altLang="ja-JP" sz="1100" b="0" i="0" baseline="0">
              <a:solidFill>
                <a:sysClr val="windowText" lastClr="000000"/>
              </a:solidFill>
              <a:effectLst/>
              <a:latin typeface="+mn-lt"/>
              <a:ea typeface="+mn-ea"/>
              <a:cs typeface="+mn-cs"/>
            </a:rPr>
            <a:t>11</a:t>
          </a:r>
          <a:r>
            <a:rPr kumimoji="1" lang="ja-JP" altLang="ja-JP" sz="1100" b="0" i="0" baseline="0">
              <a:solidFill>
                <a:sysClr val="windowText" lastClr="000000"/>
              </a:solidFill>
              <a:effectLst/>
              <a:latin typeface="+mn-lt"/>
              <a:ea typeface="+mn-ea"/>
              <a:cs typeface="+mn-cs"/>
            </a:rPr>
            <a:t>年度以降は減少予定である。</a:t>
          </a:r>
          <a:endParaRPr lang="ja-JP" altLang="ja-JP" sz="1400">
            <a:solidFill>
              <a:sysClr val="windowText" lastClr="000000"/>
            </a:solidFill>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C5479AFF-7376-4EBF-AD7E-D4A00E17F1D5}"/>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11C5907A-0671-400D-B097-262187CF8D25}"/>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DA2A8A9D-9145-459D-94A0-972F78729F73}"/>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8C78E6AD-346F-41CD-B40B-58928C445C58}"/>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大分県玖珠町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FF53892F-5FC0-45D1-AD7B-F86B0860085E}"/>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9449D3BD-E7AE-4266-9FDC-2C7819D60F71}"/>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DF14D19C-261C-4A7F-909E-03CECE7647E7}"/>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8026413C-62D1-4736-947F-0268B825D7D9}"/>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4FEE21E3-E0B0-48EC-8517-D15BBB195166}"/>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90A81F03-9E72-4D79-9835-5C1F4AD61903}"/>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14,384
14,285
286.60
11,214,540
10,636,428
473,428
5,305,766
7,627,289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69C7F6D0-BC6A-4B8E-9570-53483BFCD8DA}"/>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70866884-D494-4724-98D4-BCFAEB7576E7}"/>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10E03E89-49E1-4D04-92DE-AF93EBC346CF}"/>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4B0903AC-EE58-4F0B-A2E7-4C6E3897258B}"/>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BB1D4CD2-5E77-4944-835A-3C59379ADC74}"/>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D2D7EAC0-1A0E-4A85-A3F6-4C9D45EC108E}"/>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B54D02F-18EB-412D-BB4C-7B259E1F742E}"/>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69FFF11E-4B66-4380-BA01-B084204DD8E2}"/>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F5041F6F-78EF-4D37-8B68-E108B95F05F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F1781A-CB6C-4DC5-89EA-9FB942AABBC1}"/>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3FB9BCD2-5316-4866-9DB3-97218E0C285C}"/>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7DEA6FA7-549C-4A8E-AEF0-C7200E31B20C}"/>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62A700F0-E024-423A-B91D-7F9EA23325E7}"/>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DE25D620-D87F-4F1A-B669-F3D166A5BAD7}"/>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6A95EA91-419E-4787-A245-37EB8C984A9C}"/>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A3B967F3-9DA5-4BAD-B7EE-6465AEE2347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4F982445-80FE-4854-B01E-19114C7902F4}"/>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9C49A48-357F-437C-8738-E260A3A1D57A}"/>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A5E936BB-66AC-4E6F-B9A9-667306557BED}"/>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905FC7C4-67DC-4530-AFF9-3FBDB41740A9}"/>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92F6DB1B-BCC9-4C96-8E61-CEBD4AE0DBDF}"/>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5A5E22E8-79E0-4EB9-A327-1B35186DD18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6177FB73-903A-415B-BF2F-921945E3CA95}"/>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5DD861DA-8A46-4DF6-9521-33590DB7B55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4ADE8CD3-4C8B-4C8B-A928-CE715FF98614}"/>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E77BA6BE-9930-4BFD-9D34-ED53480EFC02}"/>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B7C1571E-6BE5-464C-B4E0-6FC10E2A843C}"/>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D42E7AED-C8B6-4DF2-9021-84EB717AD927}"/>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894210B8-C75E-459A-B643-3FDC766B0284}"/>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96224690-758C-49FB-B31A-8D7D40A3EF89}"/>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C24768E6-03E6-476C-8AEC-B00A1F152AA1}"/>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ED17C10C-10CD-4D57-A985-C76433367B06}"/>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5239A67C-D7A8-4CA0-BD74-D7BEBA98979A}"/>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FD7399DB-A2BB-458C-B4D1-5C5CFCA44B8A}"/>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8C11A041-222A-4083-B3CA-C988315EA07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4686AC0C-03A1-4582-8BB6-A62690951927}"/>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E5FAD70F-3981-4C39-8FA9-091059301CF9}"/>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地方税が対前年度比で</a:t>
          </a:r>
          <a:r>
            <a:rPr kumimoji="1" lang="en-US" altLang="ja-JP" sz="1100">
              <a:solidFill>
                <a:schemeClr val="dk1"/>
              </a:solidFill>
              <a:effectLst/>
              <a:latin typeface="+mn-lt"/>
              <a:ea typeface="+mn-ea"/>
              <a:cs typeface="+mn-cs"/>
            </a:rPr>
            <a:t>3.8%</a:t>
          </a:r>
          <a:r>
            <a:rPr kumimoji="1" lang="ja-JP" altLang="ja-JP" sz="1100">
              <a:solidFill>
                <a:schemeClr val="dk1"/>
              </a:solidFill>
              <a:effectLst/>
              <a:latin typeface="+mn-lt"/>
              <a:ea typeface="+mn-ea"/>
              <a:cs typeface="+mn-cs"/>
            </a:rPr>
            <a:t>増加しているが、普通交付税の算定時に算定される基準財政収入額は少なく、基準財政需要額は横ばいのため、類似団体内平均値を下回っている。</a:t>
          </a:r>
          <a:endParaRPr lang="ja-JP" altLang="ja-JP" sz="1400">
            <a:effectLst/>
          </a:endParaRPr>
        </a:p>
        <a:p>
          <a:r>
            <a:rPr kumimoji="1" lang="ja-JP" altLang="ja-JP" sz="1100">
              <a:solidFill>
                <a:schemeClr val="dk1"/>
              </a:solidFill>
              <a:effectLst/>
              <a:latin typeface="+mn-lt"/>
              <a:ea typeface="+mn-ea"/>
              <a:cs typeface="+mn-cs"/>
            </a:rPr>
            <a:t>　今後も人口減少に加え、高齢化人口が多い状況が続くため、町全体で歳出削減を行い、中学校跡地等の利活用として</a:t>
          </a:r>
          <a:r>
            <a:rPr kumimoji="1" lang="ja-JP" altLang="en-US" sz="1100">
              <a:solidFill>
                <a:schemeClr val="dk1"/>
              </a:solidFill>
              <a:effectLst/>
              <a:latin typeface="+mn-lt"/>
              <a:ea typeface="+mn-ea"/>
              <a:cs typeface="+mn-cs"/>
            </a:rPr>
            <a:t>参入</a:t>
          </a:r>
          <a:r>
            <a:rPr kumimoji="1" lang="ja-JP" altLang="ja-JP" sz="1100">
              <a:solidFill>
                <a:schemeClr val="dk1"/>
              </a:solidFill>
              <a:effectLst/>
              <a:latin typeface="+mn-lt"/>
              <a:ea typeface="+mn-ea"/>
              <a:cs typeface="+mn-cs"/>
            </a:rPr>
            <a:t>した企業に対する支援などの取り組みを通して財政基盤の強化を図る。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C4DF26C7-30CE-4DA0-BA77-FC80AF0011F4}"/>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34317940-A868-4D26-93EC-77F4FA82913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E5F656DB-CC16-4383-B2C0-5FD834838087}"/>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6A008196-5429-4595-999F-F3E7E7CB6A09}"/>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8CDCBA65-B2C2-4E3C-944F-77666C42B4DD}"/>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EB279354-FD79-4197-A37D-EDF83EE802C3}"/>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B787FC8F-8532-4608-BA17-981E5351E42D}"/>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ECC6636F-DC4D-4C01-BF26-F5DEEE1800D3}"/>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39A47977-61A9-4461-88EC-F37F08BDBB86}"/>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A03B1C95-6F86-40CD-81A1-9114FD541E96}"/>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25B1549-5AD9-4A31-96FD-CA8FCAD231A7}"/>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F33D2B66-180C-4E7C-91F1-13556AB96DAA}"/>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8A08243B-6138-4770-96DB-47821E2A06FD}"/>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5A7246B7-6C04-4D57-BA08-5ECEA693A5FA}"/>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ECA81FB1-9EB4-48C5-B740-4DE9FF3462ED}"/>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753F6F-7B70-40B1-A1D2-09F3093BE4AC}"/>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146352</xdr:rowOff>
    </xdr:from>
    <xdr:to>
      <xdr:col>23</xdr:col>
      <xdr:colOff>133350</xdr:colOff>
      <xdr:row>44</xdr:row>
      <xdr:rowOff>73176</xdr:rowOff>
    </xdr:to>
    <xdr:cxnSp macro="">
      <xdr:nvCxnSpPr>
        <xdr:cNvPr id="65" name="直線コネクタ 64">
          <a:extLst>
            <a:ext uri="{FF2B5EF4-FFF2-40B4-BE49-F238E27FC236}">
              <a16:creationId xmlns:a16="http://schemas.microsoft.com/office/drawing/2014/main" id="{9BC6E677-B9F2-4033-8CBA-F5F8ABBE9A3A}"/>
            </a:ext>
          </a:extLst>
        </xdr:cNvPr>
        <xdr:cNvCxnSpPr/>
      </xdr:nvCxnSpPr>
      <xdr:spPr>
        <a:xfrm flipV="1">
          <a:off x="4953000" y="6318552"/>
          <a:ext cx="0" cy="12984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a:extLst>
            <a:ext uri="{FF2B5EF4-FFF2-40B4-BE49-F238E27FC236}">
              <a16:creationId xmlns:a16="http://schemas.microsoft.com/office/drawing/2014/main" id="{68107E38-7239-4A06-9430-2ADDE827374C}"/>
            </a:ext>
          </a:extLst>
        </xdr:cNvPr>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a:extLst>
            <a:ext uri="{FF2B5EF4-FFF2-40B4-BE49-F238E27FC236}">
              <a16:creationId xmlns:a16="http://schemas.microsoft.com/office/drawing/2014/main" id="{455CD5BF-4637-44CF-81FE-E42B657C2DED}"/>
            </a:ext>
          </a:extLst>
        </xdr:cNvPr>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61279</xdr:rowOff>
    </xdr:from>
    <xdr:ext cx="762000" cy="259045"/>
    <xdr:sp macro="" textlink="">
      <xdr:nvSpPr>
        <xdr:cNvPr id="68" name="財政力最大値テキスト">
          <a:extLst>
            <a:ext uri="{FF2B5EF4-FFF2-40B4-BE49-F238E27FC236}">
              <a16:creationId xmlns:a16="http://schemas.microsoft.com/office/drawing/2014/main" id="{8276B041-5EAF-494A-98E7-ED850F8087E4}"/>
            </a:ext>
          </a:extLst>
        </xdr:cNvPr>
        <xdr:cNvSpPr txBox="1"/>
      </xdr:nvSpPr>
      <xdr:spPr>
        <a:xfrm>
          <a:off x="5041900" y="606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146352</xdr:rowOff>
    </xdr:from>
    <xdr:to>
      <xdr:col>24</xdr:col>
      <xdr:colOff>12700</xdr:colOff>
      <xdr:row>36</xdr:row>
      <xdr:rowOff>146352</xdr:rowOff>
    </xdr:to>
    <xdr:cxnSp macro="">
      <xdr:nvCxnSpPr>
        <xdr:cNvPr id="69" name="直線コネクタ 68">
          <a:extLst>
            <a:ext uri="{FF2B5EF4-FFF2-40B4-BE49-F238E27FC236}">
              <a16:creationId xmlns:a16="http://schemas.microsoft.com/office/drawing/2014/main" id="{C97725C8-CED9-425A-B373-F7857AC7405C}"/>
            </a:ext>
          </a:extLst>
        </xdr:cNvPr>
        <xdr:cNvCxnSpPr/>
      </xdr:nvCxnSpPr>
      <xdr:spPr>
        <a:xfrm>
          <a:off x="4864100" y="631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60778</xdr:rowOff>
    </xdr:from>
    <xdr:to>
      <xdr:col>23</xdr:col>
      <xdr:colOff>133350</xdr:colOff>
      <xdr:row>43</xdr:row>
      <xdr:rowOff>72269</xdr:rowOff>
    </xdr:to>
    <xdr:cxnSp macro="">
      <xdr:nvCxnSpPr>
        <xdr:cNvPr id="70" name="直線コネクタ 69">
          <a:extLst>
            <a:ext uri="{FF2B5EF4-FFF2-40B4-BE49-F238E27FC236}">
              <a16:creationId xmlns:a16="http://schemas.microsoft.com/office/drawing/2014/main" id="{4270E601-FB51-423D-A3BF-66B7BAE33FC5}"/>
            </a:ext>
          </a:extLst>
        </xdr:cNvPr>
        <xdr:cNvCxnSpPr/>
      </xdr:nvCxnSpPr>
      <xdr:spPr>
        <a:xfrm>
          <a:off x="4114800" y="7433128"/>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117522</xdr:rowOff>
    </xdr:from>
    <xdr:ext cx="762000" cy="259045"/>
    <xdr:sp macro="" textlink="">
      <xdr:nvSpPr>
        <xdr:cNvPr id="71" name="財政力平均値テキスト">
          <a:extLst>
            <a:ext uri="{FF2B5EF4-FFF2-40B4-BE49-F238E27FC236}">
              <a16:creationId xmlns:a16="http://schemas.microsoft.com/office/drawing/2014/main" id="{8A6D228F-E114-4BBB-B3A1-F0DF8B81F6CF}"/>
            </a:ext>
          </a:extLst>
        </xdr:cNvPr>
        <xdr:cNvSpPr txBox="1"/>
      </xdr:nvSpPr>
      <xdr:spPr>
        <a:xfrm>
          <a:off x="5041900" y="71469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100995</xdr:rowOff>
    </xdr:from>
    <xdr:to>
      <xdr:col>23</xdr:col>
      <xdr:colOff>184150</xdr:colOff>
      <xdr:row>43</xdr:row>
      <xdr:rowOff>31145</xdr:rowOff>
    </xdr:to>
    <xdr:sp macro="" textlink="">
      <xdr:nvSpPr>
        <xdr:cNvPr id="72" name="フローチャート: 判断 71">
          <a:extLst>
            <a:ext uri="{FF2B5EF4-FFF2-40B4-BE49-F238E27FC236}">
              <a16:creationId xmlns:a16="http://schemas.microsoft.com/office/drawing/2014/main" id="{A63DE2B3-CC45-44DB-A7CE-0537CC4738AA}"/>
            </a:ext>
          </a:extLst>
        </xdr:cNvPr>
        <xdr:cNvSpPr/>
      </xdr:nvSpPr>
      <xdr:spPr>
        <a:xfrm>
          <a:off x="4902200" y="730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49288</xdr:rowOff>
    </xdr:from>
    <xdr:to>
      <xdr:col>19</xdr:col>
      <xdr:colOff>133350</xdr:colOff>
      <xdr:row>43</xdr:row>
      <xdr:rowOff>60778</xdr:rowOff>
    </xdr:to>
    <xdr:cxnSp macro="">
      <xdr:nvCxnSpPr>
        <xdr:cNvPr id="73" name="直線コネクタ 72">
          <a:extLst>
            <a:ext uri="{FF2B5EF4-FFF2-40B4-BE49-F238E27FC236}">
              <a16:creationId xmlns:a16="http://schemas.microsoft.com/office/drawing/2014/main" id="{74B7A764-ADAD-4F7B-8DFC-8745B553BD95}"/>
            </a:ext>
          </a:extLst>
        </xdr:cNvPr>
        <xdr:cNvCxnSpPr/>
      </xdr:nvCxnSpPr>
      <xdr:spPr>
        <a:xfrm>
          <a:off x="3225800" y="742163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89505</xdr:rowOff>
    </xdr:from>
    <xdr:to>
      <xdr:col>19</xdr:col>
      <xdr:colOff>184150</xdr:colOff>
      <xdr:row>43</xdr:row>
      <xdr:rowOff>19655</xdr:rowOff>
    </xdr:to>
    <xdr:sp macro="" textlink="">
      <xdr:nvSpPr>
        <xdr:cNvPr id="74" name="フローチャート: 判断 73">
          <a:extLst>
            <a:ext uri="{FF2B5EF4-FFF2-40B4-BE49-F238E27FC236}">
              <a16:creationId xmlns:a16="http://schemas.microsoft.com/office/drawing/2014/main" id="{C28A7385-5596-461C-8535-EA42DB444D40}"/>
            </a:ext>
          </a:extLst>
        </xdr:cNvPr>
        <xdr:cNvSpPr/>
      </xdr:nvSpPr>
      <xdr:spPr>
        <a:xfrm>
          <a:off x="4064000" y="729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29832</xdr:rowOff>
    </xdr:from>
    <xdr:ext cx="736600" cy="259045"/>
    <xdr:sp macro="" textlink="">
      <xdr:nvSpPr>
        <xdr:cNvPr id="75" name="テキスト ボックス 74">
          <a:extLst>
            <a:ext uri="{FF2B5EF4-FFF2-40B4-BE49-F238E27FC236}">
              <a16:creationId xmlns:a16="http://schemas.microsoft.com/office/drawing/2014/main" id="{F9383DFA-F679-48CF-A47F-2A9676FD4A64}"/>
            </a:ext>
          </a:extLst>
        </xdr:cNvPr>
        <xdr:cNvSpPr txBox="1"/>
      </xdr:nvSpPr>
      <xdr:spPr>
        <a:xfrm>
          <a:off x="3733800" y="7059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49288</xdr:rowOff>
    </xdr:from>
    <xdr:to>
      <xdr:col>15</xdr:col>
      <xdr:colOff>82550</xdr:colOff>
      <xdr:row>43</xdr:row>
      <xdr:rowOff>60778</xdr:rowOff>
    </xdr:to>
    <xdr:cxnSp macro="">
      <xdr:nvCxnSpPr>
        <xdr:cNvPr id="76" name="直線コネクタ 75">
          <a:extLst>
            <a:ext uri="{FF2B5EF4-FFF2-40B4-BE49-F238E27FC236}">
              <a16:creationId xmlns:a16="http://schemas.microsoft.com/office/drawing/2014/main" id="{08502AB9-26EA-4537-AF5C-5787DEE781DD}"/>
            </a:ext>
          </a:extLst>
        </xdr:cNvPr>
        <xdr:cNvCxnSpPr/>
      </xdr:nvCxnSpPr>
      <xdr:spPr>
        <a:xfrm flipV="1">
          <a:off x="2336800" y="742163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66524</xdr:rowOff>
    </xdr:from>
    <xdr:to>
      <xdr:col>15</xdr:col>
      <xdr:colOff>133350</xdr:colOff>
      <xdr:row>42</xdr:row>
      <xdr:rowOff>168124</xdr:rowOff>
    </xdr:to>
    <xdr:sp macro="" textlink="">
      <xdr:nvSpPr>
        <xdr:cNvPr id="77" name="フローチャート: 判断 76">
          <a:extLst>
            <a:ext uri="{FF2B5EF4-FFF2-40B4-BE49-F238E27FC236}">
              <a16:creationId xmlns:a16="http://schemas.microsoft.com/office/drawing/2014/main" id="{8DD49B4A-4CB6-4909-BC49-5F3FD5B4F104}"/>
            </a:ext>
          </a:extLst>
        </xdr:cNvPr>
        <xdr:cNvSpPr/>
      </xdr:nvSpPr>
      <xdr:spPr>
        <a:xfrm>
          <a:off x="3175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6851</xdr:rowOff>
    </xdr:from>
    <xdr:ext cx="762000" cy="259045"/>
    <xdr:sp macro="" textlink="">
      <xdr:nvSpPr>
        <xdr:cNvPr id="78" name="テキスト ボックス 77">
          <a:extLst>
            <a:ext uri="{FF2B5EF4-FFF2-40B4-BE49-F238E27FC236}">
              <a16:creationId xmlns:a16="http://schemas.microsoft.com/office/drawing/2014/main" id="{E4A39631-1A0F-4E61-ADD5-1225DCEC36A4}"/>
            </a:ext>
          </a:extLst>
        </xdr:cNvPr>
        <xdr:cNvSpPr txBox="1"/>
      </xdr:nvSpPr>
      <xdr:spPr>
        <a:xfrm>
          <a:off x="2844800" y="703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60778</xdr:rowOff>
    </xdr:from>
    <xdr:to>
      <xdr:col>11</xdr:col>
      <xdr:colOff>31750</xdr:colOff>
      <xdr:row>43</xdr:row>
      <xdr:rowOff>60778</xdr:rowOff>
    </xdr:to>
    <xdr:cxnSp macro="">
      <xdr:nvCxnSpPr>
        <xdr:cNvPr id="79" name="直線コネクタ 78">
          <a:extLst>
            <a:ext uri="{FF2B5EF4-FFF2-40B4-BE49-F238E27FC236}">
              <a16:creationId xmlns:a16="http://schemas.microsoft.com/office/drawing/2014/main" id="{BEB4C216-F16F-448B-8376-B6B25DA2C873}"/>
            </a:ext>
          </a:extLst>
        </xdr:cNvPr>
        <xdr:cNvCxnSpPr/>
      </xdr:nvCxnSpPr>
      <xdr:spPr>
        <a:xfrm>
          <a:off x="1447800" y="74331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80" name="フローチャート: 判断 79">
          <a:extLst>
            <a:ext uri="{FF2B5EF4-FFF2-40B4-BE49-F238E27FC236}">
              <a16:creationId xmlns:a16="http://schemas.microsoft.com/office/drawing/2014/main" id="{FF7A0A31-5126-4D80-995A-2BCD96FE082F}"/>
            </a:ext>
          </a:extLst>
        </xdr:cNvPr>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81" name="テキスト ボックス 80">
          <a:extLst>
            <a:ext uri="{FF2B5EF4-FFF2-40B4-BE49-F238E27FC236}">
              <a16:creationId xmlns:a16="http://schemas.microsoft.com/office/drawing/2014/main" id="{9F0F335A-DAD6-4E0C-91FA-EBD24D3CF56A}"/>
            </a:ext>
          </a:extLst>
        </xdr:cNvPr>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134559</xdr:rowOff>
    </xdr:from>
    <xdr:to>
      <xdr:col>7</xdr:col>
      <xdr:colOff>31750</xdr:colOff>
      <xdr:row>42</xdr:row>
      <xdr:rowOff>64709</xdr:rowOff>
    </xdr:to>
    <xdr:sp macro="" textlink="">
      <xdr:nvSpPr>
        <xdr:cNvPr id="82" name="フローチャート: 判断 81">
          <a:extLst>
            <a:ext uri="{FF2B5EF4-FFF2-40B4-BE49-F238E27FC236}">
              <a16:creationId xmlns:a16="http://schemas.microsoft.com/office/drawing/2014/main" id="{DB44368B-74AF-483B-B161-BA163C1F1A07}"/>
            </a:ext>
          </a:extLst>
        </xdr:cNvPr>
        <xdr:cNvSpPr/>
      </xdr:nvSpPr>
      <xdr:spPr>
        <a:xfrm>
          <a:off x="1397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74886</xdr:rowOff>
    </xdr:from>
    <xdr:ext cx="762000" cy="259045"/>
    <xdr:sp macro="" textlink="">
      <xdr:nvSpPr>
        <xdr:cNvPr id="83" name="テキスト ボックス 82">
          <a:extLst>
            <a:ext uri="{FF2B5EF4-FFF2-40B4-BE49-F238E27FC236}">
              <a16:creationId xmlns:a16="http://schemas.microsoft.com/office/drawing/2014/main" id="{8FB6DEFF-3C3C-4CAA-934B-C5B7D795D99E}"/>
            </a:ext>
          </a:extLst>
        </xdr:cNvPr>
        <xdr:cNvSpPr txBox="1"/>
      </xdr:nvSpPr>
      <xdr:spPr>
        <a:xfrm>
          <a:off x="1066800" y="693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667CEE3B-C6F6-4362-8DDB-2FCD33994712}"/>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3D91746A-9207-49FB-BEDE-41D48A8E90BF}"/>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EB4D5A5-1492-44FA-825C-7E3FCDA163EB}"/>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13CB30DC-BC30-4B11-B980-27069DC1E8D2}"/>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385841C8-1DC0-4177-8953-1A5035F3001B}"/>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21469</xdr:rowOff>
    </xdr:from>
    <xdr:to>
      <xdr:col>23</xdr:col>
      <xdr:colOff>184150</xdr:colOff>
      <xdr:row>43</xdr:row>
      <xdr:rowOff>123069</xdr:rowOff>
    </xdr:to>
    <xdr:sp macro="" textlink="">
      <xdr:nvSpPr>
        <xdr:cNvPr id="89" name="楕円 88">
          <a:extLst>
            <a:ext uri="{FF2B5EF4-FFF2-40B4-BE49-F238E27FC236}">
              <a16:creationId xmlns:a16="http://schemas.microsoft.com/office/drawing/2014/main" id="{86720A7B-978C-4CBA-AD98-77046C3E46C5}"/>
            </a:ext>
          </a:extLst>
        </xdr:cNvPr>
        <xdr:cNvSpPr/>
      </xdr:nvSpPr>
      <xdr:spPr>
        <a:xfrm>
          <a:off x="4902200" y="739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164996</xdr:rowOff>
    </xdr:from>
    <xdr:ext cx="762000" cy="259045"/>
    <xdr:sp macro="" textlink="">
      <xdr:nvSpPr>
        <xdr:cNvPr id="90" name="財政力該当値テキスト">
          <a:extLst>
            <a:ext uri="{FF2B5EF4-FFF2-40B4-BE49-F238E27FC236}">
              <a16:creationId xmlns:a16="http://schemas.microsoft.com/office/drawing/2014/main" id="{C112442E-7D1B-4183-99E2-296E06A8271E}"/>
            </a:ext>
          </a:extLst>
        </xdr:cNvPr>
        <xdr:cNvSpPr txBox="1"/>
      </xdr:nvSpPr>
      <xdr:spPr>
        <a:xfrm>
          <a:off x="5041900" y="7365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9978</xdr:rowOff>
    </xdr:from>
    <xdr:to>
      <xdr:col>19</xdr:col>
      <xdr:colOff>184150</xdr:colOff>
      <xdr:row>43</xdr:row>
      <xdr:rowOff>111578</xdr:rowOff>
    </xdr:to>
    <xdr:sp macro="" textlink="">
      <xdr:nvSpPr>
        <xdr:cNvPr id="91" name="楕円 90">
          <a:extLst>
            <a:ext uri="{FF2B5EF4-FFF2-40B4-BE49-F238E27FC236}">
              <a16:creationId xmlns:a16="http://schemas.microsoft.com/office/drawing/2014/main" id="{0818E274-4F63-413B-A59F-3E011639434D}"/>
            </a:ext>
          </a:extLst>
        </xdr:cNvPr>
        <xdr:cNvSpPr/>
      </xdr:nvSpPr>
      <xdr:spPr>
        <a:xfrm>
          <a:off x="4064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96355</xdr:rowOff>
    </xdr:from>
    <xdr:ext cx="736600" cy="259045"/>
    <xdr:sp macro="" textlink="">
      <xdr:nvSpPr>
        <xdr:cNvPr id="92" name="テキスト ボックス 91">
          <a:extLst>
            <a:ext uri="{FF2B5EF4-FFF2-40B4-BE49-F238E27FC236}">
              <a16:creationId xmlns:a16="http://schemas.microsoft.com/office/drawing/2014/main" id="{28400F3B-69C1-423F-BF91-82EE85EA3EA1}"/>
            </a:ext>
          </a:extLst>
        </xdr:cNvPr>
        <xdr:cNvSpPr txBox="1"/>
      </xdr:nvSpPr>
      <xdr:spPr>
        <a:xfrm>
          <a:off x="3733800" y="746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169938</xdr:rowOff>
    </xdr:from>
    <xdr:to>
      <xdr:col>15</xdr:col>
      <xdr:colOff>133350</xdr:colOff>
      <xdr:row>43</xdr:row>
      <xdr:rowOff>100088</xdr:rowOff>
    </xdr:to>
    <xdr:sp macro="" textlink="">
      <xdr:nvSpPr>
        <xdr:cNvPr id="93" name="楕円 92">
          <a:extLst>
            <a:ext uri="{FF2B5EF4-FFF2-40B4-BE49-F238E27FC236}">
              <a16:creationId xmlns:a16="http://schemas.microsoft.com/office/drawing/2014/main" id="{DFDA342F-5D06-4352-8CE0-757A7186B82E}"/>
            </a:ext>
          </a:extLst>
        </xdr:cNvPr>
        <xdr:cNvSpPr/>
      </xdr:nvSpPr>
      <xdr:spPr>
        <a:xfrm>
          <a:off x="31750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84865</xdr:rowOff>
    </xdr:from>
    <xdr:ext cx="762000" cy="259045"/>
    <xdr:sp macro="" textlink="">
      <xdr:nvSpPr>
        <xdr:cNvPr id="94" name="テキスト ボックス 93">
          <a:extLst>
            <a:ext uri="{FF2B5EF4-FFF2-40B4-BE49-F238E27FC236}">
              <a16:creationId xmlns:a16="http://schemas.microsoft.com/office/drawing/2014/main" id="{ADA234A7-7979-41DD-89E1-9101B7C2E26F}"/>
            </a:ext>
          </a:extLst>
        </xdr:cNvPr>
        <xdr:cNvSpPr txBox="1"/>
      </xdr:nvSpPr>
      <xdr:spPr>
        <a:xfrm>
          <a:off x="2844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9978</xdr:rowOff>
    </xdr:from>
    <xdr:to>
      <xdr:col>11</xdr:col>
      <xdr:colOff>82550</xdr:colOff>
      <xdr:row>43</xdr:row>
      <xdr:rowOff>111578</xdr:rowOff>
    </xdr:to>
    <xdr:sp macro="" textlink="">
      <xdr:nvSpPr>
        <xdr:cNvPr id="95" name="楕円 94">
          <a:extLst>
            <a:ext uri="{FF2B5EF4-FFF2-40B4-BE49-F238E27FC236}">
              <a16:creationId xmlns:a16="http://schemas.microsoft.com/office/drawing/2014/main" id="{F26980FD-8169-4A9F-AE57-A27E4933129F}"/>
            </a:ext>
          </a:extLst>
        </xdr:cNvPr>
        <xdr:cNvSpPr/>
      </xdr:nvSpPr>
      <xdr:spPr>
        <a:xfrm>
          <a:off x="2286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96355</xdr:rowOff>
    </xdr:from>
    <xdr:ext cx="762000" cy="259045"/>
    <xdr:sp macro="" textlink="">
      <xdr:nvSpPr>
        <xdr:cNvPr id="96" name="テキスト ボックス 95">
          <a:extLst>
            <a:ext uri="{FF2B5EF4-FFF2-40B4-BE49-F238E27FC236}">
              <a16:creationId xmlns:a16="http://schemas.microsoft.com/office/drawing/2014/main" id="{9BF63EB6-6BA5-4D6C-8DBE-677B3FB80FBB}"/>
            </a:ext>
          </a:extLst>
        </xdr:cNvPr>
        <xdr:cNvSpPr txBox="1"/>
      </xdr:nvSpPr>
      <xdr:spPr>
        <a:xfrm>
          <a:off x="1955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9978</xdr:rowOff>
    </xdr:from>
    <xdr:to>
      <xdr:col>7</xdr:col>
      <xdr:colOff>31750</xdr:colOff>
      <xdr:row>43</xdr:row>
      <xdr:rowOff>111578</xdr:rowOff>
    </xdr:to>
    <xdr:sp macro="" textlink="">
      <xdr:nvSpPr>
        <xdr:cNvPr id="97" name="楕円 96">
          <a:extLst>
            <a:ext uri="{FF2B5EF4-FFF2-40B4-BE49-F238E27FC236}">
              <a16:creationId xmlns:a16="http://schemas.microsoft.com/office/drawing/2014/main" id="{60C2304F-5A4C-4C49-921A-B47C85584F87}"/>
            </a:ext>
          </a:extLst>
        </xdr:cNvPr>
        <xdr:cNvSpPr/>
      </xdr:nvSpPr>
      <xdr:spPr>
        <a:xfrm>
          <a:off x="1397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96355</xdr:rowOff>
    </xdr:from>
    <xdr:ext cx="762000" cy="259045"/>
    <xdr:sp macro="" textlink="">
      <xdr:nvSpPr>
        <xdr:cNvPr id="98" name="テキスト ボックス 97">
          <a:extLst>
            <a:ext uri="{FF2B5EF4-FFF2-40B4-BE49-F238E27FC236}">
              <a16:creationId xmlns:a16="http://schemas.microsoft.com/office/drawing/2014/main" id="{140797B3-475C-412C-A349-36D3C3AFA9AB}"/>
            </a:ext>
          </a:extLst>
        </xdr:cNvPr>
        <xdr:cNvSpPr txBox="1"/>
      </xdr:nvSpPr>
      <xdr:spPr>
        <a:xfrm>
          <a:off x="1066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402D1BB7-BA5C-48F4-983B-ECC084C853A9}"/>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6F7D0102-7674-41A5-972C-CBE2945F58B8}"/>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89C99B7E-ED11-4A23-BFC5-4A3384D97AA4}"/>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B458D926-8BCF-493B-845E-9DC3128E77DA}"/>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6E625CC6-2AA1-4525-AFE0-E974B6976583}"/>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10C0F953-5451-45E1-BFE3-2DB41C71701B}"/>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9BE41F34-45F0-423D-858A-5B1A7F18388C}"/>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2F71F91B-5B46-44FD-A170-792AD9049B81}"/>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6604D794-C509-4625-A6F7-54E0FBBE7DE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FD364B29-B3AA-46D5-AD82-D6D1992D67E2}"/>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CDED6B03-86F8-41C4-8110-61BF3FF07224}"/>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ED47C945-BB3A-41B0-A60E-22F0474DC866}"/>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996A4982-2374-47F5-9D77-5BAE417C91F2}"/>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歳入経常一般財源は、普通交付税や地方消費税交付金などが増額となり、対前年度比で</a:t>
          </a:r>
          <a:r>
            <a:rPr kumimoji="1" lang="en-US" altLang="ja-JP" sz="1100" b="0" i="0" baseline="0">
              <a:solidFill>
                <a:schemeClr val="dk1"/>
              </a:solidFill>
              <a:effectLst/>
              <a:latin typeface="+mn-lt"/>
              <a:ea typeface="+mn-ea"/>
              <a:cs typeface="+mn-cs"/>
            </a:rPr>
            <a:t>1,545</a:t>
          </a:r>
          <a:r>
            <a:rPr kumimoji="1" lang="ja-JP" altLang="ja-JP" sz="1100" b="0" i="0" baseline="0">
              <a:solidFill>
                <a:schemeClr val="dk1"/>
              </a:solidFill>
              <a:effectLst/>
              <a:latin typeface="+mn-lt"/>
              <a:ea typeface="+mn-ea"/>
              <a:cs typeface="+mn-cs"/>
            </a:rPr>
            <a:t>千円、</a:t>
          </a:r>
          <a:r>
            <a:rPr kumimoji="1" lang="en-US" altLang="ja-JP" sz="1100" b="0" i="0" baseline="0">
              <a:solidFill>
                <a:schemeClr val="dk1"/>
              </a:solidFill>
              <a:effectLst/>
              <a:latin typeface="+mn-lt"/>
              <a:ea typeface="+mn-ea"/>
              <a:cs typeface="+mn-cs"/>
            </a:rPr>
            <a:t>0.03</a:t>
          </a:r>
          <a:r>
            <a:rPr kumimoji="1" lang="ja-JP" altLang="ja-JP" sz="1100" b="0" i="0" baseline="0">
              <a:solidFill>
                <a:schemeClr val="dk1"/>
              </a:solidFill>
              <a:effectLst/>
              <a:latin typeface="+mn-lt"/>
              <a:ea typeface="+mn-ea"/>
              <a:cs typeface="+mn-cs"/>
            </a:rPr>
            <a:t>％の増とほぼ横ばいとなっている。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歳出経常経費充当一般財源は、人件費、物件費を除き、ほぼすべての性質項目で増加し、対前年度比で</a:t>
          </a:r>
          <a:r>
            <a:rPr kumimoji="1" lang="en-US" altLang="ja-JP" sz="1100" b="0" i="0" baseline="0">
              <a:solidFill>
                <a:schemeClr val="dk1"/>
              </a:solidFill>
              <a:effectLst/>
              <a:latin typeface="+mn-lt"/>
              <a:ea typeface="+mn-ea"/>
              <a:cs typeface="+mn-cs"/>
            </a:rPr>
            <a:t>56,855</a:t>
          </a:r>
          <a:r>
            <a:rPr kumimoji="1" lang="ja-JP" altLang="ja-JP" sz="1100" b="0" i="0" baseline="0">
              <a:solidFill>
                <a:schemeClr val="dk1"/>
              </a:solidFill>
              <a:effectLst/>
              <a:latin typeface="+mn-lt"/>
              <a:ea typeface="+mn-ea"/>
              <a:cs typeface="+mn-cs"/>
            </a:rPr>
            <a:t>千円、</a:t>
          </a:r>
          <a:r>
            <a:rPr kumimoji="1" lang="en-US" altLang="ja-JP" sz="1100" b="0" i="0" baseline="0">
              <a:solidFill>
                <a:schemeClr val="dk1"/>
              </a:solidFill>
              <a:effectLst/>
              <a:latin typeface="+mn-lt"/>
              <a:ea typeface="+mn-ea"/>
              <a:cs typeface="+mn-cs"/>
            </a:rPr>
            <a:t>1.1</a:t>
          </a:r>
          <a:r>
            <a:rPr kumimoji="1" lang="ja-JP" altLang="ja-JP" sz="1100" b="0" i="0" baseline="0">
              <a:solidFill>
                <a:schemeClr val="dk1"/>
              </a:solidFill>
              <a:effectLst/>
              <a:latin typeface="+mn-lt"/>
              <a:ea typeface="+mn-ea"/>
              <a:cs typeface="+mn-cs"/>
            </a:rPr>
            <a:t>％の増となっている。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結果的に分母である経常一般財源の増加幅が少なく、分子の歳出経常経費充当一般財源の増加幅が大きかったことから、経常収支比率は前年度より</a:t>
          </a:r>
          <a:r>
            <a:rPr kumimoji="1" lang="en-US" altLang="ja-JP" sz="1100" b="0" i="0" baseline="0">
              <a:solidFill>
                <a:schemeClr val="dk1"/>
              </a:solidFill>
              <a:effectLst/>
              <a:latin typeface="+mn-lt"/>
              <a:ea typeface="+mn-ea"/>
              <a:cs typeface="+mn-cs"/>
            </a:rPr>
            <a:t>3.8</a:t>
          </a:r>
          <a:r>
            <a:rPr kumimoji="1" lang="ja-JP" altLang="ja-JP" sz="1100" b="0" i="0" baseline="0">
              <a:solidFill>
                <a:schemeClr val="dk1"/>
              </a:solidFill>
              <a:effectLst/>
              <a:latin typeface="+mn-lt"/>
              <a:ea typeface="+mn-ea"/>
              <a:cs typeface="+mn-cs"/>
            </a:rPr>
            <a:t>ポイント上昇した。今後も物価高騰等による経常経費の増加が見込まれることから、行財政改革への取組を通じて、経常経費の削減に努めていく必要がある。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58FE2A16-DFA9-4E75-9BCD-5DB49E23EACA}"/>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86745711-627B-4582-B6BD-ED8B36E6AEB5}"/>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15C959DF-CD4C-4304-A6FE-2EED0C65935B}"/>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9CC8114F-569D-4595-86BA-613BC7ED29D2}"/>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1A3AD8DF-E1DE-4925-88AA-902BFA841AD9}"/>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40D0F1E9-E4AA-456E-BAA3-6BD2F851CB2B}"/>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39D4C100-1AA5-48D7-B740-C5A61A153239}"/>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E4B0E55B-9946-4A69-92CE-B34D096F0CAB}"/>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33EBA9B0-A47C-48A8-8B69-C210872B9408}"/>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3DCC9D34-3970-4F4C-A294-7CB06648C88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BE287423-F647-4476-AE09-41911CA89E2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E63E5C10-593A-4EFF-8849-98681F987E4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9F5FA604-2877-45F7-BBD6-1EAD7E1917E9}"/>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CABFF897-5385-40CA-A217-F602D5073B55}"/>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9728C7F3-B84B-4CF9-A11D-816638668033}"/>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F697DE08-81FF-4CBF-81F6-B77B81C0D46A}"/>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171238</xdr:rowOff>
    </xdr:from>
    <xdr:to>
      <xdr:col>23</xdr:col>
      <xdr:colOff>133350</xdr:colOff>
      <xdr:row>67</xdr:row>
      <xdr:rowOff>100119</xdr:rowOff>
    </xdr:to>
    <xdr:cxnSp macro="">
      <xdr:nvCxnSpPr>
        <xdr:cNvPr id="128" name="直線コネクタ 127">
          <a:extLst>
            <a:ext uri="{FF2B5EF4-FFF2-40B4-BE49-F238E27FC236}">
              <a16:creationId xmlns:a16="http://schemas.microsoft.com/office/drawing/2014/main" id="{4A9FA9D5-942A-4A02-90D5-087A37BEB188}"/>
            </a:ext>
          </a:extLst>
        </xdr:cNvPr>
        <xdr:cNvCxnSpPr/>
      </xdr:nvCxnSpPr>
      <xdr:spPr>
        <a:xfrm flipV="1">
          <a:off x="4953000" y="10115338"/>
          <a:ext cx="0" cy="14719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72196</xdr:rowOff>
    </xdr:from>
    <xdr:ext cx="762000" cy="259045"/>
    <xdr:sp macro="" textlink="">
      <xdr:nvSpPr>
        <xdr:cNvPr id="129" name="財政構造の弾力性最小値テキスト">
          <a:extLst>
            <a:ext uri="{FF2B5EF4-FFF2-40B4-BE49-F238E27FC236}">
              <a16:creationId xmlns:a16="http://schemas.microsoft.com/office/drawing/2014/main" id="{713B508C-972B-49D8-A410-A2CA959CC5A9}"/>
            </a:ext>
          </a:extLst>
        </xdr:cNvPr>
        <xdr:cNvSpPr txBox="1"/>
      </xdr:nvSpPr>
      <xdr:spPr>
        <a:xfrm>
          <a:off x="5041900" y="11559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100119</xdr:rowOff>
    </xdr:from>
    <xdr:to>
      <xdr:col>24</xdr:col>
      <xdr:colOff>12700</xdr:colOff>
      <xdr:row>67</xdr:row>
      <xdr:rowOff>100119</xdr:rowOff>
    </xdr:to>
    <xdr:cxnSp macro="">
      <xdr:nvCxnSpPr>
        <xdr:cNvPr id="130" name="直線コネクタ 129">
          <a:extLst>
            <a:ext uri="{FF2B5EF4-FFF2-40B4-BE49-F238E27FC236}">
              <a16:creationId xmlns:a16="http://schemas.microsoft.com/office/drawing/2014/main" id="{BC32C3FB-39BF-420E-9779-BB3B35BD5483}"/>
            </a:ext>
          </a:extLst>
        </xdr:cNvPr>
        <xdr:cNvCxnSpPr/>
      </xdr:nvCxnSpPr>
      <xdr:spPr>
        <a:xfrm>
          <a:off x="4864100" y="11587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86165</xdr:rowOff>
    </xdr:from>
    <xdr:ext cx="762000" cy="259045"/>
    <xdr:sp macro="" textlink="">
      <xdr:nvSpPr>
        <xdr:cNvPr id="131" name="財政構造の弾力性最大値テキスト">
          <a:extLst>
            <a:ext uri="{FF2B5EF4-FFF2-40B4-BE49-F238E27FC236}">
              <a16:creationId xmlns:a16="http://schemas.microsoft.com/office/drawing/2014/main" id="{66C1745E-B545-473C-A48A-4523A5539E2A}"/>
            </a:ext>
          </a:extLst>
        </xdr:cNvPr>
        <xdr:cNvSpPr txBox="1"/>
      </xdr:nvSpPr>
      <xdr:spPr>
        <a:xfrm>
          <a:off x="5041900" y="9858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171238</xdr:rowOff>
    </xdr:from>
    <xdr:to>
      <xdr:col>24</xdr:col>
      <xdr:colOff>12700</xdr:colOff>
      <xdr:row>58</xdr:row>
      <xdr:rowOff>171238</xdr:rowOff>
    </xdr:to>
    <xdr:cxnSp macro="">
      <xdr:nvCxnSpPr>
        <xdr:cNvPr id="132" name="直線コネクタ 131">
          <a:extLst>
            <a:ext uri="{FF2B5EF4-FFF2-40B4-BE49-F238E27FC236}">
              <a16:creationId xmlns:a16="http://schemas.microsoft.com/office/drawing/2014/main" id="{9239797D-7892-4890-8A6B-9E04002E16A1}"/>
            </a:ext>
          </a:extLst>
        </xdr:cNvPr>
        <xdr:cNvCxnSpPr/>
      </xdr:nvCxnSpPr>
      <xdr:spPr>
        <a:xfrm>
          <a:off x="4864100" y="10115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164042</xdr:rowOff>
    </xdr:from>
    <xdr:to>
      <xdr:col>23</xdr:col>
      <xdr:colOff>133350</xdr:colOff>
      <xdr:row>65</xdr:row>
      <xdr:rowOff>145415</xdr:rowOff>
    </xdr:to>
    <xdr:cxnSp macro="">
      <xdr:nvCxnSpPr>
        <xdr:cNvPr id="133" name="直線コネクタ 132">
          <a:extLst>
            <a:ext uri="{FF2B5EF4-FFF2-40B4-BE49-F238E27FC236}">
              <a16:creationId xmlns:a16="http://schemas.microsoft.com/office/drawing/2014/main" id="{DE916FFB-4E87-413E-86E5-DA2003C93028}"/>
            </a:ext>
          </a:extLst>
        </xdr:cNvPr>
        <xdr:cNvCxnSpPr/>
      </xdr:nvCxnSpPr>
      <xdr:spPr>
        <a:xfrm>
          <a:off x="4114800" y="11136842"/>
          <a:ext cx="8382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89552</xdr:rowOff>
    </xdr:from>
    <xdr:ext cx="762000" cy="259045"/>
    <xdr:sp macro="" textlink="">
      <xdr:nvSpPr>
        <xdr:cNvPr id="134" name="財政構造の弾力性平均値テキスト">
          <a:extLst>
            <a:ext uri="{FF2B5EF4-FFF2-40B4-BE49-F238E27FC236}">
              <a16:creationId xmlns:a16="http://schemas.microsoft.com/office/drawing/2014/main" id="{D28141A9-2209-4281-8123-1403AC68B992}"/>
            </a:ext>
          </a:extLst>
        </xdr:cNvPr>
        <xdr:cNvSpPr txBox="1"/>
      </xdr:nvSpPr>
      <xdr:spPr>
        <a:xfrm>
          <a:off x="5041900" y="108909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73025</xdr:rowOff>
    </xdr:from>
    <xdr:to>
      <xdr:col>23</xdr:col>
      <xdr:colOff>184150</xdr:colOff>
      <xdr:row>65</xdr:row>
      <xdr:rowOff>3175</xdr:rowOff>
    </xdr:to>
    <xdr:sp macro="" textlink="">
      <xdr:nvSpPr>
        <xdr:cNvPr id="135" name="フローチャート: 判断 134">
          <a:extLst>
            <a:ext uri="{FF2B5EF4-FFF2-40B4-BE49-F238E27FC236}">
              <a16:creationId xmlns:a16="http://schemas.microsoft.com/office/drawing/2014/main" id="{CEC446BC-D4FA-4BC5-B146-5E5467C24A16}"/>
            </a:ext>
          </a:extLst>
        </xdr:cNvPr>
        <xdr:cNvSpPr/>
      </xdr:nvSpPr>
      <xdr:spPr>
        <a:xfrm>
          <a:off x="4902200" y="1104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164042</xdr:rowOff>
    </xdr:from>
    <xdr:to>
      <xdr:col>19</xdr:col>
      <xdr:colOff>133350</xdr:colOff>
      <xdr:row>66</xdr:row>
      <xdr:rowOff>30269</xdr:rowOff>
    </xdr:to>
    <xdr:cxnSp macro="">
      <xdr:nvCxnSpPr>
        <xdr:cNvPr id="136" name="直線コネクタ 135">
          <a:extLst>
            <a:ext uri="{FF2B5EF4-FFF2-40B4-BE49-F238E27FC236}">
              <a16:creationId xmlns:a16="http://schemas.microsoft.com/office/drawing/2014/main" id="{3B32A3E0-D8FB-4E48-B1D0-E9181849EC5D}"/>
            </a:ext>
          </a:extLst>
        </xdr:cNvPr>
        <xdr:cNvCxnSpPr/>
      </xdr:nvCxnSpPr>
      <xdr:spPr>
        <a:xfrm flipV="1">
          <a:off x="3225800" y="11136842"/>
          <a:ext cx="889000" cy="209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115781</xdr:rowOff>
    </xdr:from>
    <xdr:to>
      <xdr:col>19</xdr:col>
      <xdr:colOff>184150</xdr:colOff>
      <xdr:row>64</xdr:row>
      <xdr:rowOff>45931</xdr:rowOff>
    </xdr:to>
    <xdr:sp macro="" textlink="">
      <xdr:nvSpPr>
        <xdr:cNvPr id="137" name="フローチャート: 判断 136">
          <a:extLst>
            <a:ext uri="{FF2B5EF4-FFF2-40B4-BE49-F238E27FC236}">
              <a16:creationId xmlns:a16="http://schemas.microsoft.com/office/drawing/2014/main" id="{515DF001-7040-449A-B9D7-8CE222FA29A0}"/>
            </a:ext>
          </a:extLst>
        </xdr:cNvPr>
        <xdr:cNvSpPr/>
      </xdr:nvSpPr>
      <xdr:spPr>
        <a:xfrm>
          <a:off x="4064000" y="10917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56108</xdr:rowOff>
    </xdr:from>
    <xdr:ext cx="736600" cy="259045"/>
    <xdr:sp macro="" textlink="">
      <xdr:nvSpPr>
        <xdr:cNvPr id="138" name="テキスト ボックス 137">
          <a:extLst>
            <a:ext uri="{FF2B5EF4-FFF2-40B4-BE49-F238E27FC236}">
              <a16:creationId xmlns:a16="http://schemas.microsoft.com/office/drawing/2014/main" id="{5B6B54EA-7583-4431-B012-2084120DBBE5}"/>
            </a:ext>
          </a:extLst>
        </xdr:cNvPr>
        <xdr:cNvSpPr txBox="1"/>
      </xdr:nvSpPr>
      <xdr:spPr>
        <a:xfrm>
          <a:off x="3733800" y="10686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30269</xdr:rowOff>
    </xdr:from>
    <xdr:to>
      <xdr:col>15</xdr:col>
      <xdr:colOff>82550</xdr:colOff>
      <xdr:row>66</xdr:row>
      <xdr:rowOff>94615</xdr:rowOff>
    </xdr:to>
    <xdr:cxnSp macro="">
      <xdr:nvCxnSpPr>
        <xdr:cNvPr id="139" name="直線コネクタ 138">
          <a:extLst>
            <a:ext uri="{FF2B5EF4-FFF2-40B4-BE49-F238E27FC236}">
              <a16:creationId xmlns:a16="http://schemas.microsoft.com/office/drawing/2014/main" id="{733F2C2B-C6F0-4A6C-9712-97FD7513714B}"/>
            </a:ext>
          </a:extLst>
        </xdr:cNvPr>
        <xdr:cNvCxnSpPr/>
      </xdr:nvCxnSpPr>
      <xdr:spPr>
        <a:xfrm flipV="1">
          <a:off x="2336800" y="11345969"/>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157480</xdr:rowOff>
    </xdr:from>
    <xdr:to>
      <xdr:col>15</xdr:col>
      <xdr:colOff>133350</xdr:colOff>
      <xdr:row>65</xdr:row>
      <xdr:rowOff>87630</xdr:rowOff>
    </xdr:to>
    <xdr:sp macro="" textlink="">
      <xdr:nvSpPr>
        <xdr:cNvPr id="140" name="フローチャート: 判断 139">
          <a:extLst>
            <a:ext uri="{FF2B5EF4-FFF2-40B4-BE49-F238E27FC236}">
              <a16:creationId xmlns:a16="http://schemas.microsoft.com/office/drawing/2014/main" id="{3AFD0845-F1C1-445F-AA2A-36796A05F9E9}"/>
            </a:ext>
          </a:extLst>
        </xdr:cNvPr>
        <xdr:cNvSpPr/>
      </xdr:nvSpPr>
      <xdr:spPr>
        <a:xfrm>
          <a:off x="3175000" y="1113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97807</xdr:rowOff>
    </xdr:from>
    <xdr:ext cx="762000" cy="259045"/>
    <xdr:sp macro="" textlink="">
      <xdr:nvSpPr>
        <xdr:cNvPr id="141" name="テキスト ボックス 140">
          <a:extLst>
            <a:ext uri="{FF2B5EF4-FFF2-40B4-BE49-F238E27FC236}">
              <a16:creationId xmlns:a16="http://schemas.microsoft.com/office/drawing/2014/main" id="{6D3F49BB-361A-490B-B354-46CD44CF2C61}"/>
            </a:ext>
          </a:extLst>
        </xdr:cNvPr>
        <xdr:cNvSpPr txBox="1"/>
      </xdr:nvSpPr>
      <xdr:spPr>
        <a:xfrm>
          <a:off x="2844800" y="1089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66463</xdr:rowOff>
    </xdr:from>
    <xdr:to>
      <xdr:col>11</xdr:col>
      <xdr:colOff>31750</xdr:colOff>
      <xdr:row>66</xdr:row>
      <xdr:rowOff>94615</xdr:rowOff>
    </xdr:to>
    <xdr:cxnSp macro="">
      <xdr:nvCxnSpPr>
        <xdr:cNvPr id="142" name="直線コネクタ 141">
          <a:extLst>
            <a:ext uri="{FF2B5EF4-FFF2-40B4-BE49-F238E27FC236}">
              <a16:creationId xmlns:a16="http://schemas.microsoft.com/office/drawing/2014/main" id="{0FA5065D-91A5-427F-BD4C-CFB0FC53E00A}"/>
            </a:ext>
          </a:extLst>
        </xdr:cNvPr>
        <xdr:cNvCxnSpPr/>
      </xdr:nvCxnSpPr>
      <xdr:spPr>
        <a:xfrm>
          <a:off x="1447800" y="11382163"/>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30269</xdr:rowOff>
    </xdr:from>
    <xdr:to>
      <xdr:col>11</xdr:col>
      <xdr:colOff>82550</xdr:colOff>
      <xdr:row>65</xdr:row>
      <xdr:rowOff>131869</xdr:rowOff>
    </xdr:to>
    <xdr:sp macro="" textlink="">
      <xdr:nvSpPr>
        <xdr:cNvPr id="143" name="フローチャート: 判断 142">
          <a:extLst>
            <a:ext uri="{FF2B5EF4-FFF2-40B4-BE49-F238E27FC236}">
              <a16:creationId xmlns:a16="http://schemas.microsoft.com/office/drawing/2014/main" id="{EC74B8F1-7219-4F0C-9F7C-E73060452C21}"/>
            </a:ext>
          </a:extLst>
        </xdr:cNvPr>
        <xdr:cNvSpPr/>
      </xdr:nvSpPr>
      <xdr:spPr>
        <a:xfrm>
          <a:off x="2286000" y="11174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142046</xdr:rowOff>
    </xdr:from>
    <xdr:ext cx="762000" cy="259045"/>
    <xdr:sp macro="" textlink="">
      <xdr:nvSpPr>
        <xdr:cNvPr id="144" name="テキスト ボックス 143">
          <a:extLst>
            <a:ext uri="{FF2B5EF4-FFF2-40B4-BE49-F238E27FC236}">
              <a16:creationId xmlns:a16="http://schemas.microsoft.com/office/drawing/2014/main" id="{CECAF57D-3B05-4262-9D70-0AE233EEB4D4}"/>
            </a:ext>
          </a:extLst>
        </xdr:cNvPr>
        <xdr:cNvSpPr txBox="1"/>
      </xdr:nvSpPr>
      <xdr:spPr>
        <a:xfrm>
          <a:off x="1955800" y="10943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6138</xdr:rowOff>
    </xdr:from>
    <xdr:to>
      <xdr:col>7</xdr:col>
      <xdr:colOff>31750</xdr:colOff>
      <xdr:row>65</xdr:row>
      <xdr:rowOff>107738</xdr:rowOff>
    </xdr:to>
    <xdr:sp macro="" textlink="">
      <xdr:nvSpPr>
        <xdr:cNvPr id="145" name="フローチャート: 判断 144">
          <a:extLst>
            <a:ext uri="{FF2B5EF4-FFF2-40B4-BE49-F238E27FC236}">
              <a16:creationId xmlns:a16="http://schemas.microsoft.com/office/drawing/2014/main" id="{9A29C025-91EC-4197-B39D-691B04FDB5ED}"/>
            </a:ext>
          </a:extLst>
        </xdr:cNvPr>
        <xdr:cNvSpPr/>
      </xdr:nvSpPr>
      <xdr:spPr>
        <a:xfrm>
          <a:off x="1397000" y="111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117915</xdr:rowOff>
    </xdr:from>
    <xdr:ext cx="762000" cy="259045"/>
    <xdr:sp macro="" textlink="">
      <xdr:nvSpPr>
        <xdr:cNvPr id="146" name="テキスト ボックス 145">
          <a:extLst>
            <a:ext uri="{FF2B5EF4-FFF2-40B4-BE49-F238E27FC236}">
              <a16:creationId xmlns:a16="http://schemas.microsoft.com/office/drawing/2014/main" id="{1595C2B2-8331-44CC-AB90-9A52C23CDCB0}"/>
            </a:ext>
          </a:extLst>
        </xdr:cNvPr>
        <xdr:cNvSpPr txBox="1"/>
      </xdr:nvSpPr>
      <xdr:spPr>
        <a:xfrm>
          <a:off x="1066800" y="1091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CBCF808E-5BD8-47E4-867E-E68C46117FC8}"/>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4B2DD4AA-3CDA-4381-8F94-17BCE6E9F6B1}"/>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2FFC62DA-5BD4-4D58-AE73-321422E31E87}"/>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2D1FE13E-9229-4C11-855C-9B6D14D7EAE9}"/>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6A85D39A-838D-465D-817D-ACF2EAF00D0E}"/>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94615</xdr:rowOff>
    </xdr:from>
    <xdr:to>
      <xdr:col>23</xdr:col>
      <xdr:colOff>184150</xdr:colOff>
      <xdr:row>66</xdr:row>
      <xdr:rowOff>24765</xdr:rowOff>
    </xdr:to>
    <xdr:sp macro="" textlink="">
      <xdr:nvSpPr>
        <xdr:cNvPr id="152" name="楕円 151">
          <a:extLst>
            <a:ext uri="{FF2B5EF4-FFF2-40B4-BE49-F238E27FC236}">
              <a16:creationId xmlns:a16="http://schemas.microsoft.com/office/drawing/2014/main" id="{2C47570B-2446-4E4A-BD81-78010A83E6E1}"/>
            </a:ext>
          </a:extLst>
        </xdr:cNvPr>
        <xdr:cNvSpPr/>
      </xdr:nvSpPr>
      <xdr:spPr>
        <a:xfrm>
          <a:off x="4902200" y="1123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66692</xdr:rowOff>
    </xdr:from>
    <xdr:ext cx="762000" cy="259045"/>
    <xdr:sp macro="" textlink="">
      <xdr:nvSpPr>
        <xdr:cNvPr id="153" name="財政構造の弾力性該当値テキスト">
          <a:extLst>
            <a:ext uri="{FF2B5EF4-FFF2-40B4-BE49-F238E27FC236}">
              <a16:creationId xmlns:a16="http://schemas.microsoft.com/office/drawing/2014/main" id="{486F26DF-F58B-4AD6-A496-07D1232F1C93}"/>
            </a:ext>
          </a:extLst>
        </xdr:cNvPr>
        <xdr:cNvSpPr txBox="1"/>
      </xdr:nvSpPr>
      <xdr:spPr>
        <a:xfrm>
          <a:off x="5041900" y="11210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113242</xdr:rowOff>
    </xdr:from>
    <xdr:to>
      <xdr:col>19</xdr:col>
      <xdr:colOff>184150</xdr:colOff>
      <xdr:row>65</xdr:row>
      <xdr:rowOff>43392</xdr:rowOff>
    </xdr:to>
    <xdr:sp macro="" textlink="">
      <xdr:nvSpPr>
        <xdr:cNvPr id="154" name="楕円 153">
          <a:extLst>
            <a:ext uri="{FF2B5EF4-FFF2-40B4-BE49-F238E27FC236}">
              <a16:creationId xmlns:a16="http://schemas.microsoft.com/office/drawing/2014/main" id="{A5870441-0B2A-435B-B7CC-22029F5E138F}"/>
            </a:ext>
          </a:extLst>
        </xdr:cNvPr>
        <xdr:cNvSpPr/>
      </xdr:nvSpPr>
      <xdr:spPr>
        <a:xfrm>
          <a:off x="4064000" y="1108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28169</xdr:rowOff>
    </xdr:from>
    <xdr:ext cx="736600" cy="259045"/>
    <xdr:sp macro="" textlink="">
      <xdr:nvSpPr>
        <xdr:cNvPr id="155" name="テキスト ボックス 154">
          <a:extLst>
            <a:ext uri="{FF2B5EF4-FFF2-40B4-BE49-F238E27FC236}">
              <a16:creationId xmlns:a16="http://schemas.microsoft.com/office/drawing/2014/main" id="{C3883ED1-1117-4C28-9A26-2E4563067244}"/>
            </a:ext>
          </a:extLst>
        </xdr:cNvPr>
        <xdr:cNvSpPr txBox="1"/>
      </xdr:nvSpPr>
      <xdr:spPr>
        <a:xfrm>
          <a:off x="3733800" y="11172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150919</xdr:rowOff>
    </xdr:from>
    <xdr:to>
      <xdr:col>15</xdr:col>
      <xdr:colOff>133350</xdr:colOff>
      <xdr:row>66</xdr:row>
      <xdr:rowOff>81069</xdr:rowOff>
    </xdr:to>
    <xdr:sp macro="" textlink="">
      <xdr:nvSpPr>
        <xdr:cNvPr id="156" name="楕円 155">
          <a:extLst>
            <a:ext uri="{FF2B5EF4-FFF2-40B4-BE49-F238E27FC236}">
              <a16:creationId xmlns:a16="http://schemas.microsoft.com/office/drawing/2014/main" id="{F80E5FD5-4E41-4870-BADB-58C6A833400A}"/>
            </a:ext>
          </a:extLst>
        </xdr:cNvPr>
        <xdr:cNvSpPr/>
      </xdr:nvSpPr>
      <xdr:spPr>
        <a:xfrm>
          <a:off x="3175000" y="11295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65846</xdr:rowOff>
    </xdr:from>
    <xdr:ext cx="762000" cy="259045"/>
    <xdr:sp macro="" textlink="">
      <xdr:nvSpPr>
        <xdr:cNvPr id="157" name="テキスト ボックス 156">
          <a:extLst>
            <a:ext uri="{FF2B5EF4-FFF2-40B4-BE49-F238E27FC236}">
              <a16:creationId xmlns:a16="http://schemas.microsoft.com/office/drawing/2014/main" id="{462E289F-8374-46B6-B43B-34C5717A3786}"/>
            </a:ext>
          </a:extLst>
        </xdr:cNvPr>
        <xdr:cNvSpPr txBox="1"/>
      </xdr:nvSpPr>
      <xdr:spPr>
        <a:xfrm>
          <a:off x="2844800" y="11381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43815</xdr:rowOff>
    </xdr:from>
    <xdr:to>
      <xdr:col>11</xdr:col>
      <xdr:colOff>82550</xdr:colOff>
      <xdr:row>66</xdr:row>
      <xdr:rowOff>145415</xdr:rowOff>
    </xdr:to>
    <xdr:sp macro="" textlink="">
      <xdr:nvSpPr>
        <xdr:cNvPr id="158" name="楕円 157">
          <a:extLst>
            <a:ext uri="{FF2B5EF4-FFF2-40B4-BE49-F238E27FC236}">
              <a16:creationId xmlns:a16="http://schemas.microsoft.com/office/drawing/2014/main" id="{60974352-844F-4058-B3D4-45251B55C176}"/>
            </a:ext>
          </a:extLst>
        </xdr:cNvPr>
        <xdr:cNvSpPr/>
      </xdr:nvSpPr>
      <xdr:spPr>
        <a:xfrm>
          <a:off x="2286000" y="1135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130192</xdr:rowOff>
    </xdr:from>
    <xdr:ext cx="762000" cy="259045"/>
    <xdr:sp macro="" textlink="">
      <xdr:nvSpPr>
        <xdr:cNvPr id="159" name="テキスト ボックス 158">
          <a:extLst>
            <a:ext uri="{FF2B5EF4-FFF2-40B4-BE49-F238E27FC236}">
              <a16:creationId xmlns:a16="http://schemas.microsoft.com/office/drawing/2014/main" id="{4F21E3FA-AB55-48C5-A035-2F3454DB2C5A}"/>
            </a:ext>
          </a:extLst>
        </xdr:cNvPr>
        <xdr:cNvSpPr txBox="1"/>
      </xdr:nvSpPr>
      <xdr:spPr>
        <a:xfrm>
          <a:off x="1955800" y="1144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15663</xdr:rowOff>
    </xdr:from>
    <xdr:to>
      <xdr:col>7</xdr:col>
      <xdr:colOff>31750</xdr:colOff>
      <xdr:row>66</xdr:row>
      <xdr:rowOff>117263</xdr:rowOff>
    </xdr:to>
    <xdr:sp macro="" textlink="">
      <xdr:nvSpPr>
        <xdr:cNvPr id="160" name="楕円 159">
          <a:extLst>
            <a:ext uri="{FF2B5EF4-FFF2-40B4-BE49-F238E27FC236}">
              <a16:creationId xmlns:a16="http://schemas.microsoft.com/office/drawing/2014/main" id="{7DFB8856-3F0A-4C0B-A048-9BE999FF3239}"/>
            </a:ext>
          </a:extLst>
        </xdr:cNvPr>
        <xdr:cNvSpPr/>
      </xdr:nvSpPr>
      <xdr:spPr>
        <a:xfrm>
          <a:off x="1397000" y="1133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102040</xdr:rowOff>
    </xdr:from>
    <xdr:ext cx="762000" cy="259045"/>
    <xdr:sp macro="" textlink="">
      <xdr:nvSpPr>
        <xdr:cNvPr id="161" name="テキスト ボックス 160">
          <a:extLst>
            <a:ext uri="{FF2B5EF4-FFF2-40B4-BE49-F238E27FC236}">
              <a16:creationId xmlns:a16="http://schemas.microsoft.com/office/drawing/2014/main" id="{A6B0D01F-7DBF-4176-BF79-26324D70874D}"/>
            </a:ext>
          </a:extLst>
        </xdr:cNvPr>
        <xdr:cNvSpPr txBox="1"/>
      </xdr:nvSpPr>
      <xdr:spPr>
        <a:xfrm>
          <a:off x="1066800" y="11417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4EC9915E-5D17-4008-92F0-F11BCA6DB659}"/>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E0DA56DB-7241-41CD-95EF-4871CEF93659}"/>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8A8A3BB1-890E-4BA7-82DE-AA1735A8AABF}"/>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[219,641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E3D70E7F-EE80-4D7D-9AA5-A1DC184F2E3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274641E7-6152-4937-8E23-755CDA3D4971}"/>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A71CB7D4-3E80-495D-9C38-323A5F0A3B51}"/>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84387B1-9CF2-47CE-89C6-7BFCA8A8D781}"/>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44132ED0-F509-4D35-98B2-759623E609DF}"/>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CD785CE2-D043-42DD-A39C-26D31C3310D6}"/>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6F52ECC2-66C4-400A-B055-B2879CB0345E}"/>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9CC25F1E-101D-4855-AF2E-DD5825E12F7F}"/>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EB1FC499-5304-4561-B901-8366060D621F}"/>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3026644A-CF6F-4AD1-B2C4-B9504CDB9F54}"/>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人件費および物件費とも類似団体内平均を上回っている。その要因は、人口</a:t>
          </a:r>
          <a:r>
            <a:rPr kumimoji="1" lang="en-US" altLang="ja-JP" sz="1100" b="0" i="0" baseline="0">
              <a:solidFill>
                <a:schemeClr val="dk1"/>
              </a:solidFill>
              <a:effectLst/>
              <a:latin typeface="+mn-lt"/>
              <a:ea typeface="+mn-ea"/>
              <a:cs typeface="+mn-cs"/>
            </a:rPr>
            <a:t>1,000</a:t>
          </a:r>
          <a:r>
            <a:rPr kumimoji="1" lang="ja-JP" altLang="ja-JP" sz="1100" b="0" i="0" baseline="0">
              <a:solidFill>
                <a:schemeClr val="dk1"/>
              </a:solidFill>
              <a:effectLst/>
              <a:latin typeface="+mn-lt"/>
              <a:ea typeface="+mn-ea"/>
              <a:cs typeface="+mn-cs"/>
            </a:rPr>
            <a:t>人あたりの職員数が類似団体と比較して多いことなどが挙げられる。職員の年齢構成比率にもよるが、適切な定員管理を行う必要がある。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維持補修費については、人口</a:t>
          </a:r>
          <a:r>
            <a:rPr kumimoji="1" lang="en-US" altLang="ja-JP" sz="1100" b="0" i="0" baseline="0">
              <a:solidFill>
                <a:schemeClr val="dk1"/>
              </a:solidFill>
              <a:effectLst/>
              <a:latin typeface="+mn-lt"/>
              <a:ea typeface="+mn-ea"/>
              <a:cs typeface="+mn-cs"/>
            </a:rPr>
            <a:t>1</a:t>
          </a:r>
          <a:r>
            <a:rPr kumimoji="1" lang="ja-JP" altLang="ja-JP" sz="1100" b="0" i="0" baseline="0">
              <a:solidFill>
                <a:schemeClr val="dk1"/>
              </a:solidFill>
              <a:effectLst/>
              <a:latin typeface="+mn-lt"/>
              <a:ea typeface="+mn-ea"/>
              <a:cs typeface="+mn-cs"/>
            </a:rPr>
            <a:t>人あたりの決算額は前年と比べて増加している。今後も公共施設の老朽化対策を実施していく見込みのため、公共施設等総合管理計画に基づき、ライフサイクルコストの抑制に努める。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5BCA71C8-EB34-4F4E-959B-63B06B9153FA}"/>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3AB11F78-F3D1-4391-8788-5F7EFBD91D32}"/>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77D0E448-D0CB-49B8-B247-2C6C2286954F}"/>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BB468D88-40C2-4EBF-889E-7E1906A5B101}"/>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CB8D563D-C6D7-4579-A191-63DF7D6B4AD7}"/>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905655E9-52E9-4E62-A3FA-4EFEFBA7B63B}"/>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341DA87E-A9EA-4A82-88B6-A0B6DFF3D93D}"/>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C2E7F10-A9D2-4F5C-868C-AB8B73C269F5}"/>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C23BF947-EC90-46DA-ADC8-1B495DE1D9FC}"/>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C40EA9C9-B3B0-4C27-BD42-B37F5AD0C872}"/>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C72CD041-9C98-4B6D-9ED7-B12E92647011}"/>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F8DA8E79-BE6E-4C34-9E66-77157F5B7234}"/>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312C6360-1D21-472B-A5D9-1479424ACD15}"/>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B8FD77B0-539E-47F4-81F4-07CDF69DFA13}"/>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B2940592-251A-4208-9505-3E65BB3AD722}"/>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1EDC4967-B2AA-4BE4-9ABB-DB0ECFAB728B}"/>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66006371-8874-4C3A-A062-073E356FC868}"/>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D93209F1-1C53-477C-9DB3-953EEB664AE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96591</xdr:rowOff>
    </xdr:from>
    <xdr:to>
      <xdr:col>23</xdr:col>
      <xdr:colOff>133350</xdr:colOff>
      <xdr:row>89</xdr:row>
      <xdr:rowOff>111665</xdr:rowOff>
    </xdr:to>
    <xdr:cxnSp macro="">
      <xdr:nvCxnSpPr>
        <xdr:cNvPr id="193" name="直線コネクタ 192">
          <a:extLst>
            <a:ext uri="{FF2B5EF4-FFF2-40B4-BE49-F238E27FC236}">
              <a16:creationId xmlns:a16="http://schemas.microsoft.com/office/drawing/2014/main" id="{4A6CBD15-E3BB-48FF-9700-B22E86940595}"/>
            </a:ext>
          </a:extLst>
        </xdr:cNvPr>
        <xdr:cNvCxnSpPr/>
      </xdr:nvCxnSpPr>
      <xdr:spPr>
        <a:xfrm flipV="1">
          <a:off x="4953000" y="13812591"/>
          <a:ext cx="0" cy="15581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83742</xdr:rowOff>
    </xdr:from>
    <xdr:ext cx="762000" cy="259045"/>
    <xdr:sp macro="" textlink="">
      <xdr:nvSpPr>
        <xdr:cNvPr id="194" name="人件費・物件費等の状況最小値テキスト">
          <a:extLst>
            <a:ext uri="{FF2B5EF4-FFF2-40B4-BE49-F238E27FC236}">
              <a16:creationId xmlns:a16="http://schemas.microsoft.com/office/drawing/2014/main" id="{E762E1C2-FEB9-402D-A979-BB5ECA522975}"/>
            </a:ext>
          </a:extLst>
        </xdr:cNvPr>
        <xdr:cNvSpPr txBox="1"/>
      </xdr:nvSpPr>
      <xdr:spPr>
        <a:xfrm>
          <a:off x="5041900" y="15342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111665</xdr:rowOff>
    </xdr:from>
    <xdr:to>
      <xdr:col>24</xdr:col>
      <xdr:colOff>12700</xdr:colOff>
      <xdr:row>89</xdr:row>
      <xdr:rowOff>111665</xdr:rowOff>
    </xdr:to>
    <xdr:cxnSp macro="">
      <xdr:nvCxnSpPr>
        <xdr:cNvPr id="195" name="直線コネクタ 194">
          <a:extLst>
            <a:ext uri="{FF2B5EF4-FFF2-40B4-BE49-F238E27FC236}">
              <a16:creationId xmlns:a16="http://schemas.microsoft.com/office/drawing/2014/main" id="{EC274CEB-0C80-4C39-8014-16A91A2ADAC5}"/>
            </a:ext>
          </a:extLst>
        </xdr:cNvPr>
        <xdr:cNvCxnSpPr/>
      </xdr:nvCxnSpPr>
      <xdr:spPr>
        <a:xfrm>
          <a:off x="4864100" y="15370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11518</xdr:rowOff>
    </xdr:from>
    <xdr:ext cx="762000" cy="259045"/>
    <xdr:sp macro="" textlink="">
      <xdr:nvSpPr>
        <xdr:cNvPr id="196" name="人件費・物件費等の状況最大値テキスト">
          <a:extLst>
            <a:ext uri="{FF2B5EF4-FFF2-40B4-BE49-F238E27FC236}">
              <a16:creationId xmlns:a16="http://schemas.microsoft.com/office/drawing/2014/main" id="{262556D3-C7DD-463B-A435-BC4B47338EBD}"/>
            </a:ext>
          </a:extLst>
        </xdr:cNvPr>
        <xdr:cNvSpPr txBox="1"/>
      </xdr:nvSpPr>
      <xdr:spPr>
        <a:xfrm>
          <a:off x="5041900" y="13556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96591</xdr:rowOff>
    </xdr:from>
    <xdr:to>
      <xdr:col>24</xdr:col>
      <xdr:colOff>12700</xdr:colOff>
      <xdr:row>80</xdr:row>
      <xdr:rowOff>96591</xdr:rowOff>
    </xdr:to>
    <xdr:cxnSp macro="">
      <xdr:nvCxnSpPr>
        <xdr:cNvPr id="197" name="直線コネクタ 196">
          <a:extLst>
            <a:ext uri="{FF2B5EF4-FFF2-40B4-BE49-F238E27FC236}">
              <a16:creationId xmlns:a16="http://schemas.microsoft.com/office/drawing/2014/main" id="{1452A497-7029-43B9-A1CB-2F81F27BA2FF}"/>
            </a:ext>
          </a:extLst>
        </xdr:cNvPr>
        <xdr:cNvCxnSpPr/>
      </xdr:nvCxnSpPr>
      <xdr:spPr>
        <a:xfrm>
          <a:off x="4864100" y="13812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72231</xdr:rowOff>
    </xdr:from>
    <xdr:to>
      <xdr:col>23</xdr:col>
      <xdr:colOff>133350</xdr:colOff>
      <xdr:row>82</xdr:row>
      <xdr:rowOff>96734</xdr:rowOff>
    </xdr:to>
    <xdr:cxnSp macro="">
      <xdr:nvCxnSpPr>
        <xdr:cNvPr id="198" name="直線コネクタ 197">
          <a:extLst>
            <a:ext uri="{FF2B5EF4-FFF2-40B4-BE49-F238E27FC236}">
              <a16:creationId xmlns:a16="http://schemas.microsoft.com/office/drawing/2014/main" id="{363009A3-F91D-4E0B-AA46-EB5E52F891C0}"/>
            </a:ext>
          </a:extLst>
        </xdr:cNvPr>
        <xdr:cNvCxnSpPr/>
      </xdr:nvCxnSpPr>
      <xdr:spPr>
        <a:xfrm>
          <a:off x="4114800" y="14131131"/>
          <a:ext cx="838200" cy="2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46356</xdr:rowOff>
    </xdr:from>
    <xdr:ext cx="762000" cy="259045"/>
    <xdr:sp macro="" textlink="">
      <xdr:nvSpPr>
        <xdr:cNvPr id="199" name="人件費・物件費等の状況平均値テキスト">
          <a:extLst>
            <a:ext uri="{FF2B5EF4-FFF2-40B4-BE49-F238E27FC236}">
              <a16:creationId xmlns:a16="http://schemas.microsoft.com/office/drawing/2014/main" id="{C4D347C1-CC24-46D4-82CC-CCA3DAEDD3E7}"/>
            </a:ext>
          </a:extLst>
        </xdr:cNvPr>
        <xdr:cNvSpPr txBox="1"/>
      </xdr:nvSpPr>
      <xdr:spPr>
        <a:xfrm>
          <a:off x="5041900" y="13933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29829</xdr:rowOff>
    </xdr:from>
    <xdr:to>
      <xdr:col>23</xdr:col>
      <xdr:colOff>184150</xdr:colOff>
      <xdr:row>82</xdr:row>
      <xdr:rowOff>131429</xdr:rowOff>
    </xdr:to>
    <xdr:sp macro="" textlink="">
      <xdr:nvSpPr>
        <xdr:cNvPr id="200" name="フローチャート: 判断 199">
          <a:extLst>
            <a:ext uri="{FF2B5EF4-FFF2-40B4-BE49-F238E27FC236}">
              <a16:creationId xmlns:a16="http://schemas.microsoft.com/office/drawing/2014/main" id="{7B59C2BA-CDA7-48A0-8D92-A905C8594339}"/>
            </a:ext>
          </a:extLst>
        </xdr:cNvPr>
        <xdr:cNvSpPr/>
      </xdr:nvSpPr>
      <xdr:spPr>
        <a:xfrm>
          <a:off x="4902200" y="14088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16563</xdr:rowOff>
    </xdr:from>
    <xdr:to>
      <xdr:col>19</xdr:col>
      <xdr:colOff>133350</xdr:colOff>
      <xdr:row>82</xdr:row>
      <xdr:rowOff>72231</xdr:rowOff>
    </xdr:to>
    <xdr:cxnSp macro="">
      <xdr:nvCxnSpPr>
        <xdr:cNvPr id="201" name="直線コネクタ 200">
          <a:extLst>
            <a:ext uri="{FF2B5EF4-FFF2-40B4-BE49-F238E27FC236}">
              <a16:creationId xmlns:a16="http://schemas.microsoft.com/office/drawing/2014/main" id="{4C76D38C-141B-468C-83F1-AB602389B77D}"/>
            </a:ext>
          </a:extLst>
        </xdr:cNvPr>
        <xdr:cNvCxnSpPr/>
      </xdr:nvCxnSpPr>
      <xdr:spPr>
        <a:xfrm>
          <a:off x="3225800" y="14075463"/>
          <a:ext cx="889000" cy="55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164153</xdr:rowOff>
    </xdr:from>
    <xdr:to>
      <xdr:col>19</xdr:col>
      <xdr:colOff>184150</xdr:colOff>
      <xdr:row>82</xdr:row>
      <xdr:rowOff>94303</xdr:rowOff>
    </xdr:to>
    <xdr:sp macro="" textlink="">
      <xdr:nvSpPr>
        <xdr:cNvPr id="202" name="フローチャート: 判断 201">
          <a:extLst>
            <a:ext uri="{FF2B5EF4-FFF2-40B4-BE49-F238E27FC236}">
              <a16:creationId xmlns:a16="http://schemas.microsoft.com/office/drawing/2014/main" id="{0BE7F984-7C84-41B8-A02F-C232B5EFFFFF}"/>
            </a:ext>
          </a:extLst>
        </xdr:cNvPr>
        <xdr:cNvSpPr/>
      </xdr:nvSpPr>
      <xdr:spPr>
        <a:xfrm>
          <a:off x="4064000" y="14051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104480</xdr:rowOff>
    </xdr:from>
    <xdr:ext cx="736600" cy="259045"/>
    <xdr:sp macro="" textlink="">
      <xdr:nvSpPr>
        <xdr:cNvPr id="203" name="テキスト ボックス 202">
          <a:extLst>
            <a:ext uri="{FF2B5EF4-FFF2-40B4-BE49-F238E27FC236}">
              <a16:creationId xmlns:a16="http://schemas.microsoft.com/office/drawing/2014/main" id="{162020A9-79AC-4230-BBF8-70C6CDEA28F1}"/>
            </a:ext>
          </a:extLst>
        </xdr:cNvPr>
        <xdr:cNvSpPr txBox="1"/>
      </xdr:nvSpPr>
      <xdr:spPr>
        <a:xfrm>
          <a:off x="3733800" y="138204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132880</xdr:rowOff>
    </xdr:from>
    <xdr:to>
      <xdr:col>15</xdr:col>
      <xdr:colOff>82550</xdr:colOff>
      <xdr:row>82</xdr:row>
      <xdr:rowOff>16563</xdr:rowOff>
    </xdr:to>
    <xdr:cxnSp macro="">
      <xdr:nvCxnSpPr>
        <xdr:cNvPr id="204" name="直線コネクタ 203">
          <a:extLst>
            <a:ext uri="{FF2B5EF4-FFF2-40B4-BE49-F238E27FC236}">
              <a16:creationId xmlns:a16="http://schemas.microsoft.com/office/drawing/2014/main" id="{8006B8BB-2E1A-4E29-A9AA-6856D0419C87}"/>
            </a:ext>
          </a:extLst>
        </xdr:cNvPr>
        <xdr:cNvCxnSpPr/>
      </xdr:nvCxnSpPr>
      <xdr:spPr>
        <a:xfrm>
          <a:off x="2336800" y="14020330"/>
          <a:ext cx="889000" cy="55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153208</xdr:rowOff>
    </xdr:from>
    <xdr:to>
      <xdr:col>15</xdr:col>
      <xdr:colOff>133350</xdr:colOff>
      <xdr:row>82</xdr:row>
      <xdr:rowOff>83358</xdr:rowOff>
    </xdr:to>
    <xdr:sp macro="" textlink="">
      <xdr:nvSpPr>
        <xdr:cNvPr id="205" name="フローチャート: 判断 204">
          <a:extLst>
            <a:ext uri="{FF2B5EF4-FFF2-40B4-BE49-F238E27FC236}">
              <a16:creationId xmlns:a16="http://schemas.microsoft.com/office/drawing/2014/main" id="{4A955ABA-57B2-4185-8C55-29973AE612BC}"/>
            </a:ext>
          </a:extLst>
        </xdr:cNvPr>
        <xdr:cNvSpPr/>
      </xdr:nvSpPr>
      <xdr:spPr>
        <a:xfrm>
          <a:off x="3175000" y="1404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68135</xdr:rowOff>
    </xdr:from>
    <xdr:ext cx="762000" cy="259045"/>
    <xdr:sp macro="" textlink="">
      <xdr:nvSpPr>
        <xdr:cNvPr id="206" name="テキスト ボックス 205">
          <a:extLst>
            <a:ext uri="{FF2B5EF4-FFF2-40B4-BE49-F238E27FC236}">
              <a16:creationId xmlns:a16="http://schemas.microsoft.com/office/drawing/2014/main" id="{3B604ED3-E591-4E02-A002-492862512976}"/>
            </a:ext>
          </a:extLst>
        </xdr:cNvPr>
        <xdr:cNvSpPr txBox="1"/>
      </xdr:nvSpPr>
      <xdr:spPr>
        <a:xfrm>
          <a:off x="2844800" y="1412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132880</xdr:rowOff>
    </xdr:from>
    <xdr:to>
      <xdr:col>11</xdr:col>
      <xdr:colOff>31750</xdr:colOff>
      <xdr:row>81</xdr:row>
      <xdr:rowOff>140247</xdr:rowOff>
    </xdr:to>
    <xdr:cxnSp macro="">
      <xdr:nvCxnSpPr>
        <xdr:cNvPr id="207" name="直線コネクタ 206">
          <a:extLst>
            <a:ext uri="{FF2B5EF4-FFF2-40B4-BE49-F238E27FC236}">
              <a16:creationId xmlns:a16="http://schemas.microsoft.com/office/drawing/2014/main" id="{190040B1-CE7C-4041-AF16-6A5782DFDB64}"/>
            </a:ext>
          </a:extLst>
        </xdr:cNvPr>
        <xdr:cNvCxnSpPr/>
      </xdr:nvCxnSpPr>
      <xdr:spPr>
        <a:xfrm flipV="1">
          <a:off x="1447800" y="14020330"/>
          <a:ext cx="889000" cy="7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24358</xdr:rowOff>
    </xdr:from>
    <xdr:to>
      <xdr:col>11</xdr:col>
      <xdr:colOff>82550</xdr:colOff>
      <xdr:row>81</xdr:row>
      <xdr:rowOff>125958</xdr:rowOff>
    </xdr:to>
    <xdr:sp macro="" textlink="">
      <xdr:nvSpPr>
        <xdr:cNvPr id="208" name="フローチャート: 判断 207">
          <a:extLst>
            <a:ext uri="{FF2B5EF4-FFF2-40B4-BE49-F238E27FC236}">
              <a16:creationId xmlns:a16="http://schemas.microsoft.com/office/drawing/2014/main" id="{EA9EFF59-3CE1-41FC-9219-ABE6C742CF10}"/>
            </a:ext>
          </a:extLst>
        </xdr:cNvPr>
        <xdr:cNvSpPr/>
      </xdr:nvSpPr>
      <xdr:spPr>
        <a:xfrm>
          <a:off x="2286000" y="1391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136135</xdr:rowOff>
    </xdr:from>
    <xdr:ext cx="762000" cy="259045"/>
    <xdr:sp macro="" textlink="">
      <xdr:nvSpPr>
        <xdr:cNvPr id="209" name="テキスト ボックス 208">
          <a:extLst>
            <a:ext uri="{FF2B5EF4-FFF2-40B4-BE49-F238E27FC236}">
              <a16:creationId xmlns:a16="http://schemas.microsoft.com/office/drawing/2014/main" id="{B58C7921-3B33-4F70-8935-178E55218E22}"/>
            </a:ext>
          </a:extLst>
        </xdr:cNvPr>
        <xdr:cNvSpPr txBox="1"/>
      </xdr:nvSpPr>
      <xdr:spPr>
        <a:xfrm>
          <a:off x="1955800" y="1368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54442</xdr:rowOff>
    </xdr:from>
    <xdr:to>
      <xdr:col>7</xdr:col>
      <xdr:colOff>31750</xdr:colOff>
      <xdr:row>81</xdr:row>
      <xdr:rowOff>156042</xdr:rowOff>
    </xdr:to>
    <xdr:sp macro="" textlink="">
      <xdr:nvSpPr>
        <xdr:cNvPr id="210" name="フローチャート: 判断 209">
          <a:extLst>
            <a:ext uri="{FF2B5EF4-FFF2-40B4-BE49-F238E27FC236}">
              <a16:creationId xmlns:a16="http://schemas.microsoft.com/office/drawing/2014/main" id="{40EBD127-0A22-46D3-B07B-1F01DFAFF671}"/>
            </a:ext>
          </a:extLst>
        </xdr:cNvPr>
        <xdr:cNvSpPr/>
      </xdr:nvSpPr>
      <xdr:spPr>
        <a:xfrm>
          <a:off x="1397000" y="1394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166219</xdr:rowOff>
    </xdr:from>
    <xdr:ext cx="762000" cy="259045"/>
    <xdr:sp macro="" textlink="">
      <xdr:nvSpPr>
        <xdr:cNvPr id="211" name="テキスト ボックス 210">
          <a:extLst>
            <a:ext uri="{FF2B5EF4-FFF2-40B4-BE49-F238E27FC236}">
              <a16:creationId xmlns:a16="http://schemas.microsoft.com/office/drawing/2014/main" id="{426DF5B8-E573-4A26-9353-BA9870784EEC}"/>
            </a:ext>
          </a:extLst>
        </xdr:cNvPr>
        <xdr:cNvSpPr txBox="1"/>
      </xdr:nvSpPr>
      <xdr:spPr>
        <a:xfrm>
          <a:off x="1066800" y="1371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88C8276F-7610-4AB3-A1DC-10F85CBB067F}"/>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CF6A7266-197B-4A6F-941F-444E531C2649}"/>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33292202-DB59-4EAA-8D97-F608FA85154D}"/>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F2BF4B43-4B79-45D6-8A40-FFD238E51738}"/>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8DFFCF96-9515-4A5A-AD9C-4FA3DE9BBB9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45934</xdr:rowOff>
    </xdr:from>
    <xdr:to>
      <xdr:col>23</xdr:col>
      <xdr:colOff>184150</xdr:colOff>
      <xdr:row>82</xdr:row>
      <xdr:rowOff>147534</xdr:rowOff>
    </xdr:to>
    <xdr:sp macro="" textlink="">
      <xdr:nvSpPr>
        <xdr:cNvPr id="217" name="楕円 216">
          <a:extLst>
            <a:ext uri="{FF2B5EF4-FFF2-40B4-BE49-F238E27FC236}">
              <a16:creationId xmlns:a16="http://schemas.microsoft.com/office/drawing/2014/main" id="{4E0A4C02-AB4A-4477-83EA-90C185CD99FB}"/>
            </a:ext>
          </a:extLst>
        </xdr:cNvPr>
        <xdr:cNvSpPr/>
      </xdr:nvSpPr>
      <xdr:spPr>
        <a:xfrm>
          <a:off x="4902200" y="14104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18011</xdr:rowOff>
    </xdr:from>
    <xdr:ext cx="762000" cy="259045"/>
    <xdr:sp macro="" textlink="">
      <xdr:nvSpPr>
        <xdr:cNvPr id="218" name="人件費・物件費等の状況該当値テキスト">
          <a:extLst>
            <a:ext uri="{FF2B5EF4-FFF2-40B4-BE49-F238E27FC236}">
              <a16:creationId xmlns:a16="http://schemas.microsoft.com/office/drawing/2014/main" id="{90D8E088-CA8D-42FC-B87D-C241ECDC10EB}"/>
            </a:ext>
          </a:extLst>
        </xdr:cNvPr>
        <xdr:cNvSpPr txBox="1"/>
      </xdr:nvSpPr>
      <xdr:spPr>
        <a:xfrm>
          <a:off x="5041900" y="14076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21431</xdr:rowOff>
    </xdr:from>
    <xdr:to>
      <xdr:col>19</xdr:col>
      <xdr:colOff>184150</xdr:colOff>
      <xdr:row>82</xdr:row>
      <xdr:rowOff>123031</xdr:rowOff>
    </xdr:to>
    <xdr:sp macro="" textlink="">
      <xdr:nvSpPr>
        <xdr:cNvPr id="219" name="楕円 218">
          <a:extLst>
            <a:ext uri="{FF2B5EF4-FFF2-40B4-BE49-F238E27FC236}">
              <a16:creationId xmlns:a16="http://schemas.microsoft.com/office/drawing/2014/main" id="{9DE22EC5-2F1F-494D-984A-ED62FE55AF2D}"/>
            </a:ext>
          </a:extLst>
        </xdr:cNvPr>
        <xdr:cNvSpPr/>
      </xdr:nvSpPr>
      <xdr:spPr>
        <a:xfrm>
          <a:off x="4064000" y="14080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107808</xdr:rowOff>
    </xdr:from>
    <xdr:ext cx="736600" cy="259045"/>
    <xdr:sp macro="" textlink="">
      <xdr:nvSpPr>
        <xdr:cNvPr id="220" name="テキスト ボックス 219">
          <a:extLst>
            <a:ext uri="{FF2B5EF4-FFF2-40B4-BE49-F238E27FC236}">
              <a16:creationId xmlns:a16="http://schemas.microsoft.com/office/drawing/2014/main" id="{214447B4-FD5A-46AC-AE14-E19E80E06874}"/>
            </a:ext>
          </a:extLst>
        </xdr:cNvPr>
        <xdr:cNvSpPr txBox="1"/>
      </xdr:nvSpPr>
      <xdr:spPr>
        <a:xfrm>
          <a:off x="3733800" y="141667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137213</xdr:rowOff>
    </xdr:from>
    <xdr:to>
      <xdr:col>15</xdr:col>
      <xdr:colOff>133350</xdr:colOff>
      <xdr:row>82</xdr:row>
      <xdr:rowOff>67363</xdr:rowOff>
    </xdr:to>
    <xdr:sp macro="" textlink="">
      <xdr:nvSpPr>
        <xdr:cNvPr id="221" name="楕円 220">
          <a:extLst>
            <a:ext uri="{FF2B5EF4-FFF2-40B4-BE49-F238E27FC236}">
              <a16:creationId xmlns:a16="http://schemas.microsoft.com/office/drawing/2014/main" id="{EC4AA563-26D5-411A-868C-F7DB0C7D07D4}"/>
            </a:ext>
          </a:extLst>
        </xdr:cNvPr>
        <xdr:cNvSpPr/>
      </xdr:nvSpPr>
      <xdr:spPr>
        <a:xfrm>
          <a:off x="3175000" y="14024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77540</xdr:rowOff>
    </xdr:from>
    <xdr:ext cx="762000" cy="259045"/>
    <xdr:sp macro="" textlink="">
      <xdr:nvSpPr>
        <xdr:cNvPr id="222" name="テキスト ボックス 221">
          <a:extLst>
            <a:ext uri="{FF2B5EF4-FFF2-40B4-BE49-F238E27FC236}">
              <a16:creationId xmlns:a16="http://schemas.microsoft.com/office/drawing/2014/main" id="{07475B78-EABC-43B4-ABE8-EA5048F9EF7A}"/>
            </a:ext>
          </a:extLst>
        </xdr:cNvPr>
        <xdr:cNvSpPr txBox="1"/>
      </xdr:nvSpPr>
      <xdr:spPr>
        <a:xfrm>
          <a:off x="2844800" y="13793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82080</xdr:rowOff>
    </xdr:from>
    <xdr:to>
      <xdr:col>11</xdr:col>
      <xdr:colOff>82550</xdr:colOff>
      <xdr:row>82</xdr:row>
      <xdr:rowOff>12230</xdr:rowOff>
    </xdr:to>
    <xdr:sp macro="" textlink="">
      <xdr:nvSpPr>
        <xdr:cNvPr id="223" name="楕円 222">
          <a:extLst>
            <a:ext uri="{FF2B5EF4-FFF2-40B4-BE49-F238E27FC236}">
              <a16:creationId xmlns:a16="http://schemas.microsoft.com/office/drawing/2014/main" id="{EA33C3AB-8492-4D82-AD16-7D5F7ED31802}"/>
            </a:ext>
          </a:extLst>
        </xdr:cNvPr>
        <xdr:cNvSpPr/>
      </xdr:nvSpPr>
      <xdr:spPr>
        <a:xfrm>
          <a:off x="2286000" y="1396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168457</xdr:rowOff>
    </xdr:from>
    <xdr:ext cx="762000" cy="259045"/>
    <xdr:sp macro="" textlink="">
      <xdr:nvSpPr>
        <xdr:cNvPr id="224" name="テキスト ボックス 223">
          <a:extLst>
            <a:ext uri="{FF2B5EF4-FFF2-40B4-BE49-F238E27FC236}">
              <a16:creationId xmlns:a16="http://schemas.microsoft.com/office/drawing/2014/main" id="{27F7CFD5-52B2-47F5-ABA1-A108619AC602}"/>
            </a:ext>
          </a:extLst>
        </xdr:cNvPr>
        <xdr:cNvSpPr txBox="1"/>
      </xdr:nvSpPr>
      <xdr:spPr>
        <a:xfrm>
          <a:off x="1955800" y="1405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89447</xdr:rowOff>
    </xdr:from>
    <xdr:to>
      <xdr:col>7</xdr:col>
      <xdr:colOff>31750</xdr:colOff>
      <xdr:row>82</xdr:row>
      <xdr:rowOff>19597</xdr:rowOff>
    </xdr:to>
    <xdr:sp macro="" textlink="">
      <xdr:nvSpPr>
        <xdr:cNvPr id="225" name="楕円 224">
          <a:extLst>
            <a:ext uri="{FF2B5EF4-FFF2-40B4-BE49-F238E27FC236}">
              <a16:creationId xmlns:a16="http://schemas.microsoft.com/office/drawing/2014/main" id="{989B3FBB-F57A-4699-A570-D97B0C70D93F}"/>
            </a:ext>
          </a:extLst>
        </xdr:cNvPr>
        <xdr:cNvSpPr/>
      </xdr:nvSpPr>
      <xdr:spPr>
        <a:xfrm>
          <a:off x="1397000" y="13976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4374</xdr:rowOff>
    </xdr:from>
    <xdr:ext cx="762000" cy="259045"/>
    <xdr:sp macro="" textlink="">
      <xdr:nvSpPr>
        <xdr:cNvPr id="226" name="テキスト ボックス 225">
          <a:extLst>
            <a:ext uri="{FF2B5EF4-FFF2-40B4-BE49-F238E27FC236}">
              <a16:creationId xmlns:a16="http://schemas.microsoft.com/office/drawing/2014/main" id="{103A5CB7-0656-40D8-9285-79C81FAEB56F}"/>
            </a:ext>
          </a:extLst>
        </xdr:cNvPr>
        <xdr:cNvSpPr txBox="1"/>
      </xdr:nvSpPr>
      <xdr:spPr>
        <a:xfrm>
          <a:off x="1066800" y="14063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32C2A654-BBF7-44E3-A25C-348BB99220D8}"/>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785B293D-3C6F-4B2D-B012-2179A97A710E}"/>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6053A6D2-A646-4CC7-865A-EB5AB7FD841C}"/>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FB7AE0E4-C1BF-4AEB-A445-88B45534ADEF}"/>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91B1134-67F4-4AA4-82C0-99BB02DAE2E9}"/>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9985FBF6-3983-4D7D-A5BC-2B67990294CC}"/>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6888FF8A-543F-4BDC-BA77-9CD8D08E024F}"/>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4D401E3D-AD28-4AF3-923C-D7745E72483E}"/>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B8AB2A58-93F9-42D2-BDBA-23E4C25C1A0B}"/>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9168CE35-BB88-43EC-BE76-CF156DA3DDFC}"/>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CCA34614-27D7-4DEA-BCB2-A6418773C8C7}"/>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D9B889DC-BC7E-4174-90C3-A20BB7234F35}"/>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98919CF1-48C0-4072-9E0F-4685878330FB}"/>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前年度と比べて</a:t>
          </a:r>
          <a:r>
            <a:rPr kumimoji="1" lang="en-US" altLang="ja-JP" sz="1100" b="0" i="0" baseline="0">
              <a:solidFill>
                <a:schemeClr val="dk1"/>
              </a:solidFill>
              <a:effectLst/>
              <a:latin typeface="+mn-lt"/>
              <a:ea typeface="+mn-ea"/>
              <a:cs typeface="+mn-cs"/>
            </a:rPr>
            <a:t>0.2</a:t>
          </a:r>
          <a:r>
            <a:rPr kumimoji="1" lang="ja-JP" altLang="en-US" sz="1100" b="0" i="0" baseline="0">
              <a:solidFill>
                <a:schemeClr val="dk1"/>
              </a:solidFill>
              <a:effectLst/>
              <a:latin typeface="+mn-lt"/>
              <a:ea typeface="+mn-ea"/>
              <a:cs typeface="+mn-cs"/>
            </a:rPr>
            <a:t>ポイント</a:t>
          </a:r>
          <a:r>
            <a:rPr kumimoji="1" lang="ja-JP" altLang="ja-JP" sz="1100" b="0" i="0" baseline="0">
              <a:solidFill>
                <a:schemeClr val="dk1"/>
              </a:solidFill>
              <a:effectLst/>
              <a:latin typeface="+mn-lt"/>
              <a:ea typeface="+mn-ea"/>
              <a:cs typeface="+mn-cs"/>
            </a:rPr>
            <a:t>悪化しており、類似団体内平均・全国町村平均との比較では高い水準となっている。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現在、国の給与水準に倣った制度設計に向けた協議を継続して行っている。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35D232C2-74BE-4F88-8101-A5D774D8EB73}"/>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365AFC62-88E5-4403-BC67-BF12B3598BF4}"/>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2" name="直線コネクタ 241">
          <a:extLst>
            <a:ext uri="{FF2B5EF4-FFF2-40B4-BE49-F238E27FC236}">
              <a16:creationId xmlns:a16="http://schemas.microsoft.com/office/drawing/2014/main" id="{6A6A9A3A-5F0E-4EB4-9595-65A2E951E28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3" name="テキスト ボックス 242">
          <a:extLst>
            <a:ext uri="{FF2B5EF4-FFF2-40B4-BE49-F238E27FC236}">
              <a16:creationId xmlns:a16="http://schemas.microsoft.com/office/drawing/2014/main" id="{AF6312AE-1B42-43AE-A086-EA511AC2E616}"/>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4" name="直線コネクタ 243">
          <a:extLst>
            <a:ext uri="{FF2B5EF4-FFF2-40B4-BE49-F238E27FC236}">
              <a16:creationId xmlns:a16="http://schemas.microsoft.com/office/drawing/2014/main" id="{0A59AB82-4846-48EB-ADDD-6CAEB2BF5D69}"/>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5" name="テキスト ボックス 244">
          <a:extLst>
            <a:ext uri="{FF2B5EF4-FFF2-40B4-BE49-F238E27FC236}">
              <a16:creationId xmlns:a16="http://schemas.microsoft.com/office/drawing/2014/main" id="{3D7A81DC-489E-48F2-9FE3-0E7BA9465D9E}"/>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a:extLst>
            <a:ext uri="{FF2B5EF4-FFF2-40B4-BE49-F238E27FC236}">
              <a16:creationId xmlns:a16="http://schemas.microsoft.com/office/drawing/2014/main" id="{E1CB6977-FB54-4188-96C2-F00DCDF554AA}"/>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a:extLst>
            <a:ext uri="{FF2B5EF4-FFF2-40B4-BE49-F238E27FC236}">
              <a16:creationId xmlns:a16="http://schemas.microsoft.com/office/drawing/2014/main" id="{B9F22D51-F8D7-401C-B5F3-A93BF5714D59}"/>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8" name="直線コネクタ 247">
          <a:extLst>
            <a:ext uri="{FF2B5EF4-FFF2-40B4-BE49-F238E27FC236}">
              <a16:creationId xmlns:a16="http://schemas.microsoft.com/office/drawing/2014/main" id="{FFDDF4D7-A868-4B25-89A6-03DD9917EB86}"/>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9" name="テキスト ボックス 248">
          <a:extLst>
            <a:ext uri="{FF2B5EF4-FFF2-40B4-BE49-F238E27FC236}">
              <a16:creationId xmlns:a16="http://schemas.microsoft.com/office/drawing/2014/main" id="{D19154EE-4F5A-4EDA-914E-8E3ED460F347}"/>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0" name="直線コネクタ 249">
          <a:extLst>
            <a:ext uri="{FF2B5EF4-FFF2-40B4-BE49-F238E27FC236}">
              <a16:creationId xmlns:a16="http://schemas.microsoft.com/office/drawing/2014/main" id="{369BF191-6E10-439F-BEDA-1D2573E50113}"/>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1" name="テキスト ボックス 250">
          <a:extLst>
            <a:ext uri="{FF2B5EF4-FFF2-40B4-BE49-F238E27FC236}">
              <a16:creationId xmlns:a16="http://schemas.microsoft.com/office/drawing/2014/main" id="{061C7642-1C00-463C-8184-6DFCDFB11B6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68C41B5-F35C-409D-83C1-EF5620B1D4B9}"/>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FD463893-402E-4546-A5C5-FA0267334EED}"/>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C1310D92-184F-49EF-97C7-BF720B7F3229}"/>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89</xdr:row>
      <xdr:rowOff>136878</xdr:rowOff>
    </xdr:to>
    <xdr:cxnSp macro="">
      <xdr:nvCxnSpPr>
        <xdr:cNvPr id="255" name="直線コネクタ 254">
          <a:extLst>
            <a:ext uri="{FF2B5EF4-FFF2-40B4-BE49-F238E27FC236}">
              <a16:creationId xmlns:a16="http://schemas.microsoft.com/office/drawing/2014/main" id="{C6A5B7B9-F760-4EBA-B616-ABF9C8D457BC}"/>
            </a:ext>
          </a:extLst>
        </xdr:cNvPr>
        <xdr:cNvCxnSpPr/>
      </xdr:nvCxnSpPr>
      <xdr:spPr>
        <a:xfrm flipV="1">
          <a:off x="17018000" y="13760450"/>
          <a:ext cx="0" cy="16354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108955</xdr:rowOff>
    </xdr:from>
    <xdr:ext cx="762000" cy="259045"/>
    <xdr:sp macro="" textlink="">
      <xdr:nvSpPr>
        <xdr:cNvPr id="256" name="給与水準   （国との比較）最小値テキスト">
          <a:extLst>
            <a:ext uri="{FF2B5EF4-FFF2-40B4-BE49-F238E27FC236}">
              <a16:creationId xmlns:a16="http://schemas.microsoft.com/office/drawing/2014/main" id="{F224C347-61DE-4B57-9A13-D3DA3E263E6C}"/>
            </a:ext>
          </a:extLst>
        </xdr:cNvPr>
        <xdr:cNvSpPr txBox="1"/>
      </xdr:nvSpPr>
      <xdr:spPr>
        <a:xfrm>
          <a:off x="17106900" y="1536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136878</xdr:rowOff>
    </xdr:from>
    <xdr:to>
      <xdr:col>81</xdr:col>
      <xdr:colOff>133350</xdr:colOff>
      <xdr:row>89</xdr:row>
      <xdr:rowOff>136878</xdr:rowOff>
    </xdr:to>
    <xdr:cxnSp macro="">
      <xdr:nvCxnSpPr>
        <xdr:cNvPr id="257" name="直線コネクタ 256">
          <a:extLst>
            <a:ext uri="{FF2B5EF4-FFF2-40B4-BE49-F238E27FC236}">
              <a16:creationId xmlns:a16="http://schemas.microsoft.com/office/drawing/2014/main" id="{9A1BADE3-0164-4B00-8FF7-C07780392C89}"/>
            </a:ext>
          </a:extLst>
        </xdr:cNvPr>
        <xdr:cNvCxnSpPr/>
      </xdr:nvCxnSpPr>
      <xdr:spPr>
        <a:xfrm>
          <a:off x="16929100" y="1539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8" name="給与水準   （国との比較）最大値テキスト">
          <a:extLst>
            <a:ext uri="{FF2B5EF4-FFF2-40B4-BE49-F238E27FC236}">
              <a16:creationId xmlns:a16="http://schemas.microsoft.com/office/drawing/2014/main" id="{99612140-75DF-46E0-9CC1-13B943C980BE}"/>
            </a:ext>
          </a:extLst>
        </xdr:cNvPr>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9" name="直線コネクタ 258">
          <a:extLst>
            <a:ext uri="{FF2B5EF4-FFF2-40B4-BE49-F238E27FC236}">
              <a16:creationId xmlns:a16="http://schemas.microsoft.com/office/drawing/2014/main" id="{B759AD17-80B7-40EA-BB98-696A86DCCE03}"/>
            </a:ext>
          </a:extLst>
        </xdr:cNvPr>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80434</xdr:rowOff>
    </xdr:from>
    <xdr:to>
      <xdr:col>81</xdr:col>
      <xdr:colOff>44450</xdr:colOff>
      <xdr:row>88</xdr:row>
      <xdr:rowOff>107245</xdr:rowOff>
    </xdr:to>
    <xdr:cxnSp macro="">
      <xdr:nvCxnSpPr>
        <xdr:cNvPr id="260" name="直線コネクタ 259">
          <a:extLst>
            <a:ext uri="{FF2B5EF4-FFF2-40B4-BE49-F238E27FC236}">
              <a16:creationId xmlns:a16="http://schemas.microsoft.com/office/drawing/2014/main" id="{094D5FF7-8B84-472C-9746-DB7BB87E35E1}"/>
            </a:ext>
          </a:extLst>
        </xdr:cNvPr>
        <xdr:cNvCxnSpPr/>
      </xdr:nvCxnSpPr>
      <xdr:spPr>
        <a:xfrm>
          <a:off x="16179800" y="15168034"/>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37693</xdr:rowOff>
    </xdr:from>
    <xdr:ext cx="762000" cy="259045"/>
    <xdr:sp macro="" textlink="">
      <xdr:nvSpPr>
        <xdr:cNvPr id="261" name="給与水準   （国との比較）平均値テキスト">
          <a:extLst>
            <a:ext uri="{FF2B5EF4-FFF2-40B4-BE49-F238E27FC236}">
              <a16:creationId xmlns:a16="http://schemas.microsoft.com/office/drawing/2014/main" id="{4E73B143-7F2B-4794-BC76-60AFA2AF8558}"/>
            </a:ext>
          </a:extLst>
        </xdr:cNvPr>
        <xdr:cNvSpPr txBox="1"/>
      </xdr:nvSpPr>
      <xdr:spPr>
        <a:xfrm>
          <a:off x="17106900" y="14439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21166</xdr:rowOff>
    </xdr:from>
    <xdr:to>
      <xdr:col>81</xdr:col>
      <xdr:colOff>95250</xdr:colOff>
      <xdr:row>85</xdr:row>
      <xdr:rowOff>122766</xdr:rowOff>
    </xdr:to>
    <xdr:sp macro="" textlink="">
      <xdr:nvSpPr>
        <xdr:cNvPr id="262" name="フローチャート: 判断 261">
          <a:extLst>
            <a:ext uri="{FF2B5EF4-FFF2-40B4-BE49-F238E27FC236}">
              <a16:creationId xmlns:a16="http://schemas.microsoft.com/office/drawing/2014/main" id="{FD883816-5853-4BCA-878C-F63223988FB3}"/>
            </a:ext>
          </a:extLst>
        </xdr:cNvPr>
        <xdr:cNvSpPr/>
      </xdr:nvSpPr>
      <xdr:spPr>
        <a:xfrm>
          <a:off x="169672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80434</xdr:rowOff>
    </xdr:from>
    <xdr:to>
      <xdr:col>77</xdr:col>
      <xdr:colOff>44450</xdr:colOff>
      <xdr:row>88</xdr:row>
      <xdr:rowOff>147461</xdr:rowOff>
    </xdr:to>
    <xdr:cxnSp macro="">
      <xdr:nvCxnSpPr>
        <xdr:cNvPr id="263" name="直線コネクタ 262">
          <a:extLst>
            <a:ext uri="{FF2B5EF4-FFF2-40B4-BE49-F238E27FC236}">
              <a16:creationId xmlns:a16="http://schemas.microsoft.com/office/drawing/2014/main" id="{7EDD2B71-C269-4772-A6D3-4B2276871B47}"/>
            </a:ext>
          </a:extLst>
        </xdr:cNvPr>
        <xdr:cNvCxnSpPr/>
      </xdr:nvCxnSpPr>
      <xdr:spPr>
        <a:xfrm flipV="1">
          <a:off x="15290800" y="15168034"/>
          <a:ext cx="8890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21166</xdr:rowOff>
    </xdr:from>
    <xdr:to>
      <xdr:col>77</xdr:col>
      <xdr:colOff>95250</xdr:colOff>
      <xdr:row>85</xdr:row>
      <xdr:rowOff>122766</xdr:rowOff>
    </xdr:to>
    <xdr:sp macro="" textlink="">
      <xdr:nvSpPr>
        <xdr:cNvPr id="264" name="フローチャート: 判断 263">
          <a:extLst>
            <a:ext uri="{FF2B5EF4-FFF2-40B4-BE49-F238E27FC236}">
              <a16:creationId xmlns:a16="http://schemas.microsoft.com/office/drawing/2014/main" id="{BC90828A-D942-44FE-B7E8-63E258561BED}"/>
            </a:ext>
          </a:extLst>
        </xdr:cNvPr>
        <xdr:cNvSpPr/>
      </xdr:nvSpPr>
      <xdr:spPr>
        <a:xfrm>
          <a:off x="16129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132943</xdr:rowOff>
    </xdr:from>
    <xdr:ext cx="736600" cy="259045"/>
    <xdr:sp macro="" textlink="">
      <xdr:nvSpPr>
        <xdr:cNvPr id="265" name="テキスト ボックス 264">
          <a:extLst>
            <a:ext uri="{FF2B5EF4-FFF2-40B4-BE49-F238E27FC236}">
              <a16:creationId xmlns:a16="http://schemas.microsoft.com/office/drawing/2014/main" id="{9C3F2586-2C5F-49CF-8ACD-4CE4AD0969CA}"/>
            </a:ext>
          </a:extLst>
        </xdr:cNvPr>
        <xdr:cNvSpPr txBox="1"/>
      </xdr:nvSpPr>
      <xdr:spPr>
        <a:xfrm>
          <a:off x="15798800" y="14363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120650</xdr:rowOff>
    </xdr:from>
    <xdr:to>
      <xdr:col>72</xdr:col>
      <xdr:colOff>203200</xdr:colOff>
      <xdr:row>88</xdr:row>
      <xdr:rowOff>147461</xdr:rowOff>
    </xdr:to>
    <xdr:cxnSp macro="">
      <xdr:nvCxnSpPr>
        <xdr:cNvPr id="266" name="直線コネクタ 265">
          <a:extLst>
            <a:ext uri="{FF2B5EF4-FFF2-40B4-BE49-F238E27FC236}">
              <a16:creationId xmlns:a16="http://schemas.microsoft.com/office/drawing/2014/main" id="{E909A992-DA4E-4D2C-B8F7-D7CE902272AE}"/>
            </a:ext>
          </a:extLst>
        </xdr:cNvPr>
        <xdr:cNvCxnSpPr/>
      </xdr:nvCxnSpPr>
      <xdr:spPr>
        <a:xfrm>
          <a:off x="14401800" y="15208250"/>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101600</xdr:rowOff>
    </xdr:from>
    <xdr:to>
      <xdr:col>73</xdr:col>
      <xdr:colOff>44450</xdr:colOff>
      <xdr:row>86</xdr:row>
      <xdr:rowOff>31750</xdr:rowOff>
    </xdr:to>
    <xdr:sp macro="" textlink="">
      <xdr:nvSpPr>
        <xdr:cNvPr id="267" name="フローチャート: 判断 266">
          <a:extLst>
            <a:ext uri="{FF2B5EF4-FFF2-40B4-BE49-F238E27FC236}">
              <a16:creationId xmlns:a16="http://schemas.microsoft.com/office/drawing/2014/main" id="{5E0640B9-07B5-4F0F-98F6-513891BED09B}"/>
            </a:ext>
          </a:extLst>
        </xdr:cNvPr>
        <xdr:cNvSpPr/>
      </xdr:nvSpPr>
      <xdr:spPr>
        <a:xfrm>
          <a:off x="15240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41927</xdr:rowOff>
    </xdr:from>
    <xdr:ext cx="762000" cy="259045"/>
    <xdr:sp macro="" textlink="">
      <xdr:nvSpPr>
        <xdr:cNvPr id="268" name="テキスト ボックス 267">
          <a:extLst>
            <a:ext uri="{FF2B5EF4-FFF2-40B4-BE49-F238E27FC236}">
              <a16:creationId xmlns:a16="http://schemas.microsoft.com/office/drawing/2014/main" id="{8F860ECE-F423-4CAF-9BC1-1545ED6F50CE}"/>
            </a:ext>
          </a:extLst>
        </xdr:cNvPr>
        <xdr:cNvSpPr txBox="1"/>
      </xdr:nvSpPr>
      <xdr:spPr>
        <a:xfrm>
          <a:off x="14909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115005</xdr:rowOff>
    </xdr:from>
    <xdr:to>
      <xdr:col>68</xdr:col>
      <xdr:colOff>152400</xdr:colOff>
      <xdr:row>88</xdr:row>
      <xdr:rowOff>120650</xdr:rowOff>
    </xdr:to>
    <xdr:cxnSp macro="">
      <xdr:nvCxnSpPr>
        <xdr:cNvPr id="269" name="直線コネクタ 268">
          <a:extLst>
            <a:ext uri="{FF2B5EF4-FFF2-40B4-BE49-F238E27FC236}">
              <a16:creationId xmlns:a16="http://schemas.microsoft.com/office/drawing/2014/main" id="{E7F51A10-6DD7-4626-8F22-7F6EF3F9E0FF}"/>
            </a:ext>
          </a:extLst>
        </xdr:cNvPr>
        <xdr:cNvCxnSpPr/>
      </xdr:nvCxnSpPr>
      <xdr:spPr>
        <a:xfrm>
          <a:off x="13512800" y="14859705"/>
          <a:ext cx="889000" cy="348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141816</xdr:rowOff>
    </xdr:from>
    <xdr:to>
      <xdr:col>68</xdr:col>
      <xdr:colOff>203200</xdr:colOff>
      <xdr:row>86</xdr:row>
      <xdr:rowOff>71966</xdr:rowOff>
    </xdr:to>
    <xdr:sp macro="" textlink="">
      <xdr:nvSpPr>
        <xdr:cNvPr id="270" name="フローチャート: 判断 269">
          <a:extLst>
            <a:ext uri="{FF2B5EF4-FFF2-40B4-BE49-F238E27FC236}">
              <a16:creationId xmlns:a16="http://schemas.microsoft.com/office/drawing/2014/main" id="{E1B27617-A115-4F91-B871-5F821C3D0413}"/>
            </a:ext>
          </a:extLst>
        </xdr:cNvPr>
        <xdr:cNvSpPr/>
      </xdr:nvSpPr>
      <xdr:spPr>
        <a:xfrm>
          <a:off x="14351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82143</xdr:rowOff>
    </xdr:from>
    <xdr:ext cx="762000" cy="259045"/>
    <xdr:sp macro="" textlink="">
      <xdr:nvSpPr>
        <xdr:cNvPr id="271" name="テキスト ボックス 270">
          <a:extLst>
            <a:ext uri="{FF2B5EF4-FFF2-40B4-BE49-F238E27FC236}">
              <a16:creationId xmlns:a16="http://schemas.microsoft.com/office/drawing/2014/main" id="{36D6651E-5983-4021-9378-2C12A3F18165}"/>
            </a:ext>
          </a:extLst>
        </xdr:cNvPr>
        <xdr:cNvSpPr txBox="1"/>
      </xdr:nvSpPr>
      <xdr:spPr>
        <a:xfrm>
          <a:off x="14020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141816</xdr:rowOff>
    </xdr:from>
    <xdr:to>
      <xdr:col>64</xdr:col>
      <xdr:colOff>152400</xdr:colOff>
      <xdr:row>86</xdr:row>
      <xdr:rowOff>71966</xdr:rowOff>
    </xdr:to>
    <xdr:sp macro="" textlink="">
      <xdr:nvSpPr>
        <xdr:cNvPr id="272" name="フローチャート: 判断 271">
          <a:extLst>
            <a:ext uri="{FF2B5EF4-FFF2-40B4-BE49-F238E27FC236}">
              <a16:creationId xmlns:a16="http://schemas.microsoft.com/office/drawing/2014/main" id="{FC471256-7AE4-45DE-AE19-96AB6F8840B8}"/>
            </a:ext>
          </a:extLst>
        </xdr:cNvPr>
        <xdr:cNvSpPr/>
      </xdr:nvSpPr>
      <xdr:spPr>
        <a:xfrm>
          <a:off x="13462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82143</xdr:rowOff>
    </xdr:from>
    <xdr:ext cx="762000" cy="259045"/>
    <xdr:sp macro="" textlink="">
      <xdr:nvSpPr>
        <xdr:cNvPr id="273" name="テキスト ボックス 272">
          <a:extLst>
            <a:ext uri="{FF2B5EF4-FFF2-40B4-BE49-F238E27FC236}">
              <a16:creationId xmlns:a16="http://schemas.microsoft.com/office/drawing/2014/main" id="{35977CDD-3704-4A59-9DBE-4DCB152E3034}"/>
            </a:ext>
          </a:extLst>
        </xdr:cNvPr>
        <xdr:cNvSpPr txBox="1"/>
      </xdr:nvSpPr>
      <xdr:spPr>
        <a:xfrm>
          <a:off x="13131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95BE288B-A45E-43B9-94CE-225911DDE08D}"/>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F8621BA9-16DA-404C-BDAF-B6761099425A}"/>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11586F84-9D5F-401A-B569-EA70F366008D}"/>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6D7C98DF-B8C1-4E48-8F63-35A60AC857C1}"/>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6C23EAFD-8900-4AD6-8D58-328A1120211F}"/>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56445</xdr:rowOff>
    </xdr:from>
    <xdr:to>
      <xdr:col>81</xdr:col>
      <xdr:colOff>95250</xdr:colOff>
      <xdr:row>88</xdr:row>
      <xdr:rowOff>158045</xdr:rowOff>
    </xdr:to>
    <xdr:sp macro="" textlink="">
      <xdr:nvSpPr>
        <xdr:cNvPr id="279" name="楕円 278">
          <a:extLst>
            <a:ext uri="{FF2B5EF4-FFF2-40B4-BE49-F238E27FC236}">
              <a16:creationId xmlns:a16="http://schemas.microsoft.com/office/drawing/2014/main" id="{9FF93E63-5D7F-4E1F-9A77-C19F4918CF94}"/>
            </a:ext>
          </a:extLst>
        </xdr:cNvPr>
        <xdr:cNvSpPr/>
      </xdr:nvSpPr>
      <xdr:spPr>
        <a:xfrm>
          <a:off x="16967200" y="1514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28522</xdr:rowOff>
    </xdr:from>
    <xdr:ext cx="762000" cy="259045"/>
    <xdr:sp macro="" textlink="">
      <xdr:nvSpPr>
        <xdr:cNvPr id="280" name="給与水準   （国との比較）該当値テキスト">
          <a:extLst>
            <a:ext uri="{FF2B5EF4-FFF2-40B4-BE49-F238E27FC236}">
              <a16:creationId xmlns:a16="http://schemas.microsoft.com/office/drawing/2014/main" id="{2AC4D884-2A90-4316-8DC5-B8FACAB016EA}"/>
            </a:ext>
          </a:extLst>
        </xdr:cNvPr>
        <xdr:cNvSpPr txBox="1"/>
      </xdr:nvSpPr>
      <xdr:spPr>
        <a:xfrm>
          <a:off x="17106900" y="15116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29634</xdr:rowOff>
    </xdr:from>
    <xdr:to>
      <xdr:col>77</xdr:col>
      <xdr:colOff>95250</xdr:colOff>
      <xdr:row>88</xdr:row>
      <xdr:rowOff>131234</xdr:rowOff>
    </xdr:to>
    <xdr:sp macro="" textlink="">
      <xdr:nvSpPr>
        <xdr:cNvPr id="281" name="楕円 280">
          <a:extLst>
            <a:ext uri="{FF2B5EF4-FFF2-40B4-BE49-F238E27FC236}">
              <a16:creationId xmlns:a16="http://schemas.microsoft.com/office/drawing/2014/main" id="{0E1A19C0-9517-4322-9A16-7701F76BAF17}"/>
            </a:ext>
          </a:extLst>
        </xdr:cNvPr>
        <xdr:cNvSpPr/>
      </xdr:nvSpPr>
      <xdr:spPr>
        <a:xfrm>
          <a:off x="161290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116011</xdr:rowOff>
    </xdr:from>
    <xdr:ext cx="736600" cy="259045"/>
    <xdr:sp macro="" textlink="">
      <xdr:nvSpPr>
        <xdr:cNvPr id="282" name="テキスト ボックス 281">
          <a:extLst>
            <a:ext uri="{FF2B5EF4-FFF2-40B4-BE49-F238E27FC236}">
              <a16:creationId xmlns:a16="http://schemas.microsoft.com/office/drawing/2014/main" id="{E4DC5D44-77F5-4CF7-B0F9-63A77828888E}"/>
            </a:ext>
          </a:extLst>
        </xdr:cNvPr>
        <xdr:cNvSpPr txBox="1"/>
      </xdr:nvSpPr>
      <xdr:spPr>
        <a:xfrm>
          <a:off x="15798800" y="152036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96661</xdr:rowOff>
    </xdr:from>
    <xdr:to>
      <xdr:col>73</xdr:col>
      <xdr:colOff>44450</xdr:colOff>
      <xdr:row>89</xdr:row>
      <xdr:rowOff>26811</xdr:rowOff>
    </xdr:to>
    <xdr:sp macro="" textlink="">
      <xdr:nvSpPr>
        <xdr:cNvPr id="283" name="楕円 282">
          <a:extLst>
            <a:ext uri="{FF2B5EF4-FFF2-40B4-BE49-F238E27FC236}">
              <a16:creationId xmlns:a16="http://schemas.microsoft.com/office/drawing/2014/main" id="{EB694804-CC70-4C79-A651-706822882F91}"/>
            </a:ext>
          </a:extLst>
        </xdr:cNvPr>
        <xdr:cNvSpPr/>
      </xdr:nvSpPr>
      <xdr:spPr>
        <a:xfrm>
          <a:off x="15240000" y="1518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11588</xdr:rowOff>
    </xdr:from>
    <xdr:ext cx="762000" cy="259045"/>
    <xdr:sp macro="" textlink="">
      <xdr:nvSpPr>
        <xdr:cNvPr id="284" name="テキスト ボックス 283">
          <a:extLst>
            <a:ext uri="{FF2B5EF4-FFF2-40B4-BE49-F238E27FC236}">
              <a16:creationId xmlns:a16="http://schemas.microsoft.com/office/drawing/2014/main" id="{4F2D986B-F213-413B-91CF-BDC28F278BCB}"/>
            </a:ext>
          </a:extLst>
        </xdr:cNvPr>
        <xdr:cNvSpPr txBox="1"/>
      </xdr:nvSpPr>
      <xdr:spPr>
        <a:xfrm>
          <a:off x="14909800" y="15270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69850</xdr:rowOff>
    </xdr:from>
    <xdr:to>
      <xdr:col>68</xdr:col>
      <xdr:colOff>203200</xdr:colOff>
      <xdr:row>89</xdr:row>
      <xdr:rowOff>0</xdr:rowOff>
    </xdr:to>
    <xdr:sp macro="" textlink="">
      <xdr:nvSpPr>
        <xdr:cNvPr id="285" name="楕円 284">
          <a:extLst>
            <a:ext uri="{FF2B5EF4-FFF2-40B4-BE49-F238E27FC236}">
              <a16:creationId xmlns:a16="http://schemas.microsoft.com/office/drawing/2014/main" id="{7E969EB9-E003-4A64-BFCD-B31055124687}"/>
            </a:ext>
          </a:extLst>
        </xdr:cNvPr>
        <xdr:cNvSpPr/>
      </xdr:nvSpPr>
      <xdr:spPr>
        <a:xfrm>
          <a:off x="14351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156227</xdr:rowOff>
    </xdr:from>
    <xdr:ext cx="762000" cy="259045"/>
    <xdr:sp macro="" textlink="">
      <xdr:nvSpPr>
        <xdr:cNvPr id="286" name="テキスト ボックス 285">
          <a:extLst>
            <a:ext uri="{FF2B5EF4-FFF2-40B4-BE49-F238E27FC236}">
              <a16:creationId xmlns:a16="http://schemas.microsoft.com/office/drawing/2014/main" id="{8C4F8041-A889-4D7D-A8BB-3FFFBBDD00E4}"/>
            </a:ext>
          </a:extLst>
        </xdr:cNvPr>
        <xdr:cNvSpPr txBox="1"/>
      </xdr:nvSpPr>
      <xdr:spPr>
        <a:xfrm>
          <a:off x="14020800" y="1524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64205</xdr:rowOff>
    </xdr:from>
    <xdr:to>
      <xdr:col>64</xdr:col>
      <xdr:colOff>152400</xdr:colOff>
      <xdr:row>86</xdr:row>
      <xdr:rowOff>165805</xdr:rowOff>
    </xdr:to>
    <xdr:sp macro="" textlink="">
      <xdr:nvSpPr>
        <xdr:cNvPr id="287" name="楕円 286">
          <a:extLst>
            <a:ext uri="{FF2B5EF4-FFF2-40B4-BE49-F238E27FC236}">
              <a16:creationId xmlns:a16="http://schemas.microsoft.com/office/drawing/2014/main" id="{1428E11F-7958-4A52-B941-BFC687C6D6E9}"/>
            </a:ext>
          </a:extLst>
        </xdr:cNvPr>
        <xdr:cNvSpPr/>
      </xdr:nvSpPr>
      <xdr:spPr>
        <a:xfrm>
          <a:off x="13462000" y="1480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150582</xdr:rowOff>
    </xdr:from>
    <xdr:ext cx="762000" cy="259045"/>
    <xdr:sp macro="" textlink="">
      <xdr:nvSpPr>
        <xdr:cNvPr id="288" name="テキスト ボックス 287">
          <a:extLst>
            <a:ext uri="{FF2B5EF4-FFF2-40B4-BE49-F238E27FC236}">
              <a16:creationId xmlns:a16="http://schemas.microsoft.com/office/drawing/2014/main" id="{B38BFCB5-3142-4360-BE62-4AE018E67BE0}"/>
            </a:ext>
          </a:extLst>
        </xdr:cNvPr>
        <xdr:cNvSpPr txBox="1"/>
      </xdr:nvSpPr>
      <xdr:spPr>
        <a:xfrm>
          <a:off x="13131800" y="1489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B8CD48FE-10A1-42BD-B6BC-0F63A7EF0653}"/>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FA3F398C-4929-4C83-A4BC-504362D7E872}"/>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66B3FD20-613F-4AC1-A57C-18EC19EA32A3}"/>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3AED4C04-BDDD-462E-9ABF-6C1F54AE913F}"/>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80941A60-21FF-4E21-8D86-49C24CAC9BAB}"/>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9DC135F7-1E11-49BD-B9A8-BD3970E47441}"/>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B0D7AA82-290F-40BA-89BD-16B659C8D6C3}"/>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1071FD3C-92A0-4AD0-B185-1B056982F487}"/>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6229A3C1-B1D3-43C3-9143-4501B290620D}"/>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E7D1530E-0961-4765-A62C-7D122B89CAFC}"/>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3FEE658A-99BA-497F-847B-3E9D128C2A0E}"/>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7DA1A32D-E916-4873-895A-90F214E7CEA9}"/>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D5F2B316-EAED-42E8-BC4E-1629DBB4019D}"/>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類似団体と比較して、やや高い水準となっている。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職員の年齢構成上、今後は退職者が増加していく見込みであるため過去に策定した定員管理計画の検証や事務事業の見直し、今後の人口推計を踏まえ適切な定員管理を行う必要がある。</a:t>
          </a:r>
          <a:endParaRPr lang="ja-JP" altLang="ja-JP" sz="1400">
            <a:effectLst/>
          </a:endParaRPr>
        </a:p>
        <a:p>
          <a:pPr eaLnBrk="1" fontAlgn="auto" latinLnBrk="0" hangingPunct="1"/>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5560CDF4-1BCF-44FD-86B4-461E165275B5}"/>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23FC4818-3C4D-432B-AB78-9B660E0E0FDA}"/>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6B0667D9-30F3-4D3C-9195-8F68E9210179}"/>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5" name="直線コネクタ 304">
          <a:extLst>
            <a:ext uri="{FF2B5EF4-FFF2-40B4-BE49-F238E27FC236}">
              <a16:creationId xmlns:a16="http://schemas.microsoft.com/office/drawing/2014/main" id="{59819D00-9F33-4C2A-97EF-08C14A026775}"/>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6" name="テキスト ボックス 305">
          <a:extLst>
            <a:ext uri="{FF2B5EF4-FFF2-40B4-BE49-F238E27FC236}">
              <a16:creationId xmlns:a16="http://schemas.microsoft.com/office/drawing/2014/main" id="{6FF656F4-B2A3-48A8-AB05-5BCAB28088A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7" name="直線コネクタ 306">
          <a:extLst>
            <a:ext uri="{FF2B5EF4-FFF2-40B4-BE49-F238E27FC236}">
              <a16:creationId xmlns:a16="http://schemas.microsoft.com/office/drawing/2014/main" id="{17F8E633-C75E-4BD9-89B7-632F7A30AD2B}"/>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8" name="テキスト ボックス 307">
          <a:extLst>
            <a:ext uri="{FF2B5EF4-FFF2-40B4-BE49-F238E27FC236}">
              <a16:creationId xmlns:a16="http://schemas.microsoft.com/office/drawing/2014/main" id="{E1E6A5B9-AF87-438A-97D2-EB5C13D48975}"/>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9" name="直線コネクタ 308">
          <a:extLst>
            <a:ext uri="{FF2B5EF4-FFF2-40B4-BE49-F238E27FC236}">
              <a16:creationId xmlns:a16="http://schemas.microsoft.com/office/drawing/2014/main" id="{D0C9AC71-2A2C-4182-BE28-86EA8529E81A}"/>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0" name="テキスト ボックス 309">
          <a:extLst>
            <a:ext uri="{FF2B5EF4-FFF2-40B4-BE49-F238E27FC236}">
              <a16:creationId xmlns:a16="http://schemas.microsoft.com/office/drawing/2014/main" id="{92E3DF53-4769-4711-A389-E69572C4734A}"/>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1" name="直線コネクタ 310">
          <a:extLst>
            <a:ext uri="{FF2B5EF4-FFF2-40B4-BE49-F238E27FC236}">
              <a16:creationId xmlns:a16="http://schemas.microsoft.com/office/drawing/2014/main" id="{2B8E958C-DAF3-44A6-A463-A1D5BB199F76}"/>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2" name="テキスト ボックス 311">
          <a:extLst>
            <a:ext uri="{FF2B5EF4-FFF2-40B4-BE49-F238E27FC236}">
              <a16:creationId xmlns:a16="http://schemas.microsoft.com/office/drawing/2014/main" id="{50DA5226-75A6-4849-A693-ACF4B9C854EE}"/>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B436A90A-5C29-4D16-B410-365077CE025E}"/>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64C73AE8-6145-49F1-814F-2E1AEE64F2EE}"/>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78004</xdr:rowOff>
    </xdr:from>
    <xdr:to>
      <xdr:col>81</xdr:col>
      <xdr:colOff>44450</xdr:colOff>
      <xdr:row>67</xdr:row>
      <xdr:rowOff>123444</xdr:rowOff>
    </xdr:to>
    <xdr:cxnSp macro="">
      <xdr:nvCxnSpPr>
        <xdr:cNvPr id="315" name="直線コネクタ 314">
          <a:extLst>
            <a:ext uri="{FF2B5EF4-FFF2-40B4-BE49-F238E27FC236}">
              <a16:creationId xmlns:a16="http://schemas.microsoft.com/office/drawing/2014/main" id="{CCE67BED-83DC-4E34-99AE-41CD6D7E92F5}"/>
            </a:ext>
          </a:extLst>
        </xdr:cNvPr>
        <xdr:cNvCxnSpPr/>
      </xdr:nvCxnSpPr>
      <xdr:spPr>
        <a:xfrm flipV="1">
          <a:off x="17018000" y="10365004"/>
          <a:ext cx="0" cy="1245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95521</xdr:rowOff>
    </xdr:from>
    <xdr:ext cx="762000" cy="259045"/>
    <xdr:sp macro="" textlink="">
      <xdr:nvSpPr>
        <xdr:cNvPr id="316" name="定員管理の状況最小値テキスト">
          <a:extLst>
            <a:ext uri="{FF2B5EF4-FFF2-40B4-BE49-F238E27FC236}">
              <a16:creationId xmlns:a16="http://schemas.microsoft.com/office/drawing/2014/main" id="{30EC6FC7-6E23-4F39-97BA-DA5605891AA9}"/>
            </a:ext>
          </a:extLst>
        </xdr:cNvPr>
        <xdr:cNvSpPr txBox="1"/>
      </xdr:nvSpPr>
      <xdr:spPr>
        <a:xfrm>
          <a:off x="17106900" y="11582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123444</xdr:rowOff>
    </xdr:from>
    <xdr:to>
      <xdr:col>81</xdr:col>
      <xdr:colOff>133350</xdr:colOff>
      <xdr:row>67</xdr:row>
      <xdr:rowOff>123444</xdr:rowOff>
    </xdr:to>
    <xdr:cxnSp macro="">
      <xdr:nvCxnSpPr>
        <xdr:cNvPr id="317" name="直線コネクタ 316">
          <a:extLst>
            <a:ext uri="{FF2B5EF4-FFF2-40B4-BE49-F238E27FC236}">
              <a16:creationId xmlns:a16="http://schemas.microsoft.com/office/drawing/2014/main" id="{31E9C9E1-BFAE-40BE-8BDA-A25523293799}"/>
            </a:ext>
          </a:extLst>
        </xdr:cNvPr>
        <xdr:cNvCxnSpPr/>
      </xdr:nvCxnSpPr>
      <xdr:spPr>
        <a:xfrm>
          <a:off x="16929100" y="11610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164381</xdr:rowOff>
    </xdr:from>
    <xdr:ext cx="762000" cy="259045"/>
    <xdr:sp macro="" textlink="">
      <xdr:nvSpPr>
        <xdr:cNvPr id="318" name="定員管理の状況最大値テキスト">
          <a:extLst>
            <a:ext uri="{FF2B5EF4-FFF2-40B4-BE49-F238E27FC236}">
              <a16:creationId xmlns:a16="http://schemas.microsoft.com/office/drawing/2014/main" id="{006C26B9-75A3-4B7C-8C97-89120F968AA8}"/>
            </a:ext>
          </a:extLst>
        </xdr:cNvPr>
        <xdr:cNvSpPr txBox="1"/>
      </xdr:nvSpPr>
      <xdr:spPr>
        <a:xfrm>
          <a:off x="17106900" y="10108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78004</xdr:rowOff>
    </xdr:from>
    <xdr:to>
      <xdr:col>81</xdr:col>
      <xdr:colOff>133350</xdr:colOff>
      <xdr:row>60</xdr:row>
      <xdr:rowOff>78004</xdr:rowOff>
    </xdr:to>
    <xdr:cxnSp macro="">
      <xdr:nvCxnSpPr>
        <xdr:cNvPr id="319" name="直線コネクタ 318">
          <a:extLst>
            <a:ext uri="{FF2B5EF4-FFF2-40B4-BE49-F238E27FC236}">
              <a16:creationId xmlns:a16="http://schemas.microsoft.com/office/drawing/2014/main" id="{52F639FD-E776-47A0-9AD8-F5FD1C8614D9}"/>
            </a:ext>
          </a:extLst>
        </xdr:cNvPr>
        <xdr:cNvCxnSpPr/>
      </xdr:nvCxnSpPr>
      <xdr:spPr>
        <a:xfrm>
          <a:off x="16929100" y="10365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157988</xdr:rowOff>
    </xdr:from>
    <xdr:to>
      <xdr:col>81</xdr:col>
      <xdr:colOff>44450</xdr:colOff>
      <xdr:row>62</xdr:row>
      <xdr:rowOff>1498</xdr:rowOff>
    </xdr:to>
    <xdr:cxnSp macro="">
      <xdr:nvCxnSpPr>
        <xdr:cNvPr id="320" name="直線コネクタ 319">
          <a:extLst>
            <a:ext uri="{FF2B5EF4-FFF2-40B4-BE49-F238E27FC236}">
              <a16:creationId xmlns:a16="http://schemas.microsoft.com/office/drawing/2014/main" id="{CDF702EC-D116-409D-B190-0AD0A1DB2DBD}"/>
            </a:ext>
          </a:extLst>
        </xdr:cNvPr>
        <xdr:cNvCxnSpPr/>
      </xdr:nvCxnSpPr>
      <xdr:spPr>
        <a:xfrm>
          <a:off x="16179800" y="10616438"/>
          <a:ext cx="838200" cy="14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98620</xdr:rowOff>
    </xdr:from>
    <xdr:ext cx="762000" cy="259045"/>
    <xdr:sp macro="" textlink="">
      <xdr:nvSpPr>
        <xdr:cNvPr id="321" name="定員管理の状況平均値テキスト">
          <a:extLst>
            <a:ext uri="{FF2B5EF4-FFF2-40B4-BE49-F238E27FC236}">
              <a16:creationId xmlns:a16="http://schemas.microsoft.com/office/drawing/2014/main" id="{1BBDE915-BB11-466F-B3BA-A8A66365DD43}"/>
            </a:ext>
          </a:extLst>
        </xdr:cNvPr>
        <xdr:cNvSpPr txBox="1"/>
      </xdr:nvSpPr>
      <xdr:spPr>
        <a:xfrm>
          <a:off x="17106900" y="10385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82093</xdr:rowOff>
    </xdr:from>
    <xdr:to>
      <xdr:col>81</xdr:col>
      <xdr:colOff>95250</xdr:colOff>
      <xdr:row>62</xdr:row>
      <xdr:rowOff>12243</xdr:rowOff>
    </xdr:to>
    <xdr:sp macro="" textlink="">
      <xdr:nvSpPr>
        <xdr:cNvPr id="322" name="フローチャート: 判断 321">
          <a:extLst>
            <a:ext uri="{FF2B5EF4-FFF2-40B4-BE49-F238E27FC236}">
              <a16:creationId xmlns:a16="http://schemas.microsoft.com/office/drawing/2014/main" id="{B2FB039F-752D-43A4-A3BD-591DC0DF3638}"/>
            </a:ext>
          </a:extLst>
        </xdr:cNvPr>
        <xdr:cNvSpPr/>
      </xdr:nvSpPr>
      <xdr:spPr>
        <a:xfrm>
          <a:off x="16967200" y="105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147371</xdr:rowOff>
    </xdr:from>
    <xdr:to>
      <xdr:col>77</xdr:col>
      <xdr:colOff>44450</xdr:colOff>
      <xdr:row>61</xdr:row>
      <xdr:rowOff>157988</xdr:rowOff>
    </xdr:to>
    <xdr:cxnSp macro="">
      <xdr:nvCxnSpPr>
        <xdr:cNvPr id="323" name="直線コネクタ 322">
          <a:extLst>
            <a:ext uri="{FF2B5EF4-FFF2-40B4-BE49-F238E27FC236}">
              <a16:creationId xmlns:a16="http://schemas.microsoft.com/office/drawing/2014/main" id="{5B32350C-611F-4010-B399-8531A66E4B93}"/>
            </a:ext>
          </a:extLst>
        </xdr:cNvPr>
        <xdr:cNvCxnSpPr/>
      </xdr:nvCxnSpPr>
      <xdr:spPr>
        <a:xfrm>
          <a:off x="15290800" y="10605821"/>
          <a:ext cx="889000" cy="10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76302</xdr:rowOff>
    </xdr:from>
    <xdr:to>
      <xdr:col>77</xdr:col>
      <xdr:colOff>95250</xdr:colOff>
      <xdr:row>62</xdr:row>
      <xdr:rowOff>6452</xdr:rowOff>
    </xdr:to>
    <xdr:sp macro="" textlink="">
      <xdr:nvSpPr>
        <xdr:cNvPr id="324" name="フローチャート: 判断 323">
          <a:extLst>
            <a:ext uri="{FF2B5EF4-FFF2-40B4-BE49-F238E27FC236}">
              <a16:creationId xmlns:a16="http://schemas.microsoft.com/office/drawing/2014/main" id="{50F35D40-E14B-4590-B6A2-CD1A66D39411}"/>
            </a:ext>
          </a:extLst>
        </xdr:cNvPr>
        <xdr:cNvSpPr/>
      </xdr:nvSpPr>
      <xdr:spPr>
        <a:xfrm>
          <a:off x="16129000" y="1053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16629</xdr:rowOff>
    </xdr:from>
    <xdr:ext cx="736600" cy="259045"/>
    <xdr:sp macro="" textlink="">
      <xdr:nvSpPr>
        <xdr:cNvPr id="325" name="テキスト ボックス 324">
          <a:extLst>
            <a:ext uri="{FF2B5EF4-FFF2-40B4-BE49-F238E27FC236}">
              <a16:creationId xmlns:a16="http://schemas.microsoft.com/office/drawing/2014/main" id="{5318952A-90EB-4E71-8A65-4A9BD2BF37FF}"/>
            </a:ext>
          </a:extLst>
        </xdr:cNvPr>
        <xdr:cNvSpPr txBox="1"/>
      </xdr:nvSpPr>
      <xdr:spPr>
        <a:xfrm>
          <a:off x="15798800" y="10303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141580</xdr:rowOff>
    </xdr:from>
    <xdr:to>
      <xdr:col>72</xdr:col>
      <xdr:colOff>203200</xdr:colOff>
      <xdr:row>61</xdr:row>
      <xdr:rowOff>147371</xdr:rowOff>
    </xdr:to>
    <xdr:cxnSp macro="">
      <xdr:nvCxnSpPr>
        <xdr:cNvPr id="326" name="直線コネクタ 325">
          <a:extLst>
            <a:ext uri="{FF2B5EF4-FFF2-40B4-BE49-F238E27FC236}">
              <a16:creationId xmlns:a16="http://schemas.microsoft.com/office/drawing/2014/main" id="{8A72BB9D-7D79-4957-AC02-0289B7D1A1A9}"/>
            </a:ext>
          </a:extLst>
        </xdr:cNvPr>
        <xdr:cNvCxnSpPr/>
      </xdr:nvCxnSpPr>
      <xdr:spPr>
        <a:xfrm>
          <a:off x="14401800" y="10600030"/>
          <a:ext cx="889000" cy="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75819</xdr:rowOff>
    </xdr:from>
    <xdr:to>
      <xdr:col>73</xdr:col>
      <xdr:colOff>44450</xdr:colOff>
      <xdr:row>62</xdr:row>
      <xdr:rowOff>5969</xdr:rowOff>
    </xdr:to>
    <xdr:sp macro="" textlink="">
      <xdr:nvSpPr>
        <xdr:cNvPr id="327" name="フローチャート: 判断 326">
          <a:extLst>
            <a:ext uri="{FF2B5EF4-FFF2-40B4-BE49-F238E27FC236}">
              <a16:creationId xmlns:a16="http://schemas.microsoft.com/office/drawing/2014/main" id="{C03C9735-632B-4DD8-89A4-5A090266D30B}"/>
            </a:ext>
          </a:extLst>
        </xdr:cNvPr>
        <xdr:cNvSpPr/>
      </xdr:nvSpPr>
      <xdr:spPr>
        <a:xfrm>
          <a:off x="15240000" y="1053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16146</xdr:rowOff>
    </xdr:from>
    <xdr:ext cx="762000" cy="259045"/>
    <xdr:sp macro="" textlink="">
      <xdr:nvSpPr>
        <xdr:cNvPr id="328" name="テキスト ボックス 327">
          <a:extLst>
            <a:ext uri="{FF2B5EF4-FFF2-40B4-BE49-F238E27FC236}">
              <a16:creationId xmlns:a16="http://schemas.microsoft.com/office/drawing/2014/main" id="{641CAF8B-61F4-4E1E-BE6D-1D048852122D}"/>
            </a:ext>
          </a:extLst>
        </xdr:cNvPr>
        <xdr:cNvSpPr txBox="1"/>
      </xdr:nvSpPr>
      <xdr:spPr>
        <a:xfrm>
          <a:off x="14909800" y="10303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141580</xdr:rowOff>
    </xdr:from>
    <xdr:to>
      <xdr:col>68</xdr:col>
      <xdr:colOff>152400</xdr:colOff>
      <xdr:row>61</xdr:row>
      <xdr:rowOff>142545</xdr:rowOff>
    </xdr:to>
    <xdr:cxnSp macro="">
      <xdr:nvCxnSpPr>
        <xdr:cNvPr id="329" name="直線コネクタ 328">
          <a:extLst>
            <a:ext uri="{FF2B5EF4-FFF2-40B4-BE49-F238E27FC236}">
              <a16:creationId xmlns:a16="http://schemas.microsoft.com/office/drawing/2014/main" id="{E18DF78A-2BBC-4546-8859-CD448A2A4A42}"/>
            </a:ext>
          </a:extLst>
        </xdr:cNvPr>
        <xdr:cNvCxnSpPr/>
      </xdr:nvCxnSpPr>
      <xdr:spPr>
        <a:xfrm flipV="1">
          <a:off x="13512800" y="10600030"/>
          <a:ext cx="889000" cy="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16942</xdr:rowOff>
    </xdr:from>
    <xdr:to>
      <xdr:col>68</xdr:col>
      <xdr:colOff>203200</xdr:colOff>
      <xdr:row>61</xdr:row>
      <xdr:rowOff>118542</xdr:rowOff>
    </xdr:to>
    <xdr:sp macro="" textlink="">
      <xdr:nvSpPr>
        <xdr:cNvPr id="330" name="フローチャート: 判断 329">
          <a:extLst>
            <a:ext uri="{FF2B5EF4-FFF2-40B4-BE49-F238E27FC236}">
              <a16:creationId xmlns:a16="http://schemas.microsoft.com/office/drawing/2014/main" id="{826A79FC-E716-44EE-BBA8-8A4E7C6B2339}"/>
            </a:ext>
          </a:extLst>
        </xdr:cNvPr>
        <xdr:cNvSpPr/>
      </xdr:nvSpPr>
      <xdr:spPr>
        <a:xfrm>
          <a:off x="14351000" y="1047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128719</xdr:rowOff>
    </xdr:from>
    <xdr:ext cx="762000" cy="259045"/>
    <xdr:sp macro="" textlink="">
      <xdr:nvSpPr>
        <xdr:cNvPr id="331" name="テキスト ボックス 330">
          <a:extLst>
            <a:ext uri="{FF2B5EF4-FFF2-40B4-BE49-F238E27FC236}">
              <a16:creationId xmlns:a16="http://schemas.microsoft.com/office/drawing/2014/main" id="{6C5E79A9-37D9-45E4-9946-CADDD48DC793}"/>
            </a:ext>
          </a:extLst>
        </xdr:cNvPr>
        <xdr:cNvSpPr txBox="1"/>
      </xdr:nvSpPr>
      <xdr:spPr>
        <a:xfrm>
          <a:off x="14020800" y="1024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6807</xdr:rowOff>
    </xdr:from>
    <xdr:to>
      <xdr:col>64</xdr:col>
      <xdr:colOff>152400</xdr:colOff>
      <xdr:row>61</xdr:row>
      <xdr:rowOff>108407</xdr:rowOff>
    </xdr:to>
    <xdr:sp macro="" textlink="">
      <xdr:nvSpPr>
        <xdr:cNvPr id="332" name="フローチャート: 判断 331">
          <a:extLst>
            <a:ext uri="{FF2B5EF4-FFF2-40B4-BE49-F238E27FC236}">
              <a16:creationId xmlns:a16="http://schemas.microsoft.com/office/drawing/2014/main" id="{87591146-2B91-49A9-942F-7ECD24F9D2FE}"/>
            </a:ext>
          </a:extLst>
        </xdr:cNvPr>
        <xdr:cNvSpPr/>
      </xdr:nvSpPr>
      <xdr:spPr>
        <a:xfrm>
          <a:off x="13462000" y="104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118584</xdr:rowOff>
    </xdr:from>
    <xdr:ext cx="762000" cy="259045"/>
    <xdr:sp macro="" textlink="">
      <xdr:nvSpPr>
        <xdr:cNvPr id="333" name="テキスト ボックス 332">
          <a:extLst>
            <a:ext uri="{FF2B5EF4-FFF2-40B4-BE49-F238E27FC236}">
              <a16:creationId xmlns:a16="http://schemas.microsoft.com/office/drawing/2014/main" id="{E0B1734F-A848-464A-9C9C-6C1B89578440}"/>
            </a:ext>
          </a:extLst>
        </xdr:cNvPr>
        <xdr:cNvSpPr txBox="1"/>
      </xdr:nvSpPr>
      <xdr:spPr>
        <a:xfrm>
          <a:off x="13131800" y="102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2F8CA2C9-4DE6-43C1-AF6C-804C7D9A8258}"/>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DA51A302-5D9A-4382-94C1-AA6E3059A35F}"/>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4008F34E-BE84-42FE-964B-4AAAC6997EBA}"/>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A50689D9-574D-432E-B227-6D8AB2CC0CCB}"/>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9E30CF11-3EC7-426D-AA24-B5F10A7323F7}"/>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122148</xdr:rowOff>
    </xdr:from>
    <xdr:to>
      <xdr:col>81</xdr:col>
      <xdr:colOff>95250</xdr:colOff>
      <xdr:row>62</xdr:row>
      <xdr:rowOff>52298</xdr:rowOff>
    </xdr:to>
    <xdr:sp macro="" textlink="">
      <xdr:nvSpPr>
        <xdr:cNvPr id="339" name="楕円 338">
          <a:extLst>
            <a:ext uri="{FF2B5EF4-FFF2-40B4-BE49-F238E27FC236}">
              <a16:creationId xmlns:a16="http://schemas.microsoft.com/office/drawing/2014/main" id="{2FD3C4F1-BB7F-4782-93B5-C7C3AF36260F}"/>
            </a:ext>
          </a:extLst>
        </xdr:cNvPr>
        <xdr:cNvSpPr/>
      </xdr:nvSpPr>
      <xdr:spPr>
        <a:xfrm>
          <a:off x="16967200" y="10580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94225</xdr:rowOff>
    </xdr:from>
    <xdr:ext cx="762000" cy="259045"/>
    <xdr:sp macro="" textlink="">
      <xdr:nvSpPr>
        <xdr:cNvPr id="340" name="定員管理の状況該当値テキスト">
          <a:extLst>
            <a:ext uri="{FF2B5EF4-FFF2-40B4-BE49-F238E27FC236}">
              <a16:creationId xmlns:a16="http://schemas.microsoft.com/office/drawing/2014/main" id="{DD93A547-48D2-4539-8506-3A5452A6F57A}"/>
            </a:ext>
          </a:extLst>
        </xdr:cNvPr>
        <xdr:cNvSpPr txBox="1"/>
      </xdr:nvSpPr>
      <xdr:spPr>
        <a:xfrm>
          <a:off x="17106900" y="10552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107188</xdr:rowOff>
    </xdr:from>
    <xdr:to>
      <xdr:col>77</xdr:col>
      <xdr:colOff>95250</xdr:colOff>
      <xdr:row>62</xdr:row>
      <xdr:rowOff>37338</xdr:rowOff>
    </xdr:to>
    <xdr:sp macro="" textlink="">
      <xdr:nvSpPr>
        <xdr:cNvPr id="341" name="楕円 340">
          <a:extLst>
            <a:ext uri="{FF2B5EF4-FFF2-40B4-BE49-F238E27FC236}">
              <a16:creationId xmlns:a16="http://schemas.microsoft.com/office/drawing/2014/main" id="{B80623A7-5A3E-4ABE-A802-0B030D88459F}"/>
            </a:ext>
          </a:extLst>
        </xdr:cNvPr>
        <xdr:cNvSpPr/>
      </xdr:nvSpPr>
      <xdr:spPr>
        <a:xfrm>
          <a:off x="16129000" y="1056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22115</xdr:rowOff>
    </xdr:from>
    <xdr:ext cx="736600" cy="259045"/>
    <xdr:sp macro="" textlink="">
      <xdr:nvSpPr>
        <xdr:cNvPr id="342" name="テキスト ボックス 341">
          <a:extLst>
            <a:ext uri="{FF2B5EF4-FFF2-40B4-BE49-F238E27FC236}">
              <a16:creationId xmlns:a16="http://schemas.microsoft.com/office/drawing/2014/main" id="{20992268-7EF8-42D3-9B4F-64FB9C0DA2EB}"/>
            </a:ext>
          </a:extLst>
        </xdr:cNvPr>
        <xdr:cNvSpPr txBox="1"/>
      </xdr:nvSpPr>
      <xdr:spPr>
        <a:xfrm>
          <a:off x="15798800" y="106520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96571</xdr:rowOff>
    </xdr:from>
    <xdr:to>
      <xdr:col>73</xdr:col>
      <xdr:colOff>44450</xdr:colOff>
      <xdr:row>62</xdr:row>
      <xdr:rowOff>26721</xdr:rowOff>
    </xdr:to>
    <xdr:sp macro="" textlink="">
      <xdr:nvSpPr>
        <xdr:cNvPr id="343" name="楕円 342">
          <a:extLst>
            <a:ext uri="{FF2B5EF4-FFF2-40B4-BE49-F238E27FC236}">
              <a16:creationId xmlns:a16="http://schemas.microsoft.com/office/drawing/2014/main" id="{576FDF8F-7545-42DB-B51B-995A9A9B1286}"/>
            </a:ext>
          </a:extLst>
        </xdr:cNvPr>
        <xdr:cNvSpPr/>
      </xdr:nvSpPr>
      <xdr:spPr>
        <a:xfrm>
          <a:off x="15240000" y="10555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11498</xdr:rowOff>
    </xdr:from>
    <xdr:ext cx="762000" cy="259045"/>
    <xdr:sp macro="" textlink="">
      <xdr:nvSpPr>
        <xdr:cNvPr id="344" name="テキスト ボックス 343">
          <a:extLst>
            <a:ext uri="{FF2B5EF4-FFF2-40B4-BE49-F238E27FC236}">
              <a16:creationId xmlns:a16="http://schemas.microsoft.com/office/drawing/2014/main" id="{8E485B7D-3763-4BD6-8650-F12330BD1EC7}"/>
            </a:ext>
          </a:extLst>
        </xdr:cNvPr>
        <xdr:cNvSpPr txBox="1"/>
      </xdr:nvSpPr>
      <xdr:spPr>
        <a:xfrm>
          <a:off x="14909800" y="10641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90780</xdr:rowOff>
    </xdr:from>
    <xdr:to>
      <xdr:col>68</xdr:col>
      <xdr:colOff>203200</xdr:colOff>
      <xdr:row>62</xdr:row>
      <xdr:rowOff>20930</xdr:rowOff>
    </xdr:to>
    <xdr:sp macro="" textlink="">
      <xdr:nvSpPr>
        <xdr:cNvPr id="345" name="楕円 344">
          <a:extLst>
            <a:ext uri="{FF2B5EF4-FFF2-40B4-BE49-F238E27FC236}">
              <a16:creationId xmlns:a16="http://schemas.microsoft.com/office/drawing/2014/main" id="{62BCFEB8-6C70-4FAB-888C-5332AE3FA621}"/>
            </a:ext>
          </a:extLst>
        </xdr:cNvPr>
        <xdr:cNvSpPr/>
      </xdr:nvSpPr>
      <xdr:spPr>
        <a:xfrm>
          <a:off x="14351000" y="1054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5707</xdr:rowOff>
    </xdr:from>
    <xdr:ext cx="762000" cy="259045"/>
    <xdr:sp macro="" textlink="">
      <xdr:nvSpPr>
        <xdr:cNvPr id="346" name="テキスト ボックス 345">
          <a:extLst>
            <a:ext uri="{FF2B5EF4-FFF2-40B4-BE49-F238E27FC236}">
              <a16:creationId xmlns:a16="http://schemas.microsoft.com/office/drawing/2014/main" id="{E2CB54D8-5C39-48C7-8BEB-B84B0710E8CC}"/>
            </a:ext>
          </a:extLst>
        </xdr:cNvPr>
        <xdr:cNvSpPr txBox="1"/>
      </xdr:nvSpPr>
      <xdr:spPr>
        <a:xfrm>
          <a:off x="14020800" y="10635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91745</xdr:rowOff>
    </xdr:from>
    <xdr:to>
      <xdr:col>64</xdr:col>
      <xdr:colOff>152400</xdr:colOff>
      <xdr:row>62</xdr:row>
      <xdr:rowOff>21895</xdr:rowOff>
    </xdr:to>
    <xdr:sp macro="" textlink="">
      <xdr:nvSpPr>
        <xdr:cNvPr id="347" name="楕円 346">
          <a:extLst>
            <a:ext uri="{FF2B5EF4-FFF2-40B4-BE49-F238E27FC236}">
              <a16:creationId xmlns:a16="http://schemas.microsoft.com/office/drawing/2014/main" id="{A6746DF5-0ABA-4D27-8447-5CFFEE376BF8}"/>
            </a:ext>
          </a:extLst>
        </xdr:cNvPr>
        <xdr:cNvSpPr/>
      </xdr:nvSpPr>
      <xdr:spPr>
        <a:xfrm>
          <a:off x="13462000" y="10550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6672</xdr:rowOff>
    </xdr:from>
    <xdr:ext cx="762000" cy="259045"/>
    <xdr:sp macro="" textlink="">
      <xdr:nvSpPr>
        <xdr:cNvPr id="348" name="テキスト ボックス 347">
          <a:extLst>
            <a:ext uri="{FF2B5EF4-FFF2-40B4-BE49-F238E27FC236}">
              <a16:creationId xmlns:a16="http://schemas.microsoft.com/office/drawing/2014/main" id="{A7D337AF-79A8-4089-9AB0-143CCA59C6DA}"/>
            </a:ext>
          </a:extLst>
        </xdr:cNvPr>
        <xdr:cNvSpPr txBox="1"/>
      </xdr:nvSpPr>
      <xdr:spPr>
        <a:xfrm>
          <a:off x="13131800" y="10636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27C19836-051C-4225-A834-E14687913DAB}"/>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3E7DC4B4-97C9-428E-895D-861230D66EDF}"/>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BF04C076-EBD5-4379-9E18-715438685AE3}"/>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A06496DB-BA52-48FA-B0C0-0587A4C3BA9A}"/>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2379CC61-3072-467E-89E5-C00E96FBA99C}"/>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39FB5480-B445-47B1-93F9-7F81DCBA7C66}"/>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532BEAC5-EEE6-4BBF-9D17-770C773C909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BBA2ECF3-AD56-4B3C-81F9-A30F4FF6776E}"/>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EB26500C-5C38-43E5-B377-9C547C97E42D}"/>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31634374-454F-4FD3-B175-7B377FA9E845}"/>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E53FEADA-221D-44A7-A660-B120BBADEB42}"/>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C22228A4-BD9C-4DE1-8139-CC12FBD36BE9}"/>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49A50152-FB42-40D4-9457-95A9A11021C7}"/>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公債費及び公債費に準ずる費用が類似団体と比較して少ないため、実質公債費比率は類似団体内平均値よりも低い水準となっている。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今後の見込としては、平成</a:t>
          </a:r>
          <a:r>
            <a:rPr kumimoji="1" lang="en-US" altLang="ja-JP" sz="1100" b="0" i="0" baseline="0">
              <a:solidFill>
                <a:schemeClr val="dk1"/>
              </a:solidFill>
              <a:effectLst/>
              <a:latin typeface="+mn-lt"/>
              <a:ea typeface="+mn-ea"/>
              <a:cs typeface="+mn-cs"/>
            </a:rPr>
            <a:t>27</a:t>
          </a:r>
          <a:r>
            <a:rPr kumimoji="1" lang="ja-JP" altLang="ja-JP" sz="1100" b="0" i="0" baseline="0">
              <a:solidFill>
                <a:schemeClr val="dk1"/>
              </a:solidFill>
              <a:effectLst/>
              <a:latin typeface="+mn-lt"/>
              <a:ea typeface="+mn-ea"/>
              <a:cs typeface="+mn-cs"/>
            </a:rPr>
            <a:t>年度から平成</a:t>
          </a:r>
          <a:r>
            <a:rPr kumimoji="1" lang="en-US" altLang="ja-JP" sz="1100" b="0" i="0" baseline="0">
              <a:solidFill>
                <a:schemeClr val="dk1"/>
              </a:solidFill>
              <a:effectLst/>
              <a:latin typeface="+mn-lt"/>
              <a:ea typeface="+mn-ea"/>
              <a:cs typeface="+mn-cs"/>
            </a:rPr>
            <a:t>30</a:t>
          </a:r>
          <a:r>
            <a:rPr kumimoji="1" lang="ja-JP" altLang="ja-JP" sz="1100" b="0" i="0" baseline="0">
              <a:solidFill>
                <a:schemeClr val="dk1"/>
              </a:solidFill>
              <a:effectLst/>
              <a:latin typeface="+mn-lt"/>
              <a:ea typeface="+mn-ea"/>
              <a:cs typeface="+mn-cs"/>
            </a:rPr>
            <a:t>年度にかけて整備した新中学校（くす星翔中学校）建設事業、令和</a:t>
          </a:r>
          <a:r>
            <a:rPr kumimoji="1" lang="en-US" altLang="ja-JP" sz="1100" b="0" i="0" baseline="0">
              <a:solidFill>
                <a:schemeClr val="dk1"/>
              </a:solidFill>
              <a:effectLst/>
              <a:latin typeface="+mn-lt"/>
              <a:ea typeface="+mn-ea"/>
              <a:cs typeface="+mn-cs"/>
            </a:rPr>
            <a:t>2</a:t>
          </a:r>
          <a:r>
            <a:rPr kumimoji="1" lang="ja-JP" altLang="ja-JP" sz="1100" b="0" i="0" baseline="0">
              <a:solidFill>
                <a:schemeClr val="dk1"/>
              </a:solidFill>
              <a:effectLst/>
              <a:latin typeface="+mn-lt"/>
              <a:ea typeface="+mn-ea"/>
              <a:cs typeface="+mn-cs"/>
            </a:rPr>
            <a:t>年</a:t>
          </a:r>
          <a:r>
            <a:rPr kumimoji="1" lang="en-US" altLang="ja-JP" sz="1100" b="0" i="0" baseline="0">
              <a:solidFill>
                <a:schemeClr val="dk1"/>
              </a:solidFill>
              <a:effectLst/>
              <a:latin typeface="+mn-lt"/>
              <a:ea typeface="+mn-ea"/>
              <a:cs typeface="+mn-cs"/>
            </a:rPr>
            <a:t>7</a:t>
          </a:r>
          <a:r>
            <a:rPr kumimoji="1" lang="ja-JP" altLang="ja-JP" sz="1100" b="0" i="0" baseline="0">
              <a:solidFill>
                <a:schemeClr val="dk1"/>
              </a:solidFill>
              <a:effectLst/>
              <a:latin typeface="+mn-lt"/>
              <a:ea typeface="+mn-ea"/>
              <a:cs typeface="+mn-cs"/>
            </a:rPr>
            <a:t>月豪雨、令和</a:t>
          </a:r>
          <a:r>
            <a:rPr kumimoji="1" lang="en-US" altLang="ja-JP" sz="1100" b="0" i="0" baseline="0">
              <a:solidFill>
                <a:schemeClr val="dk1"/>
              </a:solidFill>
              <a:effectLst/>
              <a:latin typeface="+mn-lt"/>
              <a:ea typeface="+mn-ea"/>
              <a:cs typeface="+mn-cs"/>
            </a:rPr>
            <a:t>3</a:t>
          </a:r>
          <a:r>
            <a:rPr kumimoji="1" lang="ja-JP" altLang="ja-JP" sz="1100" b="0" i="0" baseline="0">
              <a:solidFill>
                <a:schemeClr val="dk1"/>
              </a:solidFill>
              <a:effectLst/>
              <a:latin typeface="+mn-lt"/>
              <a:ea typeface="+mn-ea"/>
              <a:cs typeface="+mn-cs"/>
            </a:rPr>
            <a:t>年</a:t>
          </a:r>
          <a:r>
            <a:rPr kumimoji="1" lang="en-US" altLang="ja-JP" sz="1100" b="0" i="0" baseline="0">
              <a:solidFill>
                <a:schemeClr val="dk1"/>
              </a:solidFill>
              <a:effectLst/>
              <a:latin typeface="+mn-lt"/>
              <a:ea typeface="+mn-ea"/>
              <a:cs typeface="+mn-cs"/>
            </a:rPr>
            <a:t>8</a:t>
          </a:r>
          <a:r>
            <a:rPr kumimoji="1" lang="ja-JP" altLang="ja-JP" sz="1100" b="0" i="0" baseline="0">
              <a:solidFill>
                <a:schemeClr val="dk1"/>
              </a:solidFill>
              <a:effectLst/>
              <a:latin typeface="+mn-lt"/>
              <a:ea typeface="+mn-ea"/>
              <a:cs typeface="+mn-cs"/>
            </a:rPr>
            <a:t>月大雨に係る災害復旧事業に伴う地方債元利償還金が増加し、その大半は普通交付税の基準財政需要額に算入されるものの、水準は高くなっていく見込みである。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81462B8C-58D0-46D4-B995-BA50B96A4A9F}"/>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7A90F5CF-95FD-4606-80F6-BA32F7B32C8C}"/>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CC634D3D-70D4-423B-879F-E0BBD12A5C61}"/>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8DEC3E62-DE2D-4738-AA63-DD9F363D85E8}"/>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8C41EEF5-3B03-4F9D-B576-2D73C062CBD2}"/>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F31C9135-1D86-47C3-A49D-88091D3F24CC}"/>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CE0F506F-9CA4-4FCE-AC04-4D18D95975F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BC53B509-8560-4A8F-ABAD-10C079B2886C}"/>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F8DB0AA9-04EB-4F37-92A7-8D790AE24E9D}"/>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C7CA20C7-2F73-438C-8B0A-ACA86EDDAB5E}"/>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CB31C8D3-D73C-4E25-9386-60BBFDDFF8B9}"/>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257B34F1-2949-4793-9307-67BFF90F9D68}"/>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FDDB534-A1F9-455C-B7D7-1BB958E16883}"/>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CC5E9079-8061-4BDE-89B3-0E87A9A6FC6B}"/>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62230</xdr:rowOff>
    </xdr:from>
    <xdr:to>
      <xdr:col>81</xdr:col>
      <xdr:colOff>44450</xdr:colOff>
      <xdr:row>45</xdr:row>
      <xdr:rowOff>33867</xdr:rowOff>
    </xdr:to>
    <xdr:cxnSp macro="">
      <xdr:nvCxnSpPr>
        <xdr:cNvPr id="376" name="直線コネクタ 375">
          <a:extLst>
            <a:ext uri="{FF2B5EF4-FFF2-40B4-BE49-F238E27FC236}">
              <a16:creationId xmlns:a16="http://schemas.microsoft.com/office/drawing/2014/main" id="{416FAA14-2BDD-4F8F-BD2F-5CDE3B96B519}"/>
            </a:ext>
          </a:extLst>
        </xdr:cNvPr>
        <xdr:cNvCxnSpPr/>
      </xdr:nvCxnSpPr>
      <xdr:spPr>
        <a:xfrm flipV="1">
          <a:off x="17018000" y="6405880"/>
          <a:ext cx="0" cy="13432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5944</xdr:rowOff>
    </xdr:from>
    <xdr:ext cx="762000" cy="259045"/>
    <xdr:sp macro="" textlink="">
      <xdr:nvSpPr>
        <xdr:cNvPr id="377" name="公債費負担の状況最小値テキスト">
          <a:extLst>
            <a:ext uri="{FF2B5EF4-FFF2-40B4-BE49-F238E27FC236}">
              <a16:creationId xmlns:a16="http://schemas.microsoft.com/office/drawing/2014/main" id="{8CB3AED6-5752-4EF5-851A-55CD64EEBAAA}"/>
            </a:ext>
          </a:extLst>
        </xdr:cNvPr>
        <xdr:cNvSpPr txBox="1"/>
      </xdr:nvSpPr>
      <xdr:spPr>
        <a:xfrm>
          <a:off x="17106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33867</xdr:rowOff>
    </xdr:from>
    <xdr:to>
      <xdr:col>81</xdr:col>
      <xdr:colOff>133350</xdr:colOff>
      <xdr:row>45</xdr:row>
      <xdr:rowOff>33867</xdr:rowOff>
    </xdr:to>
    <xdr:cxnSp macro="">
      <xdr:nvCxnSpPr>
        <xdr:cNvPr id="378" name="直線コネクタ 377">
          <a:extLst>
            <a:ext uri="{FF2B5EF4-FFF2-40B4-BE49-F238E27FC236}">
              <a16:creationId xmlns:a16="http://schemas.microsoft.com/office/drawing/2014/main" id="{85ED3CCB-7C82-4D99-A3C3-140B4EFC5B9F}"/>
            </a:ext>
          </a:extLst>
        </xdr:cNvPr>
        <xdr:cNvCxnSpPr/>
      </xdr:nvCxnSpPr>
      <xdr:spPr>
        <a:xfrm>
          <a:off x="16929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148607</xdr:rowOff>
    </xdr:from>
    <xdr:ext cx="762000" cy="259045"/>
    <xdr:sp macro="" textlink="">
      <xdr:nvSpPr>
        <xdr:cNvPr id="379" name="公債費負担の状況最大値テキスト">
          <a:extLst>
            <a:ext uri="{FF2B5EF4-FFF2-40B4-BE49-F238E27FC236}">
              <a16:creationId xmlns:a16="http://schemas.microsoft.com/office/drawing/2014/main" id="{00A4C878-1A2B-4AB2-9C06-9AD07607BE46}"/>
            </a:ext>
          </a:extLst>
        </xdr:cNvPr>
        <xdr:cNvSpPr txBox="1"/>
      </xdr:nvSpPr>
      <xdr:spPr>
        <a:xfrm>
          <a:off x="17106900" y="614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62230</xdr:rowOff>
    </xdr:from>
    <xdr:to>
      <xdr:col>81</xdr:col>
      <xdr:colOff>133350</xdr:colOff>
      <xdr:row>37</xdr:row>
      <xdr:rowOff>62230</xdr:rowOff>
    </xdr:to>
    <xdr:cxnSp macro="">
      <xdr:nvCxnSpPr>
        <xdr:cNvPr id="380" name="直線コネクタ 379">
          <a:extLst>
            <a:ext uri="{FF2B5EF4-FFF2-40B4-BE49-F238E27FC236}">
              <a16:creationId xmlns:a16="http://schemas.microsoft.com/office/drawing/2014/main" id="{CC221044-C4EB-4DA0-B161-3D6ABE42B158}"/>
            </a:ext>
          </a:extLst>
        </xdr:cNvPr>
        <xdr:cNvCxnSpPr/>
      </xdr:nvCxnSpPr>
      <xdr:spPr>
        <a:xfrm>
          <a:off x="16929100" y="640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129540</xdr:rowOff>
    </xdr:from>
    <xdr:to>
      <xdr:col>81</xdr:col>
      <xdr:colOff>44450</xdr:colOff>
      <xdr:row>39</xdr:row>
      <xdr:rowOff>145627</xdr:rowOff>
    </xdr:to>
    <xdr:cxnSp macro="">
      <xdr:nvCxnSpPr>
        <xdr:cNvPr id="381" name="直線コネクタ 380">
          <a:extLst>
            <a:ext uri="{FF2B5EF4-FFF2-40B4-BE49-F238E27FC236}">
              <a16:creationId xmlns:a16="http://schemas.microsoft.com/office/drawing/2014/main" id="{229ABD13-FEAA-4791-8DAC-E32E0CCD50B5}"/>
            </a:ext>
          </a:extLst>
        </xdr:cNvPr>
        <xdr:cNvCxnSpPr/>
      </xdr:nvCxnSpPr>
      <xdr:spPr>
        <a:xfrm>
          <a:off x="16179800" y="6816090"/>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118127</xdr:rowOff>
    </xdr:from>
    <xdr:ext cx="762000" cy="259045"/>
    <xdr:sp macro="" textlink="">
      <xdr:nvSpPr>
        <xdr:cNvPr id="382" name="公債費負担の状況平均値テキスト">
          <a:extLst>
            <a:ext uri="{FF2B5EF4-FFF2-40B4-BE49-F238E27FC236}">
              <a16:creationId xmlns:a16="http://schemas.microsoft.com/office/drawing/2014/main" id="{477F92B9-88E1-4D3F-AF74-6911919E5041}"/>
            </a:ext>
          </a:extLst>
        </xdr:cNvPr>
        <xdr:cNvSpPr txBox="1"/>
      </xdr:nvSpPr>
      <xdr:spPr>
        <a:xfrm>
          <a:off x="17106900" y="714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146050</xdr:rowOff>
    </xdr:from>
    <xdr:to>
      <xdr:col>81</xdr:col>
      <xdr:colOff>95250</xdr:colOff>
      <xdr:row>42</xdr:row>
      <xdr:rowOff>76200</xdr:rowOff>
    </xdr:to>
    <xdr:sp macro="" textlink="">
      <xdr:nvSpPr>
        <xdr:cNvPr id="383" name="フローチャート: 判断 382">
          <a:extLst>
            <a:ext uri="{FF2B5EF4-FFF2-40B4-BE49-F238E27FC236}">
              <a16:creationId xmlns:a16="http://schemas.microsoft.com/office/drawing/2014/main" id="{510C8EAC-0FF4-4144-8009-9420141DF40F}"/>
            </a:ext>
          </a:extLst>
        </xdr:cNvPr>
        <xdr:cNvSpPr/>
      </xdr:nvSpPr>
      <xdr:spPr>
        <a:xfrm>
          <a:off x="16967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129540</xdr:rowOff>
    </xdr:from>
    <xdr:to>
      <xdr:col>77</xdr:col>
      <xdr:colOff>44450</xdr:colOff>
      <xdr:row>39</xdr:row>
      <xdr:rowOff>129540</xdr:rowOff>
    </xdr:to>
    <xdr:cxnSp macro="">
      <xdr:nvCxnSpPr>
        <xdr:cNvPr id="384" name="直線コネクタ 383">
          <a:extLst>
            <a:ext uri="{FF2B5EF4-FFF2-40B4-BE49-F238E27FC236}">
              <a16:creationId xmlns:a16="http://schemas.microsoft.com/office/drawing/2014/main" id="{81728EE6-AF08-4891-BB2A-6EE8567C3840}"/>
            </a:ext>
          </a:extLst>
        </xdr:cNvPr>
        <xdr:cNvCxnSpPr/>
      </xdr:nvCxnSpPr>
      <xdr:spPr>
        <a:xfrm>
          <a:off x="15290800" y="68160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146050</xdr:rowOff>
    </xdr:from>
    <xdr:to>
      <xdr:col>77</xdr:col>
      <xdr:colOff>95250</xdr:colOff>
      <xdr:row>42</xdr:row>
      <xdr:rowOff>76200</xdr:rowOff>
    </xdr:to>
    <xdr:sp macro="" textlink="">
      <xdr:nvSpPr>
        <xdr:cNvPr id="385" name="フローチャート: 判断 384">
          <a:extLst>
            <a:ext uri="{FF2B5EF4-FFF2-40B4-BE49-F238E27FC236}">
              <a16:creationId xmlns:a16="http://schemas.microsoft.com/office/drawing/2014/main" id="{70D55065-4C18-4222-A1E4-98075F68AB82}"/>
            </a:ext>
          </a:extLst>
        </xdr:cNvPr>
        <xdr:cNvSpPr/>
      </xdr:nvSpPr>
      <xdr:spPr>
        <a:xfrm>
          <a:off x="16129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60977</xdr:rowOff>
    </xdr:from>
    <xdr:ext cx="736600" cy="259045"/>
    <xdr:sp macro="" textlink="">
      <xdr:nvSpPr>
        <xdr:cNvPr id="386" name="テキスト ボックス 385">
          <a:extLst>
            <a:ext uri="{FF2B5EF4-FFF2-40B4-BE49-F238E27FC236}">
              <a16:creationId xmlns:a16="http://schemas.microsoft.com/office/drawing/2014/main" id="{D27CC2F3-FAD8-415C-9CCB-134312E8D99C}"/>
            </a:ext>
          </a:extLst>
        </xdr:cNvPr>
        <xdr:cNvSpPr txBox="1"/>
      </xdr:nvSpPr>
      <xdr:spPr>
        <a:xfrm>
          <a:off x="15798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121496</xdr:rowOff>
    </xdr:from>
    <xdr:to>
      <xdr:col>72</xdr:col>
      <xdr:colOff>203200</xdr:colOff>
      <xdr:row>39</xdr:row>
      <xdr:rowOff>129540</xdr:rowOff>
    </xdr:to>
    <xdr:cxnSp macro="">
      <xdr:nvCxnSpPr>
        <xdr:cNvPr id="387" name="直線コネクタ 386">
          <a:extLst>
            <a:ext uri="{FF2B5EF4-FFF2-40B4-BE49-F238E27FC236}">
              <a16:creationId xmlns:a16="http://schemas.microsoft.com/office/drawing/2014/main" id="{72E60F06-FCAC-4FA9-AD8E-511C44A00CB1}"/>
            </a:ext>
          </a:extLst>
        </xdr:cNvPr>
        <xdr:cNvCxnSpPr/>
      </xdr:nvCxnSpPr>
      <xdr:spPr>
        <a:xfrm>
          <a:off x="14401800" y="680804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138006</xdr:rowOff>
    </xdr:from>
    <xdr:to>
      <xdr:col>73</xdr:col>
      <xdr:colOff>44450</xdr:colOff>
      <xdr:row>42</xdr:row>
      <xdr:rowOff>68156</xdr:rowOff>
    </xdr:to>
    <xdr:sp macro="" textlink="">
      <xdr:nvSpPr>
        <xdr:cNvPr id="388" name="フローチャート: 判断 387">
          <a:extLst>
            <a:ext uri="{FF2B5EF4-FFF2-40B4-BE49-F238E27FC236}">
              <a16:creationId xmlns:a16="http://schemas.microsoft.com/office/drawing/2014/main" id="{BD8C006C-A0C9-4599-A6B0-5B10125BA3DB}"/>
            </a:ext>
          </a:extLst>
        </xdr:cNvPr>
        <xdr:cNvSpPr/>
      </xdr:nvSpPr>
      <xdr:spPr>
        <a:xfrm>
          <a:off x="15240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52933</xdr:rowOff>
    </xdr:from>
    <xdr:ext cx="762000" cy="259045"/>
    <xdr:sp macro="" textlink="">
      <xdr:nvSpPr>
        <xdr:cNvPr id="389" name="テキスト ボックス 388">
          <a:extLst>
            <a:ext uri="{FF2B5EF4-FFF2-40B4-BE49-F238E27FC236}">
              <a16:creationId xmlns:a16="http://schemas.microsoft.com/office/drawing/2014/main" id="{A21FECD2-79EC-49BB-90A1-BA37CF0EB667}"/>
            </a:ext>
          </a:extLst>
        </xdr:cNvPr>
        <xdr:cNvSpPr txBox="1"/>
      </xdr:nvSpPr>
      <xdr:spPr>
        <a:xfrm>
          <a:off x="14909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113454</xdr:rowOff>
    </xdr:from>
    <xdr:to>
      <xdr:col>68</xdr:col>
      <xdr:colOff>152400</xdr:colOff>
      <xdr:row>39</xdr:row>
      <xdr:rowOff>121496</xdr:rowOff>
    </xdr:to>
    <xdr:cxnSp macro="">
      <xdr:nvCxnSpPr>
        <xdr:cNvPr id="390" name="直線コネクタ 389">
          <a:extLst>
            <a:ext uri="{FF2B5EF4-FFF2-40B4-BE49-F238E27FC236}">
              <a16:creationId xmlns:a16="http://schemas.microsoft.com/office/drawing/2014/main" id="{505DDC0C-A2AD-4799-91F8-B5918BD2C2B8}"/>
            </a:ext>
          </a:extLst>
        </xdr:cNvPr>
        <xdr:cNvCxnSpPr/>
      </xdr:nvCxnSpPr>
      <xdr:spPr>
        <a:xfrm>
          <a:off x="13512800" y="6800004"/>
          <a:ext cx="8890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121920</xdr:rowOff>
    </xdr:from>
    <xdr:to>
      <xdr:col>68</xdr:col>
      <xdr:colOff>203200</xdr:colOff>
      <xdr:row>42</xdr:row>
      <xdr:rowOff>52070</xdr:rowOff>
    </xdr:to>
    <xdr:sp macro="" textlink="">
      <xdr:nvSpPr>
        <xdr:cNvPr id="391" name="フローチャート: 判断 390">
          <a:extLst>
            <a:ext uri="{FF2B5EF4-FFF2-40B4-BE49-F238E27FC236}">
              <a16:creationId xmlns:a16="http://schemas.microsoft.com/office/drawing/2014/main" id="{AECE7D3A-BA99-40DF-ACF4-432D161965FB}"/>
            </a:ext>
          </a:extLst>
        </xdr:cNvPr>
        <xdr:cNvSpPr/>
      </xdr:nvSpPr>
      <xdr:spPr>
        <a:xfrm>
          <a:off x="14351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36847</xdr:rowOff>
    </xdr:from>
    <xdr:ext cx="762000" cy="259045"/>
    <xdr:sp macro="" textlink="">
      <xdr:nvSpPr>
        <xdr:cNvPr id="392" name="テキスト ボックス 391">
          <a:extLst>
            <a:ext uri="{FF2B5EF4-FFF2-40B4-BE49-F238E27FC236}">
              <a16:creationId xmlns:a16="http://schemas.microsoft.com/office/drawing/2014/main" id="{3B9C7316-91F8-4342-A3C8-AAE7C8FA8C24}"/>
            </a:ext>
          </a:extLst>
        </xdr:cNvPr>
        <xdr:cNvSpPr txBox="1"/>
      </xdr:nvSpPr>
      <xdr:spPr>
        <a:xfrm>
          <a:off x="14020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138006</xdr:rowOff>
    </xdr:from>
    <xdr:to>
      <xdr:col>64</xdr:col>
      <xdr:colOff>152400</xdr:colOff>
      <xdr:row>42</xdr:row>
      <xdr:rowOff>68156</xdr:rowOff>
    </xdr:to>
    <xdr:sp macro="" textlink="">
      <xdr:nvSpPr>
        <xdr:cNvPr id="393" name="フローチャート: 判断 392">
          <a:extLst>
            <a:ext uri="{FF2B5EF4-FFF2-40B4-BE49-F238E27FC236}">
              <a16:creationId xmlns:a16="http://schemas.microsoft.com/office/drawing/2014/main" id="{7897C6B9-A75B-44FF-BB48-53E9A52D1D46}"/>
            </a:ext>
          </a:extLst>
        </xdr:cNvPr>
        <xdr:cNvSpPr/>
      </xdr:nvSpPr>
      <xdr:spPr>
        <a:xfrm>
          <a:off x="13462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52933</xdr:rowOff>
    </xdr:from>
    <xdr:ext cx="762000" cy="259045"/>
    <xdr:sp macro="" textlink="">
      <xdr:nvSpPr>
        <xdr:cNvPr id="394" name="テキスト ボックス 393">
          <a:extLst>
            <a:ext uri="{FF2B5EF4-FFF2-40B4-BE49-F238E27FC236}">
              <a16:creationId xmlns:a16="http://schemas.microsoft.com/office/drawing/2014/main" id="{322290B8-FB92-443F-B5BF-0F39573EB798}"/>
            </a:ext>
          </a:extLst>
        </xdr:cNvPr>
        <xdr:cNvSpPr txBox="1"/>
      </xdr:nvSpPr>
      <xdr:spPr>
        <a:xfrm>
          <a:off x="13131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36C46CD-BAA8-4920-9391-D9C4A8AC3A6C}"/>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6961565A-B421-4B22-BC06-9414DBDEA9C3}"/>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B2938F50-3BF3-4639-A173-293D9C70E516}"/>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90466876-68F4-420F-8725-42D37087AD47}"/>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E879CF75-85E2-4CEE-8B70-44AD2233C5AB}"/>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94827</xdr:rowOff>
    </xdr:from>
    <xdr:to>
      <xdr:col>81</xdr:col>
      <xdr:colOff>95250</xdr:colOff>
      <xdr:row>40</xdr:row>
      <xdr:rowOff>24977</xdr:rowOff>
    </xdr:to>
    <xdr:sp macro="" textlink="">
      <xdr:nvSpPr>
        <xdr:cNvPr id="400" name="楕円 399">
          <a:extLst>
            <a:ext uri="{FF2B5EF4-FFF2-40B4-BE49-F238E27FC236}">
              <a16:creationId xmlns:a16="http://schemas.microsoft.com/office/drawing/2014/main" id="{18CC11CA-9434-4CCF-A72F-B5AE79EEB19F}"/>
            </a:ext>
          </a:extLst>
        </xdr:cNvPr>
        <xdr:cNvSpPr/>
      </xdr:nvSpPr>
      <xdr:spPr>
        <a:xfrm>
          <a:off x="16967200" y="678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111354</xdr:rowOff>
    </xdr:from>
    <xdr:ext cx="762000" cy="259045"/>
    <xdr:sp macro="" textlink="">
      <xdr:nvSpPr>
        <xdr:cNvPr id="401" name="公債費負担の状況該当値テキスト">
          <a:extLst>
            <a:ext uri="{FF2B5EF4-FFF2-40B4-BE49-F238E27FC236}">
              <a16:creationId xmlns:a16="http://schemas.microsoft.com/office/drawing/2014/main" id="{E9682304-D675-49B2-912E-B3ADB96FC072}"/>
            </a:ext>
          </a:extLst>
        </xdr:cNvPr>
        <xdr:cNvSpPr txBox="1"/>
      </xdr:nvSpPr>
      <xdr:spPr>
        <a:xfrm>
          <a:off x="17106900" y="662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78740</xdr:rowOff>
    </xdr:from>
    <xdr:to>
      <xdr:col>77</xdr:col>
      <xdr:colOff>95250</xdr:colOff>
      <xdr:row>40</xdr:row>
      <xdr:rowOff>8890</xdr:rowOff>
    </xdr:to>
    <xdr:sp macro="" textlink="">
      <xdr:nvSpPr>
        <xdr:cNvPr id="402" name="楕円 401">
          <a:extLst>
            <a:ext uri="{FF2B5EF4-FFF2-40B4-BE49-F238E27FC236}">
              <a16:creationId xmlns:a16="http://schemas.microsoft.com/office/drawing/2014/main" id="{01E76CC6-3EB9-4A4A-A822-D15D619BB548}"/>
            </a:ext>
          </a:extLst>
        </xdr:cNvPr>
        <xdr:cNvSpPr/>
      </xdr:nvSpPr>
      <xdr:spPr>
        <a:xfrm>
          <a:off x="161290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19067</xdr:rowOff>
    </xdr:from>
    <xdr:ext cx="736600" cy="259045"/>
    <xdr:sp macro="" textlink="">
      <xdr:nvSpPr>
        <xdr:cNvPr id="403" name="テキスト ボックス 402">
          <a:extLst>
            <a:ext uri="{FF2B5EF4-FFF2-40B4-BE49-F238E27FC236}">
              <a16:creationId xmlns:a16="http://schemas.microsoft.com/office/drawing/2014/main" id="{46DDDBDA-CFCC-4C1C-81B8-FD563813FA43}"/>
            </a:ext>
          </a:extLst>
        </xdr:cNvPr>
        <xdr:cNvSpPr txBox="1"/>
      </xdr:nvSpPr>
      <xdr:spPr>
        <a:xfrm>
          <a:off x="15798800" y="6534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78740</xdr:rowOff>
    </xdr:from>
    <xdr:to>
      <xdr:col>73</xdr:col>
      <xdr:colOff>44450</xdr:colOff>
      <xdr:row>40</xdr:row>
      <xdr:rowOff>8890</xdr:rowOff>
    </xdr:to>
    <xdr:sp macro="" textlink="">
      <xdr:nvSpPr>
        <xdr:cNvPr id="404" name="楕円 403">
          <a:extLst>
            <a:ext uri="{FF2B5EF4-FFF2-40B4-BE49-F238E27FC236}">
              <a16:creationId xmlns:a16="http://schemas.microsoft.com/office/drawing/2014/main" id="{0FCB147D-CFC1-4BCC-A48F-6AF3CBDFEAE7}"/>
            </a:ext>
          </a:extLst>
        </xdr:cNvPr>
        <xdr:cNvSpPr/>
      </xdr:nvSpPr>
      <xdr:spPr>
        <a:xfrm>
          <a:off x="152400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19067</xdr:rowOff>
    </xdr:from>
    <xdr:ext cx="762000" cy="259045"/>
    <xdr:sp macro="" textlink="">
      <xdr:nvSpPr>
        <xdr:cNvPr id="405" name="テキスト ボックス 404">
          <a:extLst>
            <a:ext uri="{FF2B5EF4-FFF2-40B4-BE49-F238E27FC236}">
              <a16:creationId xmlns:a16="http://schemas.microsoft.com/office/drawing/2014/main" id="{CD064D74-CC26-4C43-A1CC-39898C263EA7}"/>
            </a:ext>
          </a:extLst>
        </xdr:cNvPr>
        <xdr:cNvSpPr txBox="1"/>
      </xdr:nvSpPr>
      <xdr:spPr>
        <a:xfrm>
          <a:off x="14909800" y="653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70696</xdr:rowOff>
    </xdr:from>
    <xdr:to>
      <xdr:col>68</xdr:col>
      <xdr:colOff>203200</xdr:colOff>
      <xdr:row>40</xdr:row>
      <xdr:rowOff>846</xdr:rowOff>
    </xdr:to>
    <xdr:sp macro="" textlink="">
      <xdr:nvSpPr>
        <xdr:cNvPr id="406" name="楕円 405">
          <a:extLst>
            <a:ext uri="{FF2B5EF4-FFF2-40B4-BE49-F238E27FC236}">
              <a16:creationId xmlns:a16="http://schemas.microsoft.com/office/drawing/2014/main" id="{7805EF43-4B04-4570-841D-97D71D3CB188}"/>
            </a:ext>
          </a:extLst>
        </xdr:cNvPr>
        <xdr:cNvSpPr/>
      </xdr:nvSpPr>
      <xdr:spPr>
        <a:xfrm>
          <a:off x="14351000" y="675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11023</xdr:rowOff>
    </xdr:from>
    <xdr:ext cx="762000" cy="259045"/>
    <xdr:sp macro="" textlink="">
      <xdr:nvSpPr>
        <xdr:cNvPr id="407" name="テキスト ボックス 406">
          <a:extLst>
            <a:ext uri="{FF2B5EF4-FFF2-40B4-BE49-F238E27FC236}">
              <a16:creationId xmlns:a16="http://schemas.microsoft.com/office/drawing/2014/main" id="{A6F85181-15EF-465A-B89E-5862A5BB62CF}"/>
            </a:ext>
          </a:extLst>
        </xdr:cNvPr>
        <xdr:cNvSpPr txBox="1"/>
      </xdr:nvSpPr>
      <xdr:spPr>
        <a:xfrm>
          <a:off x="14020800" y="6526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62654</xdr:rowOff>
    </xdr:from>
    <xdr:to>
      <xdr:col>64</xdr:col>
      <xdr:colOff>152400</xdr:colOff>
      <xdr:row>39</xdr:row>
      <xdr:rowOff>164254</xdr:rowOff>
    </xdr:to>
    <xdr:sp macro="" textlink="">
      <xdr:nvSpPr>
        <xdr:cNvPr id="408" name="楕円 407">
          <a:extLst>
            <a:ext uri="{FF2B5EF4-FFF2-40B4-BE49-F238E27FC236}">
              <a16:creationId xmlns:a16="http://schemas.microsoft.com/office/drawing/2014/main" id="{9F384F3C-C536-4DB2-ABAA-2DA9C2CA52EF}"/>
            </a:ext>
          </a:extLst>
        </xdr:cNvPr>
        <xdr:cNvSpPr/>
      </xdr:nvSpPr>
      <xdr:spPr>
        <a:xfrm>
          <a:off x="13462000" y="674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2981</xdr:rowOff>
    </xdr:from>
    <xdr:ext cx="762000" cy="259045"/>
    <xdr:sp macro="" textlink="">
      <xdr:nvSpPr>
        <xdr:cNvPr id="409" name="テキスト ボックス 408">
          <a:extLst>
            <a:ext uri="{FF2B5EF4-FFF2-40B4-BE49-F238E27FC236}">
              <a16:creationId xmlns:a16="http://schemas.microsoft.com/office/drawing/2014/main" id="{7749CC3F-4DAD-414A-8500-4DC48961C87C}"/>
            </a:ext>
          </a:extLst>
        </xdr:cNvPr>
        <xdr:cNvSpPr txBox="1"/>
      </xdr:nvSpPr>
      <xdr:spPr>
        <a:xfrm>
          <a:off x="13131800" y="651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A20888A4-A42A-40F3-ABF0-0BD7F6D35536}"/>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A136903B-86E9-4DF9-8E30-B9EDDC64A1C5}"/>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1FE9E007-D626-4DC1-B6E2-A1168B7F0F16}"/>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B5ADB564-58AD-4E88-B6E4-7C00B1724356}"/>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40354057-C670-4B51-B4CF-44685922FAE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184A9954-7FDA-4504-8117-238C76C77663}"/>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1BE6F4CA-A895-41D7-AF47-DC88349607A3}"/>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E6CEFB91-8F91-443C-A417-6E96F511A6F7}"/>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354B9061-0FC9-4EA0-B87C-51B7B53A17E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6E02E457-721D-417F-8E2D-FB588EC8EDD1}"/>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363F7F91-CF5A-4697-B707-F2BA8A7EDDC1}"/>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E63A7C31-B7D7-40F5-B9E4-DA7C3BF605A3}"/>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F253285A-8FC8-4914-ACE2-8A10CBAEC34E}"/>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地方債残高などの将来負担額に対して、充当可能基金や基準財政需要額算入見込額などの充当可能財源が多くなっているため、将来負担比率はマイナスとなっている。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しかしながら、新設中学校（くす星翔中学校）建設事業、令和</a:t>
          </a:r>
          <a:r>
            <a:rPr kumimoji="1" lang="en-US" altLang="ja-JP" sz="1100" b="0" i="0" baseline="0">
              <a:solidFill>
                <a:schemeClr val="dk1"/>
              </a:solidFill>
              <a:effectLst/>
              <a:latin typeface="+mn-lt"/>
              <a:ea typeface="+mn-ea"/>
              <a:cs typeface="+mn-cs"/>
            </a:rPr>
            <a:t>2</a:t>
          </a:r>
          <a:r>
            <a:rPr kumimoji="1" lang="ja-JP" altLang="ja-JP" sz="1100" b="0" i="0" baseline="0">
              <a:solidFill>
                <a:schemeClr val="dk1"/>
              </a:solidFill>
              <a:effectLst/>
              <a:latin typeface="+mn-lt"/>
              <a:ea typeface="+mn-ea"/>
              <a:cs typeface="+mn-cs"/>
            </a:rPr>
            <a:t>年</a:t>
          </a:r>
          <a:r>
            <a:rPr kumimoji="1" lang="en-US" altLang="ja-JP" sz="1100" b="0" i="0" baseline="0">
              <a:solidFill>
                <a:schemeClr val="dk1"/>
              </a:solidFill>
              <a:effectLst/>
              <a:latin typeface="+mn-lt"/>
              <a:ea typeface="+mn-ea"/>
              <a:cs typeface="+mn-cs"/>
            </a:rPr>
            <a:t>7</a:t>
          </a:r>
          <a:r>
            <a:rPr kumimoji="1" lang="ja-JP" altLang="ja-JP" sz="1100" b="0" i="0" baseline="0">
              <a:solidFill>
                <a:schemeClr val="dk1"/>
              </a:solidFill>
              <a:effectLst/>
              <a:latin typeface="+mn-lt"/>
              <a:ea typeface="+mn-ea"/>
              <a:cs typeface="+mn-cs"/>
            </a:rPr>
            <a:t>月豪雨、令和</a:t>
          </a:r>
          <a:r>
            <a:rPr kumimoji="1" lang="en-US" altLang="ja-JP" sz="1100" b="0" i="0" baseline="0">
              <a:solidFill>
                <a:schemeClr val="dk1"/>
              </a:solidFill>
              <a:effectLst/>
              <a:latin typeface="+mn-lt"/>
              <a:ea typeface="+mn-ea"/>
              <a:cs typeface="+mn-cs"/>
            </a:rPr>
            <a:t>3</a:t>
          </a:r>
          <a:r>
            <a:rPr kumimoji="1" lang="ja-JP" altLang="ja-JP" sz="1100" b="0" i="0" baseline="0">
              <a:solidFill>
                <a:schemeClr val="dk1"/>
              </a:solidFill>
              <a:effectLst/>
              <a:latin typeface="+mn-lt"/>
              <a:ea typeface="+mn-ea"/>
              <a:cs typeface="+mn-cs"/>
            </a:rPr>
            <a:t>年</a:t>
          </a:r>
          <a:r>
            <a:rPr kumimoji="1" lang="en-US" altLang="ja-JP" sz="1100" b="0" i="0" baseline="0">
              <a:solidFill>
                <a:schemeClr val="dk1"/>
              </a:solidFill>
              <a:effectLst/>
              <a:latin typeface="+mn-lt"/>
              <a:ea typeface="+mn-ea"/>
              <a:cs typeface="+mn-cs"/>
            </a:rPr>
            <a:t>8</a:t>
          </a:r>
          <a:r>
            <a:rPr kumimoji="1" lang="ja-JP" altLang="ja-JP" sz="1100" b="0" i="0" baseline="0">
              <a:solidFill>
                <a:schemeClr val="dk1"/>
              </a:solidFill>
              <a:effectLst/>
              <a:latin typeface="+mn-lt"/>
              <a:ea typeface="+mn-ea"/>
              <a:cs typeface="+mn-cs"/>
            </a:rPr>
            <a:t>月大雨関連の災害復旧事業などの影響により、今後も地方債現在高が増加し、基金残高が減少していく見込みである。</a:t>
          </a:r>
          <a:endParaRPr lang="ja-JP" altLang="ja-JP" sz="1400">
            <a:effectLst/>
          </a:endParaRPr>
        </a:p>
        <a:p>
          <a:r>
            <a:rPr kumimoji="1" lang="ja-JP" altLang="ja-JP" sz="1100" b="0" i="0" baseline="0">
              <a:solidFill>
                <a:schemeClr val="dk1"/>
              </a:solidFill>
              <a:effectLst/>
              <a:latin typeface="+mn-lt"/>
              <a:ea typeface="+mn-ea"/>
              <a:cs typeface="+mn-cs"/>
            </a:rPr>
            <a:t>　地方債発行額の適正な管理を行い、将来負担の抑制に努める。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74D028E2-0C18-4301-87BE-39FF046F749B}"/>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A21B24E7-A8D8-4B3E-B83C-D25EEE992E7F}"/>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28E4AEF1-DB1D-4AB9-A5A8-A6F4F7B646B2}"/>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a:extLst>
            <a:ext uri="{FF2B5EF4-FFF2-40B4-BE49-F238E27FC236}">
              <a16:creationId xmlns:a16="http://schemas.microsoft.com/office/drawing/2014/main" id="{819CE234-0319-467E-A379-625ABD57F863}"/>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a:extLst>
            <a:ext uri="{FF2B5EF4-FFF2-40B4-BE49-F238E27FC236}">
              <a16:creationId xmlns:a16="http://schemas.microsoft.com/office/drawing/2014/main" id="{FF69C092-71B6-49DD-829C-D31571EA6405}"/>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a:extLst>
            <a:ext uri="{FF2B5EF4-FFF2-40B4-BE49-F238E27FC236}">
              <a16:creationId xmlns:a16="http://schemas.microsoft.com/office/drawing/2014/main" id="{C3FA029B-9CA6-40CA-BE8E-A414C28F3D2B}"/>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a:extLst>
            <a:ext uri="{FF2B5EF4-FFF2-40B4-BE49-F238E27FC236}">
              <a16:creationId xmlns:a16="http://schemas.microsoft.com/office/drawing/2014/main" id="{0DEF2BB4-45B8-42E1-8580-BA2033D3733D}"/>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a:extLst>
            <a:ext uri="{FF2B5EF4-FFF2-40B4-BE49-F238E27FC236}">
              <a16:creationId xmlns:a16="http://schemas.microsoft.com/office/drawing/2014/main" id="{8761C59D-0BFE-465E-8A49-4699DF78F77D}"/>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a:extLst>
            <a:ext uri="{FF2B5EF4-FFF2-40B4-BE49-F238E27FC236}">
              <a16:creationId xmlns:a16="http://schemas.microsoft.com/office/drawing/2014/main" id="{C9E10D81-1824-4ADE-B388-E7D957192E94}"/>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a:extLst>
            <a:ext uri="{FF2B5EF4-FFF2-40B4-BE49-F238E27FC236}">
              <a16:creationId xmlns:a16="http://schemas.microsoft.com/office/drawing/2014/main" id="{44DB1BBE-442E-4277-9056-D3F1CEE88C3E}"/>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a:extLst>
            <a:ext uri="{FF2B5EF4-FFF2-40B4-BE49-F238E27FC236}">
              <a16:creationId xmlns:a16="http://schemas.microsoft.com/office/drawing/2014/main" id="{44ADA4EA-555F-4C74-9813-47E30182CE02}"/>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a:extLst>
            <a:ext uri="{FF2B5EF4-FFF2-40B4-BE49-F238E27FC236}">
              <a16:creationId xmlns:a16="http://schemas.microsoft.com/office/drawing/2014/main" id="{6DB02328-19E9-49BC-A673-898913D93FF4}"/>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a:extLst>
            <a:ext uri="{FF2B5EF4-FFF2-40B4-BE49-F238E27FC236}">
              <a16:creationId xmlns:a16="http://schemas.microsoft.com/office/drawing/2014/main" id="{2C89AFE8-363D-499B-A161-D1506BAA8186}"/>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a:extLst>
            <a:ext uri="{FF2B5EF4-FFF2-40B4-BE49-F238E27FC236}">
              <a16:creationId xmlns:a16="http://schemas.microsoft.com/office/drawing/2014/main" id="{CEBE05A9-464B-4F1B-8C19-3BCFE710A9E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a:extLst>
            <a:ext uri="{FF2B5EF4-FFF2-40B4-BE49-F238E27FC236}">
              <a16:creationId xmlns:a16="http://schemas.microsoft.com/office/drawing/2014/main" id="{C99CA4B1-6032-4C3B-B6DD-E5E22A45DFA2}"/>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11DCB196-6782-4F10-ACFE-B5480D38E9C2}"/>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76CF148E-DF68-4E45-9E7F-5BCF41D23836}"/>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120106</xdr:rowOff>
    </xdr:to>
    <xdr:cxnSp macro="">
      <xdr:nvCxnSpPr>
        <xdr:cNvPr id="440" name="直線コネクタ 439">
          <a:extLst>
            <a:ext uri="{FF2B5EF4-FFF2-40B4-BE49-F238E27FC236}">
              <a16:creationId xmlns:a16="http://schemas.microsoft.com/office/drawing/2014/main" id="{92C994CD-6611-4381-9370-A170D0551C63}"/>
            </a:ext>
          </a:extLst>
        </xdr:cNvPr>
        <xdr:cNvCxnSpPr/>
      </xdr:nvCxnSpPr>
      <xdr:spPr>
        <a:xfrm flipV="1">
          <a:off x="17018000" y="2313214"/>
          <a:ext cx="0" cy="15787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92183</xdr:rowOff>
    </xdr:from>
    <xdr:ext cx="762000" cy="259045"/>
    <xdr:sp macro="" textlink="">
      <xdr:nvSpPr>
        <xdr:cNvPr id="441" name="将来負担の状況最小値テキスト">
          <a:extLst>
            <a:ext uri="{FF2B5EF4-FFF2-40B4-BE49-F238E27FC236}">
              <a16:creationId xmlns:a16="http://schemas.microsoft.com/office/drawing/2014/main" id="{2E442D23-0BC0-45D3-8CCD-1FC33B19674E}"/>
            </a:ext>
          </a:extLst>
        </xdr:cNvPr>
        <xdr:cNvSpPr txBox="1"/>
      </xdr:nvSpPr>
      <xdr:spPr>
        <a:xfrm>
          <a:off x="17106900" y="3864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120106</xdr:rowOff>
    </xdr:from>
    <xdr:to>
      <xdr:col>81</xdr:col>
      <xdr:colOff>133350</xdr:colOff>
      <xdr:row>22</xdr:row>
      <xdr:rowOff>120106</xdr:rowOff>
    </xdr:to>
    <xdr:cxnSp macro="">
      <xdr:nvCxnSpPr>
        <xdr:cNvPr id="442" name="直線コネクタ 441">
          <a:extLst>
            <a:ext uri="{FF2B5EF4-FFF2-40B4-BE49-F238E27FC236}">
              <a16:creationId xmlns:a16="http://schemas.microsoft.com/office/drawing/2014/main" id="{B7A964C8-2685-45ED-A6A8-86FD4980DC70}"/>
            </a:ext>
          </a:extLst>
        </xdr:cNvPr>
        <xdr:cNvCxnSpPr/>
      </xdr:nvCxnSpPr>
      <xdr:spPr>
        <a:xfrm>
          <a:off x="16929100" y="3892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3" name="将来負担の状況最大値テキスト">
          <a:extLst>
            <a:ext uri="{FF2B5EF4-FFF2-40B4-BE49-F238E27FC236}">
              <a16:creationId xmlns:a16="http://schemas.microsoft.com/office/drawing/2014/main" id="{1B21EF5B-7C49-4B47-88C0-A765941F9A24}"/>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a:extLst>
            <a:ext uri="{FF2B5EF4-FFF2-40B4-BE49-F238E27FC236}">
              <a16:creationId xmlns:a16="http://schemas.microsoft.com/office/drawing/2014/main" id="{73EAEDD0-4302-44D0-9EC3-FD419F4C999C}"/>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5" name="将来負担の状況平均値テキスト">
          <a:extLst>
            <a:ext uri="{FF2B5EF4-FFF2-40B4-BE49-F238E27FC236}">
              <a16:creationId xmlns:a16="http://schemas.microsoft.com/office/drawing/2014/main" id="{E6F0AFC5-9010-4502-8355-7F44B9EA47B8}"/>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6" name="フローチャート: 判断 445">
          <a:extLst>
            <a:ext uri="{FF2B5EF4-FFF2-40B4-BE49-F238E27FC236}">
              <a16:creationId xmlns:a16="http://schemas.microsoft.com/office/drawing/2014/main" id="{40821874-17C7-4012-97DC-B1BF5B676FCE}"/>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112849</xdr:rowOff>
    </xdr:from>
    <xdr:to>
      <xdr:col>77</xdr:col>
      <xdr:colOff>95250</xdr:colOff>
      <xdr:row>14</xdr:row>
      <xdr:rowOff>42999</xdr:rowOff>
    </xdr:to>
    <xdr:sp macro="" textlink="">
      <xdr:nvSpPr>
        <xdr:cNvPr id="447" name="フローチャート: 判断 446">
          <a:extLst>
            <a:ext uri="{FF2B5EF4-FFF2-40B4-BE49-F238E27FC236}">
              <a16:creationId xmlns:a16="http://schemas.microsoft.com/office/drawing/2014/main" id="{301FD999-04E3-4B03-A7A3-07AFEEF3B344}"/>
            </a:ext>
          </a:extLst>
        </xdr:cNvPr>
        <xdr:cNvSpPr/>
      </xdr:nvSpPr>
      <xdr:spPr>
        <a:xfrm>
          <a:off x="16129000" y="234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53176</xdr:rowOff>
    </xdr:from>
    <xdr:ext cx="736600" cy="259045"/>
    <xdr:sp macro="" textlink="">
      <xdr:nvSpPr>
        <xdr:cNvPr id="448" name="テキスト ボックス 447">
          <a:extLst>
            <a:ext uri="{FF2B5EF4-FFF2-40B4-BE49-F238E27FC236}">
              <a16:creationId xmlns:a16="http://schemas.microsoft.com/office/drawing/2014/main" id="{22991D46-E033-4F57-8797-DAD1AA1F7594}"/>
            </a:ext>
          </a:extLst>
        </xdr:cNvPr>
        <xdr:cNvSpPr txBox="1"/>
      </xdr:nvSpPr>
      <xdr:spPr>
        <a:xfrm>
          <a:off x="15798800" y="21105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19534</xdr:rowOff>
    </xdr:from>
    <xdr:to>
      <xdr:col>73</xdr:col>
      <xdr:colOff>44450</xdr:colOff>
      <xdr:row>14</xdr:row>
      <xdr:rowOff>121134</xdr:rowOff>
    </xdr:to>
    <xdr:sp macro="" textlink="">
      <xdr:nvSpPr>
        <xdr:cNvPr id="449" name="フローチャート: 判断 448">
          <a:extLst>
            <a:ext uri="{FF2B5EF4-FFF2-40B4-BE49-F238E27FC236}">
              <a16:creationId xmlns:a16="http://schemas.microsoft.com/office/drawing/2014/main" id="{AC13347F-19D8-4943-98ED-78DA1554C0F3}"/>
            </a:ext>
          </a:extLst>
        </xdr:cNvPr>
        <xdr:cNvSpPr/>
      </xdr:nvSpPr>
      <xdr:spPr>
        <a:xfrm>
          <a:off x="15240000" y="241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131311</xdr:rowOff>
    </xdr:from>
    <xdr:ext cx="762000" cy="259045"/>
    <xdr:sp macro="" textlink="">
      <xdr:nvSpPr>
        <xdr:cNvPr id="450" name="テキスト ボックス 449">
          <a:extLst>
            <a:ext uri="{FF2B5EF4-FFF2-40B4-BE49-F238E27FC236}">
              <a16:creationId xmlns:a16="http://schemas.microsoft.com/office/drawing/2014/main" id="{7A98628E-9647-45DB-96A8-235FB9D62DB1}"/>
            </a:ext>
          </a:extLst>
        </xdr:cNvPr>
        <xdr:cNvSpPr txBox="1"/>
      </xdr:nvSpPr>
      <xdr:spPr>
        <a:xfrm>
          <a:off x="14909800" y="2188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108010</xdr:rowOff>
    </xdr:from>
    <xdr:to>
      <xdr:col>68</xdr:col>
      <xdr:colOff>203200</xdr:colOff>
      <xdr:row>15</xdr:row>
      <xdr:rowOff>38160</xdr:rowOff>
    </xdr:to>
    <xdr:sp macro="" textlink="">
      <xdr:nvSpPr>
        <xdr:cNvPr id="451" name="フローチャート: 判断 450">
          <a:extLst>
            <a:ext uri="{FF2B5EF4-FFF2-40B4-BE49-F238E27FC236}">
              <a16:creationId xmlns:a16="http://schemas.microsoft.com/office/drawing/2014/main" id="{58F814DE-3ACF-4AC1-B6BD-E9D80A9FE9F3}"/>
            </a:ext>
          </a:extLst>
        </xdr:cNvPr>
        <xdr:cNvSpPr/>
      </xdr:nvSpPr>
      <xdr:spPr>
        <a:xfrm>
          <a:off x="14351000" y="250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48337</xdr:rowOff>
    </xdr:from>
    <xdr:ext cx="762000" cy="259045"/>
    <xdr:sp macro="" textlink="">
      <xdr:nvSpPr>
        <xdr:cNvPr id="452" name="テキスト ボックス 451">
          <a:extLst>
            <a:ext uri="{FF2B5EF4-FFF2-40B4-BE49-F238E27FC236}">
              <a16:creationId xmlns:a16="http://schemas.microsoft.com/office/drawing/2014/main" id="{F244EF43-4E06-4718-9475-692F12F5C42C}"/>
            </a:ext>
          </a:extLst>
        </xdr:cNvPr>
        <xdr:cNvSpPr txBox="1"/>
      </xdr:nvSpPr>
      <xdr:spPr>
        <a:xfrm>
          <a:off x="14020800" y="227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97669</xdr:rowOff>
    </xdr:from>
    <xdr:to>
      <xdr:col>64</xdr:col>
      <xdr:colOff>152400</xdr:colOff>
      <xdr:row>15</xdr:row>
      <xdr:rowOff>27819</xdr:rowOff>
    </xdr:to>
    <xdr:sp macro="" textlink="">
      <xdr:nvSpPr>
        <xdr:cNvPr id="453" name="フローチャート: 判断 452">
          <a:extLst>
            <a:ext uri="{FF2B5EF4-FFF2-40B4-BE49-F238E27FC236}">
              <a16:creationId xmlns:a16="http://schemas.microsoft.com/office/drawing/2014/main" id="{86AC1BE0-0BA4-45B6-8AF4-D8AE0E802E97}"/>
            </a:ext>
          </a:extLst>
        </xdr:cNvPr>
        <xdr:cNvSpPr/>
      </xdr:nvSpPr>
      <xdr:spPr>
        <a:xfrm>
          <a:off x="13462000" y="24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37996</xdr:rowOff>
    </xdr:from>
    <xdr:ext cx="762000" cy="259045"/>
    <xdr:sp macro="" textlink="">
      <xdr:nvSpPr>
        <xdr:cNvPr id="454" name="テキスト ボックス 453">
          <a:extLst>
            <a:ext uri="{FF2B5EF4-FFF2-40B4-BE49-F238E27FC236}">
              <a16:creationId xmlns:a16="http://schemas.microsoft.com/office/drawing/2014/main" id="{812CE011-E3D8-475B-BC71-3F6003C1F568}"/>
            </a:ext>
          </a:extLst>
        </xdr:cNvPr>
        <xdr:cNvSpPr txBox="1"/>
      </xdr:nvSpPr>
      <xdr:spPr>
        <a:xfrm>
          <a:off x="13131800" y="2266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A17F77D-92E1-4BFD-BAE9-64AA64DB3F1D}"/>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E2C2933-316C-4FED-A7F2-97837C2D969B}"/>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BACDB86A-94AB-4B62-9335-ECFFAFE14D84}"/>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1472616F-1208-42CE-A5F3-3461F2EF0C5E}"/>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B97EAEB9-67E0-45AB-92D6-02CCC2698126}"/>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大分県玖珠町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14,384
14,285
286.60
11,214,540
10,636,428
473,428
5,305,766
7,627,289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前年度と比較すると、経常収支比率に占める人件費の割合は</a:t>
          </a:r>
          <a:r>
            <a:rPr kumimoji="1" lang="en-US" altLang="ja-JP" sz="1100" b="0" i="0" baseline="0">
              <a:solidFill>
                <a:schemeClr val="dk1"/>
              </a:solidFill>
              <a:effectLst/>
              <a:latin typeface="+mn-lt"/>
              <a:ea typeface="+mn-ea"/>
              <a:cs typeface="+mn-cs"/>
            </a:rPr>
            <a:t>0.5</a:t>
          </a:r>
          <a:r>
            <a:rPr kumimoji="1" lang="ja-JP" altLang="ja-JP" sz="1100" b="0" i="0" baseline="0">
              <a:solidFill>
                <a:schemeClr val="dk1"/>
              </a:solidFill>
              <a:effectLst/>
              <a:latin typeface="+mn-lt"/>
              <a:ea typeface="+mn-ea"/>
              <a:cs typeface="+mn-cs"/>
            </a:rPr>
            <a:t>ポイント</a:t>
          </a:r>
          <a:r>
            <a:rPr kumimoji="1" lang="ja-JP" altLang="en-US" sz="1100" b="0" i="0" baseline="0">
              <a:solidFill>
                <a:schemeClr val="dk1"/>
              </a:solidFill>
              <a:effectLst/>
              <a:latin typeface="+mn-lt"/>
              <a:ea typeface="+mn-ea"/>
              <a:cs typeface="+mn-cs"/>
            </a:rPr>
            <a:t>増加</a:t>
          </a:r>
          <a:r>
            <a:rPr kumimoji="1" lang="ja-JP" altLang="ja-JP" sz="1100" b="0" i="0" baseline="0">
              <a:solidFill>
                <a:schemeClr val="dk1"/>
              </a:solidFill>
              <a:effectLst/>
              <a:latin typeface="+mn-lt"/>
              <a:ea typeface="+mn-ea"/>
              <a:cs typeface="+mn-cs"/>
            </a:rPr>
            <a:t>し</a:t>
          </a:r>
          <a:r>
            <a:rPr kumimoji="1" lang="ja-JP" altLang="en-US" sz="1100" b="0" i="0" baseline="0">
              <a:solidFill>
                <a:schemeClr val="dk1"/>
              </a:solidFill>
              <a:effectLst/>
              <a:latin typeface="+mn-lt"/>
              <a:ea typeface="+mn-ea"/>
              <a:cs typeface="+mn-cs"/>
            </a:rPr>
            <a:t>ており</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依然として</a:t>
          </a:r>
          <a:r>
            <a:rPr kumimoji="1" lang="ja-JP" altLang="ja-JP" sz="1100" b="0" i="0" baseline="0">
              <a:solidFill>
                <a:schemeClr val="dk1"/>
              </a:solidFill>
              <a:effectLst/>
              <a:latin typeface="+mn-lt"/>
              <a:ea typeface="+mn-ea"/>
              <a:cs typeface="+mn-cs"/>
            </a:rPr>
            <a:t>類似団体内平均値よりも高い水準となっている。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要因としては、類似団体と比較して、職員数が多いことなどが挙げられる。適正な定員管理や、国の給与水準に倣った制度設計を継続して進めていく必要がある。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69850</xdr:rowOff>
    </xdr:from>
    <xdr:to>
      <xdr:col>24</xdr:col>
      <xdr:colOff>25400</xdr:colOff>
      <xdr:row>40</xdr:row>
      <xdr:rowOff>123190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99150"/>
          <a:ext cx="0" cy="1082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95267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123190</xdr:rowOff>
    </xdr:from>
    <xdr:to>
      <xdr:col>24</xdr:col>
      <xdr:colOff>114300</xdr:colOff>
      <xdr:row>40</xdr:row>
      <xdr:rowOff>123190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8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156227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6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69850</xdr:rowOff>
    </xdr:from>
    <xdr:to>
      <xdr:col>24</xdr:col>
      <xdr:colOff>114300</xdr:colOff>
      <xdr:row>34</xdr:row>
      <xdr:rowOff>69850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99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149860</xdr:rowOff>
    </xdr:from>
    <xdr:to>
      <xdr:col>24</xdr:col>
      <xdr:colOff>25400</xdr:colOff>
      <xdr:row>36</xdr:row>
      <xdr:rowOff>168910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32206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161307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5990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144780</xdr:rowOff>
    </xdr:from>
    <xdr:to>
      <xdr:col>24</xdr:col>
      <xdr:colOff>76200</xdr:colOff>
      <xdr:row>36</xdr:row>
      <xdr:rowOff>74930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149860</xdr:rowOff>
    </xdr:from>
    <xdr:to>
      <xdr:col>19</xdr:col>
      <xdr:colOff>187325</xdr:colOff>
      <xdr:row>37</xdr:row>
      <xdr:rowOff>62230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3220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129540</xdr:rowOff>
    </xdr:from>
    <xdr:to>
      <xdr:col>20</xdr:col>
      <xdr:colOff>38100</xdr:colOff>
      <xdr:row>36</xdr:row>
      <xdr:rowOff>59690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3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69867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899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24130</xdr:rowOff>
    </xdr:from>
    <xdr:to>
      <xdr:col>15</xdr:col>
      <xdr:colOff>98425</xdr:colOff>
      <xdr:row>37</xdr:row>
      <xdr:rowOff>62230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3677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34290</xdr:rowOff>
    </xdr:from>
    <xdr:to>
      <xdr:col>15</xdr:col>
      <xdr:colOff>149225</xdr:colOff>
      <xdr:row>36</xdr:row>
      <xdr:rowOff>135890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0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146067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75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12700</xdr:rowOff>
    </xdr:from>
    <xdr:to>
      <xdr:col>11</xdr:col>
      <xdr:colOff>9525</xdr:colOff>
      <xdr:row>37</xdr:row>
      <xdr:rowOff>24130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3563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129540</xdr:rowOff>
    </xdr:from>
    <xdr:to>
      <xdr:col>11</xdr:col>
      <xdr:colOff>60325</xdr:colOff>
      <xdr:row>36</xdr:row>
      <xdr:rowOff>59690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3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69867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899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133350</xdr:rowOff>
    </xdr:from>
    <xdr:to>
      <xdr:col>6</xdr:col>
      <xdr:colOff>171450</xdr:colOff>
      <xdr:row>36</xdr:row>
      <xdr:rowOff>63500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73677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118110</xdr:rowOff>
    </xdr:from>
    <xdr:to>
      <xdr:col>24</xdr:col>
      <xdr:colOff>76200</xdr:colOff>
      <xdr:row>37</xdr:row>
      <xdr:rowOff>48260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90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90187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262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99060</xdr:rowOff>
    </xdr:from>
    <xdr:to>
      <xdr:col>20</xdr:col>
      <xdr:colOff>38100</xdr:colOff>
      <xdr:row>37</xdr:row>
      <xdr:rowOff>29210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13987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11430</xdr:rowOff>
    </xdr:from>
    <xdr:to>
      <xdr:col>15</xdr:col>
      <xdr:colOff>149225</xdr:colOff>
      <xdr:row>37</xdr:row>
      <xdr:rowOff>113030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97807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144780</xdr:rowOff>
    </xdr:from>
    <xdr:to>
      <xdr:col>11</xdr:col>
      <xdr:colOff>60325</xdr:colOff>
      <xdr:row>37</xdr:row>
      <xdr:rowOff>74930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59707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133350</xdr:rowOff>
    </xdr:from>
    <xdr:to>
      <xdr:col>6</xdr:col>
      <xdr:colOff>171450</xdr:colOff>
      <xdr:row>37</xdr:row>
      <xdr:rowOff>63500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30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48277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39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前年度と比較すると、経常収支比率に占める物件費の割合は、</a:t>
          </a:r>
          <a:r>
            <a:rPr kumimoji="1" lang="en-US" altLang="ja-JP" sz="1100" b="0" i="0" baseline="0">
              <a:solidFill>
                <a:schemeClr val="dk1"/>
              </a:solidFill>
              <a:effectLst/>
              <a:latin typeface="+mn-lt"/>
              <a:ea typeface="+mn-ea"/>
              <a:cs typeface="+mn-cs"/>
            </a:rPr>
            <a:t>0.4</a:t>
          </a:r>
          <a:r>
            <a:rPr kumimoji="1" lang="ja-JP" altLang="ja-JP" sz="1100" b="0" i="0" baseline="0">
              <a:solidFill>
                <a:schemeClr val="dk1"/>
              </a:solidFill>
              <a:effectLst/>
              <a:latin typeface="+mn-lt"/>
              <a:ea typeface="+mn-ea"/>
              <a:cs typeface="+mn-cs"/>
            </a:rPr>
            <a:t>ポイント増加しており、類似団体内平均値より</a:t>
          </a:r>
          <a:r>
            <a:rPr kumimoji="1" lang="ja-JP" altLang="en-US" sz="1100" b="0" i="0" baseline="0">
              <a:solidFill>
                <a:schemeClr val="dk1"/>
              </a:solidFill>
              <a:effectLst/>
              <a:latin typeface="+mn-lt"/>
              <a:ea typeface="+mn-ea"/>
              <a:cs typeface="+mn-cs"/>
            </a:rPr>
            <a:t>若干低く</a:t>
          </a:r>
          <a:r>
            <a:rPr kumimoji="1" lang="ja-JP" altLang="ja-JP" sz="1100" b="0" i="0" baseline="0">
              <a:solidFill>
                <a:schemeClr val="dk1"/>
              </a:solidFill>
              <a:effectLst/>
              <a:latin typeface="+mn-lt"/>
              <a:ea typeface="+mn-ea"/>
              <a:cs typeface="+mn-cs"/>
            </a:rPr>
            <a:t>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主な要因として、</a:t>
          </a:r>
          <a:r>
            <a:rPr kumimoji="1" lang="ja-JP" altLang="en-US" sz="1100" b="0" i="0" baseline="0">
              <a:solidFill>
                <a:schemeClr val="dk1"/>
              </a:solidFill>
              <a:effectLst/>
              <a:latin typeface="+mn-lt"/>
              <a:ea typeface="+mn-ea"/>
              <a:cs typeface="+mn-cs"/>
            </a:rPr>
            <a:t>サテライトオフィス整備、</a:t>
          </a:r>
          <a:r>
            <a:rPr kumimoji="1" lang="ja-JP" altLang="ja-JP" sz="1100" b="0" i="0" baseline="0">
              <a:solidFill>
                <a:schemeClr val="dk1"/>
              </a:solidFill>
              <a:effectLst/>
              <a:latin typeface="+mn-lt"/>
              <a:ea typeface="+mn-ea"/>
              <a:cs typeface="+mn-cs"/>
            </a:rPr>
            <a:t>デジタル化関連の維持管理経費</a:t>
          </a:r>
          <a:r>
            <a:rPr kumimoji="1" lang="ja-JP" altLang="en-US" sz="1100" b="0" i="0" baseline="0">
              <a:solidFill>
                <a:schemeClr val="dk1"/>
              </a:solidFill>
              <a:effectLst/>
              <a:latin typeface="+mn-lt"/>
              <a:ea typeface="+mn-ea"/>
              <a:cs typeface="+mn-cs"/>
            </a:rPr>
            <a:t>、物価及び燃料高騰による経費の</a:t>
          </a:r>
          <a:r>
            <a:rPr kumimoji="1" lang="ja-JP" altLang="ja-JP" sz="1100" b="0" i="0" baseline="0">
              <a:solidFill>
                <a:schemeClr val="dk1"/>
              </a:solidFill>
              <a:effectLst/>
              <a:latin typeface="+mn-lt"/>
              <a:ea typeface="+mn-ea"/>
              <a:cs typeface="+mn-cs"/>
            </a:rPr>
            <a:t>増加が挙げられ、今後も継続すると見込まれるため、財源確保について検討する必要がある。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99077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a:extLst>
            <a:ext uri="{FF2B5EF4-FFF2-40B4-BE49-F238E27FC236}">
              <a16:creationId xmlns:a16="http://schemas.microsoft.com/office/drawing/2014/main" id="{00000000-0008-0000-0400-00007C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a:extLst>
            <a:ext uri="{FF2B5EF4-FFF2-40B4-BE49-F238E27FC236}">
              <a16:creationId xmlns:a16="http://schemas.microsoft.com/office/drawing/2014/main" id="{00000000-0008-0000-0400-00007D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31750</xdr:rowOff>
    </xdr:from>
    <xdr:to>
      <xdr:col>82</xdr:col>
      <xdr:colOff>107950</xdr:colOff>
      <xdr:row>21</xdr:row>
      <xdr:rowOff>69850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6510000" y="2260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7" name="物件費最小値テキスト">
          <a:extLst>
            <a:ext uri="{FF2B5EF4-FFF2-40B4-BE49-F238E27FC236}">
              <a16:creationId xmlns:a16="http://schemas.microsoft.com/office/drawing/2014/main" id="{00000000-0008-0000-0400-00007F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118127</xdr:rowOff>
    </xdr:from>
    <xdr:ext cx="762000" cy="259045"/>
    <xdr:sp macro="" textlink="">
      <xdr:nvSpPr>
        <xdr:cNvPr id="129" name="物件費最大値テキスト">
          <a:extLst>
            <a:ext uri="{FF2B5EF4-FFF2-40B4-BE49-F238E27FC236}">
              <a16:creationId xmlns:a16="http://schemas.microsoft.com/office/drawing/2014/main" id="{00000000-0008-0000-0400-000081000000}"/>
            </a:ext>
          </a:extLst>
        </xdr:cNvPr>
        <xdr:cNvSpPr txBox="1"/>
      </xdr:nvSpPr>
      <xdr:spPr>
        <a:xfrm>
          <a:off x="16598900" y="20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31750</xdr:rowOff>
    </xdr:from>
    <xdr:to>
      <xdr:col>82</xdr:col>
      <xdr:colOff>196850</xdr:colOff>
      <xdr:row>13</xdr:row>
      <xdr:rowOff>31750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6421100" y="226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117475</xdr:rowOff>
    </xdr:from>
    <xdr:to>
      <xdr:col>82</xdr:col>
      <xdr:colOff>107950</xdr:colOff>
      <xdr:row>16</xdr:row>
      <xdr:rowOff>155575</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5671800" y="286067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95902</xdr:rowOff>
    </xdr:from>
    <xdr:ext cx="762000" cy="259045"/>
    <xdr:sp macro="" textlink="">
      <xdr:nvSpPr>
        <xdr:cNvPr id="132" name="物件費平均値テキスト">
          <a:extLst>
            <a:ext uri="{FF2B5EF4-FFF2-40B4-BE49-F238E27FC236}">
              <a16:creationId xmlns:a16="http://schemas.microsoft.com/office/drawing/2014/main" id="{00000000-0008-0000-0400-000084000000}"/>
            </a:ext>
          </a:extLst>
        </xdr:cNvPr>
        <xdr:cNvSpPr txBox="1"/>
      </xdr:nvSpPr>
      <xdr:spPr>
        <a:xfrm>
          <a:off x="16598900" y="28391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123825</xdr:rowOff>
    </xdr:from>
    <xdr:to>
      <xdr:col>82</xdr:col>
      <xdr:colOff>158750</xdr:colOff>
      <xdr:row>17</xdr:row>
      <xdr:rowOff>53975</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6459200" y="2867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79375</xdr:rowOff>
    </xdr:from>
    <xdr:to>
      <xdr:col>78</xdr:col>
      <xdr:colOff>69850</xdr:colOff>
      <xdr:row>16</xdr:row>
      <xdr:rowOff>117475</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4782800" y="28225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161925</xdr:rowOff>
    </xdr:from>
    <xdr:to>
      <xdr:col>78</xdr:col>
      <xdr:colOff>120650</xdr:colOff>
      <xdr:row>16</xdr:row>
      <xdr:rowOff>92075</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5621000" y="273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102252</xdr:rowOff>
    </xdr:from>
    <xdr:ext cx="7366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290800" y="2502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79375</xdr:rowOff>
    </xdr:from>
    <xdr:to>
      <xdr:col>73</xdr:col>
      <xdr:colOff>180975</xdr:colOff>
      <xdr:row>17</xdr:row>
      <xdr:rowOff>22225</xdr:rowOff>
    </xdr:to>
    <xdr:cxnSp macro="">
      <xdr:nvCxnSpPr>
        <xdr:cNvPr id="137" name="直線コネクタ 136">
          <a:extLst>
            <a:ext uri="{FF2B5EF4-FFF2-40B4-BE49-F238E27FC236}">
              <a16:creationId xmlns:a16="http://schemas.microsoft.com/office/drawing/2014/main" id="{00000000-0008-0000-0400-000089000000}"/>
            </a:ext>
          </a:extLst>
        </xdr:cNvPr>
        <xdr:cNvCxnSpPr/>
      </xdr:nvCxnSpPr>
      <xdr:spPr>
        <a:xfrm flipV="1">
          <a:off x="13893800" y="282257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28575</xdr:rowOff>
    </xdr:from>
    <xdr:to>
      <xdr:col>74</xdr:col>
      <xdr:colOff>31750</xdr:colOff>
      <xdr:row>16</xdr:row>
      <xdr:rowOff>130175</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4732000" y="2771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140352</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401800" y="254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22225</xdr:rowOff>
    </xdr:from>
    <xdr:to>
      <xdr:col>69</xdr:col>
      <xdr:colOff>92075</xdr:colOff>
      <xdr:row>17</xdr:row>
      <xdr:rowOff>79375</xdr:rowOff>
    </xdr:to>
    <xdr:cxnSp macro="">
      <xdr:nvCxnSpPr>
        <xdr:cNvPr id="140" name="直線コネクタ 139">
          <a:extLst>
            <a:ext uri="{FF2B5EF4-FFF2-40B4-BE49-F238E27FC236}">
              <a16:creationId xmlns:a16="http://schemas.microsoft.com/office/drawing/2014/main" id="{00000000-0008-0000-0400-00008C000000}"/>
            </a:ext>
          </a:extLst>
        </xdr:cNvPr>
        <xdr:cNvCxnSpPr/>
      </xdr:nvCxnSpPr>
      <xdr:spPr>
        <a:xfrm flipV="1">
          <a:off x="13004800" y="293687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38100</xdr:rowOff>
    </xdr:from>
    <xdr:to>
      <xdr:col>69</xdr:col>
      <xdr:colOff>142875</xdr:colOff>
      <xdr:row>17</xdr:row>
      <xdr:rowOff>139700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3843000" y="2952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124477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512800" y="303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43" name="フローチャート: 判断 142">
          <a:extLst>
            <a:ext uri="{FF2B5EF4-FFF2-40B4-BE49-F238E27FC236}">
              <a16:creationId xmlns:a16="http://schemas.microsoft.com/office/drawing/2014/main" id="{00000000-0008-0000-0400-00008F000000}"/>
            </a:ext>
          </a:extLst>
        </xdr:cNvPr>
        <xdr:cNvSpPr/>
      </xdr:nvSpPr>
      <xdr:spPr>
        <a:xfrm>
          <a:off x="12954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130827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623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104775</xdr:rowOff>
    </xdr:from>
    <xdr:to>
      <xdr:col>82</xdr:col>
      <xdr:colOff>158750</xdr:colOff>
      <xdr:row>17</xdr:row>
      <xdr:rowOff>34925</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6459200" y="2847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121302</xdr:rowOff>
    </xdr:from>
    <xdr:ext cx="762000" cy="259045"/>
    <xdr:sp macro="" textlink="">
      <xdr:nvSpPr>
        <xdr:cNvPr id="151" name="物件費該当値テキスト">
          <a:extLst>
            <a:ext uri="{FF2B5EF4-FFF2-40B4-BE49-F238E27FC236}">
              <a16:creationId xmlns:a16="http://schemas.microsoft.com/office/drawing/2014/main" id="{00000000-0008-0000-0400-000097000000}"/>
            </a:ext>
          </a:extLst>
        </xdr:cNvPr>
        <xdr:cNvSpPr txBox="1"/>
      </xdr:nvSpPr>
      <xdr:spPr>
        <a:xfrm>
          <a:off x="16598900" y="2693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66675</xdr:rowOff>
    </xdr:from>
    <xdr:to>
      <xdr:col>78</xdr:col>
      <xdr:colOff>120650</xdr:colOff>
      <xdr:row>16</xdr:row>
      <xdr:rowOff>168275</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5621000" y="280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153052</xdr:rowOff>
    </xdr:from>
    <xdr:ext cx="7366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5290800" y="2896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28575</xdr:rowOff>
    </xdr:from>
    <xdr:to>
      <xdr:col>74</xdr:col>
      <xdr:colOff>31750</xdr:colOff>
      <xdr:row>16</xdr:row>
      <xdr:rowOff>130175</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4732000" y="277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114952</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4401800" y="2858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142875</xdr:rowOff>
    </xdr:from>
    <xdr:to>
      <xdr:col>69</xdr:col>
      <xdr:colOff>142875</xdr:colOff>
      <xdr:row>17</xdr:row>
      <xdr:rowOff>73025</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3843000" y="2886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83202</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3512800" y="2654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28575</xdr:rowOff>
    </xdr:from>
    <xdr:to>
      <xdr:col>65</xdr:col>
      <xdr:colOff>53975</xdr:colOff>
      <xdr:row>17</xdr:row>
      <xdr:rowOff>130175</xdr:rowOff>
    </xdr:to>
    <xdr:sp macro="" textlink="">
      <xdr:nvSpPr>
        <xdr:cNvPr id="158" name="楕円 157">
          <a:extLst>
            <a:ext uri="{FF2B5EF4-FFF2-40B4-BE49-F238E27FC236}">
              <a16:creationId xmlns:a16="http://schemas.microsoft.com/office/drawing/2014/main" id="{00000000-0008-0000-0400-00009E000000}"/>
            </a:ext>
          </a:extLst>
        </xdr:cNvPr>
        <xdr:cNvSpPr/>
      </xdr:nvSpPr>
      <xdr:spPr>
        <a:xfrm>
          <a:off x="12954000" y="294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114952</xdr:rowOff>
    </xdr:from>
    <xdr:ext cx="762000" cy="259045"/>
    <xdr:sp macro="" textlink="">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12623800" y="302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a:extLst>
            <a:ext uri="{FF2B5EF4-FFF2-40B4-BE49-F238E27FC236}">
              <a16:creationId xmlns:a16="http://schemas.microsoft.com/office/drawing/2014/main" id="{00000000-0008-0000-0400-0000A8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a:extLst>
            <a:ext uri="{FF2B5EF4-FFF2-40B4-BE49-F238E27FC236}">
              <a16:creationId xmlns:a16="http://schemas.microsoft.com/office/drawing/2014/main" id="{00000000-0008-0000-0400-0000A9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経常収支比率に占める扶助費の割合は、前年度と比較して</a:t>
          </a:r>
          <a:r>
            <a:rPr kumimoji="1" lang="en-US" altLang="ja-JP" sz="1100" b="0" i="0" baseline="0">
              <a:solidFill>
                <a:schemeClr val="dk1"/>
              </a:solidFill>
              <a:effectLst/>
              <a:latin typeface="+mn-lt"/>
              <a:ea typeface="+mn-ea"/>
              <a:cs typeface="+mn-cs"/>
            </a:rPr>
            <a:t>0.4</a:t>
          </a:r>
          <a:r>
            <a:rPr kumimoji="1" lang="ja-JP" altLang="ja-JP" sz="1100" b="0" i="0" baseline="0">
              <a:solidFill>
                <a:schemeClr val="dk1"/>
              </a:solidFill>
              <a:effectLst/>
              <a:latin typeface="+mn-lt"/>
              <a:ea typeface="+mn-ea"/>
              <a:cs typeface="+mn-cs"/>
            </a:rPr>
            <a:t>ポイント</a:t>
          </a:r>
          <a:r>
            <a:rPr kumimoji="1" lang="ja-JP" altLang="en-US" sz="1100" b="0" i="0" baseline="0">
              <a:solidFill>
                <a:schemeClr val="dk1"/>
              </a:solidFill>
              <a:effectLst/>
              <a:latin typeface="+mn-lt"/>
              <a:ea typeface="+mn-ea"/>
              <a:cs typeface="+mn-cs"/>
            </a:rPr>
            <a:t>増加</a:t>
          </a:r>
          <a:r>
            <a:rPr kumimoji="1" lang="ja-JP" altLang="ja-JP" sz="1100" b="0" i="0" baseline="0">
              <a:solidFill>
                <a:schemeClr val="dk1"/>
              </a:solidFill>
              <a:effectLst/>
              <a:latin typeface="+mn-lt"/>
              <a:ea typeface="+mn-ea"/>
              <a:cs typeface="+mn-cs"/>
            </a:rPr>
            <a:t>して</a:t>
          </a:r>
          <a:r>
            <a:rPr kumimoji="1" lang="ja-JP" altLang="en-US" sz="1100" b="0" i="0" baseline="0">
              <a:solidFill>
                <a:schemeClr val="dk1"/>
              </a:solidFill>
              <a:effectLst/>
              <a:latin typeface="+mn-lt"/>
              <a:ea typeface="+mn-ea"/>
              <a:cs typeface="+mn-cs"/>
            </a:rPr>
            <a:t>おり</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依然として</a:t>
          </a:r>
          <a:r>
            <a:rPr kumimoji="1" lang="ja-JP" altLang="ja-JP" sz="1100" b="0" i="0" baseline="0">
              <a:solidFill>
                <a:schemeClr val="dk1"/>
              </a:solidFill>
              <a:effectLst/>
              <a:latin typeface="+mn-lt"/>
              <a:ea typeface="+mn-ea"/>
              <a:cs typeface="+mn-cs"/>
            </a:rPr>
            <a:t>類似団体内平均値よりも高い水準となっている。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要因としては、施設型給付費や障がい福祉サービス</a:t>
          </a:r>
          <a:r>
            <a:rPr kumimoji="1" lang="ja-JP" altLang="en-US" sz="1100" b="0" i="0" baseline="0">
              <a:solidFill>
                <a:schemeClr val="dk1"/>
              </a:solidFill>
              <a:effectLst/>
              <a:latin typeface="+mn-lt"/>
              <a:ea typeface="+mn-ea"/>
              <a:cs typeface="+mn-cs"/>
            </a:rPr>
            <a:t>介護</a:t>
          </a:r>
          <a:r>
            <a:rPr kumimoji="1" lang="ja-JP" altLang="ja-JP" sz="1100" b="0" i="0" baseline="0">
              <a:solidFill>
                <a:schemeClr val="dk1"/>
              </a:solidFill>
              <a:effectLst/>
              <a:latin typeface="+mn-lt"/>
              <a:ea typeface="+mn-ea"/>
              <a:cs typeface="+mn-cs"/>
            </a:rPr>
            <a:t>等給付費などが、年々増加傾向にあることが挙げられる。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福祉サービスの充実は必要ではあるものの、給付の適正化を図り、今後も特定財源の確保について検討していく必要がある。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7" name="扶助費グラフ枠">
          <a:extLst>
            <a:ext uri="{FF2B5EF4-FFF2-40B4-BE49-F238E27FC236}">
              <a16:creationId xmlns:a16="http://schemas.microsoft.com/office/drawing/2014/main" id="{00000000-0008-0000-0400-0000BB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113393</xdr:rowOff>
    </xdr:from>
    <xdr:to>
      <xdr:col>24</xdr:col>
      <xdr:colOff>25400</xdr:colOff>
      <xdr:row>61</xdr:row>
      <xdr:rowOff>15422</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4826000" y="9200243"/>
          <a:ext cx="0" cy="1273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158949</xdr:rowOff>
    </xdr:from>
    <xdr:ext cx="762000" cy="259045"/>
    <xdr:sp macro="" textlink="">
      <xdr:nvSpPr>
        <xdr:cNvPr id="189" name="扶助費最小値テキスト">
          <a:extLst>
            <a:ext uri="{FF2B5EF4-FFF2-40B4-BE49-F238E27FC236}">
              <a16:creationId xmlns:a16="http://schemas.microsoft.com/office/drawing/2014/main" id="{00000000-0008-0000-0400-0000BD000000}"/>
            </a:ext>
          </a:extLst>
        </xdr:cNvPr>
        <xdr:cNvSpPr txBox="1"/>
      </xdr:nvSpPr>
      <xdr:spPr>
        <a:xfrm>
          <a:off x="4914900" y="1044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15422</xdr:rowOff>
    </xdr:from>
    <xdr:to>
      <xdr:col>24</xdr:col>
      <xdr:colOff>114300</xdr:colOff>
      <xdr:row>61</xdr:row>
      <xdr:rowOff>15422</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4737100" y="1047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28320</xdr:rowOff>
    </xdr:from>
    <xdr:ext cx="762000" cy="259045"/>
    <xdr:sp macro="" textlink="">
      <xdr:nvSpPr>
        <xdr:cNvPr id="191" name="扶助費最大値テキスト">
          <a:extLst>
            <a:ext uri="{FF2B5EF4-FFF2-40B4-BE49-F238E27FC236}">
              <a16:creationId xmlns:a16="http://schemas.microsoft.com/office/drawing/2014/main" id="{00000000-0008-0000-0400-0000BF000000}"/>
            </a:ext>
          </a:extLst>
        </xdr:cNvPr>
        <xdr:cNvSpPr txBox="1"/>
      </xdr:nvSpPr>
      <xdr:spPr>
        <a:xfrm>
          <a:off x="4914900" y="8943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113393</xdr:rowOff>
    </xdr:from>
    <xdr:to>
      <xdr:col>24</xdr:col>
      <xdr:colOff>114300</xdr:colOff>
      <xdr:row>53</xdr:row>
      <xdr:rowOff>113393</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4737100" y="9200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143328</xdr:rowOff>
    </xdr:from>
    <xdr:to>
      <xdr:col>24</xdr:col>
      <xdr:colOff>25400</xdr:colOff>
      <xdr:row>57</xdr:row>
      <xdr:rowOff>15422</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987800" y="9744528"/>
          <a:ext cx="8382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32855</xdr:rowOff>
    </xdr:from>
    <xdr:ext cx="762000" cy="259045"/>
    <xdr:sp macro="" textlink="">
      <xdr:nvSpPr>
        <xdr:cNvPr id="194" name="扶助費平均値テキスト">
          <a:extLst>
            <a:ext uri="{FF2B5EF4-FFF2-40B4-BE49-F238E27FC236}">
              <a16:creationId xmlns:a16="http://schemas.microsoft.com/office/drawing/2014/main" id="{00000000-0008-0000-0400-0000C2000000}"/>
            </a:ext>
          </a:extLst>
        </xdr:cNvPr>
        <xdr:cNvSpPr txBox="1"/>
      </xdr:nvSpPr>
      <xdr:spPr>
        <a:xfrm>
          <a:off x="4914900" y="9462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16328</xdr:rowOff>
    </xdr:from>
    <xdr:to>
      <xdr:col>24</xdr:col>
      <xdr:colOff>76200</xdr:colOff>
      <xdr:row>56</xdr:row>
      <xdr:rowOff>117928</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47752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143328</xdr:rowOff>
    </xdr:from>
    <xdr:to>
      <xdr:col>19</xdr:col>
      <xdr:colOff>187325</xdr:colOff>
      <xdr:row>57</xdr:row>
      <xdr:rowOff>48078</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3098800" y="9744528"/>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117220</xdr:rowOff>
    </xdr:from>
    <xdr:ext cx="7366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3606800" y="937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48078</xdr:rowOff>
    </xdr:from>
    <xdr:to>
      <xdr:col>15</xdr:col>
      <xdr:colOff>98425</xdr:colOff>
      <xdr:row>57</xdr:row>
      <xdr:rowOff>58965</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flipV="1">
          <a:off x="2209800" y="9820728"/>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38100</xdr:rowOff>
    </xdr:from>
    <xdr:to>
      <xdr:col>15</xdr:col>
      <xdr:colOff>149225</xdr:colOff>
      <xdr:row>56</xdr:row>
      <xdr:rowOff>139700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3048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149877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717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48078</xdr:rowOff>
    </xdr:from>
    <xdr:to>
      <xdr:col>11</xdr:col>
      <xdr:colOff>9525</xdr:colOff>
      <xdr:row>57</xdr:row>
      <xdr:rowOff>58965</xdr:rowOff>
    </xdr:to>
    <xdr:cxnSp macro="">
      <xdr:nvCxnSpPr>
        <xdr:cNvPr id="202" name="直線コネクタ 201">
          <a:extLst>
            <a:ext uri="{FF2B5EF4-FFF2-40B4-BE49-F238E27FC236}">
              <a16:creationId xmlns:a16="http://schemas.microsoft.com/office/drawing/2014/main" id="{00000000-0008-0000-0400-0000CA000000}"/>
            </a:ext>
          </a:extLst>
        </xdr:cNvPr>
        <xdr:cNvCxnSpPr/>
      </xdr:nvCxnSpPr>
      <xdr:spPr>
        <a:xfrm>
          <a:off x="1320800" y="9820728"/>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125185</xdr:rowOff>
    </xdr:from>
    <xdr:to>
      <xdr:col>11</xdr:col>
      <xdr:colOff>60325</xdr:colOff>
      <xdr:row>57</xdr:row>
      <xdr:rowOff>55335</xdr:rowOff>
    </xdr:to>
    <xdr:sp macro="" textlink="">
      <xdr:nvSpPr>
        <xdr:cNvPr id="203" name="フローチャート: 判断 202">
          <a:extLst>
            <a:ext uri="{FF2B5EF4-FFF2-40B4-BE49-F238E27FC236}">
              <a16:creationId xmlns:a16="http://schemas.microsoft.com/office/drawing/2014/main" id="{00000000-0008-0000-0400-0000CB000000}"/>
            </a:ext>
          </a:extLst>
        </xdr:cNvPr>
        <xdr:cNvSpPr/>
      </xdr:nvSpPr>
      <xdr:spPr>
        <a:xfrm>
          <a:off x="2159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65512</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828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125185</xdr:rowOff>
    </xdr:from>
    <xdr:to>
      <xdr:col>6</xdr:col>
      <xdr:colOff>171450</xdr:colOff>
      <xdr:row>57</xdr:row>
      <xdr:rowOff>55335</xdr:rowOff>
    </xdr:to>
    <xdr:sp macro="" textlink="">
      <xdr:nvSpPr>
        <xdr:cNvPr id="205" name="フローチャート: 判断 204">
          <a:extLst>
            <a:ext uri="{FF2B5EF4-FFF2-40B4-BE49-F238E27FC236}">
              <a16:creationId xmlns:a16="http://schemas.microsoft.com/office/drawing/2014/main" id="{00000000-0008-0000-0400-0000CD000000}"/>
            </a:ext>
          </a:extLst>
        </xdr:cNvPr>
        <xdr:cNvSpPr/>
      </xdr:nvSpPr>
      <xdr:spPr>
        <a:xfrm>
          <a:off x="1270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65512</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939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136072</xdr:rowOff>
    </xdr:from>
    <xdr:to>
      <xdr:col>24</xdr:col>
      <xdr:colOff>76200</xdr:colOff>
      <xdr:row>57</xdr:row>
      <xdr:rowOff>66222</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4775200" y="973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108149</xdr:rowOff>
    </xdr:from>
    <xdr:ext cx="762000" cy="259045"/>
    <xdr:sp macro="" textlink="">
      <xdr:nvSpPr>
        <xdr:cNvPr id="213" name="扶助費該当値テキスト">
          <a:extLst>
            <a:ext uri="{FF2B5EF4-FFF2-40B4-BE49-F238E27FC236}">
              <a16:creationId xmlns:a16="http://schemas.microsoft.com/office/drawing/2014/main" id="{00000000-0008-0000-0400-0000D5000000}"/>
            </a:ext>
          </a:extLst>
        </xdr:cNvPr>
        <xdr:cNvSpPr txBox="1"/>
      </xdr:nvSpPr>
      <xdr:spPr>
        <a:xfrm>
          <a:off x="4914900" y="970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92528</xdr:rowOff>
    </xdr:from>
    <xdr:to>
      <xdr:col>20</xdr:col>
      <xdr:colOff>38100</xdr:colOff>
      <xdr:row>57</xdr:row>
      <xdr:rowOff>22678</xdr:rowOff>
    </xdr:to>
    <xdr:sp macro="" textlink="">
      <xdr:nvSpPr>
        <xdr:cNvPr id="214" name="楕円 213">
          <a:extLst>
            <a:ext uri="{FF2B5EF4-FFF2-40B4-BE49-F238E27FC236}">
              <a16:creationId xmlns:a16="http://schemas.microsoft.com/office/drawing/2014/main" id="{00000000-0008-0000-0400-0000D6000000}"/>
            </a:ext>
          </a:extLst>
        </xdr:cNvPr>
        <xdr:cNvSpPr/>
      </xdr:nvSpPr>
      <xdr:spPr>
        <a:xfrm>
          <a:off x="3937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7455</xdr:rowOff>
    </xdr:from>
    <xdr:ext cx="736600" cy="259045"/>
    <xdr:sp macro="" textlink="">
      <xdr:nvSpPr>
        <xdr:cNvPr id="215" name="テキスト ボックス 214">
          <a:extLst>
            <a:ext uri="{FF2B5EF4-FFF2-40B4-BE49-F238E27FC236}">
              <a16:creationId xmlns:a16="http://schemas.microsoft.com/office/drawing/2014/main" id="{00000000-0008-0000-0400-0000D7000000}"/>
            </a:ext>
          </a:extLst>
        </xdr:cNvPr>
        <xdr:cNvSpPr txBox="1"/>
      </xdr:nvSpPr>
      <xdr:spPr>
        <a:xfrm>
          <a:off x="3606800" y="9780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168728</xdr:rowOff>
    </xdr:from>
    <xdr:to>
      <xdr:col>15</xdr:col>
      <xdr:colOff>149225</xdr:colOff>
      <xdr:row>57</xdr:row>
      <xdr:rowOff>98878</xdr:rowOff>
    </xdr:to>
    <xdr:sp macro="" textlink="">
      <xdr:nvSpPr>
        <xdr:cNvPr id="216" name="楕円 215">
          <a:extLst>
            <a:ext uri="{FF2B5EF4-FFF2-40B4-BE49-F238E27FC236}">
              <a16:creationId xmlns:a16="http://schemas.microsoft.com/office/drawing/2014/main" id="{00000000-0008-0000-0400-0000D8000000}"/>
            </a:ext>
          </a:extLst>
        </xdr:cNvPr>
        <xdr:cNvSpPr/>
      </xdr:nvSpPr>
      <xdr:spPr>
        <a:xfrm>
          <a:off x="3048000" y="976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83655</xdr:rowOff>
    </xdr:from>
    <xdr:ext cx="762000" cy="259045"/>
    <xdr:sp macro="" textlink="">
      <xdr:nvSpPr>
        <xdr:cNvPr id="217" name="テキスト ボックス 216">
          <a:extLst>
            <a:ext uri="{FF2B5EF4-FFF2-40B4-BE49-F238E27FC236}">
              <a16:creationId xmlns:a16="http://schemas.microsoft.com/office/drawing/2014/main" id="{00000000-0008-0000-0400-0000D9000000}"/>
            </a:ext>
          </a:extLst>
        </xdr:cNvPr>
        <xdr:cNvSpPr txBox="1"/>
      </xdr:nvSpPr>
      <xdr:spPr>
        <a:xfrm>
          <a:off x="2717800" y="985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8165</xdr:rowOff>
    </xdr:from>
    <xdr:to>
      <xdr:col>11</xdr:col>
      <xdr:colOff>60325</xdr:colOff>
      <xdr:row>57</xdr:row>
      <xdr:rowOff>109765</xdr:rowOff>
    </xdr:to>
    <xdr:sp macro="" textlink="">
      <xdr:nvSpPr>
        <xdr:cNvPr id="218" name="楕円 217">
          <a:extLst>
            <a:ext uri="{FF2B5EF4-FFF2-40B4-BE49-F238E27FC236}">
              <a16:creationId xmlns:a16="http://schemas.microsoft.com/office/drawing/2014/main" id="{00000000-0008-0000-0400-0000DA000000}"/>
            </a:ext>
          </a:extLst>
        </xdr:cNvPr>
        <xdr:cNvSpPr/>
      </xdr:nvSpPr>
      <xdr:spPr>
        <a:xfrm>
          <a:off x="2159000" y="978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94542</xdr:rowOff>
    </xdr:from>
    <xdr:ext cx="762000" cy="259045"/>
    <xdr:sp macro="" textlink="">
      <xdr:nvSpPr>
        <xdr:cNvPr id="219" name="テキスト ボックス 218">
          <a:extLst>
            <a:ext uri="{FF2B5EF4-FFF2-40B4-BE49-F238E27FC236}">
              <a16:creationId xmlns:a16="http://schemas.microsoft.com/office/drawing/2014/main" id="{00000000-0008-0000-0400-0000DB000000}"/>
            </a:ext>
          </a:extLst>
        </xdr:cNvPr>
        <xdr:cNvSpPr txBox="1"/>
      </xdr:nvSpPr>
      <xdr:spPr>
        <a:xfrm>
          <a:off x="1828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168728</xdr:rowOff>
    </xdr:from>
    <xdr:to>
      <xdr:col>6</xdr:col>
      <xdr:colOff>171450</xdr:colOff>
      <xdr:row>57</xdr:row>
      <xdr:rowOff>98878</xdr:rowOff>
    </xdr:to>
    <xdr:sp macro="" textlink="">
      <xdr:nvSpPr>
        <xdr:cNvPr id="220" name="楕円 219">
          <a:extLst>
            <a:ext uri="{FF2B5EF4-FFF2-40B4-BE49-F238E27FC236}">
              <a16:creationId xmlns:a16="http://schemas.microsoft.com/office/drawing/2014/main" id="{00000000-0008-0000-0400-0000DC000000}"/>
            </a:ext>
          </a:extLst>
        </xdr:cNvPr>
        <xdr:cNvSpPr/>
      </xdr:nvSpPr>
      <xdr:spPr>
        <a:xfrm>
          <a:off x="1270000" y="976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83655</xdr:rowOff>
    </xdr:from>
    <xdr:ext cx="762000" cy="259045"/>
    <xdr:sp macro="" textlink="">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939800" y="985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1" name="正方形/長方形 230">
          <a:extLst>
            <a:ext uri="{FF2B5EF4-FFF2-40B4-BE49-F238E27FC236}">
              <a16:creationId xmlns:a16="http://schemas.microsoft.com/office/drawing/2014/main" id="{00000000-0008-0000-0400-0000E7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前年度と比較して</a:t>
          </a:r>
          <a:r>
            <a:rPr kumimoji="1" lang="en-US" altLang="ja-JP" sz="1100" b="0" i="0" baseline="0">
              <a:solidFill>
                <a:schemeClr val="dk1"/>
              </a:solidFill>
              <a:effectLst/>
              <a:latin typeface="+mn-lt"/>
              <a:ea typeface="+mn-ea"/>
              <a:cs typeface="+mn-cs"/>
            </a:rPr>
            <a:t>0.5</a:t>
          </a:r>
          <a:r>
            <a:rPr kumimoji="1" lang="ja-JP" altLang="ja-JP" sz="1100" b="0" i="0" baseline="0">
              <a:solidFill>
                <a:schemeClr val="dk1"/>
              </a:solidFill>
              <a:effectLst/>
              <a:latin typeface="+mn-lt"/>
              <a:ea typeface="+mn-ea"/>
              <a:cs typeface="+mn-cs"/>
            </a:rPr>
            <a:t>ポイント</a:t>
          </a:r>
          <a:r>
            <a:rPr kumimoji="1" lang="ja-JP" altLang="en-US" sz="1100" b="0" i="0" baseline="0">
              <a:solidFill>
                <a:schemeClr val="dk1"/>
              </a:solidFill>
              <a:effectLst/>
              <a:latin typeface="+mn-lt"/>
              <a:ea typeface="+mn-ea"/>
              <a:cs typeface="+mn-cs"/>
            </a:rPr>
            <a:t>増加</a:t>
          </a:r>
          <a:r>
            <a:rPr kumimoji="1" lang="ja-JP" altLang="ja-JP" sz="1100" b="0" i="0" baseline="0">
              <a:solidFill>
                <a:schemeClr val="dk1"/>
              </a:solidFill>
              <a:effectLst/>
              <a:latin typeface="+mn-lt"/>
              <a:ea typeface="+mn-ea"/>
              <a:cs typeface="+mn-cs"/>
            </a:rPr>
            <a:t>しており、歳出経常経費充当一般財源</a:t>
          </a:r>
          <a:r>
            <a:rPr kumimoji="1" lang="ja-JP" altLang="en-US" sz="1100" b="0" i="0" baseline="0">
              <a:solidFill>
                <a:schemeClr val="dk1"/>
              </a:solidFill>
              <a:effectLst/>
              <a:latin typeface="+mn-lt"/>
              <a:ea typeface="+mn-ea"/>
              <a:cs typeface="+mn-cs"/>
            </a:rPr>
            <a:t>も増加</a:t>
          </a:r>
          <a:r>
            <a:rPr kumimoji="1" lang="ja-JP" altLang="ja-JP" sz="1100" b="0" i="0" baseline="0">
              <a:solidFill>
                <a:schemeClr val="dk1"/>
              </a:solidFill>
              <a:effectLst/>
              <a:latin typeface="+mn-lt"/>
              <a:ea typeface="+mn-ea"/>
              <a:cs typeface="+mn-cs"/>
            </a:rPr>
            <a:t>した。主な要因としては、</a:t>
          </a:r>
          <a:r>
            <a:rPr kumimoji="1" lang="ja-JP" altLang="en-US" sz="1100" b="0" i="0" baseline="0">
              <a:solidFill>
                <a:schemeClr val="dk1"/>
              </a:solidFill>
              <a:effectLst/>
              <a:latin typeface="+mn-lt"/>
              <a:ea typeface="+mn-ea"/>
              <a:cs typeface="+mn-cs"/>
            </a:rPr>
            <a:t>国民健康保険事業</a:t>
          </a:r>
          <a:r>
            <a:rPr kumimoji="1" lang="ja-JP" altLang="ja-JP" sz="1100" b="0" i="0" baseline="0">
              <a:solidFill>
                <a:schemeClr val="dk1"/>
              </a:solidFill>
              <a:effectLst/>
              <a:latin typeface="+mn-lt"/>
              <a:ea typeface="+mn-ea"/>
              <a:cs typeface="+mn-cs"/>
            </a:rPr>
            <a:t>や後期高齢者医療事業など特別会計への繰出金が</a:t>
          </a:r>
          <a:r>
            <a:rPr kumimoji="1" lang="ja-JP" altLang="en-US" sz="1100" b="0" i="0" baseline="0">
              <a:solidFill>
                <a:schemeClr val="dk1"/>
              </a:solidFill>
              <a:effectLst/>
              <a:latin typeface="+mn-lt"/>
              <a:ea typeface="+mn-ea"/>
              <a:cs typeface="+mn-cs"/>
            </a:rPr>
            <a:t>増加</a:t>
          </a:r>
          <a:r>
            <a:rPr kumimoji="1" lang="ja-JP" altLang="ja-JP" sz="1100" b="0" i="0" baseline="0">
              <a:solidFill>
                <a:schemeClr val="dk1"/>
              </a:solidFill>
              <a:effectLst/>
              <a:latin typeface="+mn-lt"/>
              <a:ea typeface="+mn-ea"/>
              <a:cs typeface="+mn-cs"/>
            </a:rPr>
            <a:t>したことによるものである。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今後も健康増進や生活習慣病の予防などに重点を置きつつ、効果的な健康教育、健康相談などの保健事業を展開し、医療費の抑制に努め</a:t>
          </a:r>
          <a:r>
            <a:rPr kumimoji="1" lang="ja-JP" altLang="en-US" sz="1100" b="0" i="0" baseline="0">
              <a:solidFill>
                <a:schemeClr val="dk1"/>
              </a:solidFill>
              <a:effectLst/>
              <a:latin typeface="+mn-lt"/>
              <a:ea typeface="+mn-ea"/>
              <a:cs typeface="+mn-cs"/>
            </a:rPr>
            <a:t>ていく必要がある</a:t>
          </a:r>
          <a:r>
            <a:rPr kumimoji="1" lang="ja-JP" altLang="ja-JP" sz="1100" b="0" i="0" baseline="0">
              <a:solidFill>
                <a:schemeClr val="dk1"/>
              </a:solidFill>
              <a:effectLst/>
              <a:latin typeface="+mn-lt"/>
              <a:ea typeface="+mn-ea"/>
              <a:cs typeface="+mn-cs"/>
            </a:rPr>
            <a:t>。</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1" name="テキスト ボックス 240">
          <a:extLst>
            <a:ext uri="{FF2B5EF4-FFF2-40B4-BE49-F238E27FC236}">
              <a16:creationId xmlns:a16="http://schemas.microsoft.com/office/drawing/2014/main" id="{00000000-0008-0000-0400-0000F1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3" name="テキスト ボックス 242">
          <a:extLst>
            <a:ext uri="{FF2B5EF4-FFF2-40B4-BE49-F238E27FC236}">
              <a16:creationId xmlns:a16="http://schemas.microsoft.com/office/drawing/2014/main" id="{00000000-0008-0000-0400-0000F3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141696</xdr:rowOff>
    </xdr:from>
    <xdr:to>
      <xdr:col>82</xdr:col>
      <xdr:colOff>107950</xdr:colOff>
      <xdr:row>60</xdr:row>
      <xdr:rowOff>149860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228546"/>
          <a:ext cx="0" cy="1208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121937</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40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149860</xdr:rowOff>
    </xdr:from>
    <xdr:to>
      <xdr:col>82</xdr:col>
      <xdr:colOff>196850</xdr:colOff>
      <xdr:row>60</xdr:row>
      <xdr:rowOff>149860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43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56623</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972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141696</xdr:rowOff>
    </xdr:from>
    <xdr:to>
      <xdr:col>82</xdr:col>
      <xdr:colOff>196850</xdr:colOff>
      <xdr:row>53</xdr:row>
      <xdr:rowOff>141696</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228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148227</xdr:rowOff>
    </xdr:from>
    <xdr:to>
      <xdr:col>82</xdr:col>
      <xdr:colOff>107950</xdr:colOff>
      <xdr:row>58</xdr:row>
      <xdr:rowOff>9434</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5671800" y="992087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29046</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6302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12519</xdr:rowOff>
    </xdr:from>
    <xdr:to>
      <xdr:col>82</xdr:col>
      <xdr:colOff>158750</xdr:colOff>
      <xdr:row>57</xdr:row>
      <xdr:rowOff>114119</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785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148227</xdr:rowOff>
    </xdr:from>
    <xdr:to>
      <xdr:col>78</xdr:col>
      <xdr:colOff>69850</xdr:colOff>
      <xdr:row>58</xdr:row>
      <xdr:rowOff>68217</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4782800" y="9920877"/>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19050</xdr:rowOff>
    </xdr:from>
    <xdr:to>
      <xdr:col>78</xdr:col>
      <xdr:colOff>120650</xdr:colOff>
      <xdr:row>57</xdr:row>
      <xdr:rowOff>120650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130827</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42091</xdr:rowOff>
    </xdr:from>
    <xdr:to>
      <xdr:col>73</xdr:col>
      <xdr:colOff>180975</xdr:colOff>
      <xdr:row>58</xdr:row>
      <xdr:rowOff>68217</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a:off x="13893800" y="9986191"/>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77833</xdr:rowOff>
    </xdr:from>
    <xdr:to>
      <xdr:col>74</xdr:col>
      <xdr:colOff>31750</xdr:colOff>
      <xdr:row>58</xdr:row>
      <xdr:rowOff>7983</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850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18160</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619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22497</xdr:rowOff>
    </xdr:from>
    <xdr:to>
      <xdr:col>69</xdr:col>
      <xdr:colOff>92075</xdr:colOff>
      <xdr:row>58</xdr:row>
      <xdr:rowOff>42091</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a:off x="13004800" y="9966597"/>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23949</xdr:rowOff>
    </xdr:from>
    <xdr:to>
      <xdr:col>69</xdr:col>
      <xdr:colOff>142875</xdr:colOff>
      <xdr:row>58</xdr:row>
      <xdr:rowOff>125549</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9968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110326</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10054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10885</xdr:rowOff>
    </xdr:from>
    <xdr:to>
      <xdr:col>65</xdr:col>
      <xdr:colOff>53975</xdr:colOff>
      <xdr:row>58</xdr:row>
      <xdr:rowOff>112485</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97262</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130084</xdr:rowOff>
    </xdr:from>
    <xdr:to>
      <xdr:col>82</xdr:col>
      <xdr:colOff>158750</xdr:colOff>
      <xdr:row>58</xdr:row>
      <xdr:rowOff>60234</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9902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102161</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9874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97427</xdr:rowOff>
    </xdr:from>
    <xdr:to>
      <xdr:col>78</xdr:col>
      <xdr:colOff>120650</xdr:colOff>
      <xdr:row>58</xdr:row>
      <xdr:rowOff>27577</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987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12354</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99564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17417</xdr:rowOff>
    </xdr:from>
    <xdr:to>
      <xdr:col>74</xdr:col>
      <xdr:colOff>31750</xdr:colOff>
      <xdr:row>58</xdr:row>
      <xdr:rowOff>119017</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9961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103794</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10047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162741</xdr:rowOff>
    </xdr:from>
    <xdr:to>
      <xdr:col>69</xdr:col>
      <xdr:colOff>142875</xdr:colOff>
      <xdr:row>58</xdr:row>
      <xdr:rowOff>92891</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993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103068</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9704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143147</xdr:rowOff>
    </xdr:from>
    <xdr:to>
      <xdr:col>65</xdr:col>
      <xdr:colOff>53975</xdr:colOff>
      <xdr:row>58</xdr:row>
      <xdr:rowOff>73297</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9915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83474</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9684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前年度と比較して</a:t>
          </a:r>
          <a:r>
            <a:rPr kumimoji="1" lang="en-US" altLang="ja-JP" sz="1100" b="0" i="0" baseline="0">
              <a:solidFill>
                <a:schemeClr val="dk1"/>
              </a:solidFill>
              <a:effectLst/>
              <a:latin typeface="+mn-lt"/>
              <a:ea typeface="+mn-ea"/>
              <a:cs typeface="+mn-cs"/>
            </a:rPr>
            <a:t>0.7</a:t>
          </a:r>
          <a:r>
            <a:rPr kumimoji="1" lang="ja-JP" altLang="ja-JP" sz="1100" b="0" i="0" baseline="0">
              <a:solidFill>
                <a:schemeClr val="dk1"/>
              </a:solidFill>
              <a:effectLst/>
              <a:latin typeface="+mn-lt"/>
              <a:ea typeface="+mn-ea"/>
              <a:cs typeface="+mn-cs"/>
            </a:rPr>
            <a:t>ポイント</a:t>
          </a:r>
          <a:r>
            <a:rPr kumimoji="1" lang="ja-JP" altLang="en-US" sz="1100" b="0" i="0" baseline="0">
              <a:solidFill>
                <a:schemeClr val="dk1"/>
              </a:solidFill>
              <a:effectLst/>
              <a:latin typeface="+mn-lt"/>
              <a:ea typeface="+mn-ea"/>
              <a:cs typeface="+mn-cs"/>
            </a:rPr>
            <a:t>増加</a:t>
          </a:r>
          <a:r>
            <a:rPr kumimoji="1" lang="ja-JP" altLang="ja-JP" sz="1100" b="0" i="0" baseline="0">
              <a:solidFill>
                <a:schemeClr val="dk1"/>
              </a:solidFill>
              <a:effectLst/>
              <a:latin typeface="+mn-lt"/>
              <a:ea typeface="+mn-ea"/>
              <a:cs typeface="+mn-cs"/>
            </a:rPr>
            <a:t>しており、その要因は日田玖珠広域消防組合負担金の</a:t>
          </a:r>
          <a:r>
            <a:rPr kumimoji="1" lang="ja-JP" altLang="en-US" sz="1100" b="0" i="0" baseline="0">
              <a:solidFill>
                <a:schemeClr val="dk1"/>
              </a:solidFill>
              <a:effectLst/>
              <a:latin typeface="+mn-lt"/>
              <a:ea typeface="+mn-ea"/>
              <a:cs typeface="+mn-cs"/>
            </a:rPr>
            <a:t>増</a:t>
          </a:r>
          <a:r>
            <a:rPr kumimoji="1" lang="ja-JP" altLang="ja-JP" sz="1100" b="0" i="0" baseline="0">
              <a:solidFill>
                <a:schemeClr val="dk1"/>
              </a:solidFill>
              <a:effectLst/>
              <a:latin typeface="+mn-lt"/>
              <a:ea typeface="+mn-ea"/>
              <a:cs typeface="+mn-cs"/>
            </a:rPr>
            <a:t>や</a:t>
          </a:r>
          <a:r>
            <a:rPr kumimoji="1" lang="ja-JP" altLang="en-US" sz="1100" b="0" i="0" baseline="0">
              <a:solidFill>
                <a:schemeClr val="dk1"/>
              </a:solidFill>
              <a:effectLst/>
              <a:latin typeface="+mn-lt"/>
              <a:ea typeface="+mn-ea"/>
              <a:cs typeface="+mn-cs"/>
            </a:rPr>
            <a:t>各</a:t>
          </a:r>
          <a:r>
            <a:rPr kumimoji="1" lang="ja-JP" altLang="ja-JP" sz="1100" b="0" i="0" baseline="0">
              <a:solidFill>
                <a:schemeClr val="dk1"/>
              </a:solidFill>
              <a:effectLst/>
              <a:latin typeface="+mn-lt"/>
              <a:ea typeface="+mn-ea"/>
              <a:cs typeface="+mn-cs"/>
            </a:rPr>
            <a:t>団体に対する補助金の</a:t>
          </a:r>
          <a:r>
            <a:rPr kumimoji="1" lang="ja-JP" altLang="en-US" sz="1100" b="0" i="0" baseline="0">
              <a:solidFill>
                <a:schemeClr val="dk1"/>
              </a:solidFill>
              <a:effectLst/>
              <a:latin typeface="+mn-lt"/>
              <a:ea typeface="+mn-ea"/>
              <a:cs typeface="+mn-cs"/>
            </a:rPr>
            <a:t>増</a:t>
          </a:r>
          <a:r>
            <a:rPr kumimoji="1" lang="ja-JP" altLang="ja-JP" sz="1100" b="0" i="0" baseline="0">
              <a:solidFill>
                <a:schemeClr val="dk1"/>
              </a:solidFill>
              <a:effectLst/>
              <a:latin typeface="+mn-lt"/>
              <a:ea typeface="+mn-ea"/>
              <a:cs typeface="+mn-cs"/>
            </a:rPr>
            <a:t>などが挙げられる。恒常的な町独自の補助金については、</a:t>
          </a:r>
          <a:r>
            <a:rPr kumimoji="1" lang="ja-JP" altLang="en-US" sz="1100" b="0" i="0" baseline="0">
              <a:solidFill>
                <a:schemeClr val="dk1"/>
              </a:solidFill>
              <a:effectLst/>
              <a:latin typeface="+mn-lt"/>
              <a:ea typeface="+mn-ea"/>
              <a:cs typeface="+mn-cs"/>
            </a:rPr>
            <a:t>引き続き</a:t>
          </a:r>
          <a:r>
            <a:rPr kumimoji="1" lang="ja-JP" altLang="ja-JP" sz="1100" b="0" i="0" baseline="0">
              <a:solidFill>
                <a:schemeClr val="dk1"/>
              </a:solidFill>
              <a:effectLst/>
              <a:latin typeface="+mn-lt"/>
              <a:ea typeface="+mn-ea"/>
              <a:cs typeface="+mn-cs"/>
            </a:rPr>
            <a:t>、各事業の要綱等を作成し、事業効果の検証、見直しを行っている。</a:t>
          </a:r>
          <a:r>
            <a:rPr kumimoji="1" lang="ja-JP" altLang="en-US" sz="1100" b="0" i="0" baseline="0">
              <a:solidFill>
                <a:schemeClr val="dk1"/>
              </a:solidFill>
              <a:effectLst/>
              <a:latin typeface="+mn-lt"/>
              <a:ea typeface="+mn-ea"/>
              <a:cs typeface="+mn-cs"/>
            </a:rPr>
            <a:t>今後も</a:t>
          </a:r>
          <a:r>
            <a:rPr kumimoji="1" lang="ja-JP" altLang="ja-JP" sz="1100" b="0" i="0" baseline="0">
              <a:solidFill>
                <a:schemeClr val="dk1"/>
              </a:solidFill>
              <a:effectLst/>
              <a:latin typeface="+mn-lt"/>
              <a:ea typeface="+mn-ea"/>
              <a:cs typeface="+mn-cs"/>
            </a:rPr>
            <a:t>各補助金の必要性や効果などを検証し、縮小や廃止を行</a:t>
          </a:r>
          <a:r>
            <a:rPr kumimoji="1" lang="ja-JP" altLang="en-US" sz="1100" b="0" i="0" baseline="0">
              <a:solidFill>
                <a:schemeClr val="dk1"/>
              </a:solidFill>
              <a:effectLst/>
              <a:latin typeface="+mn-lt"/>
              <a:ea typeface="+mn-ea"/>
              <a:cs typeface="+mn-cs"/>
            </a:rPr>
            <a:t>っていく必要がある</a:t>
          </a:r>
          <a:r>
            <a:rPr kumimoji="1" lang="ja-JP" altLang="ja-JP" sz="1100" b="0" i="0" baseline="0">
              <a:solidFill>
                <a:schemeClr val="dk1"/>
              </a:solidFill>
              <a:effectLst/>
              <a:latin typeface="+mn-lt"/>
              <a:ea typeface="+mn-ea"/>
              <a:cs typeface="+mn-cs"/>
            </a:rPr>
            <a:t>。</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a:extLst>
            <a:ext uri="{FF2B5EF4-FFF2-40B4-BE49-F238E27FC236}">
              <a16:creationId xmlns:a16="http://schemas.microsoft.com/office/drawing/2014/main" id="{00000000-0008-0000-0400-00003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1270</xdr:rowOff>
    </xdr:from>
    <xdr:to>
      <xdr:col>82</xdr:col>
      <xdr:colOff>107950</xdr:colOff>
      <xdr:row>41</xdr:row>
      <xdr:rowOff>130810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6510000" y="565912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102887</xdr:rowOff>
    </xdr:from>
    <xdr:ext cx="762000" cy="259045"/>
    <xdr:sp macro="" textlink="">
      <xdr:nvSpPr>
        <xdr:cNvPr id="312" name="補助費等最小値テキスト">
          <a:extLst>
            <a:ext uri="{FF2B5EF4-FFF2-40B4-BE49-F238E27FC236}">
              <a16:creationId xmlns:a16="http://schemas.microsoft.com/office/drawing/2014/main" id="{00000000-0008-0000-0400-000038010000}"/>
            </a:ext>
          </a:extLst>
        </xdr:cNvPr>
        <xdr:cNvSpPr txBox="1"/>
      </xdr:nvSpPr>
      <xdr:spPr>
        <a:xfrm>
          <a:off x="16598900" y="713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130810</xdr:rowOff>
    </xdr:from>
    <xdr:to>
      <xdr:col>82</xdr:col>
      <xdr:colOff>196850</xdr:colOff>
      <xdr:row>41</xdr:row>
      <xdr:rowOff>130810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716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87647</xdr:rowOff>
    </xdr:from>
    <xdr:ext cx="762000" cy="259045"/>
    <xdr:sp macro="" textlink="">
      <xdr:nvSpPr>
        <xdr:cNvPr id="314" name="補助費等最大値テキスト">
          <a:extLst>
            <a:ext uri="{FF2B5EF4-FFF2-40B4-BE49-F238E27FC236}">
              <a16:creationId xmlns:a16="http://schemas.microsoft.com/office/drawing/2014/main" id="{00000000-0008-0000-0400-00003A010000}"/>
            </a:ext>
          </a:extLst>
        </xdr:cNvPr>
        <xdr:cNvSpPr txBox="1"/>
      </xdr:nvSpPr>
      <xdr:spPr>
        <a:xfrm>
          <a:off x="16598900" y="5402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1270</xdr:rowOff>
    </xdr:from>
    <xdr:to>
      <xdr:col>82</xdr:col>
      <xdr:colOff>196850</xdr:colOff>
      <xdr:row>33</xdr:row>
      <xdr:rowOff>1270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6421100" y="5659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8890</xdr:rowOff>
    </xdr:from>
    <xdr:to>
      <xdr:col>82</xdr:col>
      <xdr:colOff>107950</xdr:colOff>
      <xdr:row>37</xdr:row>
      <xdr:rowOff>62230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5671800" y="635254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162577</xdr:rowOff>
    </xdr:from>
    <xdr:ext cx="762000" cy="259045"/>
    <xdr:sp macro="" textlink="">
      <xdr:nvSpPr>
        <xdr:cNvPr id="317" name="補助費等平均値テキスト">
          <a:extLst>
            <a:ext uri="{FF2B5EF4-FFF2-40B4-BE49-F238E27FC236}">
              <a16:creationId xmlns:a16="http://schemas.microsoft.com/office/drawing/2014/main" id="{00000000-0008-0000-0400-00003D010000}"/>
            </a:ext>
          </a:extLst>
        </xdr:cNvPr>
        <xdr:cNvSpPr txBox="1"/>
      </xdr:nvSpPr>
      <xdr:spPr>
        <a:xfrm>
          <a:off x="16598900" y="633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6459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8890</xdr:rowOff>
    </xdr:from>
    <xdr:to>
      <xdr:col>78</xdr:col>
      <xdr:colOff>69850</xdr:colOff>
      <xdr:row>37</xdr:row>
      <xdr:rowOff>46990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4782800" y="63525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46990</xdr:rowOff>
    </xdr:from>
    <xdr:to>
      <xdr:col>73</xdr:col>
      <xdr:colOff>180975</xdr:colOff>
      <xdr:row>37</xdr:row>
      <xdr:rowOff>168910</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flipV="1">
          <a:off x="13893800" y="639064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64770</xdr:rowOff>
    </xdr:from>
    <xdr:to>
      <xdr:col>74</xdr:col>
      <xdr:colOff>31750</xdr:colOff>
      <xdr:row>37</xdr:row>
      <xdr:rowOff>166370</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4732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151147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69850</xdr:rowOff>
    </xdr:from>
    <xdr:to>
      <xdr:col>69</xdr:col>
      <xdr:colOff>92075</xdr:colOff>
      <xdr:row>37</xdr:row>
      <xdr:rowOff>168910</xdr:rowOff>
    </xdr:to>
    <xdr:cxnSp macro="">
      <xdr:nvCxnSpPr>
        <xdr:cNvPr id="325" name="直線コネクタ 324">
          <a:extLst>
            <a:ext uri="{FF2B5EF4-FFF2-40B4-BE49-F238E27FC236}">
              <a16:creationId xmlns:a16="http://schemas.microsoft.com/office/drawing/2014/main" id="{00000000-0008-0000-0400-000045010000}"/>
            </a:ext>
          </a:extLst>
        </xdr:cNvPr>
        <xdr:cNvCxnSpPr/>
      </xdr:nvCxnSpPr>
      <xdr:spPr>
        <a:xfrm>
          <a:off x="13004800" y="641350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85107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512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99060</xdr:rowOff>
    </xdr:from>
    <xdr:to>
      <xdr:col>65</xdr:col>
      <xdr:colOff>53975</xdr:colOff>
      <xdr:row>37</xdr:row>
      <xdr:rowOff>29210</xdr:rowOff>
    </xdr:to>
    <xdr:sp macro="" textlink="">
      <xdr:nvSpPr>
        <xdr:cNvPr id="328" name="フローチャート: 判断 327">
          <a:extLst>
            <a:ext uri="{FF2B5EF4-FFF2-40B4-BE49-F238E27FC236}">
              <a16:creationId xmlns:a16="http://schemas.microsoft.com/office/drawing/2014/main" id="{00000000-0008-0000-0400-000048010000}"/>
            </a:ext>
          </a:extLst>
        </xdr:cNvPr>
        <xdr:cNvSpPr/>
      </xdr:nvSpPr>
      <xdr:spPr>
        <a:xfrm>
          <a:off x="12954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39387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623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11430</xdr:rowOff>
    </xdr:from>
    <xdr:to>
      <xdr:col>82</xdr:col>
      <xdr:colOff>158750</xdr:colOff>
      <xdr:row>37</xdr:row>
      <xdr:rowOff>113030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64592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27957</xdr:rowOff>
    </xdr:from>
    <xdr:ext cx="762000" cy="259045"/>
    <xdr:sp macro="" textlink="">
      <xdr:nvSpPr>
        <xdr:cNvPr id="336" name="補助費等該当値テキスト">
          <a:extLst>
            <a:ext uri="{FF2B5EF4-FFF2-40B4-BE49-F238E27FC236}">
              <a16:creationId xmlns:a16="http://schemas.microsoft.com/office/drawing/2014/main" id="{00000000-0008-0000-0400-000050010000}"/>
            </a:ext>
          </a:extLst>
        </xdr:cNvPr>
        <xdr:cNvSpPr txBox="1"/>
      </xdr:nvSpPr>
      <xdr:spPr>
        <a:xfrm>
          <a:off x="16598900" y="620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129540</xdr:rowOff>
    </xdr:from>
    <xdr:to>
      <xdr:col>78</xdr:col>
      <xdr:colOff>120650</xdr:colOff>
      <xdr:row>37</xdr:row>
      <xdr:rowOff>59690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5621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69867</xdr:rowOff>
    </xdr:from>
    <xdr:ext cx="7366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5290800" y="6070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167640</xdr:rowOff>
    </xdr:from>
    <xdr:to>
      <xdr:col>74</xdr:col>
      <xdr:colOff>31750</xdr:colOff>
      <xdr:row>37</xdr:row>
      <xdr:rowOff>97790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4732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107967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44018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118110</xdr:rowOff>
    </xdr:from>
    <xdr:to>
      <xdr:col>69</xdr:col>
      <xdr:colOff>142875</xdr:colOff>
      <xdr:row>38</xdr:row>
      <xdr:rowOff>48260</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38430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33037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3512800" y="654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19050</xdr:rowOff>
    </xdr:from>
    <xdr:to>
      <xdr:col>65</xdr:col>
      <xdr:colOff>53975</xdr:colOff>
      <xdr:row>37</xdr:row>
      <xdr:rowOff>120650</xdr:rowOff>
    </xdr:to>
    <xdr:sp macro="" textlink="">
      <xdr:nvSpPr>
        <xdr:cNvPr id="343" name="楕円 342">
          <a:extLst>
            <a:ext uri="{FF2B5EF4-FFF2-40B4-BE49-F238E27FC236}">
              <a16:creationId xmlns:a16="http://schemas.microsoft.com/office/drawing/2014/main" id="{00000000-0008-0000-0400-000057010000}"/>
            </a:ext>
          </a:extLst>
        </xdr:cNvPr>
        <xdr:cNvSpPr/>
      </xdr:nvSpPr>
      <xdr:spPr>
        <a:xfrm>
          <a:off x="12954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105427</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12623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a:extLst>
            <a:ext uri="{FF2B5EF4-FFF2-40B4-BE49-F238E27FC236}">
              <a16:creationId xmlns:a16="http://schemas.microsoft.com/office/drawing/2014/main" id="{00000000-0008-0000-0400-00006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a:extLst>
            <a:ext uri="{FF2B5EF4-FFF2-40B4-BE49-F238E27FC236}">
              <a16:creationId xmlns:a16="http://schemas.microsoft.com/office/drawing/2014/main" id="{00000000-0008-0000-0400-00006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前年度と比較すると</a:t>
          </a:r>
          <a:r>
            <a:rPr kumimoji="1" lang="en-US" altLang="ja-JP" sz="1100" b="0" i="0" baseline="0">
              <a:solidFill>
                <a:schemeClr val="dk1"/>
              </a:solidFill>
              <a:effectLst/>
              <a:latin typeface="+mn-lt"/>
              <a:ea typeface="+mn-ea"/>
              <a:cs typeface="+mn-cs"/>
            </a:rPr>
            <a:t>1.3</a:t>
          </a:r>
          <a:r>
            <a:rPr kumimoji="1" lang="ja-JP" altLang="ja-JP" sz="1100" b="0" i="0" baseline="0">
              <a:solidFill>
                <a:schemeClr val="dk1"/>
              </a:solidFill>
              <a:effectLst/>
              <a:latin typeface="+mn-lt"/>
              <a:ea typeface="+mn-ea"/>
              <a:cs typeface="+mn-cs"/>
            </a:rPr>
            <a:t>ポイント</a:t>
          </a:r>
          <a:r>
            <a:rPr kumimoji="1" lang="ja-JP" altLang="en-US" sz="1100" b="0" i="0" baseline="0">
              <a:solidFill>
                <a:schemeClr val="dk1"/>
              </a:solidFill>
              <a:effectLst/>
              <a:latin typeface="+mn-lt"/>
              <a:ea typeface="+mn-ea"/>
              <a:cs typeface="+mn-cs"/>
            </a:rPr>
            <a:t>悪化し</a:t>
          </a:r>
          <a:r>
            <a:rPr kumimoji="1" lang="ja-JP" altLang="ja-JP" sz="1100" b="0" i="0" baseline="0">
              <a:solidFill>
                <a:schemeClr val="dk1"/>
              </a:solidFill>
              <a:effectLst/>
              <a:latin typeface="+mn-lt"/>
              <a:ea typeface="+mn-ea"/>
              <a:cs typeface="+mn-cs"/>
            </a:rPr>
            <a:t>ており、その要因は</a:t>
          </a:r>
          <a:r>
            <a:rPr kumimoji="1" lang="ja-JP" altLang="en-US" sz="1100" b="0" i="0" baseline="0">
              <a:solidFill>
                <a:schemeClr val="dk1"/>
              </a:solidFill>
              <a:effectLst/>
              <a:latin typeface="+mn-lt"/>
              <a:ea typeface="+mn-ea"/>
              <a:cs typeface="+mn-cs"/>
            </a:rPr>
            <a:t>過疎対策事業債や災害復旧</a:t>
          </a:r>
          <a:r>
            <a:rPr kumimoji="1" lang="ja-JP" altLang="ja-JP" sz="1100" b="0" i="0" baseline="0">
              <a:solidFill>
                <a:schemeClr val="dk1"/>
              </a:solidFill>
              <a:effectLst/>
              <a:latin typeface="+mn-lt"/>
              <a:ea typeface="+mn-ea"/>
              <a:cs typeface="+mn-cs"/>
            </a:rPr>
            <a:t>事業債の</a:t>
          </a:r>
          <a:r>
            <a:rPr kumimoji="1" lang="ja-JP" altLang="en-US" sz="1100" b="0" i="0" baseline="0">
              <a:solidFill>
                <a:schemeClr val="dk1"/>
              </a:solidFill>
              <a:effectLst/>
              <a:latin typeface="+mn-lt"/>
              <a:ea typeface="+mn-ea"/>
              <a:cs typeface="+mn-cs"/>
            </a:rPr>
            <a:t>増加</a:t>
          </a:r>
          <a:r>
            <a:rPr kumimoji="1" lang="ja-JP" altLang="ja-JP" sz="1100" b="0" i="0" baseline="0">
              <a:solidFill>
                <a:schemeClr val="dk1"/>
              </a:solidFill>
              <a:effectLst/>
              <a:latin typeface="+mn-lt"/>
              <a:ea typeface="+mn-ea"/>
              <a:cs typeface="+mn-cs"/>
            </a:rPr>
            <a:t>などによるものである。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類似団体内平均値と比較しても例年と同様に、若干低い水準</a:t>
          </a:r>
          <a:r>
            <a:rPr kumimoji="1" lang="ja-JP" altLang="en-US" sz="1100" b="0" i="0" baseline="0">
              <a:solidFill>
                <a:schemeClr val="dk1"/>
              </a:solidFill>
              <a:effectLst/>
              <a:latin typeface="+mn-lt"/>
              <a:ea typeface="+mn-ea"/>
              <a:cs typeface="+mn-cs"/>
            </a:rPr>
            <a:t>に</a:t>
          </a:r>
          <a:r>
            <a:rPr kumimoji="1" lang="ja-JP" altLang="ja-JP" sz="1100" b="0" i="0" baseline="0">
              <a:solidFill>
                <a:schemeClr val="dk1"/>
              </a:solidFill>
              <a:effectLst/>
              <a:latin typeface="+mn-lt"/>
              <a:ea typeface="+mn-ea"/>
              <a:cs typeface="+mn-cs"/>
            </a:rPr>
            <a:t>なっている</a:t>
          </a:r>
          <a:r>
            <a:rPr kumimoji="1" lang="ja-JP" altLang="en-US" sz="1100" b="0" i="0" baseline="0">
              <a:solidFill>
                <a:schemeClr val="dk1"/>
              </a:solidFill>
              <a:effectLst/>
              <a:latin typeface="+mn-lt"/>
              <a:ea typeface="+mn-ea"/>
              <a:cs typeface="+mn-cs"/>
            </a:rPr>
            <a:t>ものの、その差は少なくなってきている</a:t>
          </a:r>
          <a:r>
            <a:rPr kumimoji="1" lang="ja-JP" altLang="ja-JP" sz="1100" b="0" i="0" baseline="0">
              <a:solidFill>
                <a:schemeClr val="dk1"/>
              </a:solidFill>
              <a:effectLst/>
              <a:latin typeface="+mn-lt"/>
              <a:ea typeface="+mn-ea"/>
              <a:cs typeface="+mn-cs"/>
            </a:rPr>
            <a:t>。</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しかしながら、新設中学校（くす星翔中学校）建設事業及び令和</a:t>
          </a:r>
          <a:r>
            <a:rPr kumimoji="1" lang="en-US" altLang="ja-JP" sz="1100" b="0" i="0" baseline="0">
              <a:solidFill>
                <a:schemeClr val="dk1"/>
              </a:solidFill>
              <a:effectLst/>
              <a:latin typeface="+mn-lt"/>
              <a:ea typeface="+mn-ea"/>
              <a:cs typeface="+mn-cs"/>
            </a:rPr>
            <a:t>2</a:t>
          </a:r>
          <a:r>
            <a:rPr kumimoji="1" lang="ja-JP" altLang="ja-JP" sz="1100" b="0" i="0" baseline="0">
              <a:solidFill>
                <a:schemeClr val="dk1"/>
              </a:solidFill>
              <a:effectLst/>
              <a:latin typeface="+mn-lt"/>
              <a:ea typeface="+mn-ea"/>
              <a:cs typeface="+mn-cs"/>
            </a:rPr>
            <a:t>年</a:t>
          </a:r>
          <a:r>
            <a:rPr kumimoji="1" lang="en-US" altLang="ja-JP" sz="1100" b="0" i="0" baseline="0">
              <a:solidFill>
                <a:schemeClr val="dk1"/>
              </a:solidFill>
              <a:effectLst/>
              <a:latin typeface="+mn-lt"/>
              <a:ea typeface="+mn-ea"/>
              <a:cs typeface="+mn-cs"/>
            </a:rPr>
            <a:t>7</a:t>
          </a:r>
          <a:r>
            <a:rPr kumimoji="1" lang="ja-JP" altLang="ja-JP" sz="1100" b="0" i="0" baseline="0">
              <a:solidFill>
                <a:schemeClr val="dk1"/>
              </a:solidFill>
              <a:effectLst/>
              <a:latin typeface="+mn-lt"/>
              <a:ea typeface="+mn-ea"/>
              <a:cs typeface="+mn-cs"/>
            </a:rPr>
            <a:t>月豪雨</a:t>
          </a:r>
          <a:r>
            <a:rPr kumimoji="1" lang="ja-JP" altLang="en-US" sz="1100" b="0" i="0" baseline="0">
              <a:solidFill>
                <a:schemeClr val="dk1"/>
              </a:solidFill>
              <a:effectLst/>
              <a:latin typeface="+mn-lt"/>
              <a:ea typeface="+mn-ea"/>
              <a:cs typeface="+mn-cs"/>
            </a:rPr>
            <a:t>、令和</a:t>
          </a:r>
          <a:r>
            <a:rPr kumimoji="1" lang="en-US" altLang="ja-JP" sz="1100" b="0" i="0" baseline="0">
              <a:solidFill>
                <a:schemeClr val="dk1"/>
              </a:solidFill>
              <a:effectLst/>
              <a:latin typeface="+mn-lt"/>
              <a:ea typeface="+mn-ea"/>
              <a:cs typeface="+mn-cs"/>
            </a:rPr>
            <a:t>3</a:t>
          </a:r>
          <a:r>
            <a:rPr kumimoji="1" lang="ja-JP" altLang="en-US" sz="1100" b="0" i="0" baseline="0">
              <a:solidFill>
                <a:schemeClr val="dk1"/>
              </a:solidFill>
              <a:effectLst/>
              <a:latin typeface="+mn-lt"/>
              <a:ea typeface="+mn-ea"/>
              <a:cs typeface="+mn-cs"/>
            </a:rPr>
            <a:t>年</a:t>
          </a:r>
          <a:r>
            <a:rPr kumimoji="1" lang="en-US" altLang="ja-JP" sz="1100" b="0" i="0" baseline="0">
              <a:solidFill>
                <a:schemeClr val="dk1"/>
              </a:solidFill>
              <a:effectLst/>
              <a:latin typeface="+mn-lt"/>
              <a:ea typeface="+mn-ea"/>
              <a:cs typeface="+mn-cs"/>
            </a:rPr>
            <a:t>8</a:t>
          </a:r>
          <a:r>
            <a:rPr kumimoji="1" lang="ja-JP" altLang="en-US" sz="1100" b="0" i="0" baseline="0">
              <a:solidFill>
                <a:schemeClr val="dk1"/>
              </a:solidFill>
              <a:effectLst/>
              <a:latin typeface="+mn-lt"/>
              <a:ea typeface="+mn-ea"/>
              <a:cs typeface="+mn-cs"/>
            </a:rPr>
            <a:t>月大雨の</a:t>
          </a:r>
          <a:r>
            <a:rPr kumimoji="1" lang="ja-JP" altLang="ja-JP" sz="1100" b="0" i="0" baseline="0">
              <a:solidFill>
                <a:schemeClr val="dk1"/>
              </a:solidFill>
              <a:effectLst/>
              <a:latin typeface="+mn-lt"/>
              <a:ea typeface="+mn-ea"/>
              <a:cs typeface="+mn-cs"/>
            </a:rPr>
            <a:t>災害復旧事業により、今後も地方債現在高が増加していくことが見込まれるため、発行額の適正な管理に努め</a:t>
          </a:r>
          <a:r>
            <a:rPr kumimoji="1" lang="ja-JP" altLang="en-US" sz="1100" b="0" i="0" baseline="0">
              <a:solidFill>
                <a:schemeClr val="dk1"/>
              </a:solidFill>
              <a:effectLst/>
              <a:latin typeface="+mn-lt"/>
              <a:ea typeface="+mn-ea"/>
              <a:cs typeface="+mn-cs"/>
            </a:rPr>
            <a:t>ていく必要があ</a:t>
          </a:r>
          <a:r>
            <a:rPr kumimoji="1" lang="ja-JP" altLang="ja-JP" sz="1100" b="0" i="0" baseline="0">
              <a:solidFill>
                <a:schemeClr val="dk1"/>
              </a:solidFill>
              <a:effectLst/>
              <a:latin typeface="+mn-lt"/>
              <a:ea typeface="+mn-ea"/>
              <a:cs typeface="+mn-cs"/>
            </a:rPr>
            <a:t>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a:extLst>
            <a:ext uri="{FF2B5EF4-FFF2-40B4-BE49-F238E27FC236}">
              <a16:creationId xmlns:a16="http://schemas.microsoft.com/office/drawing/2014/main" id="{00000000-0008-0000-0400-00007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138430</xdr:rowOff>
    </xdr:from>
    <xdr:to>
      <xdr:col>24</xdr:col>
      <xdr:colOff>25400</xdr:colOff>
      <xdr:row>80</xdr:row>
      <xdr:rowOff>81280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4826000" y="1265428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53357</xdr:rowOff>
    </xdr:from>
    <xdr:ext cx="762000" cy="259045"/>
    <xdr:sp macro="" textlink="">
      <xdr:nvSpPr>
        <xdr:cNvPr id="370" name="公債費最小値テキスト">
          <a:extLst>
            <a:ext uri="{FF2B5EF4-FFF2-40B4-BE49-F238E27FC236}">
              <a16:creationId xmlns:a16="http://schemas.microsoft.com/office/drawing/2014/main" id="{00000000-0008-0000-0400-000072010000}"/>
            </a:ext>
          </a:extLst>
        </xdr:cNvPr>
        <xdr:cNvSpPr txBox="1"/>
      </xdr:nvSpPr>
      <xdr:spPr>
        <a:xfrm>
          <a:off x="4914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81280</xdr:rowOff>
    </xdr:from>
    <xdr:to>
      <xdr:col>24</xdr:col>
      <xdr:colOff>114300</xdr:colOff>
      <xdr:row>80</xdr:row>
      <xdr:rowOff>81280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53357</xdr:rowOff>
    </xdr:from>
    <xdr:ext cx="762000" cy="259045"/>
    <xdr:sp macro="" textlink="">
      <xdr:nvSpPr>
        <xdr:cNvPr id="372" name="公債費最大値テキスト">
          <a:extLst>
            <a:ext uri="{FF2B5EF4-FFF2-40B4-BE49-F238E27FC236}">
              <a16:creationId xmlns:a16="http://schemas.microsoft.com/office/drawing/2014/main" id="{00000000-0008-0000-0400-000074010000}"/>
            </a:ext>
          </a:extLst>
        </xdr:cNvPr>
        <xdr:cNvSpPr txBox="1"/>
      </xdr:nvSpPr>
      <xdr:spPr>
        <a:xfrm>
          <a:off x="4914900" y="1239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138430</xdr:rowOff>
    </xdr:from>
    <xdr:to>
      <xdr:col>24</xdr:col>
      <xdr:colOff>114300</xdr:colOff>
      <xdr:row>73</xdr:row>
      <xdr:rowOff>138430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4737100" y="12654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136144</xdr:rowOff>
    </xdr:from>
    <xdr:to>
      <xdr:col>24</xdr:col>
      <xdr:colOff>25400</xdr:colOff>
      <xdr:row>77</xdr:row>
      <xdr:rowOff>24130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3987800" y="13166344"/>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18559</xdr:rowOff>
    </xdr:from>
    <xdr:ext cx="762000" cy="259045"/>
    <xdr:sp macro="" textlink="">
      <xdr:nvSpPr>
        <xdr:cNvPr id="375" name="公債費平均値テキスト">
          <a:extLst>
            <a:ext uri="{FF2B5EF4-FFF2-40B4-BE49-F238E27FC236}">
              <a16:creationId xmlns:a16="http://schemas.microsoft.com/office/drawing/2014/main" id="{00000000-0008-0000-0400-000077010000}"/>
            </a:ext>
          </a:extLst>
        </xdr:cNvPr>
        <xdr:cNvSpPr txBox="1"/>
      </xdr:nvSpPr>
      <xdr:spPr>
        <a:xfrm>
          <a:off x="4914900" y="13220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136144</xdr:rowOff>
    </xdr:from>
    <xdr:to>
      <xdr:col>19</xdr:col>
      <xdr:colOff>187325</xdr:colOff>
      <xdr:row>77</xdr:row>
      <xdr:rowOff>1270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3098800" y="1316634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9906</xdr:rowOff>
    </xdr:from>
    <xdr:to>
      <xdr:col>20</xdr:col>
      <xdr:colOff>38100</xdr:colOff>
      <xdr:row>77</xdr:row>
      <xdr:rowOff>111506</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937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96283</xdr:rowOff>
    </xdr:from>
    <xdr:ext cx="7366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606800" y="13297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1270</xdr:rowOff>
    </xdr:from>
    <xdr:to>
      <xdr:col>15</xdr:col>
      <xdr:colOff>98425</xdr:colOff>
      <xdr:row>77</xdr:row>
      <xdr:rowOff>5842</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2209800" y="132029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119142</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5842</xdr:rowOff>
    </xdr:from>
    <xdr:to>
      <xdr:col>11</xdr:col>
      <xdr:colOff>9525</xdr:colOff>
      <xdr:row>77</xdr:row>
      <xdr:rowOff>37846</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flipV="1">
          <a:off x="1320800" y="1320749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23622</xdr:rowOff>
    </xdr:from>
    <xdr:to>
      <xdr:col>11</xdr:col>
      <xdr:colOff>60325</xdr:colOff>
      <xdr:row>77</xdr:row>
      <xdr:rowOff>125222</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2159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109999</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37337</xdr:rowOff>
    </xdr:from>
    <xdr:to>
      <xdr:col>6</xdr:col>
      <xdr:colOff>171450</xdr:colOff>
      <xdr:row>77</xdr:row>
      <xdr:rowOff>138937</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1270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123714</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144780</xdr:rowOff>
    </xdr:from>
    <xdr:to>
      <xdr:col>24</xdr:col>
      <xdr:colOff>76200</xdr:colOff>
      <xdr:row>77</xdr:row>
      <xdr:rowOff>74930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47752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161307</xdr:rowOff>
    </xdr:from>
    <xdr:ext cx="762000" cy="259045"/>
    <xdr:sp macro="" textlink="">
      <xdr:nvSpPr>
        <xdr:cNvPr id="394" name="公債費該当値テキスト">
          <a:extLst>
            <a:ext uri="{FF2B5EF4-FFF2-40B4-BE49-F238E27FC236}">
              <a16:creationId xmlns:a16="http://schemas.microsoft.com/office/drawing/2014/main" id="{00000000-0008-0000-0400-00008A010000}"/>
            </a:ext>
          </a:extLst>
        </xdr:cNvPr>
        <xdr:cNvSpPr txBox="1"/>
      </xdr:nvSpPr>
      <xdr:spPr>
        <a:xfrm>
          <a:off x="49149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85344</xdr:rowOff>
    </xdr:from>
    <xdr:to>
      <xdr:col>20</xdr:col>
      <xdr:colOff>38100</xdr:colOff>
      <xdr:row>77</xdr:row>
      <xdr:rowOff>15494</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9370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25671</xdr:rowOff>
    </xdr:from>
    <xdr:ext cx="7366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3606800" y="12884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121920</xdr:rowOff>
    </xdr:from>
    <xdr:to>
      <xdr:col>15</xdr:col>
      <xdr:colOff>149225</xdr:colOff>
      <xdr:row>77</xdr:row>
      <xdr:rowOff>52070</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3048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62247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2717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126492</xdr:rowOff>
    </xdr:from>
    <xdr:to>
      <xdr:col>11</xdr:col>
      <xdr:colOff>60325</xdr:colOff>
      <xdr:row>77</xdr:row>
      <xdr:rowOff>56642</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2159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66819</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828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158496</xdr:rowOff>
    </xdr:from>
    <xdr:to>
      <xdr:col>6</xdr:col>
      <xdr:colOff>171450</xdr:colOff>
      <xdr:row>77</xdr:row>
      <xdr:rowOff>88646</xdr:rowOff>
    </xdr:to>
    <xdr:sp macro="" textlink="">
      <xdr:nvSpPr>
        <xdr:cNvPr id="401" name="楕円 400">
          <a:extLst>
            <a:ext uri="{FF2B5EF4-FFF2-40B4-BE49-F238E27FC236}">
              <a16:creationId xmlns:a16="http://schemas.microsoft.com/office/drawing/2014/main" id="{00000000-0008-0000-0400-000091010000}"/>
            </a:ext>
          </a:extLst>
        </xdr:cNvPr>
        <xdr:cNvSpPr/>
      </xdr:nvSpPr>
      <xdr:spPr>
        <a:xfrm>
          <a:off x="1270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98823</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939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前年度と比較し</a:t>
          </a:r>
          <a:r>
            <a:rPr kumimoji="1" lang="en-US" altLang="ja-JP" sz="1100" b="0" i="0" baseline="0">
              <a:solidFill>
                <a:schemeClr val="dk1"/>
              </a:solidFill>
              <a:effectLst/>
              <a:latin typeface="+mn-lt"/>
              <a:ea typeface="+mn-ea"/>
              <a:cs typeface="+mn-cs"/>
            </a:rPr>
            <a:t>2.5</a:t>
          </a:r>
          <a:r>
            <a:rPr kumimoji="1" lang="ja-JP" altLang="ja-JP" sz="1100" b="0" i="0" baseline="0">
              <a:solidFill>
                <a:schemeClr val="dk1"/>
              </a:solidFill>
              <a:effectLst/>
              <a:latin typeface="+mn-lt"/>
              <a:ea typeface="+mn-ea"/>
              <a:cs typeface="+mn-cs"/>
            </a:rPr>
            <a:t>ポイント</a:t>
          </a:r>
          <a:r>
            <a:rPr kumimoji="1" lang="ja-JP" altLang="en-US" sz="1100" b="0" i="0" baseline="0">
              <a:solidFill>
                <a:schemeClr val="dk1"/>
              </a:solidFill>
              <a:effectLst/>
              <a:latin typeface="+mn-lt"/>
              <a:ea typeface="+mn-ea"/>
              <a:cs typeface="+mn-cs"/>
            </a:rPr>
            <a:t>増加</a:t>
          </a:r>
          <a:r>
            <a:rPr kumimoji="1" lang="ja-JP" altLang="ja-JP" sz="1100" b="0" i="0" baseline="0">
              <a:solidFill>
                <a:schemeClr val="dk1"/>
              </a:solidFill>
              <a:effectLst/>
              <a:latin typeface="+mn-lt"/>
              <a:ea typeface="+mn-ea"/>
              <a:cs typeface="+mn-cs"/>
            </a:rPr>
            <a:t>しており、歳出経常経費充当一般財源も</a:t>
          </a:r>
          <a:r>
            <a:rPr kumimoji="1" lang="ja-JP" altLang="en-US" sz="1100" b="0" i="0" baseline="0">
              <a:solidFill>
                <a:schemeClr val="dk1"/>
              </a:solidFill>
              <a:effectLst/>
              <a:latin typeface="+mn-lt"/>
              <a:ea typeface="+mn-ea"/>
              <a:cs typeface="+mn-cs"/>
            </a:rPr>
            <a:t>増加</a:t>
          </a:r>
          <a:r>
            <a:rPr kumimoji="1" lang="ja-JP" altLang="ja-JP" sz="1100" b="0" i="0" baseline="0">
              <a:solidFill>
                <a:schemeClr val="dk1"/>
              </a:solidFill>
              <a:effectLst/>
              <a:latin typeface="+mn-lt"/>
              <a:ea typeface="+mn-ea"/>
              <a:cs typeface="+mn-cs"/>
            </a:rPr>
            <a:t>した。主な要因としては人件費、</a:t>
          </a:r>
          <a:r>
            <a:rPr kumimoji="1" lang="ja-JP" altLang="en-US" sz="1100" b="0" i="0" baseline="0">
              <a:solidFill>
                <a:schemeClr val="dk1"/>
              </a:solidFill>
              <a:effectLst/>
              <a:latin typeface="+mn-lt"/>
              <a:ea typeface="+mn-ea"/>
              <a:cs typeface="+mn-cs"/>
            </a:rPr>
            <a:t>物件</a:t>
          </a:r>
          <a:r>
            <a:rPr kumimoji="1" lang="ja-JP" altLang="ja-JP" sz="1100" b="0" i="0" baseline="0">
              <a:solidFill>
                <a:schemeClr val="dk1"/>
              </a:solidFill>
              <a:effectLst/>
              <a:latin typeface="+mn-lt"/>
              <a:ea typeface="+mn-ea"/>
              <a:cs typeface="+mn-cs"/>
            </a:rPr>
            <a:t>費</a:t>
          </a:r>
          <a:r>
            <a:rPr kumimoji="1" lang="ja-JP" altLang="en-US" sz="1100" b="0" i="0" baseline="0">
              <a:solidFill>
                <a:schemeClr val="dk1"/>
              </a:solidFill>
              <a:effectLst/>
              <a:latin typeface="+mn-lt"/>
              <a:ea typeface="+mn-ea"/>
              <a:cs typeface="+mn-cs"/>
            </a:rPr>
            <a:t>を除く全ての項目で増加</a:t>
          </a:r>
          <a:r>
            <a:rPr kumimoji="1" lang="ja-JP" altLang="ja-JP" sz="1100" b="0" i="0" baseline="0">
              <a:solidFill>
                <a:schemeClr val="dk1"/>
              </a:solidFill>
              <a:effectLst/>
              <a:latin typeface="+mn-lt"/>
              <a:ea typeface="+mn-ea"/>
              <a:cs typeface="+mn-cs"/>
            </a:rPr>
            <a:t>が考えられ、類似団体内平均値との差は依然として開いている状況である。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各性質ごとに記載している分析内容を踏まえ、健全な財政運営に努め</a:t>
          </a:r>
          <a:r>
            <a:rPr kumimoji="1" lang="ja-JP" altLang="en-US" sz="1100" b="0" i="0" baseline="0">
              <a:solidFill>
                <a:schemeClr val="dk1"/>
              </a:solidFill>
              <a:effectLst/>
              <a:latin typeface="+mn-lt"/>
              <a:ea typeface="+mn-ea"/>
              <a:cs typeface="+mn-cs"/>
            </a:rPr>
            <a:t>ていく必要がある</a:t>
          </a:r>
          <a:r>
            <a:rPr kumimoji="1" lang="ja-JP" altLang="ja-JP" sz="1100" b="0" i="0" baseline="0">
              <a:solidFill>
                <a:schemeClr val="dk1"/>
              </a:solidFill>
              <a:effectLst/>
              <a:latin typeface="+mn-lt"/>
              <a:ea typeface="+mn-ea"/>
              <a:cs typeface="+mn-cs"/>
            </a:rPr>
            <a:t>。</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9" name="公債費以外グラフ枠">
          <a:extLst>
            <a:ext uri="{FF2B5EF4-FFF2-40B4-BE49-F238E27FC236}">
              <a16:creationId xmlns:a16="http://schemas.microsoft.com/office/drawing/2014/main" id="{00000000-0008-0000-0400-0000AD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54610</xdr:rowOff>
    </xdr:from>
    <xdr:to>
      <xdr:col>82</xdr:col>
      <xdr:colOff>107950</xdr:colOff>
      <xdr:row>80</xdr:row>
      <xdr:rowOff>168911</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6510000" y="12741910"/>
          <a:ext cx="0" cy="1143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140988</xdr:rowOff>
    </xdr:from>
    <xdr:ext cx="762000" cy="259045"/>
    <xdr:sp macro="" textlink="">
      <xdr:nvSpPr>
        <xdr:cNvPr id="431" name="公債費以外最小値テキスト">
          <a:extLst>
            <a:ext uri="{FF2B5EF4-FFF2-40B4-BE49-F238E27FC236}">
              <a16:creationId xmlns:a16="http://schemas.microsoft.com/office/drawing/2014/main" id="{00000000-0008-0000-0400-0000AF010000}"/>
            </a:ext>
          </a:extLst>
        </xdr:cNvPr>
        <xdr:cNvSpPr txBox="1"/>
      </xdr:nvSpPr>
      <xdr:spPr>
        <a:xfrm>
          <a:off x="16598900" y="13856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168911</xdr:rowOff>
    </xdr:from>
    <xdr:to>
      <xdr:col>82</xdr:col>
      <xdr:colOff>196850</xdr:colOff>
      <xdr:row>80</xdr:row>
      <xdr:rowOff>168911</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3884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140987</xdr:rowOff>
    </xdr:from>
    <xdr:ext cx="762000" cy="259045"/>
    <xdr:sp macro="" textlink="">
      <xdr:nvSpPr>
        <xdr:cNvPr id="433" name="公債費以外最大値テキスト">
          <a:extLst>
            <a:ext uri="{FF2B5EF4-FFF2-40B4-BE49-F238E27FC236}">
              <a16:creationId xmlns:a16="http://schemas.microsoft.com/office/drawing/2014/main" id="{00000000-0008-0000-0400-0000B1010000}"/>
            </a:ext>
          </a:extLst>
        </xdr:cNvPr>
        <xdr:cNvSpPr txBox="1"/>
      </xdr:nvSpPr>
      <xdr:spPr>
        <a:xfrm>
          <a:off x="16598900" y="1248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54610</xdr:rowOff>
    </xdr:from>
    <xdr:to>
      <xdr:col>82</xdr:col>
      <xdr:colOff>196850</xdr:colOff>
      <xdr:row>74</xdr:row>
      <xdr:rowOff>54610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6421100" y="12741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119380</xdr:rowOff>
    </xdr:from>
    <xdr:to>
      <xdr:col>82</xdr:col>
      <xdr:colOff>107950</xdr:colOff>
      <xdr:row>79</xdr:row>
      <xdr:rowOff>43180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5671800" y="1349248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107966</xdr:rowOff>
    </xdr:from>
    <xdr:ext cx="762000" cy="259045"/>
    <xdr:sp macro="" textlink="">
      <xdr:nvSpPr>
        <xdr:cNvPr id="436" name="公債費以外平均値テキスト">
          <a:extLst>
            <a:ext uri="{FF2B5EF4-FFF2-40B4-BE49-F238E27FC236}">
              <a16:creationId xmlns:a16="http://schemas.microsoft.com/office/drawing/2014/main" id="{00000000-0008-0000-0400-0000B4010000}"/>
            </a:ext>
          </a:extLst>
        </xdr:cNvPr>
        <xdr:cNvSpPr txBox="1"/>
      </xdr:nvSpPr>
      <xdr:spPr>
        <a:xfrm>
          <a:off x="16598900" y="13138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91439</xdr:rowOff>
    </xdr:from>
    <xdr:to>
      <xdr:col>82</xdr:col>
      <xdr:colOff>158750</xdr:colOff>
      <xdr:row>78</xdr:row>
      <xdr:rowOff>21589</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6459200" y="1329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119380</xdr:rowOff>
    </xdr:from>
    <xdr:to>
      <xdr:col>78</xdr:col>
      <xdr:colOff>69850</xdr:colOff>
      <xdr:row>79</xdr:row>
      <xdr:rowOff>115570</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4782800" y="1349248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0</xdr:rowOff>
    </xdr:from>
    <xdr:to>
      <xdr:col>78</xdr:col>
      <xdr:colOff>120650</xdr:colOff>
      <xdr:row>77</xdr:row>
      <xdr:rowOff>101600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56210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111777</xdr:rowOff>
    </xdr:from>
    <xdr:ext cx="7366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290800" y="12970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115570</xdr:rowOff>
    </xdr:from>
    <xdr:to>
      <xdr:col>73</xdr:col>
      <xdr:colOff>180975</xdr:colOff>
      <xdr:row>80</xdr:row>
      <xdr:rowOff>1270</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flipV="1">
          <a:off x="13893800" y="1366012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11430</xdr:rowOff>
    </xdr:from>
    <xdr:to>
      <xdr:col>74</xdr:col>
      <xdr:colOff>31750</xdr:colOff>
      <xdr:row>78</xdr:row>
      <xdr:rowOff>113030</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47320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123207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401800" y="1315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119380</xdr:rowOff>
    </xdr:from>
    <xdr:to>
      <xdr:col>69</xdr:col>
      <xdr:colOff>92075</xdr:colOff>
      <xdr:row>80</xdr:row>
      <xdr:rowOff>1270</xdr:rowOff>
    </xdr:to>
    <xdr:cxnSp macro="">
      <xdr:nvCxnSpPr>
        <xdr:cNvPr id="444" name="直線コネクタ 443">
          <a:extLst>
            <a:ext uri="{FF2B5EF4-FFF2-40B4-BE49-F238E27FC236}">
              <a16:creationId xmlns:a16="http://schemas.microsoft.com/office/drawing/2014/main" id="{00000000-0008-0000-0400-0000BC010000}"/>
            </a:ext>
          </a:extLst>
        </xdr:cNvPr>
        <xdr:cNvCxnSpPr/>
      </xdr:nvCxnSpPr>
      <xdr:spPr>
        <a:xfrm>
          <a:off x="13004800" y="1366393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60961</xdr:rowOff>
    </xdr:from>
    <xdr:to>
      <xdr:col>69</xdr:col>
      <xdr:colOff>142875</xdr:colOff>
      <xdr:row>78</xdr:row>
      <xdr:rowOff>162561</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3843000" y="13434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1288</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512800" y="13202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26670</xdr:rowOff>
    </xdr:from>
    <xdr:to>
      <xdr:col>65</xdr:col>
      <xdr:colOff>53975</xdr:colOff>
      <xdr:row>78</xdr:row>
      <xdr:rowOff>128270</xdr:rowOff>
    </xdr:to>
    <xdr:sp macro="" textlink="">
      <xdr:nvSpPr>
        <xdr:cNvPr id="447" name="フローチャート: 判断 446">
          <a:extLst>
            <a:ext uri="{FF2B5EF4-FFF2-40B4-BE49-F238E27FC236}">
              <a16:creationId xmlns:a16="http://schemas.microsoft.com/office/drawing/2014/main" id="{00000000-0008-0000-0400-0000BF010000}"/>
            </a:ext>
          </a:extLst>
        </xdr:cNvPr>
        <xdr:cNvSpPr/>
      </xdr:nvSpPr>
      <xdr:spPr>
        <a:xfrm>
          <a:off x="12954000" y="13399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138447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623800" y="13168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163830</xdr:rowOff>
    </xdr:from>
    <xdr:to>
      <xdr:col>82</xdr:col>
      <xdr:colOff>158750</xdr:colOff>
      <xdr:row>79</xdr:row>
      <xdr:rowOff>93980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6459200" y="1353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135907</xdr:rowOff>
    </xdr:from>
    <xdr:ext cx="762000" cy="259045"/>
    <xdr:sp macro="" textlink="">
      <xdr:nvSpPr>
        <xdr:cNvPr id="455" name="公債費以外該当値テキスト">
          <a:extLst>
            <a:ext uri="{FF2B5EF4-FFF2-40B4-BE49-F238E27FC236}">
              <a16:creationId xmlns:a16="http://schemas.microsoft.com/office/drawing/2014/main" id="{00000000-0008-0000-0400-0000C7010000}"/>
            </a:ext>
          </a:extLst>
        </xdr:cNvPr>
        <xdr:cNvSpPr txBox="1"/>
      </xdr:nvSpPr>
      <xdr:spPr>
        <a:xfrm>
          <a:off x="16598900" y="13509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68580</xdr:rowOff>
    </xdr:from>
    <xdr:to>
      <xdr:col>78</xdr:col>
      <xdr:colOff>120650</xdr:colOff>
      <xdr:row>78</xdr:row>
      <xdr:rowOff>170180</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5621000" y="1344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154957</xdr:rowOff>
    </xdr:from>
    <xdr:ext cx="7366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5290800" y="13528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64770</xdr:rowOff>
    </xdr:from>
    <xdr:to>
      <xdr:col>74</xdr:col>
      <xdr:colOff>31750</xdr:colOff>
      <xdr:row>79</xdr:row>
      <xdr:rowOff>166370</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4732000" y="1360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151147</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4401800" y="1369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121920</xdr:rowOff>
    </xdr:from>
    <xdr:to>
      <xdr:col>69</xdr:col>
      <xdr:colOff>142875</xdr:colOff>
      <xdr:row>80</xdr:row>
      <xdr:rowOff>52070</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3843000" y="1366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36847</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3512800" y="13752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68580</xdr:rowOff>
    </xdr:from>
    <xdr:to>
      <xdr:col>65</xdr:col>
      <xdr:colOff>53975</xdr:colOff>
      <xdr:row>79</xdr:row>
      <xdr:rowOff>170180</xdr:rowOff>
    </xdr:to>
    <xdr:sp macro="" textlink="">
      <xdr:nvSpPr>
        <xdr:cNvPr id="462" name="楕円 461">
          <a:extLst>
            <a:ext uri="{FF2B5EF4-FFF2-40B4-BE49-F238E27FC236}">
              <a16:creationId xmlns:a16="http://schemas.microsoft.com/office/drawing/2014/main" id="{00000000-0008-0000-0400-0000CE010000}"/>
            </a:ext>
          </a:extLst>
        </xdr:cNvPr>
        <xdr:cNvSpPr/>
      </xdr:nvSpPr>
      <xdr:spPr>
        <a:xfrm>
          <a:off x="12954000" y="1361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154957</xdr:rowOff>
    </xdr:from>
    <xdr:ext cx="762000" cy="259045"/>
    <xdr:sp macro="" textlink="">
      <xdr:nvSpPr>
        <xdr:cNvPr id="463" name="テキスト ボックス 462">
          <a:extLst>
            <a:ext uri="{FF2B5EF4-FFF2-40B4-BE49-F238E27FC236}">
              <a16:creationId xmlns:a16="http://schemas.microsoft.com/office/drawing/2014/main" id="{00000000-0008-0000-0400-0000CF010000}"/>
            </a:ext>
          </a:extLst>
        </xdr:cNvPr>
        <xdr:cNvSpPr txBox="1"/>
      </xdr:nvSpPr>
      <xdr:spPr>
        <a:xfrm>
          <a:off x="12623800" y="13699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大分県玖珠町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a:extLst>
            <a:ext uri="{FF2B5EF4-FFF2-40B4-BE49-F238E27FC236}">
              <a16:creationId xmlns:a16="http://schemas.microsoft.com/office/drawing/2014/main" id="{00000000-0008-0000-0500-000029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87195</xdr:rowOff>
    </xdr:from>
    <xdr:to>
      <xdr:col>29</xdr:col>
      <xdr:colOff>127000</xdr:colOff>
      <xdr:row>18</xdr:row>
      <xdr:rowOff>24320</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flipV="1">
          <a:off x="5651500" y="2192220"/>
          <a:ext cx="0" cy="96582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17</xdr:row>
      <xdr:rowOff>167847</xdr:rowOff>
    </xdr:from>
    <xdr:ext cx="762000" cy="259045"/>
    <xdr:sp macro="" textlink="">
      <xdr:nvSpPr>
        <xdr:cNvPr id="43" name="人口1人当たり決算額の推移最小値テキスト130">
          <a:extLst>
            <a:ext uri="{FF2B5EF4-FFF2-40B4-BE49-F238E27FC236}">
              <a16:creationId xmlns:a16="http://schemas.microsoft.com/office/drawing/2014/main" id="{00000000-0008-0000-0500-00002B000000}"/>
            </a:ext>
          </a:extLst>
        </xdr:cNvPr>
        <xdr:cNvSpPr txBox="1"/>
      </xdr:nvSpPr>
      <xdr:spPr>
        <a:xfrm>
          <a:off x="5740400" y="3130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24320</xdr:rowOff>
    </xdr:from>
    <xdr:to>
      <xdr:col>30</xdr:col>
      <xdr:colOff>25400</xdr:colOff>
      <xdr:row>18</xdr:row>
      <xdr:rowOff>24320</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5562600" y="31580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2122</xdr:rowOff>
    </xdr:from>
    <xdr:ext cx="762000" cy="259045"/>
    <xdr:sp macro="" textlink="">
      <xdr:nvSpPr>
        <xdr:cNvPr id="45" name="人口1人当たり決算額の推移最大値テキスト130">
          <a:extLst>
            <a:ext uri="{FF2B5EF4-FFF2-40B4-BE49-F238E27FC236}">
              <a16:creationId xmlns:a16="http://schemas.microsoft.com/office/drawing/2014/main" id="{00000000-0008-0000-0500-00002D000000}"/>
            </a:ext>
          </a:extLst>
        </xdr:cNvPr>
        <xdr:cNvSpPr txBox="1"/>
      </xdr:nvSpPr>
      <xdr:spPr>
        <a:xfrm>
          <a:off x="5740400" y="193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87195</xdr:rowOff>
    </xdr:from>
    <xdr:to>
      <xdr:col>30</xdr:col>
      <xdr:colOff>25400</xdr:colOff>
      <xdr:row>12</xdr:row>
      <xdr:rowOff>87195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21922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77292</xdr:rowOff>
    </xdr:from>
    <xdr:to>
      <xdr:col>29</xdr:col>
      <xdr:colOff>127000</xdr:colOff>
      <xdr:row>16</xdr:row>
      <xdr:rowOff>87592</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003800" y="2868117"/>
          <a:ext cx="647700" cy="103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62069</xdr:rowOff>
    </xdr:from>
    <xdr:ext cx="762000" cy="259045"/>
    <xdr:sp macro="" textlink="">
      <xdr:nvSpPr>
        <xdr:cNvPr id="48" name="人口1人当たり決算額の推移平均値テキスト130">
          <a:extLst>
            <a:ext uri="{FF2B5EF4-FFF2-40B4-BE49-F238E27FC236}">
              <a16:creationId xmlns:a16="http://schemas.microsoft.com/office/drawing/2014/main" id="{00000000-0008-0000-0500-000030000000}"/>
            </a:ext>
          </a:extLst>
        </xdr:cNvPr>
        <xdr:cNvSpPr txBox="1"/>
      </xdr:nvSpPr>
      <xdr:spPr>
        <a:xfrm>
          <a:off x="5740400" y="28528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68632</xdr:rowOff>
    </xdr:from>
    <xdr:to>
      <xdr:col>29</xdr:col>
      <xdr:colOff>177800</xdr:colOff>
      <xdr:row>16</xdr:row>
      <xdr:rowOff>170232</xdr:rowOff>
    </xdr:to>
    <xdr:sp macro="" textlink="">
      <xdr:nvSpPr>
        <xdr:cNvPr id="49" name="フローチャート: 判断 48">
          <a:extLst>
            <a:ext uri="{FF2B5EF4-FFF2-40B4-BE49-F238E27FC236}">
              <a16:creationId xmlns:a16="http://schemas.microsoft.com/office/drawing/2014/main" id="{00000000-0008-0000-0500-000031000000}"/>
            </a:ext>
          </a:extLst>
        </xdr:cNvPr>
        <xdr:cNvSpPr/>
      </xdr:nvSpPr>
      <xdr:spPr bwMode="auto">
        <a:xfrm>
          <a:off x="5600700" y="28594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87592</xdr:rowOff>
    </xdr:from>
    <xdr:to>
      <xdr:col>26</xdr:col>
      <xdr:colOff>50800</xdr:colOff>
      <xdr:row>16</xdr:row>
      <xdr:rowOff>101043</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4305300" y="2878417"/>
          <a:ext cx="698500" cy="134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77744</xdr:rowOff>
    </xdr:from>
    <xdr:to>
      <xdr:col>26</xdr:col>
      <xdr:colOff>101600</xdr:colOff>
      <xdr:row>17</xdr:row>
      <xdr:rowOff>7894</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4953000" y="28685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164121</xdr:rowOff>
    </xdr:from>
    <xdr:ext cx="736600" cy="259045"/>
    <xdr:sp macro="" textlink="">
      <xdr:nvSpPr>
        <xdr:cNvPr id="52" name="テキスト ボックス 51">
          <a:extLst>
            <a:ext uri="{FF2B5EF4-FFF2-40B4-BE49-F238E27FC236}">
              <a16:creationId xmlns:a16="http://schemas.microsoft.com/office/drawing/2014/main" id="{00000000-0008-0000-0500-000034000000}"/>
            </a:ext>
          </a:extLst>
        </xdr:cNvPr>
        <xdr:cNvSpPr txBox="1"/>
      </xdr:nvSpPr>
      <xdr:spPr>
        <a:xfrm>
          <a:off x="4622800" y="29549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101043</xdr:rowOff>
    </xdr:from>
    <xdr:to>
      <xdr:col>22</xdr:col>
      <xdr:colOff>114300</xdr:colOff>
      <xdr:row>16</xdr:row>
      <xdr:rowOff>109515</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3606800" y="2891868"/>
          <a:ext cx="698500" cy="84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84936</xdr:rowOff>
    </xdr:from>
    <xdr:to>
      <xdr:col>22</xdr:col>
      <xdr:colOff>165100</xdr:colOff>
      <xdr:row>17</xdr:row>
      <xdr:rowOff>15086</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254500" y="28757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171313</xdr:rowOff>
    </xdr:from>
    <xdr:ext cx="7620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3924300" y="2962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109515</xdr:rowOff>
    </xdr:from>
    <xdr:to>
      <xdr:col>18</xdr:col>
      <xdr:colOff>177800</xdr:colOff>
      <xdr:row>16</xdr:row>
      <xdr:rowOff>130908</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2908300" y="2900340"/>
          <a:ext cx="698500" cy="213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170967</xdr:rowOff>
    </xdr:from>
    <xdr:to>
      <xdr:col>19</xdr:col>
      <xdr:colOff>38100</xdr:colOff>
      <xdr:row>17</xdr:row>
      <xdr:rowOff>101117</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3556000" y="29617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85894</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225800" y="3048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7765</xdr:rowOff>
    </xdr:from>
    <xdr:to>
      <xdr:col>15</xdr:col>
      <xdr:colOff>101600</xdr:colOff>
      <xdr:row>17</xdr:row>
      <xdr:rowOff>109365</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2857500" y="29700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94142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2527300" y="305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26492</xdr:rowOff>
    </xdr:from>
    <xdr:to>
      <xdr:col>29</xdr:col>
      <xdr:colOff>177800</xdr:colOff>
      <xdr:row>16</xdr:row>
      <xdr:rowOff>128092</xdr:rowOff>
    </xdr:to>
    <xdr:sp macro="" textlink="">
      <xdr:nvSpPr>
        <xdr:cNvPr id="66" name="楕円 65">
          <a:extLst>
            <a:ext uri="{FF2B5EF4-FFF2-40B4-BE49-F238E27FC236}">
              <a16:creationId xmlns:a16="http://schemas.microsoft.com/office/drawing/2014/main" id="{00000000-0008-0000-0500-000042000000}"/>
            </a:ext>
          </a:extLst>
        </xdr:cNvPr>
        <xdr:cNvSpPr/>
      </xdr:nvSpPr>
      <xdr:spPr bwMode="auto">
        <a:xfrm>
          <a:off x="5600700" y="28173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43019</xdr:rowOff>
    </xdr:from>
    <xdr:ext cx="762000" cy="259045"/>
    <xdr:sp macro="" textlink="">
      <xdr:nvSpPr>
        <xdr:cNvPr id="67" name="人口1人当たり決算額の推移該当値テキスト130">
          <a:extLst>
            <a:ext uri="{FF2B5EF4-FFF2-40B4-BE49-F238E27FC236}">
              <a16:creationId xmlns:a16="http://schemas.microsoft.com/office/drawing/2014/main" id="{00000000-0008-0000-0500-000043000000}"/>
            </a:ext>
          </a:extLst>
        </xdr:cNvPr>
        <xdr:cNvSpPr txBox="1"/>
      </xdr:nvSpPr>
      <xdr:spPr>
        <a:xfrm>
          <a:off x="5740400" y="2662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36792</xdr:rowOff>
    </xdr:from>
    <xdr:to>
      <xdr:col>26</xdr:col>
      <xdr:colOff>101600</xdr:colOff>
      <xdr:row>16</xdr:row>
      <xdr:rowOff>138392</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4953000" y="28276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148569</xdr:rowOff>
    </xdr:from>
    <xdr:ext cx="7366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622800" y="25964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50243</xdr:rowOff>
    </xdr:from>
    <xdr:to>
      <xdr:col>22</xdr:col>
      <xdr:colOff>165100</xdr:colOff>
      <xdr:row>16</xdr:row>
      <xdr:rowOff>151843</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254500" y="28410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162020</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924300" y="260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58715</xdr:rowOff>
    </xdr:from>
    <xdr:to>
      <xdr:col>19</xdr:col>
      <xdr:colOff>38100</xdr:colOff>
      <xdr:row>16</xdr:row>
      <xdr:rowOff>160315</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3556000" y="28495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170492</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225800" y="2618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80108</xdr:rowOff>
    </xdr:from>
    <xdr:to>
      <xdr:col>15</xdr:col>
      <xdr:colOff>101600</xdr:colOff>
      <xdr:row>17</xdr:row>
      <xdr:rowOff>10258</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2857500" y="28709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20435</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2527300" y="2639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a:extLst>
            <a:ext uri="{FF2B5EF4-FFF2-40B4-BE49-F238E27FC236}">
              <a16:creationId xmlns:a16="http://schemas.microsoft.com/office/drawing/2014/main" id="{00000000-0008-0000-0500-00004C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a:extLst>
            <a:ext uri="{FF2B5EF4-FFF2-40B4-BE49-F238E27FC236}">
              <a16:creationId xmlns:a16="http://schemas.microsoft.com/office/drawing/2014/main" id="{00000000-0008-0000-0500-00004D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a:extLst>
            <a:ext uri="{FF2B5EF4-FFF2-40B4-BE49-F238E27FC236}">
              <a16:creationId xmlns:a16="http://schemas.microsoft.com/office/drawing/2014/main" id="{00000000-0008-0000-0500-000056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a:extLst>
            <a:ext uri="{FF2B5EF4-FFF2-40B4-BE49-F238E27FC236}">
              <a16:creationId xmlns:a16="http://schemas.microsoft.com/office/drawing/2014/main" id="{00000000-0008-0000-0500-000057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a:extLst>
            <a:ext uri="{FF2B5EF4-FFF2-40B4-BE49-F238E27FC236}">
              <a16:creationId xmlns:a16="http://schemas.microsoft.com/office/drawing/2014/main" id="{00000000-0008-0000-0500-000058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a:extLst>
            <a:ext uri="{FF2B5EF4-FFF2-40B4-BE49-F238E27FC236}">
              <a16:creationId xmlns:a16="http://schemas.microsoft.com/office/drawing/2014/main" id="{00000000-0008-0000-0500-000059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120009</xdr:rowOff>
    </xdr:from>
    <xdr:to>
      <xdr:col>29</xdr:col>
      <xdr:colOff>127000</xdr:colOff>
      <xdr:row>37</xdr:row>
      <xdr:rowOff>179921</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044559"/>
          <a:ext cx="0" cy="12600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151998</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276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179921</xdr:rowOff>
    </xdr:from>
    <xdr:to>
      <xdr:col>30</xdr:col>
      <xdr:colOff>25400</xdr:colOff>
      <xdr:row>37</xdr:row>
      <xdr:rowOff>179921</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3046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34936</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788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120009</xdr:rowOff>
    </xdr:from>
    <xdr:to>
      <xdr:col>30</xdr:col>
      <xdr:colOff>25400</xdr:colOff>
      <xdr:row>33</xdr:row>
      <xdr:rowOff>120009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0445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334950</xdr:rowOff>
    </xdr:from>
    <xdr:to>
      <xdr:col>29</xdr:col>
      <xdr:colOff>127000</xdr:colOff>
      <xdr:row>36</xdr:row>
      <xdr:rowOff>36475</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003800" y="6945300"/>
          <a:ext cx="647700" cy="444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195254</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4627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7277</xdr:rowOff>
    </xdr:from>
    <xdr:to>
      <xdr:col>29</xdr:col>
      <xdr:colOff>177800</xdr:colOff>
      <xdr:row>35</xdr:row>
      <xdr:rowOff>108877</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6176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36475</xdr:rowOff>
    </xdr:from>
    <xdr:to>
      <xdr:col>26</xdr:col>
      <xdr:colOff>50800</xdr:colOff>
      <xdr:row>36</xdr:row>
      <xdr:rowOff>58992</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4305300" y="6989725"/>
          <a:ext cx="698500" cy="225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33699</xdr:rowOff>
    </xdr:from>
    <xdr:to>
      <xdr:col>26</xdr:col>
      <xdr:colOff>101600</xdr:colOff>
      <xdr:row>35</xdr:row>
      <xdr:rowOff>135299</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6440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145476</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4129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58992</xdr:rowOff>
    </xdr:from>
    <xdr:to>
      <xdr:col>22</xdr:col>
      <xdr:colOff>114300</xdr:colOff>
      <xdr:row>36</xdr:row>
      <xdr:rowOff>60211</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3606800" y="7012242"/>
          <a:ext cx="698500" cy="12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79439</xdr:rowOff>
    </xdr:from>
    <xdr:to>
      <xdr:col>22</xdr:col>
      <xdr:colOff>165100</xdr:colOff>
      <xdr:row>35</xdr:row>
      <xdr:rowOff>181039</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6897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191216</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458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60211</xdr:rowOff>
    </xdr:from>
    <xdr:to>
      <xdr:col>18</xdr:col>
      <xdr:colOff>177800</xdr:colOff>
      <xdr:row>36</xdr:row>
      <xdr:rowOff>63182</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2908300" y="7013461"/>
          <a:ext cx="698500" cy="29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142761</xdr:rowOff>
    </xdr:from>
    <xdr:to>
      <xdr:col>19</xdr:col>
      <xdr:colOff>38100</xdr:colOff>
      <xdr:row>35</xdr:row>
      <xdr:rowOff>244361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753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254538</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521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140608</xdr:rowOff>
    </xdr:from>
    <xdr:to>
      <xdr:col>15</xdr:col>
      <xdr:colOff>101600</xdr:colOff>
      <xdr:row>35</xdr:row>
      <xdr:rowOff>242208</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7509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252385</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519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284150</xdr:rowOff>
    </xdr:from>
    <xdr:to>
      <xdr:col>29</xdr:col>
      <xdr:colOff>177800</xdr:colOff>
      <xdr:row>36</xdr:row>
      <xdr:rowOff>42850</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894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256227</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86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328575</xdr:rowOff>
    </xdr:from>
    <xdr:to>
      <xdr:col>26</xdr:col>
      <xdr:colOff>101600</xdr:colOff>
      <xdr:row>36</xdr:row>
      <xdr:rowOff>87275</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9389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72052</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70253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8192</xdr:rowOff>
    </xdr:from>
    <xdr:to>
      <xdr:col>22</xdr:col>
      <xdr:colOff>165100</xdr:colOff>
      <xdr:row>36</xdr:row>
      <xdr:rowOff>109792</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9614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94569</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7047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9411</xdr:rowOff>
    </xdr:from>
    <xdr:to>
      <xdr:col>19</xdr:col>
      <xdr:colOff>38100</xdr:colOff>
      <xdr:row>36</xdr:row>
      <xdr:rowOff>111011</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9626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95788</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7049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12382</xdr:rowOff>
    </xdr:from>
    <xdr:to>
      <xdr:col>15</xdr:col>
      <xdr:colOff>101600</xdr:colOff>
      <xdr:row>36</xdr:row>
      <xdr:rowOff>113982</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9656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98759</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7052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大分県玖珠町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14,384
14,285
286.60
11,214,540
10,636,428
473,428
5,305,766
7,627,289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22634</xdr:rowOff>
    </xdr:from>
    <xdr:to>
      <xdr:col>24</xdr:col>
      <xdr:colOff>62865</xdr:colOff>
      <xdr:row>37</xdr:row>
      <xdr:rowOff>48443</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337584"/>
          <a:ext cx="1270" cy="1054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52270</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395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48443</xdr:rowOff>
    </xdr:from>
    <xdr:to>
      <xdr:col>24</xdr:col>
      <xdr:colOff>152400</xdr:colOff>
      <xdr:row>37</xdr:row>
      <xdr:rowOff>48443</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392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140761</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5112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22634</xdr:rowOff>
    </xdr:from>
    <xdr:to>
      <xdr:col>24</xdr:col>
      <xdr:colOff>152400</xdr:colOff>
      <xdr:row>31</xdr:row>
      <xdr:rowOff>22634</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337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125623</xdr:rowOff>
    </xdr:from>
    <xdr:to>
      <xdr:col>24</xdr:col>
      <xdr:colOff>63500</xdr:colOff>
      <xdr:row>35</xdr:row>
      <xdr:rowOff>132700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3797300" y="6126373"/>
          <a:ext cx="838200" cy="7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84440</xdr:rowOff>
    </xdr:from>
    <xdr:ext cx="599010"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60851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106013</xdr:rowOff>
    </xdr:from>
    <xdr:to>
      <xdr:col>24</xdr:col>
      <xdr:colOff>114300</xdr:colOff>
      <xdr:row>36</xdr:row>
      <xdr:rowOff>36163</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106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132700</xdr:rowOff>
    </xdr:from>
    <xdr:to>
      <xdr:col>19</xdr:col>
      <xdr:colOff>177800</xdr:colOff>
      <xdr:row>35</xdr:row>
      <xdr:rowOff>150613</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2908300" y="6133450"/>
          <a:ext cx="889000" cy="17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114380</xdr:rowOff>
    </xdr:from>
    <xdr:to>
      <xdr:col>20</xdr:col>
      <xdr:colOff>38100</xdr:colOff>
      <xdr:row>36</xdr:row>
      <xdr:rowOff>44530</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11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35657</xdr:rowOff>
    </xdr:from>
    <xdr:ext cx="599010"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497795" y="6207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150613</xdr:rowOff>
    </xdr:from>
    <xdr:to>
      <xdr:col>15</xdr:col>
      <xdr:colOff>50800</xdr:colOff>
      <xdr:row>36</xdr:row>
      <xdr:rowOff>15447</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019300" y="6151363"/>
          <a:ext cx="889000" cy="36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120945</xdr:rowOff>
    </xdr:from>
    <xdr:to>
      <xdr:col>15</xdr:col>
      <xdr:colOff>101600</xdr:colOff>
      <xdr:row>36</xdr:row>
      <xdr:rowOff>51095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1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42222</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08795" y="6214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15447</xdr:rowOff>
    </xdr:from>
    <xdr:to>
      <xdr:col>10</xdr:col>
      <xdr:colOff>114300</xdr:colOff>
      <xdr:row>36</xdr:row>
      <xdr:rowOff>38362</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1130300" y="6187647"/>
          <a:ext cx="889000" cy="22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58693</xdr:rowOff>
    </xdr:from>
    <xdr:to>
      <xdr:col>10</xdr:col>
      <xdr:colOff>165100</xdr:colOff>
      <xdr:row>36</xdr:row>
      <xdr:rowOff>160293</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230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151420</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52111" y="632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63672</xdr:rowOff>
    </xdr:from>
    <xdr:to>
      <xdr:col>6</xdr:col>
      <xdr:colOff>38100</xdr:colOff>
      <xdr:row>36</xdr:row>
      <xdr:rowOff>165272</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23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156399</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63111" y="6328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74823</xdr:rowOff>
    </xdr:from>
    <xdr:to>
      <xdr:col>24</xdr:col>
      <xdr:colOff>114300</xdr:colOff>
      <xdr:row>36</xdr:row>
      <xdr:rowOff>4973</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6075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97700</xdr:rowOff>
    </xdr:from>
    <xdr:ext cx="599010"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5927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81900</xdr:rowOff>
    </xdr:from>
    <xdr:to>
      <xdr:col>20</xdr:col>
      <xdr:colOff>38100</xdr:colOff>
      <xdr:row>36</xdr:row>
      <xdr:rowOff>12050</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608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28577</xdr:rowOff>
    </xdr:from>
    <xdr:ext cx="59901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497795" y="5857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99813</xdr:rowOff>
    </xdr:from>
    <xdr:to>
      <xdr:col>15</xdr:col>
      <xdr:colOff>101600</xdr:colOff>
      <xdr:row>36</xdr:row>
      <xdr:rowOff>29963</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6100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46490</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08795" y="5875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136097</xdr:rowOff>
    </xdr:from>
    <xdr:to>
      <xdr:col>10</xdr:col>
      <xdr:colOff>165100</xdr:colOff>
      <xdr:row>36</xdr:row>
      <xdr:rowOff>66247</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6136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82774</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19795" y="5912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159012</xdr:rowOff>
    </xdr:from>
    <xdr:to>
      <xdr:col>6</xdr:col>
      <xdr:colOff>38100</xdr:colOff>
      <xdr:row>36</xdr:row>
      <xdr:rowOff>89162</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6159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105689</xdr:rowOff>
    </xdr:from>
    <xdr:ext cx="534377"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63111" y="5934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7" name="物件費グラフ枠">
          <a:extLst>
            <a:ext uri="{FF2B5EF4-FFF2-40B4-BE49-F238E27FC236}">
              <a16:creationId xmlns:a16="http://schemas.microsoft.com/office/drawing/2014/main" id="{00000000-0008-0000-0600-00006B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79852</xdr:rowOff>
    </xdr:from>
    <xdr:to>
      <xdr:col>24</xdr:col>
      <xdr:colOff>62865</xdr:colOff>
      <xdr:row>57</xdr:row>
      <xdr:rowOff>56403</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flipV="1">
          <a:off x="4633595" y="8823802"/>
          <a:ext cx="1270" cy="1005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60230</xdr:rowOff>
    </xdr:from>
    <xdr:ext cx="534377" cy="259045"/>
    <xdr:sp macro="" textlink="">
      <xdr:nvSpPr>
        <xdr:cNvPr id="109" name="物件費最小値テキスト">
          <a:extLst>
            <a:ext uri="{FF2B5EF4-FFF2-40B4-BE49-F238E27FC236}">
              <a16:creationId xmlns:a16="http://schemas.microsoft.com/office/drawing/2014/main" id="{00000000-0008-0000-0600-00006D000000}"/>
            </a:ext>
          </a:extLst>
        </xdr:cNvPr>
        <xdr:cNvSpPr txBox="1"/>
      </xdr:nvSpPr>
      <xdr:spPr>
        <a:xfrm>
          <a:off x="4686300" y="9832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56403</xdr:rowOff>
    </xdr:from>
    <xdr:to>
      <xdr:col>24</xdr:col>
      <xdr:colOff>152400</xdr:colOff>
      <xdr:row>57</xdr:row>
      <xdr:rowOff>56403</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4546600" y="9829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26529</xdr:rowOff>
    </xdr:from>
    <xdr:ext cx="599010" cy="259045"/>
    <xdr:sp macro="" textlink="">
      <xdr:nvSpPr>
        <xdr:cNvPr id="111" name="物件費最大値テキスト">
          <a:extLst>
            <a:ext uri="{FF2B5EF4-FFF2-40B4-BE49-F238E27FC236}">
              <a16:creationId xmlns:a16="http://schemas.microsoft.com/office/drawing/2014/main" id="{00000000-0008-0000-0600-00006F000000}"/>
            </a:ext>
          </a:extLst>
        </xdr:cNvPr>
        <xdr:cNvSpPr txBox="1"/>
      </xdr:nvSpPr>
      <xdr:spPr>
        <a:xfrm>
          <a:off x="4686300" y="8599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79852</xdr:rowOff>
    </xdr:from>
    <xdr:to>
      <xdr:col>24</xdr:col>
      <xdr:colOff>152400</xdr:colOff>
      <xdr:row>51</xdr:row>
      <xdr:rowOff>79852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4546600" y="8823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162825</xdr:rowOff>
    </xdr:from>
    <xdr:to>
      <xdr:col>24</xdr:col>
      <xdr:colOff>63500</xdr:colOff>
      <xdr:row>56</xdr:row>
      <xdr:rowOff>16156</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3797300" y="9592575"/>
          <a:ext cx="838200" cy="2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103665</xdr:rowOff>
    </xdr:from>
    <xdr:ext cx="599010" cy="259045"/>
    <xdr:sp macro="" textlink="">
      <xdr:nvSpPr>
        <xdr:cNvPr id="114" name="物件費平均値テキスト">
          <a:extLst>
            <a:ext uri="{FF2B5EF4-FFF2-40B4-BE49-F238E27FC236}">
              <a16:creationId xmlns:a16="http://schemas.microsoft.com/office/drawing/2014/main" id="{00000000-0008-0000-0600-000072000000}"/>
            </a:ext>
          </a:extLst>
        </xdr:cNvPr>
        <xdr:cNvSpPr txBox="1"/>
      </xdr:nvSpPr>
      <xdr:spPr>
        <a:xfrm>
          <a:off x="4686300" y="95334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125238</xdr:rowOff>
    </xdr:from>
    <xdr:to>
      <xdr:col>24</xdr:col>
      <xdr:colOff>114300</xdr:colOff>
      <xdr:row>56</xdr:row>
      <xdr:rowOff>55388</xdr:rowOff>
    </xdr:to>
    <xdr:sp macro="" textlink="">
      <xdr:nvSpPr>
        <xdr:cNvPr id="115" name="フローチャート: 判断 114">
          <a:extLst>
            <a:ext uri="{FF2B5EF4-FFF2-40B4-BE49-F238E27FC236}">
              <a16:creationId xmlns:a16="http://schemas.microsoft.com/office/drawing/2014/main" id="{00000000-0008-0000-0600-000073000000}"/>
            </a:ext>
          </a:extLst>
        </xdr:cNvPr>
        <xdr:cNvSpPr/>
      </xdr:nvSpPr>
      <xdr:spPr>
        <a:xfrm>
          <a:off x="4584700" y="9554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16156</xdr:rowOff>
    </xdr:from>
    <xdr:to>
      <xdr:col>19</xdr:col>
      <xdr:colOff>177800</xdr:colOff>
      <xdr:row>56</xdr:row>
      <xdr:rowOff>70996</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2908300" y="9617356"/>
          <a:ext cx="889000" cy="54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164429</xdr:rowOff>
    </xdr:from>
    <xdr:to>
      <xdr:col>20</xdr:col>
      <xdr:colOff>38100</xdr:colOff>
      <xdr:row>56</xdr:row>
      <xdr:rowOff>94579</xdr:rowOff>
    </xdr:to>
    <xdr:sp macro="" textlink="">
      <xdr:nvSpPr>
        <xdr:cNvPr id="117" name="フローチャート: 判断 116">
          <a:extLst>
            <a:ext uri="{FF2B5EF4-FFF2-40B4-BE49-F238E27FC236}">
              <a16:creationId xmlns:a16="http://schemas.microsoft.com/office/drawing/2014/main" id="{00000000-0008-0000-0600-000075000000}"/>
            </a:ext>
          </a:extLst>
        </xdr:cNvPr>
        <xdr:cNvSpPr/>
      </xdr:nvSpPr>
      <xdr:spPr>
        <a:xfrm>
          <a:off x="3746500" y="959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85706</xdr:rowOff>
    </xdr:from>
    <xdr:ext cx="534377" cy="259045"/>
    <xdr:sp macro="" textlink="">
      <xdr:nvSpPr>
        <xdr:cNvPr id="118" name="テキスト ボックス 117">
          <a:extLst>
            <a:ext uri="{FF2B5EF4-FFF2-40B4-BE49-F238E27FC236}">
              <a16:creationId xmlns:a16="http://schemas.microsoft.com/office/drawing/2014/main" id="{00000000-0008-0000-0600-000076000000}"/>
            </a:ext>
          </a:extLst>
        </xdr:cNvPr>
        <xdr:cNvSpPr txBox="1"/>
      </xdr:nvSpPr>
      <xdr:spPr>
        <a:xfrm>
          <a:off x="3530111" y="9686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70996</xdr:rowOff>
    </xdr:from>
    <xdr:to>
      <xdr:col>15</xdr:col>
      <xdr:colOff>50800</xdr:colOff>
      <xdr:row>56</xdr:row>
      <xdr:rowOff>104143</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019300" y="9672196"/>
          <a:ext cx="889000" cy="3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168073</xdr:rowOff>
    </xdr:from>
    <xdr:to>
      <xdr:col>15</xdr:col>
      <xdr:colOff>101600</xdr:colOff>
      <xdr:row>56</xdr:row>
      <xdr:rowOff>98223</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2857500" y="959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114750</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2641111" y="9373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78436</xdr:rowOff>
    </xdr:from>
    <xdr:to>
      <xdr:col>10</xdr:col>
      <xdr:colOff>114300</xdr:colOff>
      <xdr:row>56</xdr:row>
      <xdr:rowOff>104143</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1130300" y="9679636"/>
          <a:ext cx="889000" cy="25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62986</xdr:rowOff>
    </xdr:from>
    <xdr:to>
      <xdr:col>10</xdr:col>
      <xdr:colOff>165100</xdr:colOff>
      <xdr:row>56</xdr:row>
      <xdr:rowOff>164586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1968500" y="966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155713</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1752111" y="9756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13850</xdr:rowOff>
    </xdr:from>
    <xdr:to>
      <xdr:col>6</xdr:col>
      <xdr:colOff>38100</xdr:colOff>
      <xdr:row>56</xdr:row>
      <xdr:rowOff>115450</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1079500" y="96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131977</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863111" y="9390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112025</xdr:rowOff>
    </xdr:from>
    <xdr:to>
      <xdr:col>24</xdr:col>
      <xdr:colOff>114300</xdr:colOff>
      <xdr:row>56</xdr:row>
      <xdr:rowOff>42175</xdr:rowOff>
    </xdr:to>
    <xdr:sp macro="" textlink="">
      <xdr:nvSpPr>
        <xdr:cNvPr id="132" name="楕円 131">
          <a:extLst>
            <a:ext uri="{FF2B5EF4-FFF2-40B4-BE49-F238E27FC236}">
              <a16:creationId xmlns:a16="http://schemas.microsoft.com/office/drawing/2014/main" id="{00000000-0008-0000-0600-000084000000}"/>
            </a:ext>
          </a:extLst>
        </xdr:cNvPr>
        <xdr:cNvSpPr/>
      </xdr:nvSpPr>
      <xdr:spPr>
        <a:xfrm>
          <a:off x="4584700" y="954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134902</xdr:rowOff>
    </xdr:from>
    <xdr:ext cx="599010" cy="259045"/>
    <xdr:sp macro="" textlink="">
      <xdr:nvSpPr>
        <xdr:cNvPr id="133" name="物件費該当値テキスト">
          <a:extLst>
            <a:ext uri="{FF2B5EF4-FFF2-40B4-BE49-F238E27FC236}">
              <a16:creationId xmlns:a16="http://schemas.microsoft.com/office/drawing/2014/main" id="{00000000-0008-0000-0600-000085000000}"/>
            </a:ext>
          </a:extLst>
        </xdr:cNvPr>
        <xdr:cNvSpPr txBox="1"/>
      </xdr:nvSpPr>
      <xdr:spPr>
        <a:xfrm>
          <a:off x="4686300" y="9393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136806</xdr:rowOff>
    </xdr:from>
    <xdr:to>
      <xdr:col>20</xdr:col>
      <xdr:colOff>38100</xdr:colOff>
      <xdr:row>56</xdr:row>
      <xdr:rowOff>66956</xdr:rowOff>
    </xdr:to>
    <xdr:sp macro="" textlink="">
      <xdr:nvSpPr>
        <xdr:cNvPr id="134" name="楕円 133">
          <a:extLst>
            <a:ext uri="{FF2B5EF4-FFF2-40B4-BE49-F238E27FC236}">
              <a16:creationId xmlns:a16="http://schemas.microsoft.com/office/drawing/2014/main" id="{00000000-0008-0000-0600-000086000000}"/>
            </a:ext>
          </a:extLst>
        </xdr:cNvPr>
        <xdr:cNvSpPr/>
      </xdr:nvSpPr>
      <xdr:spPr>
        <a:xfrm>
          <a:off x="3746500" y="9566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83483</xdr:rowOff>
    </xdr:from>
    <xdr:ext cx="59901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3497795" y="9341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20196</xdr:rowOff>
    </xdr:from>
    <xdr:to>
      <xdr:col>15</xdr:col>
      <xdr:colOff>101600</xdr:colOff>
      <xdr:row>56</xdr:row>
      <xdr:rowOff>121796</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2857500" y="962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112923</xdr:rowOff>
    </xdr:from>
    <xdr:ext cx="534377"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641111" y="971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53343</xdr:rowOff>
    </xdr:from>
    <xdr:to>
      <xdr:col>10</xdr:col>
      <xdr:colOff>165100</xdr:colOff>
      <xdr:row>56</xdr:row>
      <xdr:rowOff>154943</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1968500" y="9654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20</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1752111" y="942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27636</xdr:rowOff>
    </xdr:from>
    <xdr:to>
      <xdr:col>6</xdr:col>
      <xdr:colOff>38100</xdr:colOff>
      <xdr:row>56</xdr:row>
      <xdr:rowOff>129236</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1079500" y="962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120363</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863111" y="972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2" name="正方形/長方形 141">
          <a:extLst>
            <a:ext uri="{FF2B5EF4-FFF2-40B4-BE49-F238E27FC236}">
              <a16:creationId xmlns:a16="http://schemas.microsoft.com/office/drawing/2014/main" id="{00000000-0008-0000-0600-00008E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3" name="正方形/長方形 142">
          <a:extLst>
            <a:ext uri="{FF2B5EF4-FFF2-40B4-BE49-F238E27FC236}">
              <a16:creationId xmlns:a16="http://schemas.microsoft.com/office/drawing/2014/main" id="{00000000-0008-0000-0600-00008F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1" name="直線コネクタ 150">
          <a:extLst>
            <a:ext uri="{FF2B5EF4-FFF2-40B4-BE49-F238E27FC236}">
              <a16:creationId xmlns:a16="http://schemas.microsoft.com/office/drawing/2014/main" id="{00000000-0008-0000-0600-000097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2" name="直線コネクタ 151">
          <a:extLst>
            <a:ext uri="{FF2B5EF4-FFF2-40B4-BE49-F238E27FC236}">
              <a16:creationId xmlns:a16="http://schemas.microsoft.com/office/drawing/2014/main" id="{00000000-0008-0000-0600-000098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91275</xdr:rowOff>
    </xdr:from>
    <xdr:to>
      <xdr:col>24</xdr:col>
      <xdr:colOff>62865</xdr:colOff>
      <xdr:row>79</xdr:row>
      <xdr:rowOff>21628</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flipV="1">
          <a:off x="4633595" y="12264225"/>
          <a:ext cx="1270" cy="1301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25455</xdr:rowOff>
    </xdr:from>
    <xdr:ext cx="378565" cy="259045"/>
    <xdr:sp macro="" textlink="">
      <xdr:nvSpPr>
        <xdr:cNvPr id="166" name="維持補修費最小値テキスト">
          <a:extLst>
            <a:ext uri="{FF2B5EF4-FFF2-40B4-BE49-F238E27FC236}">
              <a16:creationId xmlns:a16="http://schemas.microsoft.com/office/drawing/2014/main" id="{00000000-0008-0000-0600-0000A6000000}"/>
            </a:ext>
          </a:extLst>
        </xdr:cNvPr>
        <xdr:cNvSpPr txBox="1"/>
      </xdr:nvSpPr>
      <xdr:spPr>
        <a:xfrm>
          <a:off x="4686300" y="135700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21628</xdr:rowOff>
    </xdr:from>
    <xdr:to>
      <xdr:col>24</xdr:col>
      <xdr:colOff>152400</xdr:colOff>
      <xdr:row>79</xdr:row>
      <xdr:rowOff>21628</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3566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37952</xdr:rowOff>
    </xdr:from>
    <xdr:ext cx="534377" cy="259045"/>
    <xdr:sp macro="" textlink="">
      <xdr:nvSpPr>
        <xdr:cNvPr id="168" name="維持補修費最大値テキスト">
          <a:extLst>
            <a:ext uri="{FF2B5EF4-FFF2-40B4-BE49-F238E27FC236}">
              <a16:creationId xmlns:a16="http://schemas.microsoft.com/office/drawing/2014/main" id="{00000000-0008-0000-0600-0000A8000000}"/>
            </a:ext>
          </a:extLst>
        </xdr:cNvPr>
        <xdr:cNvSpPr txBox="1"/>
      </xdr:nvSpPr>
      <xdr:spPr>
        <a:xfrm>
          <a:off x="4686300" y="12039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91275</xdr:rowOff>
    </xdr:from>
    <xdr:to>
      <xdr:col>24</xdr:col>
      <xdr:colOff>152400</xdr:colOff>
      <xdr:row>71</xdr:row>
      <xdr:rowOff>91275</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226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140996</xdr:rowOff>
    </xdr:from>
    <xdr:to>
      <xdr:col>24</xdr:col>
      <xdr:colOff>63500</xdr:colOff>
      <xdr:row>79</xdr:row>
      <xdr:rowOff>1245</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3797300" y="13514096"/>
          <a:ext cx="838200" cy="31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92042</xdr:rowOff>
    </xdr:from>
    <xdr:ext cx="469744" cy="259045"/>
    <xdr:sp macro="" textlink="">
      <xdr:nvSpPr>
        <xdr:cNvPr id="171" name="維持補修費平均値テキスト">
          <a:extLst>
            <a:ext uri="{FF2B5EF4-FFF2-40B4-BE49-F238E27FC236}">
              <a16:creationId xmlns:a16="http://schemas.microsoft.com/office/drawing/2014/main" id="{00000000-0008-0000-0600-0000AB000000}"/>
            </a:ext>
          </a:extLst>
        </xdr:cNvPr>
        <xdr:cNvSpPr txBox="1"/>
      </xdr:nvSpPr>
      <xdr:spPr>
        <a:xfrm>
          <a:off x="4686300" y="131222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69165</xdr:rowOff>
    </xdr:from>
    <xdr:to>
      <xdr:col>24</xdr:col>
      <xdr:colOff>114300</xdr:colOff>
      <xdr:row>77</xdr:row>
      <xdr:rowOff>170765</xdr:rowOff>
    </xdr:to>
    <xdr:sp macro="" textlink="">
      <xdr:nvSpPr>
        <xdr:cNvPr id="172" name="フローチャート: 判断 171">
          <a:extLst>
            <a:ext uri="{FF2B5EF4-FFF2-40B4-BE49-F238E27FC236}">
              <a16:creationId xmlns:a16="http://schemas.microsoft.com/office/drawing/2014/main" id="{00000000-0008-0000-0600-0000AC000000}"/>
            </a:ext>
          </a:extLst>
        </xdr:cNvPr>
        <xdr:cNvSpPr/>
      </xdr:nvSpPr>
      <xdr:spPr>
        <a:xfrm>
          <a:off x="4584700" y="1327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167436</xdr:rowOff>
    </xdr:from>
    <xdr:to>
      <xdr:col>19</xdr:col>
      <xdr:colOff>177800</xdr:colOff>
      <xdr:row>79</xdr:row>
      <xdr:rowOff>1245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2908300" y="13540536"/>
          <a:ext cx="889000" cy="5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75642</xdr:rowOff>
    </xdr:from>
    <xdr:to>
      <xdr:col>20</xdr:col>
      <xdr:colOff>38100</xdr:colOff>
      <xdr:row>78</xdr:row>
      <xdr:rowOff>5792</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3746500" y="1327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22319</xdr:rowOff>
    </xdr:from>
    <xdr:ext cx="469744"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3562428" y="13052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167436</xdr:rowOff>
    </xdr:from>
    <xdr:to>
      <xdr:col>15</xdr:col>
      <xdr:colOff>50800</xdr:colOff>
      <xdr:row>79</xdr:row>
      <xdr:rowOff>17132</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019300" y="13540536"/>
          <a:ext cx="889000" cy="21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107417</xdr:rowOff>
    </xdr:from>
    <xdr:to>
      <xdr:col>15</xdr:col>
      <xdr:colOff>101600</xdr:colOff>
      <xdr:row>78</xdr:row>
      <xdr:rowOff>37567</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2857500" y="133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54094</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2673428" y="13084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10731</xdr:rowOff>
    </xdr:from>
    <xdr:to>
      <xdr:col>10</xdr:col>
      <xdr:colOff>114300</xdr:colOff>
      <xdr:row>79</xdr:row>
      <xdr:rowOff>17132</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1130300" y="13555281"/>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91263</xdr:rowOff>
    </xdr:from>
    <xdr:to>
      <xdr:col>10</xdr:col>
      <xdr:colOff>165100</xdr:colOff>
      <xdr:row>78</xdr:row>
      <xdr:rowOff>21413</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1968500" y="13292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37940</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784428" y="1306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101891</xdr:rowOff>
    </xdr:from>
    <xdr:to>
      <xdr:col>6</xdr:col>
      <xdr:colOff>38100</xdr:colOff>
      <xdr:row>78</xdr:row>
      <xdr:rowOff>32041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079500" y="13303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48568</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895428" y="13078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90196</xdr:rowOff>
    </xdr:from>
    <xdr:to>
      <xdr:col>24</xdr:col>
      <xdr:colOff>114300</xdr:colOff>
      <xdr:row>79</xdr:row>
      <xdr:rowOff>20346</xdr:rowOff>
    </xdr:to>
    <xdr:sp macro="" textlink="">
      <xdr:nvSpPr>
        <xdr:cNvPr id="189" name="楕円 188">
          <a:extLst>
            <a:ext uri="{FF2B5EF4-FFF2-40B4-BE49-F238E27FC236}">
              <a16:creationId xmlns:a16="http://schemas.microsoft.com/office/drawing/2014/main" id="{00000000-0008-0000-0600-0000BD000000}"/>
            </a:ext>
          </a:extLst>
        </xdr:cNvPr>
        <xdr:cNvSpPr/>
      </xdr:nvSpPr>
      <xdr:spPr>
        <a:xfrm>
          <a:off x="4584700" y="13463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5123</xdr:rowOff>
    </xdr:from>
    <xdr:ext cx="469744" cy="259045"/>
    <xdr:sp macro="" textlink="">
      <xdr:nvSpPr>
        <xdr:cNvPr id="190" name="維持補修費該当値テキスト">
          <a:extLst>
            <a:ext uri="{FF2B5EF4-FFF2-40B4-BE49-F238E27FC236}">
              <a16:creationId xmlns:a16="http://schemas.microsoft.com/office/drawing/2014/main" id="{00000000-0008-0000-0600-0000BE000000}"/>
            </a:ext>
          </a:extLst>
        </xdr:cNvPr>
        <xdr:cNvSpPr txBox="1"/>
      </xdr:nvSpPr>
      <xdr:spPr>
        <a:xfrm>
          <a:off x="4686300" y="13378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121895</xdr:rowOff>
    </xdr:from>
    <xdr:to>
      <xdr:col>20</xdr:col>
      <xdr:colOff>38100</xdr:colOff>
      <xdr:row>79</xdr:row>
      <xdr:rowOff>52045</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3746500" y="13494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43172</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562428" y="13587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116636</xdr:rowOff>
    </xdr:from>
    <xdr:to>
      <xdr:col>15</xdr:col>
      <xdr:colOff>101600</xdr:colOff>
      <xdr:row>79</xdr:row>
      <xdr:rowOff>46786</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2857500" y="13489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37913</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673428" y="13582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137782</xdr:rowOff>
    </xdr:from>
    <xdr:to>
      <xdr:col>10</xdr:col>
      <xdr:colOff>165100</xdr:colOff>
      <xdr:row>79</xdr:row>
      <xdr:rowOff>67932</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1968500" y="1351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79</xdr:row>
      <xdr:rowOff>59059</xdr:rowOff>
    </xdr:from>
    <xdr:ext cx="378565"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830017" y="136036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131381</xdr:rowOff>
    </xdr:from>
    <xdr:to>
      <xdr:col>6</xdr:col>
      <xdr:colOff>38100</xdr:colOff>
      <xdr:row>79</xdr:row>
      <xdr:rowOff>61531</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079500" y="13504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79</xdr:row>
      <xdr:rowOff>52658</xdr:rowOff>
    </xdr:from>
    <xdr:ext cx="378565"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41017" y="135972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扶助費グラフ枠">
          <a:extLst>
            <a:ext uri="{FF2B5EF4-FFF2-40B4-BE49-F238E27FC236}">
              <a16:creationId xmlns:a16="http://schemas.microsoft.com/office/drawing/2014/main" id="{00000000-0008-0000-0600-0000E0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146786</xdr:rowOff>
    </xdr:from>
    <xdr:to>
      <xdr:col>24</xdr:col>
      <xdr:colOff>62865</xdr:colOff>
      <xdr:row>98</xdr:row>
      <xdr:rowOff>115174</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flipV="1">
          <a:off x="4633595" y="15577286"/>
          <a:ext cx="1270" cy="1339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119001</xdr:rowOff>
    </xdr:from>
    <xdr:ext cx="534377" cy="259045"/>
    <xdr:sp macro="" textlink="">
      <xdr:nvSpPr>
        <xdr:cNvPr id="226" name="扶助費最小値テキスト">
          <a:extLst>
            <a:ext uri="{FF2B5EF4-FFF2-40B4-BE49-F238E27FC236}">
              <a16:creationId xmlns:a16="http://schemas.microsoft.com/office/drawing/2014/main" id="{00000000-0008-0000-0600-0000E2000000}"/>
            </a:ext>
          </a:extLst>
        </xdr:cNvPr>
        <xdr:cNvSpPr txBox="1"/>
      </xdr:nvSpPr>
      <xdr:spPr>
        <a:xfrm>
          <a:off x="4686300" y="16921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115174</xdr:rowOff>
    </xdr:from>
    <xdr:to>
      <xdr:col>24</xdr:col>
      <xdr:colOff>152400</xdr:colOff>
      <xdr:row>98</xdr:row>
      <xdr:rowOff>115174</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6917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93463</xdr:rowOff>
    </xdr:from>
    <xdr:ext cx="599010" cy="259045"/>
    <xdr:sp macro="" textlink="">
      <xdr:nvSpPr>
        <xdr:cNvPr id="228" name="扶助費最大値テキスト">
          <a:extLst>
            <a:ext uri="{FF2B5EF4-FFF2-40B4-BE49-F238E27FC236}">
              <a16:creationId xmlns:a16="http://schemas.microsoft.com/office/drawing/2014/main" id="{00000000-0008-0000-0600-0000E4000000}"/>
            </a:ext>
          </a:extLst>
        </xdr:cNvPr>
        <xdr:cNvSpPr txBox="1"/>
      </xdr:nvSpPr>
      <xdr:spPr>
        <a:xfrm>
          <a:off x="4686300" y="15352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146786</xdr:rowOff>
    </xdr:from>
    <xdr:to>
      <xdr:col>24</xdr:col>
      <xdr:colOff>152400</xdr:colOff>
      <xdr:row>90</xdr:row>
      <xdr:rowOff>146786</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5577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139754</xdr:rowOff>
    </xdr:from>
    <xdr:to>
      <xdr:col>24</xdr:col>
      <xdr:colOff>63500</xdr:colOff>
      <xdr:row>94</xdr:row>
      <xdr:rowOff>126397</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3797300" y="16084604"/>
          <a:ext cx="838200" cy="158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86661</xdr:rowOff>
    </xdr:from>
    <xdr:ext cx="534377" cy="259045"/>
    <xdr:sp macro="" textlink="">
      <xdr:nvSpPr>
        <xdr:cNvPr id="231" name="扶助費平均値テキスト">
          <a:extLst>
            <a:ext uri="{FF2B5EF4-FFF2-40B4-BE49-F238E27FC236}">
              <a16:creationId xmlns:a16="http://schemas.microsoft.com/office/drawing/2014/main" id="{00000000-0008-0000-0600-0000E7000000}"/>
            </a:ext>
          </a:extLst>
        </xdr:cNvPr>
        <xdr:cNvSpPr txBox="1"/>
      </xdr:nvSpPr>
      <xdr:spPr>
        <a:xfrm>
          <a:off x="4686300" y="163744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108234</xdr:rowOff>
    </xdr:from>
    <xdr:to>
      <xdr:col>24</xdr:col>
      <xdr:colOff>114300</xdr:colOff>
      <xdr:row>96</xdr:row>
      <xdr:rowOff>38384</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4584700" y="16395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139754</xdr:rowOff>
    </xdr:from>
    <xdr:to>
      <xdr:col>19</xdr:col>
      <xdr:colOff>177800</xdr:colOff>
      <xdr:row>95</xdr:row>
      <xdr:rowOff>82583</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2908300" y="16084604"/>
          <a:ext cx="889000" cy="285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166864</xdr:rowOff>
    </xdr:from>
    <xdr:to>
      <xdr:col>20</xdr:col>
      <xdr:colOff>38100</xdr:colOff>
      <xdr:row>95</xdr:row>
      <xdr:rowOff>97014</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3746500" y="16283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88141</xdr:rowOff>
    </xdr:from>
    <xdr:ext cx="534377" cy="259045"/>
    <xdr:sp macro="" textlink="">
      <xdr:nvSpPr>
        <xdr:cNvPr id="235" name="テキスト ボックス 234">
          <a:extLst>
            <a:ext uri="{FF2B5EF4-FFF2-40B4-BE49-F238E27FC236}">
              <a16:creationId xmlns:a16="http://schemas.microsoft.com/office/drawing/2014/main" id="{00000000-0008-0000-0600-0000EB000000}"/>
            </a:ext>
          </a:extLst>
        </xdr:cNvPr>
        <xdr:cNvSpPr txBox="1"/>
      </xdr:nvSpPr>
      <xdr:spPr>
        <a:xfrm>
          <a:off x="3530111" y="16375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82583</xdr:rowOff>
    </xdr:from>
    <xdr:to>
      <xdr:col>15</xdr:col>
      <xdr:colOff>50800</xdr:colOff>
      <xdr:row>95</xdr:row>
      <xdr:rowOff>150814</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019300" y="16370333"/>
          <a:ext cx="889000" cy="68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60913</xdr:rowOff>
    </xdr:from>
    <xdr:to>
      <xdr:col>15</xdr:col>
      <xdr:colOff>101600</xdr:colOff>
      <xdr:row>96</xdr:row>
      <xdr:rowOff>162513</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2857500" y="1652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153640</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2641111" y="16612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150814</xdr:rowOff>
    </xdr:from>
    <xdr:to>
      <xdr:col>10</xdr:col>
      <xdr:colOff>114300</xdr:colOff>
      <xdr:row>96</xdr:row>
      <xdr:rowOff>18292</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1130300" y="16438564"/>
          <a:ext cx="889000" cy="38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101614</xdr:rowOff>
    </xdr:from>
    <xdr:to>
      <xdr:col>10</xdr:col>
      <xdr:colOff>165100</xdr:colOff>
      <xdr:row>97</xdr:row>
      <xdr:rowOff>31764</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968500" y="1656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22891</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1752111" y="16653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130603</xdr:rowOff>
    </xdr:from>
    <xdr:to>
      <xdr:col>6</xdr:col>
      <xdr:colOff>38100</xdr:colOff>
      <xdr:row>97</xdr:row>
      <xdr:rowOff>60753</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079500" y="16589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51880</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863111" y="16682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75597</xdr:rowOff>
    </xdr:from>
    <xdr:to>
      <xdr:col>24</xdr:col>
      <xdr:colOff>114300</xdr:colOff>
      <xdr:row>95</xdr:row>
      <xdr:rowOff>5747</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4584700" y="16191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98474</xdr:rowOff>
    </xdr:from>
    <xdr:ext cx="599010" cy="259045"/>
    <xdr:sp macro="" textlink="">
      <xdr:nvSpPr>
        <xdr:cNvPr id="250" name="扶助費該当値テキスト">
          <a:extLst>
            <a:ext uri="{FF2B5EF4-FFF2-40B4-BE49-F238E27FC236}">
              <a16:creationId xmlns:a16="http://schemas.microsoft.com/office/drawing/2014/main" id="{00000000-0008-0000-0600-0000FA000000}"/>
            </a:ext>
          </a:extLst>
        </xdr:cNvPr>
        <xdr:cNvSpPr txBox="1"/>
      </xdr:nvSpPr>
      <xdr:spPr>
        <a:xfrm>
          <a:off x="4686300" y="16043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88954</xdr:rowOff>
    </xdr:from>
    <xdr:to>
      <xdr:col>20</xdr:col>
      <xdr:colOff>38100</xdr:colOff>
      <xdr:row>94</xdr:row>
      <xdr:rowOff>19104</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3746500" y="16033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35631</xdr:rowOff>
    </xdr:from>
    <xdr:ext cx="59901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497795" y="15809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31783</xdr:rowOff>
    </xdr:from>
    <xdr:to>
      <xdr:col>15</xdr:col>
      <xdr:colOff>101600</xdr:colOff>
      <xdr:row>95</xdr:row>
      <xdr:rowOff>133383</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2857500" y="16319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149910</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641111" y="16094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100014</xdr:rowOff>
    </xdr:from>
    <xdr:to>
      <xdr:col>10</xdr:col>
      <xdr:colOff>165100</xdr:colOff>
      <xdr:row>96</xdr:row>
      <xdr:rowOff>30164</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968500" y="16387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46691</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1752111" y="1616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138942</xdr:rowOff>
    </xdr:from>
    <xdr:to>
      <xdr:col>6</xdr:col>
      <xdr:colOff>38100</xdr:colOff>
      <xdr:row>96</xdr:row>
      <xdr:rowOff>69092</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079500" y="1642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85619</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863111" y="1620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補助費等グラフ枠">
          <a:extLst>
            <a:ext uri="{FF2B5EF4-FFF2-40B4-BE49-F238E27FC236}">
              <a16:creationId xmlns:a16="http://schemas.microsoft.com/office/drawing/2014/main" id="{00000000-0008-0000-0600-000017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62799</xdr:rowOff>
    </xdr:from>
    <xdr:to>
      <xdr:col>54</xdr:col>
      <xdr:colOff>189865</xdr:colOff>
      <xdr:row>37</xdr:row>
      <xdr:rowOff>102123</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flipV="1">
          <a:off x="10475595" y="5377749"/>
          <a:ext cx="1270" cy="1068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105950</xdr:rowOff>
    </xdr:from>
    <xdr:ext cx="534377" cy="259045"/>
    <xdr:sp macro="" textlink="">
      <xdr:nvSpPr>
        <xdr:cNvPr id="281" name="補助費等最小値テキスト">
          <a:extLst>
            <a:ext uri="{FF2B5EF4-FFF2-40B4-BE49-F238E27FC236}">
              <a16:creationId xmlns:a16="http://schemas.microsoft.com/office/drawing/2014/main" id="{00000000-0008-0000-0600-000019010000}"/>
            </a:ext>
          </a:extLst>
        </xdr:cNvPr>
        <xdr:cNvSpPr txBox="1"/>
      </xdr:nvSpPr>
      <xdr:spPr>
        <a:xfrm>
          <a:off x="10528300" y="6449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102123</xdr:rowOff>
    </xdr:from>
    <xdr:to>
      <xdr:col>55</xdr:col>
      <xdr:colOff>88900</xdr:colOff>
      <xdr:row>37</xdr:row>
      <xdr:rowOff>102123</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10388600" y="6445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9476</xdr:rowOff>
    </xdr:from>
    <xdr:ext cx="599010" cy="259045"/>
    <xdr:sp macro="" textlink="">
      <xdr:nvSpPr>
        <xdr:cNvPr id="283" name="補助費等最大値テキスト">
          <a:extLst>
            <a:ext uri="{FF2B5EF4-FFF2-40B4-BE49-F238E27FC236}">
              <a16:creationId xmlns:a16="http://schemas.microsoft.com/office/drawing/2014/main" id="{00000000-0008-0000-0600-00001B010000}"/>
            </a:ext>
          </a:extLst>
        </xdr:cNvPr>
        <xdr:cNvSpPr txBox="1"/>
      </xdr:nvSpPr>
      <xdr:spPr>
        <a:xfrm>
          <a:off x="10528300" y="5152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62799</xdr:rowOff>
    </xdr:from>
    <xdr:to>
      <xdr:col>55</xdr:col>
      <xdr:colOff>88900</xdr:colOff>
      <xdr:row>31</xdr:row>
      <xdr:rowOff>62799</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10388600" y="5377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16604</xdr:rowOff>
    </xdr:from>
    <xdr:to>
      <xdr:col>55</xdr:col>
      <xdr:colOff>0</xdr:colOff>
      <xdr:row>36</xdr:row>
      <xdr:rowOff>70786</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9639300" y="6188804"/>
          <a:ext cx="838200" cy="54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106926</xdr:rowOff>
    </xdr:from>
    <xdr:ext cx="599010" cy="259045"/>
    <xdr:sp macro="" textlink="">
      <xdr:nvSpPr>
        <xdr:cNvPr id="286" name="補助費等平均値テキスト">
          <a:extLst>
            <a:ext uri="{FF2B5EF4-FFF2-40B4-BE49-F238E27FC236}">
              <a16:creationId xmlns:a16="http://schemas.microsoft.com/office/drawing/2014/main" id="{00000000-0008-0000-0600-00001E010000}"/>
            </a:ext>
          </a:extLst>
        </xdr:cNvPr>
        <xdr:cNvSpPr txBox="1"/>
      </xdr:nvSpPr>
      <xdr:spPr>
        <a:xfrm>
          <a:off x="10528300" y="59362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84049</xdr:rowOff>
    </xdr:from>
    <xdr:to>
      <xdr:col>55</xdr:col>
      <xdr:colOff>50800</xdr:colOff>
      <xdr:row>36</xdr:row>
      <xdr:rowOff>14199</xdr:rowOff>
    </xdr:to>
    <xdr:sp macro="" textlink="">
      <xdr:nvSpPr>
        <xdr:cNvPr id="287" name="フローチャート: 判断 286">
          <a:extLst>
            <a:ext uri="{FF2B5EF4-FFF2-40B4-BE49-F238E27FC236}">
              <a16:creationId xmlns:a16="http://schemas.microsoft.com/office/drawing/2014/main" id="{00000000-0008-0000-0600-00001F010000}"/>
            </a:ext>
          </a:extLst>
        </xdr:cNvPr>
        <xdr:cNvSpPr/>
      </xdr:nvSpPr>
      <xdr:spPr>
        <a:xfrm>
          <a:off x="10426700" y="608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120114</xdr:rowOff>
    </xdr:from>
    <xdr:to>
      <xdr:col>50</xdr:col>
      <xdr:colOff>114300</xdr:colOff>
      <xdr:row>36</xdr:row>
      <xdr:rowOff>70786</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8750300" y="5777964"/>
          <a:ext cx="889000" cy="465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115797</xdr:rowOff>
    </xdr:from>
    <xdr:to>
      <xdr:col>50</xdr:col>
      <xdr:colOff>165100</xdr:colOff>
      <xdr:row>36</xdr:row>
      <xdr:rowOff>45947</xdr:rowOff>
    </xdr:to>
    <xdr:sp macro="" textlink="">
      <xdr:nvSpPr>
        <xdr:cNvPr id="289" name="フローチャート: 判断 288">
          <a:extLst>
            <a:ext uri="{FF2B5EF4-FFF2-40B4-BE49-F238E27FC236}">
              <a16:creationId xmlns:a16="http://schemas.microsoft.com/office/drawing/2014/main" id="{00000000-0008-0000-0600-000021010000}"/>
            </a:ext>
          </a:extLst>
        </xdr:cNvPr>
        <xdr:cNvSpPr/>
      </xdr:nvSpPr>
      <xdr:spPr>
        <a:xfrm>
          <a:off x="9588500" y="6116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62474</xdr:rowOff>
    </xdr:from>
    <xdr:ext cx="599010"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9339795" y="5891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120114</xdr:rowOff>
    </xdr:from>
    <xdr:to>
      <xdr:col>45</xdr:col>
      <xdr:colOff>177800</xdr:colOff>
      <xdr:row>36</xdr:row>
      <xdr:rowOff>127031</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7861300" y="5777964"/>
          <a:ext cx="889000" cy="521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167287</xdr:rowOff>
    </xdr:from>
    <xdr:to>
      <xdr:col>46</xdr:col>
      <xdr:colOff>38100</xdr:colOff>
      <xdr:row>33</xdr:row>
      <xdr:rowOff>97437</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8699500" y="5653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113964</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8450795" y="5428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127031</xdr:rowOff>
    </xdr:from>
    <xdr:to>
      <xdr:col>41</xdr:col>
      <xdr:colOff>50800</xdr:colOff>
      <xdr:row>36</xdr:row>
      <xdr:rowOff>152369</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6972300" y="6299231"/>
          <a:ext cx="889000" cy="25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111111</xdr:rowOff>
    </xdr:from>
    <xdr:to>
      <xdr:col>41</xdr:col>
      <xdr:colOff>101600</xdr:colOff>
      <xdr:row>37</xdr:row>
      <xdr:rowOff>41261</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7810500" y="628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32388</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7594111" y="6376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112839</xdr:rowOff>
    </xdr:from>
    <xdr:to>
      <xdr:col>36</xdr:col>
      <xdr:colOff>165100</xdr:colOff>
      <xdr:row>37</xdr:row>
      <xdr:rowOff>42989</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6921500" y="628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34116</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6705111" y="6377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137254</xdr:rowOff>
    </xdr:from>
    <xdr:to>
      <xdr:col>55</xdr:col>
      <xdr:colOff>50800</xdr:colOff>
      <xdr:row>36</xdr:row>
      <xdr:rowOff>67404</xdr:rowOff>
    </xdr:to>
    <xdr:sp macro="" textlink="">
      <xdr:nvSpPr>
        <xdr:cNvPr id="304" name="楕円 303">
          <a:extLst>
            <a:ext uri="{FF2B5EF4-FFF2-40B4-BE49-F238E27FC236}">
              <a16:creationId xmlns:a16="http://schemas.microsoft.com/office/drawing/2014/main" id="{00000000-0008-0000-0600-000030010000}"/>
            </a:ext>
          </a:extLst>
        </xdr:cNvPr>
        <xdr:cNvSpPr/>
      </xdr:nvSpPr>
      <xdr:spPr>
        <a:xfrm>
          <a:off x="10426700" y="6138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115681</xdr:rowOff>
    </xdr:from>
    <xdr:ext cx="599010" cy="259045"/>
    <xdr:sp macro="" textlink="">
      <xdr:nvSpPr>
        <xdr:cNvPr id="305" name="補助費等該当値テキスト">
          <a:extLst>
            <a:ext uri="{FF2B5EF4-FFF2-40B4-BE49-F238E27FC236}">
              <a16:creationId xmlns:a16="http://schemas.microsoft.com/office/drawing/2014/main" id="{00000000-0008-0000-0600-000031010000}"/>
            </a:ext>
          </a:extLst>
        </xdr:cNvPr>
        <xdr:cNvSpPr txBox="1"/>
      </xdr:nvSpPr>
      <xdr:spPr>
        <a:xfrm>
          <a:off x="10528300" y="6116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19986</xdr:rowOff>
    </xdr:from>
    <xdr:to>
      <xdr:col>50</xdr:col>
      <xdr:colOff>165100</xdr:colOff>
      <xdr:row>36</xdr:row>
      <xdr:rowOff>121586</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9588500" y="619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112713</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372111" y="6284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69314</xdr:rowOff>
    </xdr:from>
    <xdr:to>
      <xdr:col>46</xdr:col>
      <xdr:colOff>38100</xdr:colOff>
      <xdr:row>33</xdr:row>
      <xdr:rowOff>170914</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8699500" y="572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162041</xdr:rowOff>
    </xdr:from>
    <xdr:ext cx="59901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450795" y="5819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76231</xdr:rowOff>
    </xdr:from>
    <xdr:to>
      <xdr:col>41</xdr:col>
      <xdr:colOff>101600</xdr:colOff>
      <xdr:row>37</xdr:row>
      <xdr:rowOff>6381</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7810500" y="624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22908</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594111" y="602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101569</xdr:rowOff>
    </xdr:from>
    <xdr:to>
      <xdr:col>36</xdr:col>
      <xdr:colOff>165100</xdr:colOff>
      <xdr:row>37</xdr:row>
      <xdr:rowOff>31719</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6921500" y="6273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48246</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05111" y="6048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4" name="普通建設事業費グラフ枠">
          <a:extLst>
            <a:ext uri="{FF2B5EF4-FFF2-40B4-BE49-F238E27FC236}">
              <a16:creationId xmlns:a16="http://schemas.microsoft.com/office/drawing/2014/main" id="{00000000-0008-0000-0600-00004E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154765</xdr:rowOff>
    </xdr:from>
    <xdr:to>
      <xdr:col>54</xdr:col>
      <xdr:colOff>189865</xdr:colOff>
      <xdr:row>58</xdr:row>
      <xdr:rowOff>74572</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flipV="1">
          <a:off x="10475595" y="8727265"/>
          <a:ext cx="1270" cy="1291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78399</xdr:rowOff>
    </xdr:from>
    <xdr:ext cx="534377" cy="259045"/>
    <xdr:sp macro="" textlink="">
      <xdr:nvSpPr>
        <xdr:cNvPr id="336" name="普通建設事業費最小値テキスト">
          <a:extLst>
            <a:ext uri="{FF2B5EF4-FFF2-40B4-BE49-F238E27FC236}">
              <a16:creationId xmlns:a16="http://schemas.microsoft.com/office/drawing/2014/main" id="{00000000-0008-0000-0600-000050010000}"/>
            </a:ext>
          </a:extLst>
        </xdr:cNvPr>
        <xdr:cNvSpPr txBox="1"/>
      </xdr:nvSpPr>
      <xdr:spPr>
        <a:xfrm>
          <a:off x="10528300" y="10022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74572</xdr:rowOff>
    </xdr:from>
    <xdr:to>
      <xdr:col>55</xdr:col>
      <xdr:colOff>88900</xdr:colOff>
      <xdr:row>58</xdr:row>
      <xdr:rowOff>74572</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10388600" y="10018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101442</xdr:rowOff>
    </xdr:from>
    <xdr:ext cx="599010" cy="259045"/>
    <xdr:sp macro="" textlink="">
      <xdr:nvSpPr>
        <xdr:cNvPr id="338" name="普通建設事業費最大値テキスト">
          <a:extLst>
            <a:ext uri="{FF2B5EF4-FFF2-40B4-BE49-F238E27FC236}">
              <a16:creationId xmlns:a16="http://schemas.microsoft.com/office/drawing/2014/main" id="{00000000-0008-0000-0600-000052010000}"/>
            </a:ext>
          </a:extLst>
        </xdr:cNvPr>
        <xdr:cNvSpPr txBox="1"/>
      </xdr:nvSpPr>
      <xdr:spPr>
        <a:xfrm>
          <a:off x="10528300" y="8502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154765</xdr:rowOff>
    </xdr:from>
    <xdr:to>
      <xdr:col>55</xdr:col>
      <xdr:colOff>88900</xdr:colOff>
      <xdr:row>50</xdr:row>
      <xdr:rowOff>154765</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10388600" y="872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62419</xdr:rowOff>
    </xdr:from>
    <xdr:to>
      <xdr:col>55</xdr:col>
      <xdr:colOff>0</xdr:colOff>
      <xdr:row>57</xdr:row>
      <xdr:rowOff>20526</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9639300" y="9663619"/>
          <a:ext cx="838200" cy="129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37080</xdr:rowOff>
    </xdr:from>
    <xdr:ext cx="534377" cy="259045"/>
    <xdr:sp macro="" textlink="">
      <xdr:nvSpPr>
        <xdr:cNvPr id="341" name="普通建設事業費平均値テキスト">
          <a:extLst>
            <a:ext uri="{FF2B5EF4-FFF2-40B4-BE49-F238E27FC236}">
              <a16:creationId xmlns:a16="http://schemas.microsoft.com/office/drawing/2014/main" id="{00000000-0008-0000-0600-000055010000}"/>
            </a:ext>
          </a:extLst>
        </xdr:cNvPr>
        <xdr:cNvSpPr txBox="1"/>
      </xdr:nvSpPr>
      <xdr:spPr>
        <a:xfrm>
          <a:off x="10528300" y="94668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14203</xdr:rowOff>
    </xdr:from>
    <xdr:to>
      <xdr:col>55</xdr:col>
      <xdr:colOff>50800</xdr:colOff>
      <xdr:row>56</xdr:row>
      <xdr:rowOff>115803</xdr:rowOff>
    </xdr:to>
    <xdr:sp macro="" textlink="">
      <xdr:nvSpPr>
        <xdr:cNvPr id="342" name="フローチャート: 判断 341">
          <a:extLst>
            <a:ext uri="{FF2B5EF4-FFF2-40B4-BE49-F238E27FC236}">
              <a16:creationId xmlns:a16="http://schemas.microsoft.com/office/drawing/2014/main" id="{00000000-0008-0000-0600-000056010000}"/>
            </a:ext>
          </a:extLst>
        </xdr:cNvPr>
        <xdr:cNvSpPr/>
      </xdr:nvSpPr>
      <xdr:spPr>
        <a:xfrm>
          <a:off x="10426700" y="961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62419</xdr:rowOff>
    </xdr:from>
    <xdr:to>
      <xdr:col>50</xdr:col>
      <xdr:colOff>114300</xdr:colOff>
      <xdr:row>56</xdr:row>
      <xdr:rowOff>91799</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8750300" y="9663619"/>
          <a:ext cx="889000" cy="29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156301</xdr:rowOff>
    </xdr:from>
    <xdr:to>
      <xdr:col>50</xdr:col>
      <xdr:colOff>165100</xdr:colOff>
      <xdr:row>56</xdr:row>
      <xdr:rowOff>86451</xdr:rowOff>
    </xdr:to>
    <xdr:sp macro="" textlink="">
      <xdr:nvSpPr>
        <xdr:cNvPr id="344" name="フローチャート: 判断 343">
          <a:extLst>
            <a:ext uri="{FF2B5EF4-FFF2-40B4-BE49-F238E27FC236}">
              <a16:creationId xmlns:a16="http://schemas.microsoft.com/office/drawing/2014/main" id="{00000000-0008-0000-0600-000058010000}"/>
            </a:ext>
          </a:extLst>
        </xdr:cNvPr>
        <xdr:cNvSpPr/>
      </xdr:nvSpPr>
      <xdr:spPr>
        <a:xfrm>
          <a:off x="9588500" y="9586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102978</xdr:rowOff>
    </xdr:from>
    <xdr:ext cx="534377"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9372111" y="9361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60902</xdr:rowOff>
    </xdr:from>
    <xdr:to>
      <xdr:col>45</xdr:col>
      <xdr:colOff>177800</xdr:colOff>
      <xdr:row>56</xdr:row>
      <xdr:rowOff>91799</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7861300" y="9662102"/>
          <a:ext cx="889000" cy="30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67256</xdr:rowOff>
    </xdr:from>
    <xdr:to>
      <xdr:col>46</xdr:col>
      <xdr:colOff>38100</xdr:colOff>
      <xdr:row>55</xdr:row>
      <xdr:rowOff>168856</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8699500" y="9497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13933</xdr:rowOff>
    </xdr:from>
    <xdr:ext cx="599010"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8450795" y="9272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142576</xdr:rowOff>
    </xdr:from>
    <xdr:to>
      <xdr:col>41</xdr:col>
      <xdr:colOff>50800</xdr:colOff>
      <xdr:row>56</xdr:row>
      <xdr:rowOff>60902</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6972300" y="9057976"/>
          <a:ext cx="889000" cy="604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31914</xdr:rowOff>
    </xdr:from>
    <xdr:to>
      <xdr:col>41</xdr:col>
      <xdr:colOff>101600</xdr:colOff>
      <xdr:row>56</xdr:row>
      <xdr:rowOff>133514</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7810500" y="963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124641</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7594111" y="9725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95872</xdr:rowOff>
    </xdr:from>
    <xdr:to>
      <xdr:col>36</xdr:col>
      <xdr:colOff>165100</xdr:colOff>
      <xdr:row>57</xdr:row>
      <xdr:rowOff>26022</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6921500" y="969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17149</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6705111" y="9789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141176</xdr:rowOff>
    </xdr:from>
    <xdr:to>
      <xdr:col>55</xdr:col>
      <xdr:colOff>50800</xdr:colOff>
      <xdr:row>57</xdr:row>
      <xdr:rowOff>71326</xdr:rowOff>
    </xdr:to>
    <xdr:sp macro="" textlink="">
      <xdr:nvSpPr>
        <xdr:cNvPr id="359" name="楕円 358">
          <a:extLst>
            <a:ext uri="{FF2B5EF4-FFF2-40B4-BE49-F238E27FC236}">
              <a16:creationId xmlns:a16="http://schemas.microsoft.com/office/drawing/2014/main" id="{00000000-0008-0000-0600-000067010000}"/>
            </a:ext>
          </a:extLst>
        </xdr:cNvPr>
        <xdr:cNvSpPr/>
      </xdr:nvSpPr>
      <xdr:spPr>
        <a:xfrm>
          <a:off x="10426700" y="974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119603</xdr:rowOff>
    </xdr:from>
    <xdr:ext cx="534377" cy="259045"/>
    <xdr:sp macro="" textlink="">
      <xdr:nvSpPr>
        <xdr:cNvPr id="360" name="普通建設事業費該当値テキスト">
          <a:extLst>
            <a:ext uri="{FF2B5EF4-FFF2-40B4-BE49-F238E27FC236}">
              <a16:creationId xmlns:a16="http://schemas.microsoft.com/office/drawing/2014/main" id="{00000000-0008-0000-0600-000068010000}"/>
            </a:ext>
          </a:extLst>
        </xdr:cNvPr>
        <xdr:cNvSpPr txBox="1"/>
      </xdr:nvSpPr>
      <xdr:spPr>
        <a:xfrm>
          <a:off x="10528300" y="9720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11619</xdr:rowOff>
    </xdr:from>
    <xdr:to>
      <xdr:col>50</xdr:col>
      <xdr:colOff>165100</xdr:colOff>
      <xdr:row>56</xdr:row>
      <xdr:rowOff>113219</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9588500" y="9612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104346</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372111" y="9705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40999</xdr:rowOff>
    </xdr:from>
    <xdr:to>
      <xdr:col>46</xdr:col>
      <xdr:colOff>38100</xdr:colOff>
      <xdr:row>56</xdr:row>
      <xdr:rowOff>142599</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8699500" y="9642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133726</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483111" y="9734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10102</xdr:rowOff>
    </xdr:from>
    <xdr:to>
      <xdr:col>41</xdr:col>
      <xdr:colOff>101600</xdr:colOff>
      <xdr:row>56</xdr:row>
      <xdr:rowOff>111702</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7810500" y="9611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128229</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594111" y="9386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91776</xdr:rowOff>
    </xdr:from>
    <xdr:to>
      <xdr:col>36</xdr:col>
      <xdr:colOff>165100</xdr:colOff>
      <xdr:row>53</xdr:row>
      <xdr:rowOff>21926</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6921500" y="9007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51</xdr:row>
      <xdr:rowOff>38453</xdr:rowOff>
    </xdr:from>
    <xdr:ext cx="59901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672795" y="8782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9" name="正方形/長方形 368">
          <a:extLst>
            <a:ext uri="{FF2B5EF4-FFF2-40B4-BE49-F238E27FC236}">
              <a16:creationId xmlns:a16="http://schemas.microsoft.com/office/drawing/2014/main" id="{00000000-0008-0000-0600-000071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8" name="直線コネクタ 377">
          <a:extLst>
            <a:ext uri="{FF2B5EF4-FFF2-40B4-BE49-F238E27FC236}">
              <a16:creationId xmlns:a16="http://schemas.microsoft.com/office/drawing/2014/main" id="{00000000-0008-0000-0600-00007A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9" name="直線コネクタ 378">
          <a:extLst>
            <a:ext uri="{FF2B5EF4-FFF2-40B4-BE49-F238E27FC236}">
              <a16:creationId xmlns:a16="http://schemas.microsoft.com/office/drawing/2014/main" id="{00000000-0008-0000-0600-00007B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89240</xdr:rowOff>
    </xdr:from>
    <xdr:to>
      <xdr:col>54</xdr:col>
      <xdr:colOff>189865</xdr:colOff>
      <xdr:row>79</xdr:row>
      <xdr:rowOff>44450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flipV="1">
          <a:off x="10475595" y="12090740"/>
          <a:ext cx="1270" cy="149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3" name="普通建設事業費 （ うち新規整備　）最小値テキスト">
          <a:extLst>
            <a:ext uri="{FF2B5EF4-FFF2-40B4-BE49-F238E27FC236}">
              <a16:creationId xmlns:a16="http://schemas.microsoft.com/office/drawing/2014/main" id="{00000000-0008-0000-0600-000089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35917</xdr:rowOff>
    </xdr:from>
    <xdr:ext cx="599010" cy="259045"/>
    <xdr:sp macro="" textlink="">
      <xdr:nvSpPr>
        <xdr:cNvPr id="395" name="普通建設事業費 （ うち新規整備　）最大値テキスト">
          <a:extLst>
            <a:ext uri="{FF2B5EF4-FFF2-40B4-BE49-F238E27FC236}">
              <a16:creationId xmlns:a16="http://schemas.microsoft.com/office/drawing/2014/main" id="{00000000-0008-0000-0600-00008B010000}"/>
            </a:ext>
          </a:extLst>
        </xdr:cNvPr>
        <xdr:cNvSpPr txBox="1"/>
      </xdr:nvSpPr>
      <xdr:spPr>
        <a:xfrm>
          <a:off x="10528300" y="11865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89240</xdr:rowOff>
    </xdr:from>
    <xdr:to>
      <xdr:col>55</xdr:col>
      <xdr:colOff>88900</xdr:colOff>
      <xdr:row>70</xdr:row>
      <xdr:rowOff>89240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209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120048</xdr:rowOff>
    </xdr:from>
    <xdr:to>
      <xdr:col>55</xdr:col>
      <xdr:colOff>0</xdr:colOff>
      <xdr:row>79</xdr:row>
      <xdr:rowOff>18611</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9639300" y="13493148"/>
          <a:ext cx="838200" cy="70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160827</xdr:rowOff>
    </xdr:from>
    <xdr:ext cx="534377" cy="259045"/>
    <xdr:sp macro="" textlink="">
      <xdr:nvSpPr>
        <xdr:cNvPr id="398" name="普通建設事業費 （ うち新規整備　）平均値テキスト">
          <a:extLst>
            <a:ext uri="{FF2B5EF4-FFF2-40B4-BE49-F238E27FC236}">
              <a16:creationId xmlns:a16="http://schemas.microsoft.com/office/drawing/2014/main" id="{00000000-0008-0000-0600-00008E010000}"/>
            </a:ext>
          </a:extLst>
        </xdr:cNvPr>
        <xdr:cNvSpPr txBox="1"/>
      </xdr:nvSpPr>
      <xdr:spPr>
        <a:xfrm>
          <a:off x="10528300" y="13191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137950</xdr:rowOff>
    </xdr:from>
    <xdr:to>
      <xdr:col>55</xdr:col>
      <xdr:colOff>50800</xdr:colOff>
      <xdr:row>78</xdr:row>
      <xdr:rowOff>68100</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10426700" y="1333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126609</xdr:rowOff>
    </xdr:from>
    <xdr:to>
      <xdr:col>50</xdr:col>
      <xdr:colOff>114300</xdr:colOff>
      <xdr:row>79</xdr:row>
      <xdr:rowOff>18611</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8750300" y="13499709"/>
          <a:ext cx="889000" cy="63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82248</xdr:rowOff>
    </xdr:from>
    <xdr:to>
      <xdr:col>50</xdr:col>
      <xdr:colOff>165100</xdr:colOff>
      <xdr:row>78</xdr:row>
      <xdr:rowOff>12398</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9588500" y="1328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28925</xdr:rowOff>
    </xdr:from>
    <xdr:ext cx="534377"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9372111" y="13059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105966</xdr:rowOff>
    </xdr:from>
    <xdr:to>
      <xdr:col>45</xdr:col>
      <xdr:colOff>177800</xdr:colOff>
      <xdr:row>78</xdr:row>
      <xdr:rowOff>126609</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7861300" y="13479066"/>
          <a:ext cx="889000" cy="20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166106</xdr:rowOff>
    </xdr:from>
    <xdr:to>
      <xdr:col>46</xdr:col>
      <xdr:colOff>38100</xdr:colOff>
      <xdr:row>77</xdr:row>
      <xdr:rowOff>96256</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8699500" y="13196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112783</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8483111" y="12971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83938</xdr:rowOff>
    </xdr:from>
    <xdr:to>
      <xdr:col>41</xdr:col>
      <xdr:colOff>50800</xdr:colOff>
      <xdr:row>78</xdr:row>
      <xdr:rowOff>105966</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6972300" y="13457038"/>
          <a:ext cx="889000" cy="22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101724</xdr:rowOff>
    </xdr:from>
    <xdr:to>
      <xdr:col>41</xdr:col>
      <xdr:colOff>101600</xdr:colOff>
      <xdr:row>78</xdr:row>
      <xdr:rowOff>31874</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7810500" y="1330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48401</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7594111" y="13078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752</xdr:rowOff>
    </xdr:from>
    <xdr:to>
      <xdr:col>36</xdr:col>
      <xdr:colOff>165100</xdr:colOff>
      <xdr:row>78</xdr:row>
      <xdr:rowOff>102352</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6921500" y="1337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118879</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6705111" y="13149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69248</xdr:rowOff>
    </xdr:from>
    <xdr:to>
      <xdr:col>55</xdr:col>
      <xdr:colOff>50800</xdr:colOff>
      <xdr:row>78</xdr:row>
      <xdr:rowOff>170848</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10426700" y="13442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155625</xdr:rowOff>
    </xdr:from>
    <xdr:ext cx="534377" cy="259045"/>
    <xdr:sp macro="" textlink="">
      <xdr:nvSpPr>
        <xdr:cNvPr id="417" name="普通建設事業費 （ うち新規整備　）該当値テキスト">
          <a:extLst>
            <a:ext uri="{FF2B5EF4-FFF2-40B4-BE49-F238E27FC236}">
              <a16:creationId xmlns:a16="http://schemas.microsoft.com/office/drawing/2014/main" id="{00000000-0008-0000-0600-0000A1010000}"/>
            </a:ext>
          </a:extLst>
        </xdr:cNvPr>
        <xdr:cNvSpPr txBox="1"/>
      </xdr:nvSpPr>
      <xdr:spPr>
        <a:xfrm>
          <a:off x="10528300" y="13357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139261</xdr:rowOff>
    </xdr:from>
    <xdr:to>
      <xdr:col>50</xdr:col>
      <xdr:colOff>165100</xdr:colOff>
      <xdr:row>79</xdr:row>
      <xdr:rowOff>69411</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9588500" y="1351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60538</xdr:rowOff>
    </xdr:from>
    <xdr:ext cx="469744"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04428" y="13605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75809</xdr:rowOff>
    </xdr:from>
    <xdr:to>
      <xdr:col>46</xdr:col>
      <xdr:colOff>38100</xdr:colOff>
      <xdr:row>79</xdr:row>
      <xdr:rowOff>5959</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8699500" y="13448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168536</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483111" y="1354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55166</xdr:rowOff>
    </xdr:from>
    <xdr:to>
      <xdr:col>41</xdr:col>
      <xdr:colOff>101600</xdr:colOff>
      <xdr:row>78</xdr:row>
      <xdr:rowOff>156766</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7810500" y="13428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147893</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3520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33138</xdr:rowOff>
    </xdr:from>
    <xdr:to>
      <xdr:col>36</xdr:col>
      <xdr:colOff>165100</xdr:colOff>
      <xdr:row>78</xdr:row>
      <xdr:rowOff>134738</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6921500" y="13406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125865</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349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135224</xdr:rowOff>
    </xdr:from>
    <xdr:to>
      <xdr:col>54</xdr:col>
      <xdr:colOff>189865</xdr:colOff>
      <xdr:row>98</xdr:row>
      <xdr:rowOff>125816</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flipV="1">
          <a:off x="10475595" y="15737174"/>
          <a:ext cx="1270" cy="1190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129643</xdr:rowOff>
    </xdr:from>
    <xdr:ext cx="469744" cy="259045"/>
    <xdr:sp macro="" textlink="">
      <xdr:nvSpPr>
        <xdr:cNvPr id="448" name="普通建設事業費 （ うち更新整備　）最小値テキスト">
          <a:extLst>
            <a:ext uri="{FF2B5EF4-FFF2-40B4-BE49-F238E27FC236}">
              <a16:creationId xmlns:a16="http://schemas.microsoft.com/office/drawing/2014/main" id="{00000000-0008-0000-0600-0000C0010000}"/>
            </a:ext>
          </a:extLst>
        </xdr:cNvPr>
        <xdr:cNvSpPr txBox="1"/>
      </xdr:nvSpPr>
      <xdr:spPr>
        <a:xfrm>
          <a:off x="10528300" y="16931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125816</xdr:rowOff>
    </xdr:from>
    <xdr:to>
      <xdr:col>55</xdr:col>
      <xdr:colOff>88900</xdr:colOff>
      <xdr:row>98</xdr:row>
      <xdr:rowOff>125816</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10388600" y="16927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81901</xdr:rowOff>
    </xdr:from>
    <xdr:ext cx="599010" cy="259045"/>
    <xdr:sp macro="" textlink="">
      <xdr:nvSpPr>
        <xdr:cNvPr id="450" name="普通建設事業費 （ うち更新整備　）最大値テキスト">
          <a:extLst>
            <a:ext uri="{FF2B5EF4-FFF2-40B4-BE49-F238E27FC236}">
              <a16:creationId xmlns:a16="http://schemas.microsoft.com/office/drawing/2014/main" id="{00000000-0008-0000-0600-0000C2010000}"/>
            </a:ext>
          </a:extLst>
        </xdr:cNvPr>
        <xdr:cNvSpPr txBox="1"/>
      </xdr:nvSpPr>
      <xdr:spPr>
        <a:xfrm>
          <a:off x="10528300" y="15512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135224</xdr:rowOff>
    </xdr:from>
    <xdr:to>
      <xdr:col>55</xdr:col>
      <xdr:colOff>88900</xdr:colOff>
      <xdr:row>91</xdr:row>
      <xdr:rowOff>135224</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10388600" y="15737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157896</xdr:rowOff>
    </xdr:from>
    <xdr:to>
      <xdr:col>55</xdr:col>
      <xdr:colOff>0</xdr:colOff>
      <xdr:row>97</xdr:row>
      <xdr:rowOff>138337</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9639300" y="16617096"/>
          <a:ext cx="838200" cy="151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32901</xdr:rowOff>
    </xdr:from>
    <xdr:ext cx="534377" cy="259045"/>
    <xdr:sp macro="" textlink="">
      <xdr:nvSpPr>
        <xdr:cNvPr id="453" name="普通建設事業費 （ うち更新整備　）平均値テキスト">
          <a:extLst>
            <a:ext uri="{FF2B5EF4-FFF2-40B4-BE49-F238E27FC236}">
              <a16:creationId xmlns:a16="http://schemas.microsoft.com/office/drawing/2014/main" id="{00000000-0008-0000-0600-0000C5010000}"/>
            </a:ext>
          </a:extLst>
        </xdr:cNvPr>
        <xdr:cNvSpPr txBox="1"/>
      </xdr:nvSpPr>
      <xdr:spPr>
        <a:xfrm>
          <a:off x="10528300" y="16492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10024</xdr:rowOff>
    </xdr:from>
    <xdr:to>
      <xdr:col>55</xdr:col>
      <xdr:colOff>50800</xdr:colOff>
      <xdr:row>97</xdr:row>
      <xdr:rowOff>111624</xdr:rowOff>
    </xdr:to>
    <xdr:sp macro="" textlink="">
      <xdr:nvSpPr>
        <xdr:cNvPr id="454" name="フローチャート: 判断 453">
          <a:extLst>
            <a:ext uri="{FF2B5EF4-FFF2-40B4-BE49-F238E27FC236}">
              <a16:creationId xmlns:a16="http://schemas.microsoft.com/office/drawing/2014/main" id="{00000000-0008-0000-0600-0000C6010000}"/>
            </a:ext>
          </a:extLst>
        </xdr:cNvPr>
        <xdr:cNvSpPr/>
      </xdr:nvSpPr>
      <xdr:spPr>
        <a:xfrm>
          <a:off x="10426700" y="16640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157896</xdr:rowOff>
    </xdr:from>
    <xdr:to>
      <xdr:col>50</xdr:col>
      <xdr:colOff>114300</xdr:colOff>
      <xdr:row>97</xdr:row>
      <xdr:rowOff>47954</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8750300" y="16617096"/>
          <a:ext cx="889000" cy="61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11432</xdr:rowOff>
    </xdr:from>
    <xdr:to>
      <xdr:col>50</xdr:col>
      <xdr:colOff>165100</xdr:colOff>
      <xdr:row>97</xdr:row>
      <xdr:rowOff>113032</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9588500" y="16642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104159</xdr:rowOff>
    </xdr:from>
    <xdr:ext cx="534377"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9372111" y="16734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47954</xdr:rowOff>
    </xdr:from>
    <xdr:to>
      <xdr:col>45</xdr:col>
      <xdr:colOff>177800</xdr:colOff>
      <xdr:row>97</xdr:row>
      <xdr:rowOff>54958</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7861300" y="16678604"/>
          <a:ext cx="889000" cy="7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148893</xdr:rowOff>
    </xdr:from>
    <xdr:to>
      <xdr:col>46</xdr:col>
      <xdr:colOff>38100</xdr:colOff>
      <xdr:row>97</xdr:row>
      <xdr:rowOff>79043</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8699500" y="1660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95570</xdr:rowOff>
    </xdr:from>
    <xdr:ext cx="534377"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8483111" y="16383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110851</xdr:rowOff>
    </xdr:from>
    <xdr:to>
      <xdr:col>41</xdr:col>
      <xdr:colOff>50800</xdr:colOff>
      <xdr:row>97</xdr:row>
      <xdr:rowOff>54958</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972300" y="16055701"/>
          <a:ext cx="889000" cy="629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52805</xdr:rowOff>
    </xdr:from>
    <xdr:to>
      <xdr:col>41</xdr:col>
      <xdr:colOff>101600</xdr:colOff>
      <xdr:row>97</xdr:row>
      <xdr:rowOff>154405</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7810500" y="1668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145532</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7594111" y="16776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88461</xdr:rowOff>
    </xdr:from>
    <xdr:to>
      <xdr:col>36</xdr:col>
      <xdr:colOff>165100</xdr:colOff>
      <xdr:row>98</xdr:row>
      <xdr:rowOff>18611</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6921500" y="1671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9738</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6705111" y="16811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87537</xdr:rowOff>
    </xdr:from>
    <xdr:to>
      <xdr:col>55</xdr:col>
      <xdr:colOff>50800</xdr:colOff>
      <xdr:row>98</xdr:row>
      <xdr:rowOff>17687</xdr:rowOff>
    </xdr:to>
    <xdr:sp macro="" textlink="">
      <xdr:nvSpPr>
        <xdr:cNvPr id="471" name="楕円 470">
          <a:extLst>
            <a:ext uri="{FF2B5EF4-FFF2-40B4-BE49-F238E27FC236}">
              <a16:creationId xmlns:a16="http://schemas.microsoft.com/office/drawing/2014/main" id="{00000000-0008-0000-0600-0000D7010000}"/>
            </a:ext>
          </a:extLst>
        </xdr:cNvPr>
        <xdr:cNvSpPr/>
      </xdr:nvSpPr>
      <xdr:spPr>
        <a:xfrm>
          <a:off x="10426700" y="16718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65964</xdr:rowOff>
    </xdr:from>
    <xdr:ext cx="534377" cy="259045"/>
    <xdr:sp macro="" textlink="">
      <xdr:nvSpPr>
        <xdr:cNvPr id="472" name="普通建設事業費 （ うち更新整備　）該当値テキスト">
          <a:extLst>
            <a:ext uri="{FF2B5EF4-FFF2-40B4-BE49-F238E27FC236}">
              <a16:creationId xmlns:a16="http://schemas.microsoft.com/office/drawing/2014/main" id="{00000000-0008-0000-0600-0000D8010000}"/>
            </a:ext>
          </a:extLst>
        </xdr:cNvPr>
        <xdr:cNvSpPr txBox="1"/>
      </xdr:nvSpPr>
      <xdr:spPr>
        <a:xfrm>
          <a:off x="10528300" y="16696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107096</xdr:rowOff>
    </xdr:from>
    <xdr:to>
      <xdr:col>50</xdr:col>
      <xdr:colOff>165100</xdr:colOff>
      <xdr:row>97</xdr:row>
      <xdr:rowOff>37246</xdr:rowOff>
    </xdr:to>
    <xdr:sp macro="" textlink="">
      <xdr:nvSpPr>
        <xdr:cNvPr id="473" name="楕円 472">
          <a:extLst>
            <a:ext uri="{FF2B5EF4-FFF2-40B4-BE49-F238E27FC236}">
              <a16:creationId xmlns:a16="http://schemas.microsoft.com/office/drawing/2014/main" id="{00000000-0008-0000-0600-0000D9010000}"/>
            </a:ext>
          </a:extLst>
        </xdr:cNvPr>
        <xdr:cNvSpPr/>
      </xdr:nvSpPr>
      <xdr:spPr>
        <a:xfrm>
          <a:off x="9588500" y="16566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53773</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372111" y="16341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168604</xdr:rowOff>
    </xdr:from>
    <xdr:to>
      <xdr:col>46</xdr:col>
      <xdr:colOff>38100</xdr:colOff>
      <xdr:row>97</xdr:row>
      <xdr:rowOff>98754</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8699500" y="16627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89881</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83111" y="16720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4158</xdr:rowOff>
    </xdr:from>
    <xdr:to>
      <xdr:col>41</xdr:col>
      <xdr:colOff>101600</xdr:colOff>
      <xdr:row>97</xdr:row>
      <xdr:rowOff>105758</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7810500" y="16634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122285</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594111" y="16410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60051</xdr:rowOff>
    </xdr:from>
    <xdr:to>
      <xdr:col>36</xdr:col>
      <xdr:colOff>165100</xdr:colOff>
      <xdr:row>93</xdr:row>
      <xdr:rowOff>161651</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6921500" y="16004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92</xdr:row>
      <xdr:rowOff>6728</xdr:rowOff>
    </xdr:from>
    <xdr:ext cx="59901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672795" y="15780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a:extLst>
            <a:ext uri="{FF2B5EF4-FFF2-40B4-BE49-F238E27FC236}">
              <a16:creationId xmlns:a16="http://schemas.microsoft.com/office/drawing/2014/main" id="{00000000-0008-0000-0600-0000F7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148844</xdr:rowOff>
    </xdr:from>
    <xdr:to>
      <xdr:col>85</xdr:col>
      <xdr:colOff>126364</xdr:colOff>
      <xdr:row>39</xdr:row>
      <xdr:rowOff>44450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flipV="1">
          <a:off x="16317595" y="5463794"/>
          <a:ext cx="1269" cy="1267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5" name="災害復旧事業費最小値テキスト">
          <a:extLst>
            <a:ext uri="{FF2B5EF4-FFF2-40B4-BE49-F238E27FC236}">
              <a16:creationId xmlns:a16="http://schemas.microsoft.com/office/drawing/2014/main" id="{00000000-0008-0000-0600-0000F9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95521</xdr:rowOff>
    </xdr:from>
    <xdr:ext cx="534377" cy="259045"/>
    <xdr:sp macro="" textlink="">
      <xdr:nvSpPr>
        <xdr:cNvPr id="507" name="災害復旧事業費最大値テキスト">
          <a:extLst>
            <a:ext uri="{FF2B5EF4-FFF2-40B4-BE49-F238E27FC236}">
              <a16:creationId xmlns:a16="http://schemas.microsoft.com/office/drawing/2014/main" id="{00000000-0008-0000-0600-0000FB010000}"/>
            </a:ext>
          </a:extLst>
        </xdr:cNvPr>
        <xdr:cNvSpPr txBox="1"/>
      </xdr:nvSpPr>
      <xdr:spPr>
        <a:xfrm>
          <a:off x="16370300" y="523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148844</xdr:rowOff>
    </xdr:from>
    <xdr:to>
      <xdr:col>86</xdr:col>
      <xdr:colOff>25400</xdr:colOff>
      <xdr:row>31</xdr:row>
      <xdr:rowOff>148844</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6230600" y="5463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160446</xdr:rowOff>
    </xdr:from>
    <xdr:to>
      <xdr:col>85</xdr:col>
      <xdr:colOff>127000</xdr:colOff>
      <xdr:row>32</xdr:row>
      <xdr:rowOff>10122</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5481300" y="5475396"/>
          <a:ext cx="838200" cy="21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13111</xdr:rowOff>
    </xdr:from>
    <xdr:ext cx="469744" cy="259045"/>
    <xdr:sp macro="" textlink="">
      <xdr:nvSpPr>
        <xdr:cNvPr id="510" name="災害復旧事業費平均値テキスト">
          <a:extLst>
            <a:ext uri="{FF2B5EF4-FFF2-40B4-BE49-F238E27FC236}">
              <a16:creationId xmlns:a16="http://schemas.microsoft.com/office/drawing/2014/main" id="{00000000-0008-0000-0600-0000FE010000}"/>
            </a:ext>
          </a:extLst>
        </xdr:cNvPr>
        <xdr:cNvSpPr txBox="1"/>
      </xdr:nvSpPr>
      <xdr:spPr>
        <a:xfrm>
          <a:off x="16370300" y="65282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34684</xdr:rowOff>
    </xdr:from>
    <xdr:to>
      <xdr:col>85</xdr:col>
      <xdr:colOff>177800</xdr:colOff>
      <xdr:row>38</xdr:row>
      <xdr:rowOff>136284</xdr:rowOff>
    </xdr:to>
    <xdr:sp macro="" textlink="">
      <xdr:nvSpPr>
        <xdr:cNvPr id="511" name="フローチャート: 判断 510">
          <a:extLst>
            <a:ext uri="{FF2B5EF4-FFF2-40B4-BE49-F238E27FC236}">
              <a16:creationId xmlns:a16="http://schemas.microsoft.com/office/drawing/2014/main" id="{00000000-0008-0000-0600-0000FF010000}"/>
            </a:ext>
          </a:extLst>
        </xdr:cNvPr>
        <xdr:cNvSpPr/>
      </xdr:nvSpPr>
      <xdr:spPr>
        <a:xfrm>
          <a:off x="16268700" y="6549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10122</xdr:rowOff>
    </xdr:from>
    <xdr:to>
      <xdr:col>81</xdr:col>
      <xdr:colOff>50800</xdr:colOff>
      <xdr:row>33</xdr:row>
      <xdr:rowOff>159341</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4592300" y="5496522"/>
          <a:ext cx="889000" cy="320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33427</xdr:rowOff>
    </xdr:from>
    <xdr:to>
      <xdr:col>81</xdr:col>
      <xdr:colOff>101600</xdr:colOff>
      <xdr:row>38</xdr:row>
      <xdr:rowOff>135027</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5430500" y="654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126154</xdr:rowOff>
    </xdr:from>
    <xdr:ext cx="469744"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5246428" y="6641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159341</xdr:rowOff>
    </xdr:from>
    <xdr:to>
      <xdr:col>76</xdr:col>
      <xdr:colOff>114300</xdr:colOff>
      <xdr:row>37</xdr:row>
      <xdr:rowOff>120993</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3703300" y="5817191"/>
          <a:ext cx="889000" cy="64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65125</xdr:rowOff>
    </xdr:from>
    <xdr:to>
      <xdr:col>76</xdr:col>
      <xdr:colOff>165100</xdr:colOff>
      <xdr:row>38</xdr:row>
      <xdr:rowOff>166725</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4541500" y="658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157852</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4357428" y="6672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37573</xdr:rowOff>
    </xdr:from>
    <xdr:to>
      <xdr:col>71</xdr:col>
      <xdr:colOff>177800</xdr:colOff>
      <xdr:row>37</xdr:row>
      <xdr:rowOff>120993</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814300" y="6381223"/>
          <a:ext cx="889000" cy="83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49485</xdr:rowOff>
    </xdr:from>
    <xdr:to>
      <xdr:col>72</xdr:col>
      <xdr:colOff>38100</xdr:colOff>
      <xdr:row>38</xdr:row>
      <xdr:rowOff>151085</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3652500" y="656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142212</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3468428" y="6657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92672</xdr:rowOff>
    </xdr:from>
    <xdr:to>
      <xdr:col>67</xdr:col>
      <xdr:colOff>101600</xdr:colOff>
      <xdr:row>39</xdr:row>
      <xdr:rowOff>22822</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2763500" y="6607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13949</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2579428" y="6700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31</xdr:row>
      <xdr:rowOff>109646</xdr:rowOff>
    </xdr:from>
    <xdr:to>
      <xdr:col>85</xdr:col>
      <xdr:colOff>177800</xdr:colOff>
      <xdr:row>32</xdr:row>
      <xdr:rowOff>39796</xdr:rowOff>
    </xdr:to>
    <xdr:sp macro="" textlink="">
      <xdr:nvSpPr>
        <xdr:cNvPr id="528" name="楕円 527">
          <a:extLst>
            <a:ext uri="{FF2B5EF4-FFF2-40B4-BE49-F238E27FC236}">
              <a16:creationId xmlns:a16="http://schemas.microsoft.com/office/drawing/2014/main" id="{00000000-0008-0000-0600-000010020000}"/>
            </a:ext>
          </a:extLst>
        </xdr:cNvPr>
        <xdr:cNvSpPr/>
      </xdr:nvSpPr>
      <xdr:spPr>
        <a:xfrm>
          <a:off x="16268700" y="5424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31</xdr:row>
      <xdr:rowOff>51072</xdr:rowOff>
    </xdr:from>
    <xdr:ext cx="534377" cy="259045"/>
    <xdr:sp macro="" textlink="">
      <xdr:nvSpPr>
        <xdr:cNvPr id="529" name="災害復旧事業費該当値テキスト">
          <a:extLst>
            <a:ext uri="{FF2B5EF4-FFF2-40B4-BE49-F238E27FC236}">
              <a16:creationId xmlns:a16="http://schemas.microsoft.com/office/drawing/2014/main" id="{00000000-0008-0000-0600-000011020000}"/>
            </a:ext>
          </a:extLst>
        </xdr:cNvPr>
        <xdr:cNvSpPr txBox="1"/>
      </xdr:nvSpPr>
      <xdr:spPr>
        <a:xfrm>
          <a:off x="16370300" y="5366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31</xdr:row>
      <xdr:rowOff>130772</xdr:rowOff>
    </xdr:from>
    <xdr:to>
      <xdr:col>81</xdr:col>
      <xdr:colOff>101600</xdr:colOff>
      <xdr:row>32</xdr:row>
      <xdr:rowOff>60922</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5430500" y="5445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30</xdr:row>
      <xdr:rowOff>77449</xdr:rowOff>
    </xdr:from>
    <xdr:ext cx="534377"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14111" y="5220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108541</xdr:rowOff>
    </xdr:from>
    <xdr:to>
      <xdr:col>76</xdr:col>
      <xdr:colOff>165100</xdr:colOff>
      <xdr:row>34</xdr:row>
      <xdr:rowOff>38691</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4541500" y="5766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55218</xdr:rowOff>
    </xdr:from>
    <xdr:ext cx="534377"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325111" y="5541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70193</xdr:rowOff>
    </xdr:from>
    <xdr:to>
      <xdr:col>72</xdr:col>
      <xdr:colOff>38100</xdr:colOff>
      <xdr:row>38</xdr:row>
      <xdr:rowOff>343</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3652500" y="641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16870</xdr:rowOff>
    </xdr:from>
    <xdr:ext cx="534377"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436111" y="6189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158223</xdr:rowOff>
    </xdr:from>
    <xdr:to>
      <xdr:col>67</xdr:col>
      <xdr:colOff>101600</xdr:colOff>
      <xdr:row>37</xdr:row>
      <xdr:rowOff>88373</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2763500" y="6330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104900</xdr:rowOff>
    </xdr:from>
    <xdr:ext cx="534377"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547111" y="6105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2" name="失業対策事業費グラフ枠">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4" name="失業対策事業費最小値テキスト">
          <a:extLst>
            <a:ext uri="{FF2B5EF4-FFF2-40B4-BE49-F238E27FC236}">
              <a16:creationId xmlns:a16="http://schemas.microsoft.com/office/drawing/2014/main" id="{00000000-0008-0000-0600-00002A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6" name="失業対策事業費最大値テキスト">
          <a:extLst>
            <a:ext uri="{FF2B5EF4-FFF2-40B4-BE49-F238E27FC236}">
              <a16:creationId xmlns:a16="http://schemas.microsoft.com/office/drawing/2014/main" id="{00000000-0008-0000-0600-00002C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9" name="失業対策事業費平均値テキスト">
          <a:extLst>
            <a:ext uri="{FF2B5EF4-FFF2-40B4-BE49-F238E27FC236}">
              <a16:creationId xmlns:a16="http://schemas.microsoft.com/office/drawing/2014/main" id="{00000000-0008-0000-0600-00002F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0" name="フローチャート: 判断 559">
          <a:extLst>
            <a:ext uri="{FF2B5EF4-FFF2-40B4-BE49-F238E27FC236}">
              <a16:creationId xmlns:a16="http://schemas.microsoft.com/office/drawing/2014/main" id="{00000000-0008-0000-0600-000030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2" name="フローチャート: 判断 561">
          <a:extLst>
            <a:ext uri="{FF2B5EF4-FFF2-40B4-BE49-F238E27FC236}">
              <a16:creationId xmlns:a16="http://schemas.microsoft.com/office/drawing/2014/main" id="{00000000-0008-0000-0600-000032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楕円 576">
          <a:extLst>
            <a:ext uri="{FF2B5EF4-FFF2-40B4-BE49-F238E27FC236}">
              <a16:creationId xmlns:a16="http://schemas.microsoft.com/office/drawing/2014/main" id="{00000000-0008-0000-0600-000041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8" name="失業対策事業費該当値テキスト">
          <a:extLst>
            <a:ext uri="{FF2B5EF4-FFF2-40B4-BE49-F238E27FC236}">
              <a16:creationId xmlns:a16="http://schemas.microsoft.com/office/drawing/2014/main" id="{00000000-0008-0000-0600-000042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9" name="楕円 578">
          <a:extLst>
            <a:ext uri="{FF2B5EF4-FFF2-40B4-BE49-F238E27FC236}">
              <a16:creationId xmlns:a16="http://schemas.microsoft.com/office/drawing/2014/main" id="{00000000-0008-0000-0600-000043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9" name="公債費グラフ枠">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76858</xdr:rowOff>
    </xdr:from>
    <xdr:to>
      <xdr:col>85</xdr:col>
      <xdr:colOff>126364</xdr:colOff>
      <xdr:row>79</xdr:row>
      <xdr:rowOff>11768</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flipV="1">
          <a:off x="16317595" y="12249808"/>
          <a:ext cx="1269" cy="1306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15595</xdr:rowOff>
    </xdr:from>
    <xdr:ext cx="469744" cy="259045"/>
    <xdr:sp macro="" textlink="">
      <xdr:nvSpPr>
        <xdr:cNvPr id="611" name="公債費最小値テキスト">
          <a:extLst>
            <a:ext uri="{FF2B5EF4-FFF2-40B4-BE49-F238E27FC236}">
              <a16:creationId xmlns:a16="http://schemas.microsoft.com/office/drawing/2014/main" id="{00000000-0008-0000-0600-000063020000}"/>
            </a:ext>
          </a:extLst>
        </xdr:cNvPr>
        <xdr:cNvSpPr txBox="1"/>
      </xdr:nvSpPr>
      <xdr:spPr>
        <a:xfrm>
          <a:off x="16370300" y="1356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11768</xdr:rowOff>
    </xdr:from>
    <xdr:to>
      <xdr:col>86</xdr:col>
      <xdr:colOff>25400</xdr:colOff>
      <xdr:row>79</xdr:row>
      <xdr:rowOff>11768</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6230600" y="13556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23535</xdr:rowOff>
    </xdr:from>
    <xdr:ext cx="599010" cy="259045"/>
    <xdr:sp macro="" textlink="">
      <xdr:nvSpPr>
        <xdr:cNvPr id="613" name="公債費最大値テキスト">
          <a:extLst>
            <a:ext uri="{FF2B5EF4-FFF2-40B4-BE49-F238E27FC236}">
              <a16:creationId xmlns:a16="http://schemas.microsoft.com/office/drawing/2014/main" id="{00000000-0008-0000-0600-000065020000}"/>
            </a:ext>
          </a:extLst>
        </xdr:cNvPr>
        <xdr:cNvSpPr txBox="1"/>
      </xdr:nvSpPr>
      <xdr:spPr>
        <a:xfrm>
          <a:off x="16370300" y="1202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76858</xdr:rowOff>
    </xdr:from>
    <xdr:to>
      <xdr:col>86</xdr:col>
      <xdr:colOff>25400</xdr:colOff>
      <xdr:row>71</xdr:row>
      <xdr:rowOff>76858</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6230600" y="12249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150704</xdr:rowOff>
    </xdr:from>
    <xdr:to>
      <xdr:col>85</xdr:col>
      <xdr:colOff>127000</xdr:colOff>
      <xdr:row>77</xdr:row>
      <xdr:rowOff>9688</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5481300" y="13180904"/>
          <a:ext cx="838200" cy="3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49902</xdr:rowOff>
    </xdr:from>
    <xdr:ext cx="534377" cy="259045"/>
    <xdr:sp macro="" textlink="">
      <xdr:nvSpPr>
        <xdr:cNvPr id="616" name="公債費平均値テキスト">
          <a:extLst>
            <a:ext uri="{FF2B5EF4-FFF2-40B4-BE49-F238E27FC236}">
              <a16:creationId xmlns:a16="http://schemas.microsoft.com/office/drawing/2014/main" id="{00000000-0008-0000-0600-000068020000}"/>
            </a:ext>
          </a:extLst>
        </xdr:cNvPr>
        <xdr:cNvSpPr txBox="1"/>
      </xdr:nvSpPr>
      <xdr:spPr>
        <a:xfrm>
          <a:off x="16370300" y="129086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27026</xdr:rowOff>
    </xdr:from>
    <xdr:to>
      <xdr:col>85</xdr:col>
      <xdr:colOff>177800</xdr:colOff>
      <xdr:row>76</xdr:row>
      <xdr:rowOff>128626</xdr:rowOff>
    </xdr:to>
    <xdr:sp macro="" textlink="">
      <xdr:nvSpPr>
        <xdr:cNvPr id="617" name="フローチャート: 判断 616">
          <a:extLst>
            <a:ext uri="{FF2B5EF4-FFF2-40B4-BE49-F238E27FC236}">
              <a16:creationId xmlns:a16="http://schemas.microsoft.com/office/drawing/2014/main" id="{00000000-0008-0000-0600-000069020000}"/>
            </a:ext>
          </a:extLst>
        </xdr:cNvPr>
        <xdr:cNvSpPr/>
      </xdr:nvSpPr>
      <xdr:spPr>
        <a:xfrm>
          <a:off x="16268700" y="1305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9688</xdr:rowOff>
    </xdr:from>
    <xdr:to>
      <xdr:col>81</xdr:col>
      <xdr:colOff>50800</xdr:colOff>
      <xdr:row>77</xdr:row>
      <xdr:rowOff>24600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4592300" y="13211338"/>
          <a:ext cx="889000" cy="14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52316</xdr:rowOff>
    </xdr:from>
    <xdr:to>
      <xdr:col>81</xdr:col>
      <xdr:colOff>101600</xdr:colOff>
      <xdr:row>76</xdr:row>
      <xdr:rowOff>153916</xdr:rowOff>
    </xdr:to>
    <xdr:sp macro="" textlink="">
      <xdr:nvSpPr>
        <xdr:cNvPr id="619" name="フローチャート: 判断 618">
          <a:extLst>
            <a:ext uri="{FF2B5EF4-FFF2-40B4-BE49-F238E27FC236}">
              <a16:creationId xmlns:a16="http://schemas.microsoft.com/office/drawing/2014/main" id="{00000000-0008-0000-0600-00006B020000}"/>
            </a:ext>
          </a:extLst>
        </xdr:cNvPr>
        <xdr:cNvSpPr/>
      </xdr:nvSpPr>
      <xdr:spPr>
        <a:xfrm>
          <a:off x="15430500" y="1308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170443</xdr:rowOff>
    </xdr:from>
    <xdr:ext cx="534377"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5214111" y="1285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24600</xdr:rowOff>
    </xdr:from>
    <xdr:to>
      <xdr:col>76</xdr:col>
      <xdr:colOff>114300</xdr:colOff>
      <xdr:row>77</xdr:row>
      <xdr:rowOff>35413</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3703300" y="13226250"/>
          <a:ext cx="889000" cy="10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66810</xdr:rowOff>
    </xdr:from>
    <xdr:to>
      <xdr:col>76</xdr:col>
      <xdr:colOff>165100</xdr:colOff>
      <xdr:row>76</xdr:row>
      <xdr:rowOff>168410</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4541500" y="1309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13487</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4325111" y="1287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28296</xdr:rowOff>
    </xdr:from>
    <xdr:to>
      <xdr:col>71</xdr:col>
      <xdr:colOff>177800</xdr:colOff>
      <xdr:row>77</xdr:row>
      <xdr:rowOff>35413</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814300" y="13229946"/>
          <a:ext cx="889000" cy="7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110106</xdr:rowOff>
    </xdr:from>
    <xdr:to>
      <xdr:col>72</xdr:col>
      <xdr:colOff>38100</xdr:colOff>
      <xdr:row>77</xdr:row>
      <xdr:rowOff>40256</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3652500" y="1314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56783</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3436111" y="1291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103332</xdr:rowOff>
    </xdr:from>
    <xdr:to>
      <xdr:col>67</xdr:col>
      <xdr:colOff>101600</xdr:colOff>
      <xdr:row>77</xdr:row>
      <xdr:rowOff>33482</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2763500" y="1313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50009</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2547111" y="1290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99904</xdr:rowOff>
    </xdr:from>
    <xdr:to>
      <xdr:col>85</xdr:col>
      <xdr:colOff>177800</xdr:colOff>
      <xdr:row>77</xdr:row>
      <xdr:rowOff>30054</xdr:rowOff>
    </xdr:to>
    <xdr:sp macro="" textlink="">
      <xdr:nvSpPr>
        <xdr:cNvPr id="634" name="楕円 633">
          <a:extLst>
            <a:ext uri="{FF2B5EF4-FFF2-40B4-BE49-F238E27FC236}">
              <a16:creationId xmlns:a16="http://schemas.microsoft.com/office/drawing/2014/main" id="{00000000-0008-0000-0600-00007A020000}"/>
            </a:ext>
          </a:extLst>
        </xdr:cNvPr>
        <xdr:cNvSpPr/>
      </xdr:nvSpPr>
      <xdr:spPr>
        <a:xfrm>
          <a:off x="16268700" y="1313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78331</xdr:rowOff>
    </xdr:from>
    <xdr:ext cx="534377" cy="259045"/>
    <xdr:sp macro="" textlink="">
      <xdr:nvSpPr>
        <xdr:cNvPr id="635" name="公債費該当値テキスト">
          <a:extLst>
            <a:ext uri="{FF2B5EF4-FFF2-40B4-BE49-F238E27FC236}">
              <a16:creationId xmlns:a16="http://schemas.microsoft.com/office/drawing/2014/main" id="{00000000-0008-0000-0600-00007B020000}"/>
            </a:ext>
          </a:extLst>
        </xdr:cNvPr>
        <xdr:cNvSpPr txBox="1"/>
      </xdr:nvSpPr>
      <xdr:spPr>
        <a:xfrm>
          <a:off x="16370300" y="13108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130338</xdr:rowOff>
    </xdr:from>
    <xdr:to>
      <xdr:col>81</xdr:col>
      <xdr:colOff>101600</xdr:colOff>
      <xdr:row>77</xdr:row>
      <xdr:rowOff>60488</xdr:rowOff>
    </xdr:to>
    <xdr:sp macro="" textlink="">
      <xdr:nvSpPr>
        <xdr:cNvPr id="636" name="楕円 635">
          <a:extLst>
            <a:ext uri="{FF2B5EF4-FFF2-40B4-BE49-F238E27FC236}">
              <a16:creationId xmlns:a16="http://schemas.microsoft.com/office/drawing/2014/main" id="{00000000-0008-0000-0600-00007C020000}"/>
            </a:ext>
          </a:extLst>
        </xdr:cNvPr>
        <xdr:cNvSpPr/>
      </xdr:nvSpPr>
      <xdr:spPr>
        <a:xfrm>
          <a:off x="15430500" y="13160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51615</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14111" y="13253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145250</xdr:rowOff>
    </xdr:from>
    <xdr:to>
      <xdr:col>76</xdr:col>
      <xdr:colOff>165100</xdr:colOff>
      <xdr:row>77</xdr:row>
      <xdr:rowOff>75400</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4541500" y="1317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66527</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325111" y="13268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156063</xdr:rowOff>
    </xdr:from>
    <xdr:to>
      <xdr:col>72</xdr:col>
      <xdr:colOff>38100</xdr:colOff>
      <xdr:row>77</xdr:row>
      <xdr:rowOff>86213</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3652500" y="13186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77340</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436111" y="13278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148946</xdr:rowOff>
    </xdr:from>
    <xdr:to>
      <xdr:col>67</xdr:col>
      <xdr:colOff>101600</xdr:colOff>
      <xdr:row>77</xdr:row>
      <xdr:rowOff>79096</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2763500" y="13179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70223</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547111" y="13271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3" name="直線コネクタ 652">
          <a:extLst>
            <a:ext uri="{FF2B5EF4-FFF2-40B4-BE49-F238E27FC236}">
              <a16:creationId xmlns:a16="http://schemas.microsoft.com/office/drawing/2014/main" id="{00000000-0008-0000-0600-00008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4" name="積立金グラフ枠">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28532</xdr:rowOff>
    </xdr:from>
    <xdr:to>
      <xdr:col>85</xdr:col>
      <xdr:colOff>126364</xdr:colOff>
      <xdr:row>98</xdr:row>
      <xdr:rowOff>130652</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flipV="1">
          <a:off x="16317595" y="15801932"/>
          <a:ext cx="1269" cy="1130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134479</xdr:rowOff>
    </xdr:from>
    <xdr:ext cx="469744" cy="259045"/>
    <xdr:sp macro="" textlink="">
      <xdr:nvSpPr>
        <xdr:cNvPr id="666" name="積立金最小値テキスト">
          <a:extLst>
            <a:ext uri="{FF2B5EF4-FFF2-40B4-BE49-F238E27FC236}">
              <a16:creationId xmlns:a16="http://schemas.microsoft.com/office/drawing/2014/main" id="{00000000-0008-0000-0600-00009A020000}"/>
            </a:ext>
          </a:extLst>
        </xdr:cNvPr>
        <xdr:cNvSpPr txBox="1"/>
      </xdr:nvSpPr>
      <xdr:spPr>
        <a:xfrm>
          <a:off x="16370300" y="16936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130652</xdr:rowOff>
    </xdr:from>
    <xdr:to>
      <xdr:col>86</xdr:col>
      <xdr:colOff>25400</xdr:colOff>
      <xdr:row>98</xdr:row>
      <xdr:rowOff>130652</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6230600" y="16932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146659</xdr:rowOff>
    </xdr:from>
    <xdr:ext cx="599010" cy="259045"/>
    <xdr:sp macro="" textlink="">
      <xdr:nvSpPr>
        <xdr:cNvPr id="668" name="積立金最大値テキスト">
          <a:extLst>
            <a:ext uri="{FF2B5EF4-FFF2-40B4-BE49-F238E27FC236}">
              <a16:creationId xmlns:a16="http://schemas.microsoft.com/office/drawing/2014/main" id="{00000000-0008-0000-0600-00009C020000}"/>
            </a:ext>
          </a:extLst>
        </xdr:cNvPr>
        <xdr:cNvSpPr txBox="1"/>
      </xdr:nvSpPr>
      <xdr:spPr>
        <a:xfrm>
          <a:off x="16370300" y="15577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28532</xdr:rowOff>
    </xdr:from>
    <xdr:to>
      <xdr:col>86</xdr:col>
      <xdr:colOff>25400</xdr:colOff>
      <xdr:row>92</xdr:row>
      <xdr:rowOff>28532</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6230600" y="15801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51908</xdr:rowOff>
    </xdr:from>
    <xdr:to>
      <xdr:col>85</xdr:col>
      <xdr:colOff>127000</xdr:colOff>
      <xdr:row>97</xdr:row>
      <xdr:rowOff>65546</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5481300" y="16682558"/>
          <a:ext cx="838200" cy="13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46186</xdr:rowOff>
    </xdr:from>
    <xdr:ext cx="534377" cy="259045"/>
    <xdr:sp macro="" textlink="">
      <xdr:nvSpPr>
        <xdr:cNvPr id="671" name="積立金平均値テキスト">
          <a:extLst>
            <a:ext uri="{FF2B5EF4-FFF2-40B4-BE49-F238E27FC236}">
              <a16:creationId xmlns:a16="http://schemas.microsoft.com/office/drawing/2014/main" id="{00000000-0008-0000-0600-00009F020000}"/>
            </a:ext>
          </a:extLst>
        </xdr:cNvPr>
        <xdr:cNvSpPr txBox="1"/>
      </xdr:nvSpPr>
      <xdr:spPr>
        <a:xfrm>
          <a:off x="16370300" y="166768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67759</xdr:rowOff>
    </xdr:from>
    <xdr:to>
      <xdr:col>85</xdr:col>
      <xdr:colOff>177800</xdr:colOff>
      <xdr:row>97</xdr:row>
      <xdr:rowOff>169359</xdr:rowOff>
    </xdr:to>
    <xdr:sp macro="" textlink="">
      <xdr:nvSpPr>
        <xdr:cNvPr id="672" name="フローチャート: 判断 671">
          <a:extLst>
            <a:ext uri="{FF2B5EF4-FFF2-40B4-BE49-F238E27FC236}">
              <a16:creationId xmlns:a16="http://schemas.microsoft.com/office/drawing/2014/main" id="{00000000-0008-0000-0600-0000A0020000}"/>
            </a:ext>
          </a:extLst>
        </xdr:cNvPr>
        <xdr:cNvSpPr/>
      </xdr:nvSpPr>
      <xdr:spPr>
        <a:xfrm>
          <a:off x="16268700" y="16698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51908</xdr:rowOff>
    </xdr:from>
    <xdr:to>
      <xdr:col>81</xdr:col>
      <xdr:colOff>50800</xdr:colOff>
      <xdr:row>98</xdr:row>
      <xdr:rowOff>54212</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4592300" y="16682558"/>
          <a:ext cx="889000" cy="173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49521</xdr:rowOff>
    </xdr:from>
    <xdr:to>
      <xdr:col>81</xdr:col>
      <xdr:colOff>101600</xdr:colOff>
      <xdr:row>97</xdr:row>
      <xdr:rowOff>151121</xdr:rowOff>
    </xdr:to>
    <xdr:sp macro="" textlink="">
      <xdr:nvSpPr>
        <xdr:cNvPr id="674" name="フローチャート: 判断 673">
          <a:extLst>
            <a:ext uri="{FF2B5EF4-FFF2-40B4-BE49-F238E27FC236}">
              <a16:creationId xmlns:a16="http://schemas.microsoft.com/office/drawing/2014/main" id="{00000000-0008-0000-0600-0000A2020000}"/>
            </a:ext>
          </a:extLst>
        </xdr:cNvPr>
        <xdr:cNvSpPr/>
      </xdr:nvSpPr>
      <xdr:spPr>
        <a:xfrm>
          <a:off x="15430500" y="16680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142248</xdr:rowOff>
    </xdr:from>
    <xdr:ext cx="534377"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5214111" y="16772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44177</xdr:rowOff>
    </xdr:from>
    <xdr:to>
      <xdr:col>76</xdr:col>
      <xdr:colOff>114300</xdr:colOff>
      <xdr:row>98</xdr:row>
      <xdr:rowOff>54212</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3703300" y="16846277"/>
          <a:ext cx="889000" cy="10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135365</xdr:rowOff>
    </xdr:from>
    <xdr:to>
      <xdr:col>76</xdr:col>
      <xdr:colOff>165100</xdr:colOff>
      <xdr:row>98</xdr:row>
      <xdr:rowOff>65515</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4541500" y="1676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82042</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4325111" y="16541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31956</xdr:rowOff>
    </xdr:from>
    <xdr:to>
      <xdr:col>71</xdr:col>
      <xdr:colOff>177800</xdr:colOff>
      <xdr:row>98</xdr:row>
      <xdr:rowOff>44177</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814300" y="16834056"/>
          <a:ext cx="889000" cy="12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149698</xdr:rowOff>
    </xdr:from>
    <xdr:to>
      <xdr:col>72</xdr:col>
      <xdr:colOff>38100</xdr:colOff>
      <xdr:row>98</xdr:row>
      <xdr:rowOff>79848</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3652500" y="16780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96375</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3436111" y="16555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110612</xdr:rowOff>
    </xdr:from>
    <xdr:to>
      <xdr:col>67</xdr:col>
      <xdr:colOff>101600</xdr:colOff>
      <xdr:row>98</xdr:row>
      <xdr:rowOff>40762</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2763500" y="167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57289</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2547111" y="16516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14746</xdr:rowOff>
    </xdr:from>
    <xdr:to>
      <xdr:col>85</xdr:col>
      <xdr:colOff>177800</xdr:colOff>
      <xdr:row>97</xdr:row>
      <xdr:rowOff>116346</xdr:rowOff>
    </xdr:to>
    <xdr:sp macro="" textlink="">
      <xdr:nvSpPr>
        <xdr:cNvPr id="689" name="楕円 688">
          <a:extLst>
            <a:ext uri="{FF2B5EF4-FFF2-40B4-BE49-F238E27FC236}">
              <a16:creationId xmlns:a16="http://schemas.microsoft.com/office/drawing/2014/main" id="{00000000-0008-0000-0600-0000B1020000}"/>
            </a:ext>
          </a:extLst>
        </xdr:cNvPr>
        <xdr:cNvSpPr/>
      </xdr:nvSpPr>
      <xdr:spPr>
        <a:xfrm>
          <a:off x="16268700" y="1664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37623</xdr:rowOff>
    </xdr:from>
    <xdr:ext cx="534377" cy="259045"/>
    <xdr:sp macro="" textlink="">
      <xdr:nvSpPr>
        <xdr:cNvPr id="690" name="積立金該当値テキスト">
          <a:extLst>
            <a:ext uri="{FF2B5EF4-FFF2-40B4-BE49-F238E27FC236}">
              <a16:creationId xmlns:a16="http://schemas.microsoft.com/office/drawing/2014/main" id="{00000000-0008-0000-0600-0000B2020000}"/>
            </a:ext>
          </a:extLst>
        </xdr:cNvPr>
        <xdr:cNvSpPr txBox="1"/>
      </xdr:nvSpPr>
      <xdr:spPr>
        <a:xfrm>
          <a:off x="16370300" y="16496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1108</xdr:rowOff>
    </xdr:from>
    <xdr:to>
      <xdr:col>81</xdr:col>
      <xdr:colOff>101600</xdr:colOff>
      <xdr:row>97</xdr:row>
      <xdr:rowOff>102708</xdr:rowOff>
    </xdr:to>
    <xdr:sp macro="" textlink="">
      <xdr:nvSpPr>
        <xdr:cNvPr id="691" name="楕円 690">
          <a:extLst>
            <a:ext uri="{FF2B5EF4-FFF2-40B4-BE49-F238E27FC236}">
              <a16:creationId xmlns:a16="http://schemas.microsoft.com/office/drawing/2014/main" id="{00000000-0008-0000-0600-0000B3020000}"/>
            </a:ext>
          </a:extLst>
        </xdr:cNvPr>
        <xdr:cNvSpPr/>
      </xdr:nvSpPr>
      <xdr:spPr>
        <a:xfrm>
          <a:off x="15430500" y="16631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119235</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406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3412</xdr:rowOff>
    </xdr:from>
    <xdr:to>
      <xdr:col>76</xdr:col>
      <xdr:colOff>165100</xdr:colOff>
      <xdr:row>98</xdr:row>
      <xdr:rowOff>105012</xdr:rowOff>
    </xdr:to>
    <xdr:sp macro="" textlink="">
      <xdr:nvSpPr>
        <xdr:cNvPr id="693" name="楕円 692">
          <a:extLst>
            <a:ext uri="{FF2B5EF4-FFF2-40B4-BE49-F238E27FC236}">
              <a16:creationId xmlns:a16="http://schemas.microsoft.com/office/drawing/2014/main" id="{00000000-0008-0000-0600-0000B5020000}"/>
            </a:ext>
          </a:extLst>
        </xdr:cNvPr>
        <xdr:cNvSpPr/>
      </xdr:nvSpPr>
      <xdr:spPr>
        <a:xfrm>
          <a:off x="14541500" y="16805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96139</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325111" y="1689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164827</xdr:rowOff>
    </xdr:from>
    <xdr:to>
      <xdr:col>72</xdr:col>
      <xdr:colOff>38100</xdr:colOff>
      <xdr:row>98</xdr:row>
      <xdr:rowOff>94977</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3652500" y="16795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86104</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36111" y="16888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152606</xdr:rowOff>
    </xdr:from>
    <xdr:to>
      <xdr:col>67</xdr:col>
      <xdr:colOff>101600</xdr:colOff>
      <xdr:row>98</xdr:row>
      <xdr:rowOff>82756</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2763500" y="16783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73883</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47111" y="16875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9" name="正方形/長方形 698">
          <a:extLst>
            <a:ext uri="{FF2B5EF4-FFF2-40B4-BE49-F238E27FC236}">
              <a16:creationId xmlns:a16="http://schemas.microsoft.com/office/drawing/2014/main" id="{00000000-0008-0000-0600-0000B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8" name="直線コネクタ 707">
          <a:extLst>
            <a:ext uri="{FF2B5EF4-FFF2-40B4-BE49-F238E27FC236}">
              <a16:creationId xmlns:a16="http://schemas.microsoft.com/office/drawing/2014/main" id="{00000000-0008-0000-0600-0000C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1" name="投資及び出資金グラフ枠">
          <a:extLst>
            <a:ext uri="{FF2B5EF4-FFF2-40B4-BE49-F238E27FC236}">
              <a16:creationId xmlns:a16="http://schemas.microsoft.com/office/drawing/2014/main" id="{00000000-0008-0000-0600-0000D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141453</xdr:rowOff>
    </xdr:from>
    <xdr:to>
      <xdr:col>116</xdr:col>
      <xdr:colOff>62864</xdr:colOff>
      <xdr:row>39</xdr:row>
      <xdr:rowOff>44450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flipV="1">
          <a:off x="22159595" y="5456403"/>
          <a:ext cx="1269" cy="1274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3" name="投資及び出資金最小値テキスト">
          <a:extLst>
            <a:ext uri="{FF2B5EF4-FFF2-40B4-BE49-F238E27FC236}">
              <a16:creationId xmlns:a16="http://schemas.microsoft.com/office/drawing/2014/main" id="{00000000-0008-0000-0600-0000D3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88130</xdr:rowOff>
    </xdr:from>
    <xdr:ext cx="534377" cy="259045"/>
    <xdr:sp macro="" textlink="">
      <xdr:nvSpPr>
        <xdr:cNvPr id="725" name="投資及び出資金最大値テキスト">
          <a:extLst>
            <a:ext uri="{FF2B5EF4-FFF2-40B4-BE49-F238E27FC236}">
              <a16:creationId xmlns:a16="http://schemas.microsoft.com/office/drawing/2014/main" id="{00000000-0008-0000-0600-0000D5020000}"/>
            </a:ext>
          </a:extLst>
        </xdr:cNvPr>
        <xdr:cNvSpPr txBox="1"/>
      </xdr:nvSpPr>
      <xdr:spPr>
        <a:xfrm>
          <a:off x="22212300" y="5231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141453</xdr:rowOff>
    </xdr:from>
    <xdr:to>
      <xdr:col>116</xdr:col>
      <xdr:colOff>152400</xdr:colOff>
      <xdr:row>31</xdr:row>
      <xdr:rowOff>141453</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22072600" y="545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59123</xdr:rowOff>
    </xdr:from>
    <xdr:ext cx="469744" cy="259045"/>
    <xdr:sp macro="" textlink="">
      <xdr:nvSpPr>
        <xdr:cNvPr id="728" name="投資及び出資金平均値テキスト">
          <a:extLst>
            <a:ext uri="{FF2B5EF4-FFF2-40B4-BE49-F238E27FC236}">
              <a16:creationId xmlns:a16="http://schemas.microsoft.com/office/drawing/2014/main" id="{00000000-0008-0000-0600-0000D8020000}"/>
            </a:ext>
          </a:extLst>
        </xdr:cNvPr>
        <xdr:cNvSpPr txBox="1"/>
      </xdr:nvSpPr>
      <xdr:spPr>
        <a:xfrm>
          <a:off x="22212300" y="64027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36246</xdr:rowOff>
    </xdr:from>
    <xdr:to>
      <xdr:col>116</xdr:col>
      <xdr:colOff>114300</xdr:colOff>
      <xdr:row>38</xdr:row>
      <xdr:rowOff>137846</xdr:rowOff>
    </xdr:to>
    <xdr:sp macro="" textlink="">
      <xdr:nvSpPr>
        <xdr:cNvPr id="729" name="フローチャート: 判断 728">
          <a:extLst>
            <a:ext uri="{FF2B5EF4-FFF2-40B4-BE49-F238E27FC236}">
              <a16:creationId xmlns:a16="http://schemas.microsoft.com/office/drawing/2014/main" id="{00000000-0008-0000-0600-0000D9020000}"/>
            </a:ext>
          </a:extLst>
        </xdr:cNvPr>
        <xdr:cNvSpPr/>
      </xdr:nvSpPr>
      <xdr:spPr>
        <a:xfrm>
          <a:off x="22110700" y="655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16814</xdr:rowOff>
    </xdr:from>
    <xdr:to>
      <xdr:col>112</xdr:col>
      <xdr:colOff>38100</xdr:colOff>
      <xdr:row>38</xdr:row>
      <xdr:rowOff>118414</xdr:rowOff>
    </xdr:to>
    <xdr:sp macro="" textlink="">
      <xdr:nvSpPr>
        <xdr:cNvPr id="731" name="フローチャート: 判断 730">
          <a:extLst>
            <a:ext uri="{FF2B5EF4-FFF2-40B4-BE49-F238E27FC236}">
              <a16:creationId xmlns:a16="http://schemas.microsoft.com/office/drawing/2014/main" id="{00000000-0008-0000-0600-0000DB020000}"/>
            </a:ext>
          </a:extLst>
        </xdr:cNvPr>
        <xdr:cNvSpPr/>
      </xdr:nvSpPr>
      <xdr:spPr>
        <a:xfrm>
          <a:off x="21272500" y="653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134942</xdr:rowOff>
    </xdr:from>
    <xdr:ext cx="469744"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21088428" y="6307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1270</xdr:rowOff>
    </xdr:from>
    <xdr:to>
      <xdr:col>107</xdr:col>
      <xdr:colOff>101600</xdr:colOff>
      <xdr:row>38</xdr:row>
      <xdr:rowOff>102870</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0383500" y="6516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119397</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0199428" y="6291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84861</xdr:rowOff>
    </xdr:from>
    <xdr:to>
      <xdr:col>102</xdr:col>
      <xdr:colOff>165100</xdr:colOff>
      <xdr:row>39</xdr:row>
      <xdr:rowOff>15011</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19494500" y="6599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31538</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9310428" y="637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74422</xdr:rowOff>
    </xdr:from>
    <xdr:to>
      <xdr:col>98</xdr:col>
      <xdr:colOff>38100</xdr:colOff>
      <xdr:row>39</xdr:row>
      <xdr:rowOff>4572</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18605500" y="658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21099</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8421428" y="6364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6" name="楕円 745">
          <a:extLst>
            <a:ext uri="{FF2B5EF4-FFF2-40B4-BE49-F238E27FC236}">
              <a16:creationId xmlns:a16="http://schemas.microsoft.com/office/drawing/2014/main" id="{00000000-0008-0000-0600-0000EA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47" name="投資及び出資金該当値テキスト">
          <a:extLst>
            <a:ext uri="{FF2B5EF4-FFF2-40B4-BE49-F238E27FC236}">
              <a16:creationId xmlns:a16="http://schemas.microsoft.com/office/drawing/2014/main" id="{00000000-0008-0000-0600-0000EB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48" name="楕円 747">
          <a:extLst>
            <a:ext uri="{FF2B5EF4-FFF2-40B4-BE49-F238E27FC236}">
              <a16:creationId xmlns:a16="http://schemas.microsoft.com/office/drawing/2014/main" id="{00000000-0008-0000-0600-0000EC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0" name="楕円 749">
          <a:extLst>
            <a:ext uri="{FF2B5EF4-FFF2-40B4-BE49-F238E27FC236}">
              <a16:creationId xmlns:a16="http://schemas.microsoft.com/office/drawing/2014/main" id="{00000000-0008-0000-0600-0000EE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6" name="正方形/長方形 755">
          <a:extLst>
            <a:ext uri="{FF2B5EF4-FFF2-40B4-BE49-F238E27FC236}">
              <a16:creationId xmlns:a16="http://schemas.microsoft.com/office/drawing/2014/main" id="{00000000-0008-0000-0600-0000F4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6" name="貸付金グラフ枠">
          <a:extLst>
            <a:ext uri="{FF2B5EF4-FFF2-40B4-BE49-F238E27FC236}">
              <a16:creationId xmlns:a16="http://schemas.microsoft.com/office/drawing/2014/main" id="{00000000-0008-0000-0600-00000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121183</xdr:rowOff>
    </xdr:from>
    <xdr:to>
      <xdr:col>116</xdr:col>
      <xdr:colOff>62864</xdr:colOff>
      <xdr:row>58</xdr:row>
      <xdr:rowOff>139700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flipV="1">
          <a:off x="22159595" y="8865133"/>
          <a:ext cx="1269" cy="1218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78" name="貸付金最小値テキスト">
          <a:extLst>
            <a:ext uri="{FF2B5EF4-FFF2-40B4-BE49-F238E27FC236}">
              <a16:creationId xmlns:a16="http://schemas.microsoft.com/office/drawing/2014/main" id="{00000000-0008-0000-0600-00000A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67860</xdr:rowOff>
    </xdr:from>
    <xdr:ext cx="534377" cy="259045"/>
    <xdr:sp macro="" textlink="">
      <xdr:nvSpPr>
        <xdr:cNvPr id="780" name="貸付金最大値テキスト">
          <a:extLst>
            <a:ext uri="{FF2B5EF4-FFF2-40B4-BE49-F238E27FC236}">
              <a16:creationId xmlns:a16="http://schemas.microsoft.com/office/drawing/2014/main" id="{00000000-0008-0000-0600-00000C030000}"/>
            </a:ext>
          </a:extLst>
        </xdr:cNvPr>
        <xdr:cNvSpPr txBox="1"/>
      </xdr:nvSpPr>
      <xdr:spPr>
        <a:xfrm>
          <a:off x="22212300" y="864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121183</xdr:rowOff>
    </xdr:from>
    <xdr:to>
      <xdr:col>116</xdr:col>
      <xdr:colOff>152400</xdr:colOff>
      <xdr:row>51</xdr:row>
      <xdr:rowOff>121183</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22072600" y="8865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46100</xdr:rowOff>
    </xdr:from>
    <xdr:ext cx="469744" cy="259045"/>
    <xdr:sp macro="" textlink="">
      <xdr:nvSpPr>
        <xdr:cNvPr id="783" name="貸付金平均値テキスト">
          <a:extLst>
            <a:ext uri="{FF2B5EF4-FFF2-40B4-BE49-F238E27FC236}">
              <a16:creationId xmlns:a16="http://schemas.microsoft.com/office/drawing/2014/main" id="{00000000-0008-0000-0600-00000F030000}"/>
            </a:ext>
          </a:extLst>
        </xdr:cNvPr>
        <xdr:cNvSpPr txBox="1"/>
      </xdr:nvSpPr>
      <xdr:spPr>
        <a:xfrm>
          <a:off x="22212300" y="98187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23223</xdr:rowOff>
    </xdr:from>
    <xdr:to>
      <xdr:col>116</xdr:col>
      <xdr:colOff>114300</xdr:colOff>
      <xdr:row>58</xdr:row>
      <xdr:rowOff>124823</xdr:rowOff>
    </xdr:to>
    <xdr:sp macro="" textlink="">
      <xdr:nvSpPr>
        <xdr:cNvPr id="784" name="フローチャート: 判断 783">
          <a:extLst>
            <a:ext uri="{FF2B5EF4-FFF2-40B4-BE49-F238E27FC236}">
              <a16:creationId xmlns:a16="http://schemas.microsoft.com/office/drawing/2014/main" id="{00000000-0008-0000-0600-000010030000}"/>
            </a:ext>
          </a:extLst>
        </xdr:cNvPr>
        <xdr:cNvSpPr/>
      </xdr:nvSpPr>
      <xdr:spPr>
        <a:xfrm>
          <a:off x="22110700" y="9967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23337</xdr:rowOff>
    </xdr:from>
    <xdr:to>
      <xdr:col>112</xdr:col>
      <xdr:colOff>38100</xdr:colOff>
      <xdr:row>58</xdr:row>
      <xdr:rowOff>124937</xdr:rowOff>
    </xdr:to>
    <xdr:sp macro="" textlink="">
      <xdr:nvSpPr>
        <xdr:cNvPr id="786" name="フローチャート: 判断 785">
          <a:extLst>
            <a:ext uri="{FF2B5EF4-FFF2-40B4-BE49-F238E27FC236}">
              <a16:creationId xmlns:a16="http://schemas.microsoft.com/office/drawing/2014/main" id="{00000000-0008-0000-0600-000012030000}"/>
            </a:ext>
          </a:extLst>
        </xdr:cNvPr>
        <xdr:cNvSpPr/>
      </xdr:nvSpPr>
      <xdr:spPr>
        <a:xfrm>
          <a:off x="21272500" y="996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141464</xdr:rowOff>
    </xdr:from>
    <xdr:ext cx="469744"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21088428" y="9742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85705</xdr:rowOff>
    </xdr:from>
    <xdr:to>
      <xdr:col>107</xdr:col>
      <xdr:colOff>50800</xdr:colOff>
      <xdr:row>58</xdr:row>
      <xdr:rowOff>139700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9545300" y="10029805"/>
          <a:ext cx="889000" cy="53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24892</xdr:rowOff>
    </xdr:from>
    <xdr:to>
      <xdr:col>107</xdr:col>
      <xdr:colOff>101600</xdr:colOff>
      <xdr:row>58</xdr:row>
      <xdr:rowOff>126492</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0383500" y="9968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143019</xdr:rowOff>
    </xdr:from>
    <xdr:ext cx="469744"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0199428" y="9744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85705</xdr:rowOff>
    </xdr:from>
    <xdr:to>
      <xdr:col>102</xdr:col>
      <xdr:colOff>114300</xdr:colOff>
      <xdr:row>58</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18656300" y="10029805"/>
          <a:ext cx="889000" cy="53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49352</xdr:rowOff>
    </xdr:from>
    <xdr:to>
      <xdr:col>102</xdr:col>
      <xdr:colOff>165100</xdr:colOff>
      <xdr:row>58</xdr:row>
      <xdr:rowOff>150952</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19494500" y="9993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142079</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9310428" y="10086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37625</xdr:rowOff>
    </xdr:from>
    <xdr:to>
      <xdr:col>98</xdr:col>
      <xdr:colOff>38100</xdr:colOff>
      <xdr:row>58</xdr:row>
      <xdr:rowOff>139225</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18605500" y="998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155752</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8421428" y="9756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1" name="楕円 800">
          <a:extLst>
            <a:ext uri="{FF2B5EF4-FFF2-40B4-BE49-F238E27FC236}">
              <a16:creationId xmlns:a16="http://schemas.microsoft.com/office/drawing/2014/main" id="{00000000-0008-0000-0600-000021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02" name="貸付金該当値テキスト">
          <a:extLst>
            <a:ext uri="{FF2B5EF4-FFF2-40B4-BE49-F238E27FC236}">
              <a16:creationId xmlns:a16="http://schemas.microsoft.com/office/drawing/2014/main" id="{00000000-0008-0000-0600-000022030000}"/>
            </a:ext>
          </a:extLst>
        </xdr:cNvPr>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03" name="楕円 802">
          <a:extLst>
            <a:ext uri="{FF2B5EF4-FFF2-40B4-BE49-F238E27FC236}">
              <a16:creationId xmlns:a16="http://schemas.microsoft.com/office/drawing/2014/main" id="{00000000-0008-0000-0600-000023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05" name="楕円 804">
          <a:extLst>
            <a:ext uri="{FF2B5EF4-FFF2-40B4-BE49-F238E27FC236}">
              <a16:creationId xmlns:a16="http://schemas.microsoft.com/office/drawing/2014/main" id="{00000000-0008-0000-0600-000025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34905</xdr:rowOff>
    </xdr:from>
    <xdr:to>
      <xdr:col>102</xdr:col>
      <xdr:colOff>165100</xdr:colOff>
      <xdr:row>58</xdr:row>
      <xdr:rowOff>136505</xdr:rowOff>
    </xdr:to>
    <xdr:sp macro="" textlink="">
      <xdr:nvSpPr>
        <xdr:cNvPr id="807" name="楕円 806">
          <a:extLst>
            <a:ext uri="{FF2B5EF4-FFF2-40B4-BE49-F238E27FC236}">
              <a16:creationId xmlns:a16="http://schemas.microsoft.com/office/drawing/2014/main" id="{00000000-0008-0000-0600-000027030000}"/>
            </a:ext>
          </a:extLst>
        </xdr:cNvPr>
        <xdr:cNvSpPr/>
      </xdr:nvSpPr>
      <xdr:spPr>
        <a:xfrm>
          <a:off x="19494500" y="997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153032</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10428" y="975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1" name="正方形/長方形 810">
          <a:extLst>
            <a:ext uri="{FF2B5EF4-FFF2-40B4-BE49-F238E27FC236}">
              <a16:creationId xmlns:a16="http://schemas.microsoft.com/office/drawing/2014/main" id="{00000000-0008-0000-0600-00002B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2" name="正方形/長方形 811">
          <a:extLst>
            <a:ext uri="{FF2B5EF4-FFF2-40B4-BE49-F238E27FC236}">
              <a16:creationId xmlns:a16="http://schemas.microsoft.com/office/drawing/2014/main" id="{00000000-0008-0000-0600-00002C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3" name="正方形/長方形 812">
          <a:extLst>
            <a:ext uri="{FF2B5EF4-FFF2-40B4-BE49-F238E27FC236}">
              <a16:creationId xmlns:a16="http://schemas.microsoft.com/office/drawing/2014/main" id="{00000000-0008-0000-0600-00002D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0" name="直線コネクタ 819">
          <a:extLst>
            <a:ext uri="{FF2B5EF4-FFF2-40B4-BE49-F238E27FC236}">
              <a16:creationId xmlns:a16="http://schemas.microsoft.com/office/drawing/2014/main" id="{00000000-0008-0000-0600-000034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1" name="直線コネクタ 820">
          <a:extLst>
            <a:ext uri="{FF2B5EF4-FFF2-40B4-BE49-F238E27FC236}">
              <a16:creationId xmlns:a16="http://schemas.microsoft.com/office/drawing/2014/main" id="{00000000-0008-0000-0600-000035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5" name="繰出金グラフ枠">
          <a:extLst>
            <a:ext uri="{FF2B5EF4-FFF2-40B4-BE49-F238E27FC236}">
              <a16:creationId xmlns:a16="http://schemas.microsoft.com/office/drawing/2014/main" id="{00000000-0008-0000-0600-000043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41293</xdr:rowOff>
    </xdr:from>
    <xdr:to>
      <xdr:col>116</xdr:col>
      <xdr:colOff>62864</xdr:colOff>
      <xdr:row>79</xdr:row>
      <xdr:rowOff>73799</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flipV="1">
          <a:off x="22159595" y="12214243"/>
          <a:ext cx="1269" cy="1404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77626</xdr:rowOff>
    </xdr:from>
    <xdr:ext cx="469744" cy="259045"/>
    <xdr:sp macro="" textlink="">
      <xdr:nvSpPr>
        <xdr:cNvPr id="837" name="繰出金最小値テキスト">
          <a:extLst>
            <a:ext uri="{FF2B5EF4-FFF2-40B4-BE49-F238E27FC236}">
              <a16:creationId xmlns:a16="http://schemas.microsoft.com/office/drawing/2014/main" id="{00000000-0008-0000-0600-000045030000}"/>
            </a:ext>
          </a:extLst>
        </xdr:cNvPr>
        <xdr:cNvSpPr txBox="1"/>
      </xdr:nvSpPr>
      <xdr:spPr>
        <a:xfrm>
          <a:off x="22212300" y="13622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73799</xdr:rowOff>
    </xdr:from>
    <xdr:to>
      <xdr:col>116</xdr:col>
      <xdr:colOff>152400</xdr:colOff>
      <xdr:row>79</xdr:row>
      <xdr:rowOff>73799</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22072600" y="1361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159420</xdr:rowOff>
    </xdr:from>
    <xdr:ext cx="599010" cy="259045"/>
    <xdr:sp macro="" textlink="">
      <xdr:nvSpPr>
        <xdr:cNvPr id="839" name="繰出金最大値テキスト">
          <a:extLst>
            <a:ext uri="{FF2B5EF4-FFF2-40B4-BE49-F238E27FC236}">
              <a16:creationId xmlns:a16="http://schemas.microsoft.com/office/drawing/2014/main" id="{00000000-0008-0000-0600-000047030000}"/>
            </a:ext>
          </a:extLst>
        </xdr:cNvPr>
        <xdr:cNvSpPr txBox="1"/>
      </xdr:nvSpPr>
      <xdr:spPr>
        <a:xfrm>
          <a:off x="22212300" y="11989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41293</xdr:rowOff>
    </xdr:from>
    <xdr:to>
      <xdr:col>116</xdr:col>
      <xdr:colOff>152400</xdr:colOff>
      <xdr:row>71</xdr:row>
      <xdr:rowOff>41293</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22072600" y="1221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27272</xdr:rowOff>
    </xdr:from>
    <xdr:to>
      <xdr:col>116</xdr:col>
      <xdr:colOff>63500</xdr:colOff>
      <xdr:row>75</xdr:row>
      <xdr:rowOff>62313</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1323300" y="12886022"/>
          <a:ext cx="838200" cy="35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47787</xdr:rowOff>
    </xdr:from>
    <xdr:ext cx="534377" cy="259045"/>
    <xdr:sp macro="" textlink="">
      <xdr:nvSpPr>
        <xdr:cNvPr id="842" name="繰出金平均値テキスト">
          <a:extLst>
            <a:ext uri="{FF2B5EF4-FFF2-40B4-BE49-F238E27FC236}">
              <a16:creationId xmlns:a16="http://schemas.microsoft.com/office/drawing/2014/main" id="{00000000-0008-0000-0600-00004A030000}"/>
            </a:ext>
          </a:extLst>
        </xdr:cNvPr>
        <xdr:cNvSpPr txBox="1"/>
      </xdr:nvSpPr>
      <xdr:spPr>
        <a:xfrm>
          <a:off x="22212300" y="129065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69360</xdr:rowOff>
    </xdr:from>
    <xdr:to>
      <xdr:col>116</xdr:col>
      <xdr:colOff>114300</xdr:colOff>
      <xdr:row>75</xdr:row>
      <xdr:rowOff>170960</xdr:rowOff>
    </xdr:to>
    <xdr:sp macro="" textlink="">
      <xdr:nvSpPr>
        <xdr:cNvPr id="843" name="フローチャート: 判断 842">
          <a:extLst>
            <a:ext uri="{FF2B5EF4-FFF2-40B4-BE49-F238E27FC236}">
              <a16:creationId xmlns:a16="http://schemas.microsoft.com/office/drawing/2014/main" id="{00000000-0008-0000-0600-00004B030000}"/>
            </a:ext>
          </a:extLst>
        </xdr:cNvPr>
        <xdr:cNvSpPr/>
      </xdr:nvSpPr>
      <xdr:spPr>
        <a:xfrm>
          <a:off x="22110700" y="1292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59135</xdr:rowOff>
    </xdr:from>
    <xdr:to>
      <xdr:col>111</xdr:col>
      <xdr:colOff>177800</xdr:colOff>
      <xdr:row>75</xdr:row>
      <xdr:rowOff>62313</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0434300" y="12917885"/>
          <a:ext cx="889000" cy="3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76381</xdr:rowOff>
    </xdr:from>
    <xdr:to>
      <xdr:col>112</xdr:col>
      <xdr:colOff>38100</xdr:colOff>
      <xdr:row>76</xdr:row>
      <xdr:rowOff>6531</xdr:rowOff>
    </xdr:to>
    <xdr:sp macro="" textlink="">
      <xdr:nvSpPr>
        <xdr:cNvPr id="845" name="フローチャート: 判断 844">
          <a:extLst>
            <a:ext uri="{FF2B5EF4-FFF2-40B4-BE49-F238E27FC236}">
              <a16:creationId xmlns:a16="http://schemas.microsoft.com/office/drawing/2014/main" id="{00000000-0008-0000-0600-00004D030000}"/>
            </a:ext>
          </a:extLst>
        </xdr:cNvPr>
        <xdr:cNvSpPr/>
      </xdr:nvSpPr>
      <xdr:spPr>
        <a:xfrm>
          <a:off x="21272500" y="1293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169108</xdr:rowOff>
    </xdr:from>
    <xdr:ext cx="534377"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21056111" y="13027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59135</xdr:rowOff>
    </xdr:from>
    <xdr:to>
      <xdr:col>107</xdr:col>
      <xdr:colOff>50800</xdr:colOff>
      <xdr:row>75</xdr:row>
      <xdr:rowOff>90584</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19545300" y="12917885"/>
          <a:ext cx="889000" cy="31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73910</xdr:rowOff>
    </xdr:from>
    <xdr:to>
      <xdr:col>107</xdr:col>
      <xdr:colOff>101600</xdr:colOff>
      <xdr:row>76</xdr:row>
      <xdr:rowOff>4060</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0383500" y="1293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166637</xdr:rowOff>
    </xdr:from>
    <xdr:ext cx="534377"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20167111" y="13025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90584</xdr:rowOff>
    </xdr:from>
    <xdr:to>
      <xdr:col>102</xdr:col>
      <xdr:colOff>114300</xdr:colOff>
      <xdr:row>75</xdr:row>
      <xdr:rowOff>113694</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18656300" y="12949334"/>
          <a:ext cx="889000" cy="23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69306</xdr:rowOff>
    </xdr:from>
    <xdr:to>
      <xdr:col>102</xdr:col>
      <xdr:colOff>165100</xdr:colOff>
      <xdr:row>75</xdr:row>
      <xdr:rowOff>170906</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19494500" y="1292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162033</xdr:rowOff>
    </xdr:from>
    <xdr:ext cx="534377"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9278111" y="13020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104902</xdr:rowOff>
    </xdr:from>
    <xdr:to>
      <xdr:col>98</xdr:col>
      <xdr:colOff>38100</xdr:colOff>
      <xdr:row>76</xdr:row>
      <xdr:rowOff>35052</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18605500" y="1296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26179</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8389111" y="13056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147922</xdr:rowOff>
    </xdr:from>
    <xdr:to>
      <xdr:col>116</xdr:col>
      <xdr:colOff>114300</xdr:colOff>
      <xdr:row>75</xdr:row>
      <xdr:rowOff>78072</xdr:rowOff>
    </xdr:to>
    <xdr:sp macro="" textlink="">
      <xdr:nvSpPr>
        <xdr:cNvPr id="860" name="楕円 859">
          <a:extLst>
            <a:ext uri="{FF2B5EF4-FFF2-40B4-BE49-F238E27FC236}">
              <a16:creationId xmlns:a16="http://schemas.microsoft.com/office/drawing/2014/main" id="{00000000-0008-0000-0600-00005C030000}"/>
            </a:ext>
          </a:extLst>
        </xdr:cNvPr>
        <xdr:cNvSpPr/>
      </xdr:nvSpPr>
      <xdr:spPr>
        <a:xfrm>
          <a:off x="22110700" y="1283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170799</xdr:rowOff>
    </xdr:from>
    <xdr:ext cx="534377" cy="259045"/>
    <xdr:sp macro="" textlink="">
      <xdr:nvSpPr>
        <xdr:cNvPr id="861" name="繰出金該当値テキスト">
          <a:extLst>
            <a:ext uri="{FF2B5EF4-FFF2-40B4-BE49-F238E27FC236}">
              <a16:creationId xmlns:a16="http://schemas.microsoft.com/office/drawing/2014/main" id="{00000000-0008-0000-0600-00005D030000}"/>
            </a:ext>
          </a:extLst>
        </xdr:cNvPr>
        <xdr:cNvSpPr txBox="1"/>
      </xdr:nvSpPr>
      <xdr:spPr>
        <a:xfrm>
          <a:off x="22212300" y="12686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11513</xdr:rowOff>
    </xdr:from>
    <xdr:to>
      <xdr:col>112</xdr:col>
      <xdr:colOff>38100</xdr:colOff>
      <xdr:row>75</xdr:row>
      <xdr:rowOff>113113</xdr:rowOff>
    </xdr:to>
    <xdr:sp macro="" textlink="">
      <xdr:nvSpPr>
        <xdr:cNvPr id="862" name="楕円 861">
          <a:extLst>
            <a:ext uri="{FF2B5EF4-FFF2-40B4-BE49-F238E27FC236}">
              <a16:creationId xmlns:a16="http://schemas.microsoft.com/office/drawing/2014/main" id="{00000000-0008-0000-0600-00005E030000}"/>
            </a:ext>
          </a:extLst>
        </xdr:cNvPr>
        <xdr:cNvSpPr/>
      </xdr:nvSpPr>
      <xdr:spPr>
        <a:xfrm>
          <a:off x="21272500" y="12870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129640</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56111" y="12645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8335</xdr:rowOff>
    </xdr:from>
    <xdr:to>
      <xdr:col>107</xdr:col>
      <xdr:colOff>101600</xdr:colOff>
      <xdr:row>75</xdr:row>
      <xdr:rowOff>109935</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0383500" y="1286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126462</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167111" y="12642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39784</xdr:rowOff>
    </xdr:from>
    <xdr:to>
      <xdr:col>102</xdr:col>
      <xdr:colOff>165100</xdr:colOff>
      <xdr:row>75</xdr:row>
      <xdr:rowOff>141384</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19494500" y="1289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157911</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78111" y="12673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62894</xdr:rowOff>
    </xdr:from>
    <xdr:to>
      <xdr:col>98</xdr:col>
      <xdr:colOff>38100</xdr:colOff>
      <xdr:row>75</xdr:row>
      <xdr:rowOff>164494</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18605500" y="12921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9571</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89111" y="1269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0" name="正方形/長方形 869">
          <a:extLst>
            <a:ext uri="{FF2B5EF4-FFF2-40B4-BE49-F238E27FC236}">
              <a16:creationId xmlns:a16="http://schemas.microsoft.com/office/drawing/2014/main" id="{00000000-0008-0000-0600-000066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1" name="正方形/長方形 870">
          <a:extLst>
            <a:ext uri="{FF2B5EF4-FFF2-40B4-BE49-F238E27FC236}">
              <a16:creationId xmlns:a16="http://schemas.microsoft.com/office/drawing/2014/main" id="{00000000-0008-0000-0600-000067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9" name="直線コネクタ 878">
          <a:extLst>
            <a:ext uri="{FF2B5EF4-FFF2-40B4-BE49-F238E27FC236}">
              <a16:creationId xmlns:a16="http://schemas.microsoft.com/office/drawing/2014/main" id="{00000000-0008-0000-0600-00006F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0" name="直線コネクタ 879">
          <a:extLst>
            <a:ext uri="{FF2B5EF4-FFF2-40B4-BE49-F238E27FC236}">
              <a16:creationId xmlns:a16="http://schemas.microsoft.com/office/drawing/2014/main" id="{00000000-0008-0000-0600-000070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4" name="前年度繰上充用金グラフ枠">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6" name="前年度繰上充用金最小値テキスト">
          <a:extLst>
            <a:ext uri="{FF2B5EF4-FFF2-40B4-BE49-F238E27FC236}">
              <a16:creationId xmlns:a16="http://schemas.microsoft.com/office/drawing/2014/main" id="{00000000-0008-0000-0600-000076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8" name="前年度繰上充用金最大値テキスト">
          <a:extLst>
            <a:ext uri="{FF2B5EF4-FFF2-40B4-BE49-F238E27FC236}">
              <a16:creationId xmlns:a16="http://schemas.microsoft.com/office/drawing/2014/main" id="{00000000-0008-0000-0600-000078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1" name="前年度繰上充用金平均値テキスト">
          <a:extLst>
            <a:ext uri="{FF2B5EF4-FFF2-40B4-BE49-F238E27FC236}">
              <a16:creationId xmlns:a16="http://schemas.microsoft.com/office/drawing/2014/main" id="{00000000-0008-0000-0600-00007B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2" name="フローチャート: 判断 891">
          <a:extLst>
            <a:ext uri="{FF2B5EF4-FFF2-40B4-BE49-F238E27FC236}">
              <a16:creationId xmlns:a16="http://schemas.microsoft.com/office/drawing/2014/main" id="{00000000-0008-0000-0600-00007C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4" name="フローチャート: 判断 893">
          <a:extLst>
            <a:ext uri="{FF2B5EF4-FFF2-40B4-BE49-F238E27FC236}">
              <a16:creationId xmlns:a16="http://schemas.microsoft.com/office/drawing/2014/main" id="{00000000-0008-0000-0600-00007E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楕円 908">
          <a:extLst>
            <a:ext uri="{FF2B5EF4-FFF2-40B4-BE49-F238E27FC236}">
              <a16:creationId xmlns:a16="http://schemas.microsoft.com/office/drawing/2014/main" id="{00000000-0008-0000-0600-00008D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0" name="前年度繰上充用金該当値テキスト">
          <a:extLst>
            <a:ext uri="{FF2B5EF4-FFF2-40B4-BE49-F238E27FC236}">
              <a16:creationId xmlns:a16="http://schemas.microsoft.com/office/drawing/2014/main" id="{00000000-0008-0000-0600-00008E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1" name="楕円 910">
          <a:extLst>
            <a:ext uri="{FF2B5EF4-FFF2-40B4-BE49-F238E27FC236}">
              <a16:creationId xmlns:a16="http://schemas.microsoft.com/office/drawing/2014/main" id="{00000000-0008-0000-0600-00008F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3" name="楕円 912">
          <a:extLst>
            <a:ext uri="{FF2B5EF4-FFF2-40B4-BE49-F238E27FC236}">
              <a16:creationId xmlns:a16="http://schemas.microsoft.com/office/drawing/2014/main" id="{00000000-0008-0000-0600-000091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9" name="正方形/長方形 918">
          <a:extLst>
            <a:ext uri="{FF2B5EF4-FFF2-40B4-BE49-F238E27FC236}">
              <a16:creationId xmlns:a16="http://schemas.microsoft.com/office/drawing/2014/main" id="{00000000-0008-0000-0600-00009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0" name="正方形/長方形 919">
          <a:extLst>
            <a:ext uri="{FF2B5EF4-FFF2-40B4-BE49-F238E27FC236}">
              <a16:creationId xmlns:a16="http://schemas.microsoft.com/office/drawing/2014/main" id="{00000000-0008-0000-0600-00009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ysClr val="windowText" lastClr="000000"/>
              </a:solidFill>
              <a:effectLst/>
              <a:latin typeface="+mn-lt"/>
              <a:ea typeface="+mn-ea"/>
              <a:cs typeface="+mn-cs"/>
            </a:rPr>
            <a:t>・人件費は、住民</a:t>
          </a:r>
          <a:r>
            <a:rPr kumimoji="1" lang="en-US" altLang="ja-JP" sz="1100" b="0" i="0" baseline="0">
              <a:solidFill>
                <a:sysClr val="windowText" lastClr="000000"/>
              </a:solidFill>
              <a:effectLst/>
              <a:latin typeface="+mn-lt"/>
              <a:ea typeface="+mn-ea"/>
              <a:cs typeface="+mn-cs"/>
            </a:rPr>
            <a:t>1</a:t>
          </a:r>
          <a:r>
            <a:rPr kumimoji="1" lang="ja-JP" altLang="ja-JP" sz="1100" b="0" i="0" baseline="0">
              <a:solidFill>
                <a:sysClr val="windowText" lastClr="000000"/>
              </a:solidFill>
              <a:effectLst/>
              <a:latin typeface="+mn-lt"/>
              <a:ea typeface="+mn-ea"/>
              <a:cs typeface="+mn-cs"/>
            </a:rPr>
            <a:t>人あたり</a:t>
          </a:r>
          <a:r>
            <a:rPr kumimoji="1" lang="en-US" altLang="ja-JP" sz="1100" b="0" i="0" baseline="0">
              <a:solidFill>
                <a:sysClr val="windowText" lastClr="000000"/>
              </a:solidFill>
              <a:effectLst/>
              <a:latin typeface="+mn-lt"/>
              <a:ea typeface="+mn-ea"/>
              <a:cs typeface="+mn-cs"/>
            </a:rPr>
            <a:t>115,579</a:t>
          </a:r>
          <a:r>
            <a:rPr kumimoji="1" lang="ja-JP" altLang="ja-JP" sz="1100" b="0" i="0" baseline="0">
              <a:solidFill>
                <a:sysClr val="windowText" lastClr="000000"/>
              </a:solidFill>
              <a:effectLst/>
              <a:latin typeface="+mn-lt"/>
              <a:ea typeface="+mn-ea"/>
              <a:cs typeface="+mn-cs"/>
            </a:rPr>
            <a:t>円となっており、過去５年間をみても類似団体平均値とくらべて高い水準にある。これは、人口</a:t>
          </a:r>
          <a:r>
            <a:rPr kumimoji="1" lang="en-US" altLang="ja-JP" sz="1100" b="0" i="0" baseline="0">
              <a:solidFill>
                <a:sysClr val="windowText" lastClr="000000"/>
              </a:solidFill>
              <a:effectLst/>
              <a:latin typeface="+mn-lt"/>
              <a:ea typeface="+mn-ea"/>
              <a:cs typeface="+mn-cs"/>
            </a:rPr>
            <a:t>1,000</a:t>
          </a:r>
          <a:r>
            <a:rPr kumimoji="1" lang="ja-JP" altLang="ja-JP" sz="1100" b="0" i="0" baseline="0">
              <a:solidFill>
                <a:sysClr val="windowText" lastClr="000000"/>
              </a:solidFill>
              <a:effectLst/>
              <a:latin typeface="+mn-lt"/>
              <a:ea typeface="+mn-ea"/>
              <a:cs typeface="+mn-cs"/>
            </a:rPr>
            <a:t>人あたり職員数が類似団体と比較して多いことなどが挙げられる。職員の年齢構成比率を踏まえ、適切な定員管理を行う必要がある。</a:t>
          </a:r>
          <a:endParaRPr lang="ja-JP" altLang="ja-JP" sz="1400">
            <a:solidFill>
              <a:sysClr val="windowText" lastClr="000000"/>
            </a:solidFill>
            <a:effectLst/>
          </a:endParaRPr>
        </a:p>
        <a:p>
          <a:pPr eaLnBrk="1" fontAlgn="auto" latinLnBrk="0" hangingPunct="1"/>
          <a:r>
            <a:rPr kumimoji="1" lang="ja-JP" altLang="ja-JP" sz="1100" b="0" i="0" baseline="0">
              <a:solidFill>
                <a:sysClr val="windowText" lastClr="000000"/>
              </a:solidFill>
              <a:effectLst/>
              <a:latin typeface="+mn-lt"/>
              <a:ea typeface="+mn-ea"/>
              <a:cs typeface="+mn-cs"/>
            </a:rPr>
            <a:t>・扶助費は、住民</a:t>
          </a:r>
          <a:r>
            <a:rPr kumimoji="1" lang="en-US" altLang="ja-JP" sz="1100" b="0" i="0" baseline="0">
              <a:solidFill>
                <a:sysClr val="windowText" lastClr="000000"/>
              </a:solidFill>
              <a:effectLst/>
              <a:latin typeface="+mn-lt"/>
              <a:ea typeface="+mn-ea"/>
              <a:cs typeface="+mn-cs"/>
            </a:rPr>
            <a:t>1</a:t>
          </a:r>
          <a:r>
            <a:rPr kumimoji="1" lang="ja-JP" altLang="ja-JP" sz="1100" b="0" i="0" baseline="0">
              <a:solidFill>
                <a:sysClr val="windowText" lastClr="000000"/>
              </a:solidFill>
              <a:effectLst/>
              <a:latin typeface="+mn-lt"/>
              <a:ea typeface="+mn-ea"/>
              <a:cs typeface="+mn-cs"/>
            </a:rPr>
            <a:t>人あたり</a:t>
          </a:r>
          <a:r>
            <a:rPr kumimoji="1" lang="en-US" altLang="ja-JP" sz="1100" b="0" i="0" baseline="0">
              <a:solidFill>
                <a:sysClr val="windowText" lastClr="000000"/>
              </a:solidFill>
              <a:effectLst/>
              <a:latin typeface="+mn-lt"/>
              <a:ea typeface="+mn-ea"/>
              <a:cs typeface="+mn-cs"/>
            </a:rPr>
            <a:t>106,222</a:t>
          </a:r>
          <a:r>
            <a:rPr kumimoji="1" lang="ja-JP" altLang="ja-JP" sz="1100" b="0" i="0" baseline="0">
              <a:solidFill>
                <a:sysClr val="windowText" lastClr="000000"/>
              </a:solidFill>
              <a:effectLst/>
              <a:latin typeface="+mn-lt"/>
              <a:ea typeface="+mn-ea"/>
              <a:cs typeface="+mn-cs"/>
            </a:rPr>
            <a:t>円となっており、</a:t>
          </a:r>
          <a:r>
            <a:rPr kumimoji="1" lang="ja-JP" altLang="en-US" sz="1100" b="0" i="0" baseline="0">
              <a:solidFill>
                <a:sysClr val="windowText" lastClr="000000"/>
              </a:solidFill>
              <a:effectLst/>
              <a:latin typeface="+mn-lt"/>
              <a:ea typeface="+mn-ea"/>
              <a:cs typeface="+mn-cs"/>
            </a:rPr>
            <a:t>前年度より減少しているが、原因として物価高騰等の給付金事業の減によるものであり、</a:t>
          </a:r>
          <a:r>
            <a:rPr kumimoji="1" lang="ja-JP" altLang="ja-JP" sz="1100" b="0" i="0" baseline="0">
              <a:solidFill>
                <a:sysClr val="windowText" lastClr="000000"/>
              </a:solidFill>
              <a:effectLst/>
              <a:latin typeface="+mn-lt"/>
              <a:ea typeface="+mn-ea"/>
              <a:cs typeface="+mn-cs"/>
            </a:rPr>
            <a:t>平成</a:t>
          </a:r>
          <a:r>
            <a:rPr kumimoji="1" lang="en-US" altLang="ja-JP" sz="1100" b="0" i="0" baseline="0">
              <a:solidFill>
                <a:sysClr val="windowText" lastClr="000000"/>
              </a:solidFill>
              <a:effectLst/>
              <a:latin typeface="+mn-lt"/>
              <a:ea typeface="+mn-ea"/>
              <a:cs typeface="+mn-cs"/>
            </a:rPr>
            <a:t>30</a:t>
          </a:r>
          <a:r>
            <a:rPr kumimoji="1" lang="ja-JP" altLang="ja-JP" sz="1100" b="0" i="0" baseline="0">
              <a:solidFill>
                <a:sysClr val="windowText" lastClr="000000"/>
              </a:solidFill>
              <a:effectLst/>
              <a:latin typeface="+mn-lt"/>
              <a:ea typeface="+mn-ea"/>
              <a:cs typeface="+mn-cs"/>
            </a:rPr>
            <a:t>年度と比較すると</a:t>
          </a:r>
          <a:r>
            <a:rPr kumimoji="1" lang="en-US" altLang="ja-JP" sz="1100" b="0" i="0" baseline="0">
              <a:solidFill>
                <a:sysClr val="windowText" lastClr="000000"/>
              </a:solidFill>
              <a:effectLst/>
              <a:latin typeface="+mn-lt"/>
              <a:ea typeface="+mn-ea"/>
              <a:cs typeface="+mn-cs"/>
            </a:rPr>
            <a:t>25.5</a:t>
          </a:r>
          <a:r>
            <a:rPr kumimoji="1" lang="ja-JP" altLang="ja-JP" sz="1100" b="0" i="0" baseline="0">
              <a:solidFill>
                <a:sysClr val="windowText" lastClr="000000"/>
              </a:solidFill>
              <a:effectLst/>
              <a:latin typeface="+mn-lt"/>
              <a:ea typeface="+mn-ea"/>
              <a:cs typeface="+mn-cs"/>
            </a:rPr>
            <a:t>％増加している。</a:t>
          </a:r>
          <a:r>
            <a:rPr kumimoji="1" lang="ja-JP" altLang="en-US" sz="1100" b="0" i="0" baseline="0">
              <a:solidFill>
                <a:sysClr val="windowText" lastClr="000000"/>
              </a:solidFill>
              <a:effectLst/>
              <a:latin typeface="+mn-lt"/>
              <a:ea typeface="+mn-ea"/>
              <a:cs typeface="+mn-cs"/>
            </a:rPr>
            <a:t>依然として、</a:t>
          </a:r>
          <a:r>
            <a:rPr kumimoji="1" lang="ja-JP" altLang="ja-JP" sz="1100" b="0" i="0" baseline="0">
              <a:solidFill>
                <a:sysClr val="windowText" lastClr="000000"/>
              </a:solidFill>
              <a:effectLst/>
              <a:latin typeface="+mn-lt"/>
              <a:ea typeface="+mn-ea"/>
              <a:cs typeface="+mn-cs"/>
            </a:rPr>
            <a:t>障害福祉・児童福祉に関わる経費の増加が挙げられる。</a:t>
          </a:r>
          <a:endParaRPr lang="ja-JP" altLang="ja-JP" sz="1400">
            <a:solidFill>
              <a:sysClr val="windowText" lastClr="000000"/>
            </a:solidFill>
            <a:effectLst/>
          </a:endParaRPr>
        </a:p>
        <a:p>
          <a:pPr eaLnBrk="1" fontAlgn="auto" latinLnBrk="0" hangingPunct="1"/>
          <a:r>
            <a:rPr kumimoji="1" lang="ja-JP" altLang="ja-JP" sz="1100" b="0" i="0" baseline="0">
              <a:solidFill>
                <a:sysClr val="windowText" lastClr="000000"/>
              </a:solidFill>
              <a:effectLst/>
              <a:latin typeface="+mn-lt"/>
              <a:ea typeface="+mn-ea"/>
              <a:cs typeface="+mn-cs"/>
            </a:rPr>
            <a:t>・補助費等は、住民</a:t>
          </a:r>
          <a:r>
            <a:rPr kumimoji="1" lang="en-US" altLang="ja-JP" sz="1100" b="0" i="0" baseline="0">
              <a:solidFill>
                <a:sysClr val="windowText" lastClr="000000"/>
              </a:solidFill>
              <a:effectLst/>
              <a:latin typeface="+mn-lt"/>
              <a:ea typeface="+mn-ea"/>
              <a:cs typeface="+mn-cs"/>
            </a:rPr>
            <a:t>1</a:t>
          </a:r>
          <a:r>
            <a:rPr kumimoji="1" lang="ja-JP" altLang="ja-JP" sz="1100" b="0" i="0" baseline="0">
              <a:solidFill>
                <a:sysClr val="windowText" lastClr="000000"/>
              </a:solidFill>
              <a:effectLst/>
              <a:latin typeface="+mn-lt"/>
              <a:ea typeface="+mn-ea"/>
              <a:cs typeface="+mn-cs"/>
            </a:rPr>
            <a:t>人あたり</a:t>
          </a:r>
          <a:r>
            <a:rPr kumimoji="1" lang="en-US" altLang="ja-JP" sz="1100" b="0" i="0" baseline="0">
              <a:solidFill>
                <a:sysClr val="windowText" lastClr="000000"/>
              </a:solidFill>
              <a:effectLst/>
              <a:latin typeface="+mn-lt"/>
              <a:ea typeface="+mn-ea"/>
              <a:cs typeface="+mn-cs"/>
            </a:rPr>
            <a:t>101,924</a:t>
          </a:r>
          <a:r>
            <a:rPr kumimoji="1" lang="ja-JP" altLang="ja-JP" sz="1100" b="0" i="0" baseline="0">
              <a:solidFill>
                <a:sysClr val="windowText" lastClr="000000"/>
              </a:solidFill>
              <a:effectLst/>
              <a:latin typeface="+mn-lt"/>
              <a:ea typeface="+mn-ea"/>
              <a:cs typeface="+mn-cs"/>
            </a:rPr>
            <a:t>円となっており、前年度比で</a:t>
          </a:r>
          <a:r>
            <a:rPr kumimoji="1" lang="en-US" altLang="ja-JP" sz="1100" b="0" i="0" baseline="0">
              <a:solidFill>
                <a:sysClr val="windowText" lastClr="000000"/>
              </a:solidFill>
              <a:effectLst/>
              <a:latin typeface="+mn-lt"/>
              <a:ea typeface="+mn-ea"/>
              <a:cs typeface="+mn-cs"/>
            </a:rPr>
            <a:t>13.2</a:t>
          </a:r>
          <a:r>
            <a:rPr kumimoji="1" lang="ja-JP" altLang="ja-JP" sz="1100" b="0" i="0" baseline="0">
              <a:solidFill>
                <a:sysClr val="windowText" lastClr="000000"/>
              </a:solidFill>
              <a:effectLst/>
              <a:latin typeface="+mn-lt"/>
              <a:ea typeface="+mn-ea"/>
              <a:cs typeface="+mn-cs"/>
            </a:rPr>
            <a:t>％</a:t>
          </a:r>
          <a:r>
            <a:rPr kumimoji="1" lang="ja-JP" altLang="en-US" sz="1100" b="0" i="0" baseline="0">
              <a:solidFill>
                <a:sysClr val="windowText" lastClr="000000"/>
              </a:solidFill>
              <a:effectLst/>
              <a:latin typeface="+mn-lt"/>
              <a:ea typeface="+mn-ea"/>
              <a:cs typeface="+mn-cs"/>
            </a:rPr>
            <a:t>増加</a:t>
          </a:r>
          <a:r>
            <a:rPr kumimoji="1" lang="ja-JP" altLang="ja-JP" sz="1100" b="0" i="0" baseline="0">
              <a:solidFill>
                <a:sysClr val="windowText" lastClr="000000"/>
              </a:solidFill>
              <a:effectLst/>
              <a:latin typeface="+mn-lt"/>
              <a:ea typeface="+mn-ea"/>
              <a:cs typeface="+mn-cs"/>
            </a:rPr>
            <a:t>している。主な要因としては</a:t>
          </a:r>
          <a:r>
            <a:rPr kumimoji="1" lang="ja-JP" altLang="en-US" sz="1100" b="0" i="0" baseline="0">
              <a:solidFill>
                <a:sysClr val="windowText" lastClr="000000"/>
              </a:solidFill>
              <a:effectLst/>
              <a:latin typeface="+mn-lt"/>
              <a:ea typeface="+mn-ea"/>
              <a:cs typeface="+mn-cs"/>
            </a:rPr>
            <a:t>物価高騰対策事業やワクチン接種補助金返還金等、臨時交付金関連事業</a:t>
          </a:r>
          <a:r>
            <a:rPr kumimoji="1" lang="ja-JP" altLang="ja-JP" sz="1100" b="0" i="0" baseline="0">
              <a:solidFill>
                <a:sysClr val="windowText" lastClr="000000"/>
              </a:solidFill>
              <a:effectLst/>
              <a:latin typeface="+mn-lt"/>
              <a:ea typeface="+mn-ea"/>
              <a:cs typeface="+mn-cs"/>
            </a:rPr>
            <a:t>によるものである。</a:t>
          </a:r>
          <a:endParaRPr lang="ja-JP" altLang="ja-JP" sz="1400">
            <a:solidFill>
              <a:sysClr val="windowText" lastClr="000000"/>
            </a:solidFill>
            <a:effectLst/>
          </a:endParaRPr>
        </a:p>
        <a:p>
          <a:pPr eaLnBrk="1" fontAlgn="auto" latinLnBrk="0" hangingPunct="1"/>
          <a:r>
            <a:rPr kumimoji="1" lang="ja-JP" altLang="ja-JP" sz="1100" b="0" i="0" baseline="0">
              <a:solidFill>
                <a:sysClr val="windowText" lastClr="000000"/>
              </a:solidFill>
              <a:effectLst/>
              <a:latin typeface="+mn-lt"/>
              <a:ea typeface="+mn-ea"/>
              <a:cs typeface="+mn-cs"/>
            </a:rPr>
            <a:t>・災害復旧事業費は、住民</a:t>
          </a:r>
          <a:r>
            <a:rPr kumimoji="1" lang="en-US" altLang="ja-JP" sz="1100" b="0" i="0" baseline="0">
              <a:solidFill>
                <a:sysClr val="windowText" lastClr="000000"/>
              </a:solidFill>
              <a:effectLst/>
              <a:latin typeface="+mn-lt"/>
              <a:ea typeface="+mn-ea"/>
              <a:cs typeface="+mn-cs"/>
            </a:rPr>
            <a:t>1</a:t>
          </a:r>
          <a:r>
            <a:rPr kumimoji="1" lang="ja-JP" altLang="ja-JP" sz="1100" b="0" i="0" baseline="0">
              <a:solidFill>
                <a:sysClr val="windowText" lastClr="000000"/>
              </a:solidFill>
              <a:effectLst/>
              <a:latin typeface="+mn-lt"/>
              <a:ea typeface="+mn-ea"/>
              <a:cs typeface="+mn-cs"/>
            </a:rPr>
            <a:t>人あたり</a:t>
          </a:r>
          <a:r>
            <a:rPr kumimoji="1" lang="en-US" altLang="ja-JP" sz="1100" b="0" i="0" baseline="0">
              <a:solidFill>
                <a:sysClr val="windowText" lastClr="000000"/>
              </a:solidFill>
              <a:effectLst/>
              <a:latin typeface="+mn-lt"/>
              <a:ea typeface="+mn-ea"/>
              <a:cs typeface="+mn-cs"/>
            </a:rPr>
            <a:t>65,911</a:t>
          </a:r>
          <a:r>
            <a:rPr kumimoji="1" lang="ja-JP" altLang="ja-JP" sz="1100" b="0" i="0" baseline="0">
              <a:solidFill>
                <a:sysClr val="windowText" lastClr="000000"/>
              </a:solidFill>
              <a:effectLst/>
              <a:latin typeface="+mn-lt"/>
              <a:ea typeface="+mn-ea"/>
              <a:cs typeface="+mn-cs"/>
            </a:rPr>
            <a:t>円となっており、前年度比で</a:t>
          </a:r>
          <a:r>
            <a:rPr kumimoji="1" lang="en-US" altLang="ja-JP" sz="1100" b="0" i="0" baseline="0">
              <a:solidFill>
                <a:sysClr val="windowText" lastClr="000000"/>
              </a:solidFill>
              <a:effectLst/>
              <a:latin typeface="+mn-lt"/>
              <a:ea typeface="+mn-ea"/>
              <a:cs typeface="+mn-cs"/>
            </a:rPr>
            <a:t>1.7</a:t>
          </a:r>
          <a:r>
            <a:rPr kumimoji="1" lang="ja-JP" altLang="ja-JP" sz="1100" b="0" i="0" baseline="0">
              <a:solidFill>
                <a:sysClr val="windowText" lastClr="000000"/>
              </a:solidFill>
              <a:effectLst/>
              <a:latin typeface="+mn-lt"/>
              <a:ea typeface="+mn-ea"/>
              <a:cs typeface="+mn-cs"/>
            </a:rPr>
            <a:t>％増加している。令和</a:t>
          </a:r>
          <a:r>
            <a:rPr kumimoji="1" lang="en-US" altLang="ja-JP" sz="1100" b="0" i="0" baseline="0">
              <a:solidFill>
                <a:sysClr val="windowText" lastClr="000000"/>
              </a:solidFill>
              <a:effectLst/>
              <a:latin typeface="+mn-lt"/>
              <a:ea typeface="+mn-ea"/>
              <a:cs typeface="+mn-cs"/>
            </a:rPr>
            <a:t>2</a:t>
          </a:r>
          <a:r>
            <a:rPr kumimoji="1" lang="ja-JP" altLang="ja-JP" sz="1100" b="0" i="0" baseline="0">
              <a:solidFill>
                <a:sysClr val="windowText" lastClr="000000"/>
              </a:solidFill>
              <a:effectLst/>
              <a:latin typeface="+mn-lt"/>
              <a:ea typeface="+mn-ea"/>
              <a:cs typeface="+mn-cs"/>
            </a:rPr>
            <a:t>年</a:t>
          </a:r>
          <a:r>
            <a:rPr kumimoji="1" lang="en-US" altLang="ja-JP" sz="1100" b="0" i="0" baseline="0">
              <a:solidFill>
                <a:sysClr val="windowText" lastClr="000000"/>
              </a:solidFill>
              <a:effectLst/>
              <a:latin typeface="+mn-lt"/>
              <a:ea typeface="+mn-ea"/>
              <a:cs typeface="+mn-cs"/>
            </a:rPr>
            <a:t>7</a:t>
          </a:r>
          <a:r>
            <a:rPr kumimoji="1" lang="ja-JP" altLang="ja-JP" sz="1100" b="0" i="0" baseline="0">
              <a:solidFill>
                <a:sysClr val="windowText" lastClr="000000"/>
              </a:solidFill>
              <a:effectLst/>
              <a:latin typeface="+mn-lt"/>
              <a:ea typeface="+mn-ea"/>
              <a:cs typeface="+mn-cs"/>
            </a:rPr>
            <a:t>月豪雨に関連する災害復旧事業に加え</a:t>
          </a:r>
          <a:r>
            <a:rPr kumimoji="1" lang="ja-JP" altLang="en-US" sz="1100" b="0" i="0" baseline="0">
              <a:solidFill>
                <a:sysClr val="windowText" lastClr="000000"/>
              </a:solidFill>
              <a:effectLst/>
              <a:latin typeface="+mn-lt"/>
              <a:ea typeface="+mn-ea"/>
              <a:cs typeface="+mn-cs"/>
            </a:rPr>
            <a:t>、</a:t>
          </a:r>
          <a:r>
            <a:rPr kumimoji="1" lang="ja-JP" altLang="ja-JP" sz="1100" b="0" i="0" baseline="0">
              <a:solidFill>
                <a:sysClr val="windowText" lastClr="000000"/>
              </a:solidFill>
              <a:effectLst/>
              <a:latin typeface="+mn-lt"/>
              <a:ea typeface="+mn-ea"/>
              <a:cs typeface="+mn-cs"/>
            </a:rPr>
            <a:t>令和</a:t>
          </a:r>
          <a:r>
            <a:rPr kumimoji="1" lang="en-US" altLang="ja-JP" sz="1100" b="0" i="0" baseline="0">
              <a:solidFill>
                <a:sysClr val="windowText" lastClr="000000"/>
              </a:solidFill>
              <a:effectLst/>
              <a:latin typeface="+mn-lt"/>
              <a:ea typeface="+mn-ea"/>
              <a:cs typeface="+mn-cs"/>
            </a:rPr>
            <a:t>3</a:t>
          </a:r>
          <a:r>
            <a:rPr kumimoji="1" lang="ja-JP" altLang="ja-JP" sz="1100" b="0" i="0" baseline="0">
              <a:solidFill>
                <a:sysClr val="windowText" lastClr="000000"/>
              </a:solidFill>
              <a:effectLst/>
              <a:latin typeface="+mn-lt"/>
              <a:ea typeface="+mn-ea"/>
              <a:cs typeface="+mn-cs"/>
            </a:rPr>
            <a:t>年</a:t>
          </a:r>
          <a:r>
            <a:rPr kumimoji="1" lang="en-US" altLang="ja-JP" sz="1100" b="0" i="0" baseline="0">
              <a:solidFill>
                <a:sysClr val="windowText" lastClr="000000"/>
              </a:solidFill>
              <a:effectLst/>
              <a:latin typeface="+mn-lt"/>
              <a:ea typeface="+mn-ea"/>
              <a:cs typeface="+mn-cs"/>
            </a:rPr>
            <a:t>8</a:t>
          </a:r>
          <a:r>
            <a:rPr kumimoji="1" lang="ja-JP" altLang="en-US" sz="1100" b="0" i="0" baseline="0">
              <a:solidFill>
                <a:sysClr val="windowText" lastClr="000000"/>
              </a:solidFill>
              <a:effectLst/>
              <a:latin typeface="+mn-lt"/>
              <a:ea typeface="+mn-ea"/>
              <a:cs typeface="+mn-cs"/>
            </a:rPr>
            <a:t>月</a:t>
          </a:r>
          <a:r>
            <a:rPr kumimoji="1" lang="ja-JP" altLang="ja-JP" sz="1100" b="0" i="0" baseline="0">
              <a:solidFill>
                <a:sysClr val="windowText" lastClr="000000"/>
              </a:solidFill>
              <a:effectLst/>
              <a:latin typeface="+mn-lt"/>
              <a:ea typeface="+mn-ea"/>
              <a:cs typeface="+mn-cs"/>
            </a:rPr>
            <a:t>大雨</a:t>
          </a:r>
          <a:r>
            <a:rPr kumimoji="1" lang="ja-JP" altLang="en-US" sz="1100" b="0" i="0" baseline="0">
              <a:solidFill>
                <a:sysClr val="windowText" lastClr="000000"/>
              </a:solidFill>
              <a:effectLst/>
              <a:latin typeface="+mn-lt"/>
              <a:ea typeface="+mn-ea"/>
              <a:cs typeface="+mn-cs"/>
            </a:rPr>
            <a:t>による</a:t>
          </a:r>
          <a:r>
            <a:rPr kumimoji="1" lang="ja-JP" altLang="ja-JP" sz="1100" b="0" i="0" baseline="0">
              <a:solidFill>
                <a:sysClr val="windowText" lastClr="000000"/>
              </a:solidFill>
              <a:effectLst/>
              <a:latin typeface="+mn-lt"/>
              <a:ea typeface="+mn-ea"/>
              <a:cs typeface="+mn-cs"/>
            </a:rPr>
            <a:t>災害が要因であるが、甚大な被害のため数年に渡り復旧事業が続くため今後高い水準で推移するものと考えられる。</a:t>
          </a:r>
          <a:endParaRPr lang="ja-JP" altLang="ja-JP" sz="1400">
            <a:solidFill>
              <a:sysClr val="windowText" lastClr="000000"/>
            </a:solidFill>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大分県玖珠町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14,384
14,285
286.60
11,214,540
10,636,428
473,428
5,305,766
7,627,289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101219</xdr:rowOff>
    </xdr:from>
    <xdr:to>
      <xdr:col>24</xdr:col>
      <xdr:colOff>62865</xdr:colOff>
      <xdr:row>38</xdr:row>
      <xdr:rowOff>162560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416169"/>
          <a:ext cx="1270" cy="1261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166387</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81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162560</xdr:rowOff>
    </xdr:from>
    <xdr:to>
      <xdr:col>24</xdr:col>
      <xdr:colOff>152400</xdr:colOff>
      <xdr:row>38</xdr:row>
      <xdr:rowOff>162560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7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47896</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91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101219</xdr:rowOff>
    </xdr:from>
    <xdr:to>
      <xdr:col>24</xdr:col>
      <xdr:colOff>152400</xdr:colOff>
      <xdr:row>31</xdr:row>
      <xdr:rowOff>101219</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416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97028</xdr:rowOff>
    </xdr:from>
    <xdr:to>
      <xdr:col>24</xdr:col>
      <xdr:colOff>63500</xdr:colOff>
      <xdr:row>35</xdr:row>
      <xdr:rowOff>150178</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097778"/>
          <a:ext cx="838200" cy="53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123143</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1238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144716</xdr:rowOff>
    </xdr:from>
    <xdr:to>
      <xdr:col>24</xdr:col>
      <xdr:colOff>114300</xdr:colOff>
      <xdr:row>36</xdr:row>
      <xdr:rowOff>74866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45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72263</xdr:rowOff>
    </xdr:from>
    <xdr:to>
      <xdr:col>19</xdr:col>
      <xdr:colOff>177800</xdr:colOff>
      <xdr:row>35</xdr:row>
      <xdr:rowOff>97028</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073013"/>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12509</xdr:rowOff>
    </xdr:from>
    <xdr:to>
      <xdr:col>20</xdr:col>
      <xdr:colOff>38100</xdr:colOff>
      <xdr:row>36</xdr:row>
      <xdr:rowOff>114109</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84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105236</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277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72263</xdr:rowOff>
    </xdr:from>
    <xdr:to>
      <xdr:col>15</xdr:col>
      <xdr:colOff>50800</xdr:colOff>
      <xdr:row>35</xdr:row>
      <xdr:rowOff>138747</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073013"/>
          <a:ext cx="889000" cy="66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12128</xdr:rowOff>
    </xdr:from>
    <xdr:to>
      <xdr:col>15</xdr:col>
      <xdr:colOff>101600</xdr:colOff>
      <xdr:row>36</xdr:row>
      <xdr:rowOff>113728</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84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104855</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277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133033</xdr:rowOff>
    </xdr:from>
    <xdr:to>
      <xdr:col>10</xdr:col>
      <xdr:colOff>114300</xdr:colOff>
      <xdr:row>35</xdr:row>
      <xdr:rowOff>138747</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133783"/>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162242</xdr:rowOff>
    </xdr:from>
    <xdr:to>
      <xdr:col>10</xdr:col>
      <xdr:colOff>165100</xdr:colOff>
      <xdr:row>37</xdr:row>
      <xdr:rowOff>92392</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33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83519</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427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12509</xdr:rowOff>
    </xdr:from>
    <xdr:to>
      <xdr:col>6</xdr:col>
      <xdr:colOff>38100</xdr:colOff>
      <xdr:row>37</xdr:row>
      <xdr:rowOff>114109</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35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105236</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448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99378</xdr:rowOff>
    </xdr:from>
    <xdr:to>
      <xdr:col>24</xdr:col>
      <xdr:colOff>114300</xdr:colOff>
      <xdr:row>36</xdr:row>
      <xdr:rowOff>29528</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10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122255</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95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46228</xdr:rowOff>
    </xdr:from>
    <xdr:to>
      <xdr:col>20</xdr:col>
      <xdr:colOff>38100</xdr:colOff>
      <xdr:row>35</xdr:row>
      <xdr:rowOff>147828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046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164355</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82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21463</xdr:rowOff>
    </xdr:from>
    <xdr:to>
      <xdr:col>15</xdr:col>
      <xdr:colOff>101600</xdr:colOff>
      <xdr:row>35</xdr:row>
      <xdr:rowOff>123063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02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139590</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797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87947</xdr:rowOff>
    </xdr:from>
    <xdr:to>
      <xdr:col>10</xdr:col>
      <xdr:colOff>165100</xdr:colOff>
      <xdr:row>36</xdr:row>
      <xdr:rowOff>18097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088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34624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863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82233</xdr:rowOff>
    </xdr:from>
    <xdr:to>
      <xdr:col>6</xdr:col>
      <xdr:colOff>38100</xdr:colOff>
      <xdr:row>36</xdr:row>
      <xdr:rowOff>12383</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082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28910</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858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25452</xdr:rowOff>
    </xdr:from>
    <xdr:to>
      <xdr:col>24</xdr:col>
      <xdr:colOff>62865</xdr:colOff>
      <xdr:row>58</xdr:row>
      <xdr:rowOff>93249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597952"/>
          <a:ext cx="1270" cy="1439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97076</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41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93249</xdr:rowOff>
    </xdr:from>
    <xdr:to>
      <xdr:col>24</xdr:col>
      <xdr:colOff>152400</xdr:colOff>
      <xdr:row>58</xdr:row>
      <xdr:rowOff>93249</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37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143579</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373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494,984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25452</xdr:rowOff>
    </xdr:from>
    <xdr:to>
      <xdr:col>24</xdr:col>
      <xdr:colOff>152400</xdr:colOff>
      <xdr:row>50</xdr:row>
      <xdr:rowOff>25452</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597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113392</xdr:rowOff>
    </xdr:from>
    <xdr:to>
      <xdr:col>24</xdr:col>
      <xdr:colOff>63500</xdr:colOff>
      <xdr:row>57</xdr:row>
      <xdr:rowOff>38675</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714592"/>
          <a:ext cx="838200" cy="96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129141</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5588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106264</xdr:rowOff>
    </xdr:from>
    <xdr:to>
      <xdr:col>24</xdr:col>
      <xdr:colOff>114300</xdr:colOff>
      <xdr:row>57</xdr:row>
      <xdr:rowOff>36414</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70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129534</xdr:rowOff>
    </xdr:from>
    <xdr:to>
      <xdr:col>19</xdr:col>
      <xdr:colOff>177800</xdr:colOff>
      <xdr:row>56</xdr:row>
      <xdr:rowOff>113392</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559284"/>
          <a:ext cx="889000" cy="155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100807</xdr:rowOff>
    </xdr:from>
    <xdr:to>
      <xdr:col>20</xdr:col>
      <xdr:colOff>38100</xdr:colOff>
      <xdr:row>57</xdr:row>
      <xdr:rowOff>30957</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70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22084</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794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129534</xdr:rowOff>
    </xdr:from>
    <xdr:to>
      <xdr:col>15</xdr:col>
      <xdr:colOff>50800</xdr:colOff>
      <xdr:row>57</xdr:row>
      <xdr:rowOff>151829</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559284"/>
          <a:ext cx="889000" cy="365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155400</xdr:rowOff>
    </xdr:from>
    <xdr:to>
      <xdr:col>15</xdr:col>
      <xdr:colOff>101600</xdr:colOff>
      <xdr:row>55</xdr:row>
      <xdr:rowOff>85550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41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102077</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188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116370</xdr:rowOff>
    </xdr:from>
    <xdr:to>
      <xdr:col>10</xdr:col>
      <xdr:colOff>114300</xdr:colOff>
      <xdr:row>57</xdr:row>
      <xdr:rowOff>151829</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9889020"/>
          <a:ext cx="889000" cy="35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77444</xdr:rowOff>
    </xdr:from>
    <xdr:to>
      <xdr:col>10</xdr:col>
      <xdr:colOff>165100</xdr:colOff>
      <xdr:row>58</xdr:row>
      <xdr:rowOff>7594</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5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24121</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625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34549</xdr:rowOff>
    </xdr:from>
    <xdr:to>
      <xdr:col>6</xdr:col>
      <xdr:colOff>38100</xdr:colOff>
      <xdr:row>57</xdr:row>
      <xdr:rowOff>136149</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807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152676</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582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159325</xdr:rowOff>
    </xdr:from>
    <xdr:to>
      <xdr:col>24</xdr:col>
      <xdr:colOff>114300</xdr:colOff>
      <xdr:row>57</xdr:row>
      <xdr:rowOff>89475</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76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137752</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738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62592</xdr:rowOff>
    </xdr:from>
    <xdr:to>
      <xdr:col>20</xdr:col>
      <xdr:colOff>38100</xdr:colOff>
      <xdr:row>56</xdr:row>
      <xdr:rowOff>164192</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66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9269</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439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78734</xdr:rowOff>
    </xdr:from>
    <xdr:to>
      <xdr:col>15</xdr:col>
      <xdr:colOff>101600</xdr:colOff>
      <xdr:row>56</xdr:row>
      <xdr:rowOff>8884</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508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11</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601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101029</xdr:rowOff>
    </xdr:from>
    <xdr:to>
      <xdr:col>10</xdr:col>
      <xdr:colOff>165100</xdr:colOff>
      <xdr:row>58</xdr:row>
      <xdr:rowOff>31179</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873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22306</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9966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65570</xdr:rowOff>
    </xdr:from>
    <xdr:to>
      <xdr:col>6</xdr:col>
      <xdr:colOff>38100</xdr:colOff>
      <xdr:row>57</xdr:row>
      <xdr:rowOff>167170</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838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158297</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9930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143990</xdr:rowOff>
    </xdr:from>
    <xdr:to>
      <xdr:col>24</xdr:col>
      <xdr:colOff>62865</xdr:colOff>
      <xdr:row>78</xdr:row>
      <xdr:rowOff>11257</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1974040"/>
          <a:ext cx="1270" cy="14103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15084</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388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11257</xdr:rowOff>
    </xdr:from>
    <xdr:to>
      <xdr:col>24</xdr:col>
      <xdr:colOff>152400</xdr:colOff>
      <xdr:row>78</xdr:row>
      <xdr:rowOff>11257</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384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90667</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749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311,937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143990</xdr:rowOff>
    </xdr:from>
    <xdr:to>
      <xdr:col>24</xdr:col>
      <xdr:colOff>152400</xdr:colOff>
      <xdr:row>69</xdr:row>
      <xdr:rowOff>143990</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197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92280</xdr:rowOff>
    </xdr:from>
    <xdr:to>
      <xdr:col>24</xdr:col>
      <xdr:colOff>63500</xdr:colOff>
      <xdr:row>75</xdr:row>
      <xdr:rowOff>3195</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2779580"/>
          <a:ext cx="838200" cy="82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12623</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8713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34196</xdr:rowOff>
    </xdr:from>
    <xdr:to>
      <xdr:col>24</xdr:col>
      <xdr:colOff>114300</xdr:colOff>
      <xdr:row>75</xdr:row>
      <xdr:rowOff>135796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89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92280</xdr:rowOff>
    </xdr:from>
    <xdr:to>
      <xdr:col>19</xdr:col>
      <xdr:colOff>177800</xdr:colOff>
      <xdr:row>75</xdr:row>
      <xdr:rowOff>132232</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2779580"/>
          <a:ext cx="889000" cy="211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155780</xdr:rowOff>
    </xdr:from>
    <xdr:to>
      <xdr:col>20</xdr:col>
      <xdr:colOff>38100</xdr:colOff>
      <xdr:row>75</xdr:row>
      <xdr:rowOff>85930</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84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77057</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935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132232</xdr:rowOff>
    </xdr:from>
    <xdr:to>
      <xdr:col>15</xdr:col>
      <xdr:colOff>50800</xdr:colOff>
      <xdr:row>76</xdr:row>
      <xdr:rowOff>55818</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2990982"/>
          <a:ext cx="889000" cy="95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8227</xdr:rowOff>
    </xdr:from>
    <xdr:to>
      <xdr:col>15</xdr:col>
      <xdr:colOff>101600</xdr:colOff>
      <xdr:row>76</xdr:row>
      <xdr:rowOff>109827</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038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100954</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131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55818</xdr:rowOff>
    </xdr:from>
    <xdr:to>
      <xdr:col>10</xdr:col>
      <xdr:colOff>114300</xdr:colOff>
      <xdr:row>76</xdr:row>
      <xdr:rowOff>141712</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086018"/>
          <a:ext cx="889000" cy="85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131671</xdr:rowOff>
    </xdr:from>
    <xdr:to>
      <xdr:col>10</xdr:col>
      <xdr:colOff>165100</xdr:colOff>
      <xdr:row>77</xdr:row>
      <xdr:rowOff>61821</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161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52948</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254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2467</xdr:rowOff>
    </xdr:from>
    <xdr:to>
      <xdr:col>6</xdr:col>
      <xdr:colOff>38100</xdr:colOff>
      <xdr:row>77</xdr:row>
      <xdr:rowOff>104067</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204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95194</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296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123845</xdr:rowOff>
    </xdr:from>
    <xdr:to>
      <xdr:col>24</xdr:col>
      <xdr:colOff>114300</xdr:colOff>
      <xdr:row>75</xdr:row>
      <xdr:rowOff>53995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811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146722</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662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41480</xdr:rowOff>
    </xdr:from>
    <xdr:to>
      <xdr:col>20</xdr:col>
      <xdr:colOff>38100</xdr:colOff>
      <xdr:row>74</xdr:row>
      <xdr:rowOff>143080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72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159607</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504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81432</xdr:rowOff>
    </xdr:from>
    <xdr:to>
      <xdr:col>15</xdr:col>
      <xdr:colOff>101600</xdr:colOff>
      <xdr:row>76</xdr:row>
      <xdr:rowOff>11582</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2940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28109</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2715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5018</xdr:rowOff>
    </xdr:from>
    <xdr:to>
      <xdr:col>10</xdr:col>
      <xdr:colOff>165100</xdr:colOff>
      <xdr:row>76</xdr:row>
      <xdr:rowOff>106618</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035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123146</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2810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90912</xdr:rowOff>
    </xdr:from>
    <xdr:to>
      <xdr:col>6</xdr:col>
      <xdr:colOff>38100</xdr:colOff>
      <xdr:row>77</xdr:row>
      <xdr:rowOff>21062</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121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37589</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2896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22278</xdr:rowOff>
    </xdr:from>
    <xdr:to>
      <xdr:col>24</xdr:col>
      <xdr:colOff>62865</xdr:colOff>
      <xdr:row>98</xdr:row>
      <xdr:rowOff>212</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624228"/>
          <a:ext cx="1270" cy="11780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4039</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806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212</xdr:rowOff>
    </xdr:from>
    <xdr:to>
      <xdr:col>24</xdr:col>
      <xdr:colOff>152400</xdr:colOff>
      <xdr:row>98</xdr:row>
      <xdr:rowOff>212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802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140405</xdr:rowOff>
    </xdr:from>
    <xdr:ext cx="599010"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399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288,183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22278</xdr:rowOff>
    </xdr:from>
    <xdr:to>
      <xdr:col>24</xdr:col>
      <xdr:colOff>152400</xdr:colOff>
      <xdr:row>91</xdr:row>
      <xdr:rowOff>22278</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624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30598</xdr:rowOff>
    </xdr:from>
    <xdr:to>
      <xdr:col>24</xdr:col>
      <xdr:colOff>63500</xdr:colOff>
      <xdr:row>97</xdr:row>
      <xdr:rowOff>45233</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3797300" y="16661248"/>
          <a:ext cx="838200" cy="14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138340</xdr:rowOff>
    </xdr:from>
    <xdr:ext cx="534377"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4260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115463</xdr:rowOff>
    </xdr:from>
    <xdr:to>
      <xdr:col>24</xdr:col>
      <xdr:colOff>114300</xdr:colOff>
      <xdr:row>97</xdr:row>
      <xdr:rowOff>45613</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574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45233</xdr:rowOff>
    </xdr:from>
    <xdr:to>
      <xdr:col>19</xdr:col>
      <xdr:colOff>177800</xdr:colOff>
      <xdr:row>97</xdr:row>
      <xdr:rowOff>111020</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2908300" y="16675883"/>
          <a:ext cx="889000" cy="65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121041</xdr:rowOff>
    </xdr:from>
    <xdr:to>
      <xdr:col>20</xdr:col>
      <xdr:colOff>38100</xdr:colOff>
      <xdr:row>97</xdr:row>
      <xdr:rowOff>51191</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580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67718</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6355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95791</xdr:rowOff>
    </xdr:from>
    <xdr:to>
      <xdr:col>15</xdr:col>
      <xdr:colOff>50800</xdr:colOff>
      <xdr:row>97</xdr:row>
      <xdr:rowOff>111020</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2019300" y="16726441"/>
          <a:ext cx="889000" cy="15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153064</xdr:rowOff>
    </xdr:from>
    <xdr:to>
      <xdr:col>15</xdr:col>
      <xdr:colOff>101600</xdr:colOff>
      <xdr:row>97</xdr:row>
      <xdr:rowOff>83214</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612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99741</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387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95791</xdr:rowOff>
    </xdr:from>
    <xdr:to>
      <xdr:col>10</xdr:col>
      <xdr:colOff>114300</xdr:colOff>
      <xdr:row>97</xdr:row>
      <xdr:rowOff>114458</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1130300" y="16726441"/>
          <a:ext cx="889000" cy="18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39784</xdr:rowOff>
    </xdr:from>
    <xdr:to>
      <xdr:col>10</xdr:col>
      <xdr:colOff>165100</xdr:colOff>
      <xdr:row>97</xdr:row>
      <xdr:rowOff>141384</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670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157911</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445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38170</xdr:rowOff>
    </xdr:from>
    <xdr:to>
      <xdr:col>6</xdr:col>
      <xdr:colOff>38100</xdr:colOff>
      <xdr:row>97</xdr:row>
      <xdr:rowOff>139770</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66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156297</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444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151248</xdr:rowOff>
    </xdr:from>
    <xdr:to>
      <xdr:col>24</xdr:col>
      <xdr:colOff>114300</xdr:colOff>
      <xdr:row>97</xdr:row>
      <xdr:rowOff>81398</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61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129675</xdr:rowOff>
    </xdr:from>
    <xdr:ext cx="534377"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588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165883</xdr:rowOff>
    </xdr:from>
    <xdr:to>
      <xdr:col>20</xdr:col>
      <xdr:colOff>38100</xdr:colOff>
      <xdr:row>97</xdr:row>
      <xdr:rowOff>96033</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625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87160</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530111" y="16717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60220</xdr:rowOff>
    </xdr:from>
    <xdr:to>
      <xdr:col>15</xdr:col>
      <xdr:colOff>101600</xdr:colOff>
      <xdr:row>97</xdr:row>
      <xdr:rowOff>161820</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69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152947</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1111" y="16783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44991</xdr:rowOff>
    </xdr:from>
    <xdr:to>
      <xdr:col>10</xdr:col>
      <xdr:colOff>165100</xdr:colOff>
      <xdr:row>97</xdr:row>
      <xdr:rowOff>146591</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675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137718</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6768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63658</xdr:rowOff>
    </xdr:from>
    <xdr:to>
      <xdr:col>6</xdr:col>
      <xdr:colOff>38100</xdr:colOff>
      <xdr:row>97</xdr:row>
      <xdr:rowOff>165258</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69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156385</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6787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76345</xdr:rowOff>
    </xdr:from>
    <xdr:to>
      <xdr:col>54</xdr:col>
      <xdr:colOff>189865</xdr:colOff>
      <xdr:row>39</xdr:row>
      <xdr:rowOff>98878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219845"/>
          <a:ext cx="1270" cy="1565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23022</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4995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76345</xdr:rowOff>
    </xdr:from>
    <xdr:to>
      <xdr:col>55</xdr:col>
      <xdr:colOff>88900</xdr:colOff>
      <xdr:row>30</xdr:row>
      <xdr:rowOff>76345</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219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22461</xdr:rowOff>
    </xdr:from>
    <xdr:to>
      <xdr:col>55</xdr:col>
      <xdr:colOff>0</xdr:colOff>
      <xdr:row>39</xdr:row>
      <xdr:rowOff>44668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9639300" y="6709011"/>
          <a:ext cx="838200" cy="22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54300</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39795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31424</xdr:rowOff>
    </xdr:from>
    <xdr:to>
      <xdr:col>55</xdr:col>
      <xdr:colOff>50800</xdr:colOff>
      <xdr:row>38</xdr:row>
      <xdr:rowOff>133024</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54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22461</xdr:rowOff>
    </xdr:from>
    <xdr:to>
      <xdr:col>50</xdr:col>
      <xdr:colOff>114300</xdr:colOff>
      <xdr:row>39</xdr:row>
      <xdr:rowOff>44668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709011"/>
          <a:ext cx="889000" cy="22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149969</xdr:rowOff>
    </xdr:from>
    <xdr:to>
      <xdr:col>50</xdr:col>
      <xdr:colOff>165100</xdr:colOff>
      <xdr:row>38</xdr:row>
      <xdr:rowOff>80119</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49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96646</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2688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22461</xdr:rowOff>
    </xdr:from>
    <xdr:to>
      <xdr:col>45</xdr:col>
      <xdr:colOff>177800</xdr:colOff>
      <xdr:row>39</xdr:row>
      <xdr:rowOff>63936</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7861300" y="6709011"/>
          <a:ext cx="889000" cy="41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49058</xdr:rowOff>
    </xdr:from>
    <xdr:to>
      <xdr:col>46</xdr:col>
      <xdr:colOff>38100</xdr:colOff>
      <xdr:row>38</xdr:row>
      <xdr:rowOff>150658</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56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167185</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3393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60016</xdr:rowOff>
    </xdr:from>
    <xdr:to>
      <xdr:col>41</xdr:col>
      <xdr:colOff>50800</xdr:colOff>
      <xdr:row>39</xdr:row>
      <xdr:rowOff>63936</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746566"/>
          <a:ext cx="889000" cy="3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59835</xdr:rowOff>
    </xdr:from>
    <xdr:to>
      <xdr:col>41</xdr:col>
      <xdr:colOff>101600</xdr:colOff>
      <xdr:row>38</xdr:row>
      <xdr:rowOff>161435</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57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6512</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2017" y="63501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67673</xdr:rowOff>
    </xdr:from>
    <xdr:to>
      <xdr:col>36</xdr:col>
      <xdr:colOff>165100</xdr:colOff>
      <xdr:row>38</xdr:row>
      <xdr:rowOff>169273</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582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14350</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3580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143111</xdr:rowOff>
    </xdr:from>
    <xdr:to>
      <xdr:col>55</xdr:col>
      <xdr:colOff>50800</xdr:colOff>
      <xdr:row>39</xdr:row>
      <xdr:rowOff>73261</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58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58038</xdr:rowOff>
    </xdr:from>
    <xdr:ext cx="378565"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731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165318</xdr:rowOff>
    </xdr:from>
    <xdr:to>
      <xdr:col>50</xdr:col>
      <xdr:colOff>165100</xdr:colOff>
      <xdr:row>39</xdr:row>
      <xdr:rowOff>95468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8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86595</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50017" y="67731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143111</xdr:rowOff>
    </xdr:from>
    <xdr:to>
      <xdr:col>46</xdr:col>
      <xdr:colOff>38100</xdr:colOff>
      <xdr:row>39</xdr:row>
      <xdr:rowOff>73261</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58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64388</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61017" y="67509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13136</xdr:rowOff>
    </xdr:from>
    <xdr:to>
      <xdr:col>41</xdr:col>
      <xdr:colOff>101600</xdr:colOff>
      <xdr:row>39</xdr:row>
      <xdr:rowOff>114736</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699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105863</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72017" y="67924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9216</xdr:rowOff>
    </xdr:from>
    <xdr:to>
      <xdr:col>36</xdr:col>
      <xdr:colOff>165100</xdr:colOff>
      <xdr:row>39</xdr:row>
      <xdr:rowOff>110816</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695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101943</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83017" y="67884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37965</xdr:rowOff>
    </xdr:from>
    <xdr:to>
      <xdr:col>54</xdr:col>
      <xdr:colOff>189865</xdr:colOff>
      <xdr:row>59</xdr:row>
      <xdr:rowOff>31450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781915"/>
          <a:ext cx="1270" cy="1365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35277</xdr:rowOff>
    </xdr:from>
    <xdr:ext cx="469744"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5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31450</xdr:rowOff>
    </xdr:from>
    <xdr:to>
      <xdr:col>55</xdr:col>
      <xdr:colOff>88900</xdr:colOff>
      <xdr:row>59</xdr:row>
      <xdr:rowOff>31450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4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156092</xdr:rowOff>
    </xdr:from>
    <xdr:ext cx="599010"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557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180,851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37965</xdr:rowOff>
    </xdr:from>
    <xdr:to>
      <xdr:col>55</xdr:col>
      <xdr:colOff>88900</xdr:colOff>
      <xdr:row>51</xdr:row>
      <xdr:rowOff>37965</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781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126594</xdr:rowOff>
    </xdr:from>
    <xdr:to>
      <xdr:col>55</xdr:col>
      <xdr:colOff>0</xdr:colOff>
      <xdr:row>56</xdr:row>
      <xdr:rowOff>157554</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9727794"/>
          <a:ext cx="838200" cy="3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76601</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849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98174</xdr:rowOff>
    </xdr:from>
    <xdr:to>
      <xdr:col>55</xdr:col>
      <xdr:colOff>50800</xdr:colOff>
      <xdr:row>58</xdr:row>
      <xdr:rowOff>28324</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870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157554</xdr:rowOff>
    </xdr:from>
    <xdr:to>
      <xdr:col>50</xdr:col>
      <xdr:colOff>114300</xdr:colOff>
      <xdr:row>57</xdr:row>
      <xdr:rowOff>10914</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8750300" y="9758754"/>
          <a:ext cx="889000" cy="24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106144</xdr:rowOff>
    </xdr:from>
    <xdr:to>
      <xdr:col>50</xdr:col>
      <xdr:colOff>165100</xdr:colOff>
      <xdr:row>58</xdr:row>
      <xdr:rowOff>36294</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87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27421</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997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10914</xdr:rowOff>
    </xdr:from>
    <xdr:to>
      <xdr:col>45</xdr:col>
      <xdr:colOff>177800</xdr:colOff>
      <xdr:row>57</xdr:row>
      <xdr:rowOff>55598</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7861300" y="9783564"/>
          <a:ext cx="889000" cy="44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84076</xdr:rowOff>
    </xdr:from>
    <xdr:to>
      <xdr:col>46</xdr:col>
      <xdr:colOff>38100</xdr:colOff>
      <xdr:row>58</xdr:row>
      <xdr:rowOff>14226</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5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5353</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94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36716</xdr:rowOff>
    </xdr:from>
    <xdr:to>
      <xdr:col>41</xdr:col>
      <xdr:colOff>50800</xdr:colOff>
      <xdr:row>57</xdr:row>
      <xdr:rowOff>55598</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6972300" y="9809366"/>
          <a:ext cx="889000" cy="18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149082</xdr:rowOff>
    </xdr:from>
    <xdr:to>
      <xdr:col>41</xdr:col>
      <xdr:colOff>101600</xdr:colOff>
      <xdr:row>58</xdr:row>
      <xdr:rowOff>79232</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921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70359</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10014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165397</xdr:rowOff>
    </xdr:from>
    <xdr:to>
      <xdr:col>36</xdr:col>
      <xdr:colOff>165100</xdr:colOff>
      <xdr:row>58</xdr:row>
      <xdr:rowOff>95547</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938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86674</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10030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75794</xdr:rowOff>
    </xdr:from>
    <xdr:to>
      <xdr:col>55</xdr:col>
      <xdr:colOff>50800</xdr:colOff>
      <xdr:row>57</xdr:row>
      <xdr:rowOff>5944</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676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98671</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528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106754</xdr:rowOff>
    </xdr:from>
    <xdr:to>
      <xdr:col>50</xdr:col>
      <xdr:colOff>165100</xdr:colOff>
      <xdr:row>57</xdr:row>
      <xdr:rowOff>36904</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707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53431</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9483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131564</xdr:rowOff>
    </xdr:from>
    <xdr:to>
      <xdr:col>46</xdr:col>
      <xdr:colOff>38100</xdr:colOff>
      <xdr:row>57</xdr:row>
      <xdr:rowOff>61714</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732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78241</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9507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4798</xdr:rowOff>
    </xdr:from>
    <xdr:to>
      <xdr:col>41</xdr:col>
      <xdr:colOff>101600</xdr:colOff>
      <xdr:row>57</xdr:row>
      <xdr:rowOff>106398</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777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122925</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9552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157366</xdr:rowOff>
    </xdr:from>
    <xdr:to>
      <xdr:col>36</xdr:col>
      <xdr:colOff>165100</xdr:colOff>
      <xdr:row>57</xdr:row>
      <xdr:rowOff>87516</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758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104043</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9533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160033</xdr:rowOff>
    </xdr:from>
    <xdr:to>
      <xdr:col>54</xdr:col>
      <xdr:colOff>189865</xdr:colOff>
      <xdr:row>79</xdr:row>
      <xdr:rowOff>16078</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1990083"/>
          <a:ext cx="1270" cy="1570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19905</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64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16078</xdr:rowOff>
    </xdr:from>
    <xdr:to>
      <xdr:col>55</xdr:col>
      <xdr:colOff>88900</xdr:colOff>
      <xdr:row>79</xdr:row>
      <xdr:rowOff>16078</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60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106710</xdr:rowOff>
    </xdr:from>
    <xdr:ext cx="599010"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765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125,899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160033</xdr:rowOff>
    </xdr:from>
    <xdr:to>
      <xdr:col>55</xdr:col>
      <xdr:colOff>88900</xdr:colOff>
      <xdr:row>69</xdr:row>
      <xdr:rowOff>160033</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1990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62001</xdr:rowOff>
    </xdr:from>
    <xdr:to>
      <xdr:col>55</xdr:col>
      <xdr:colOff>0</xdr:colOff>
      <xdr:row>78</xdr:row>
      <xdr:rowOff>8674</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3263651"/>
          <a:ext cx="838200" cy="118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11955</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042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160528</xdr:rowOff>
    </xdr:from>
    <xdr:to>
      <xdr:col>55</xdr:col>
      <xdr:colOff>50800</xdr:colOff>
      <xdr:row>77</xdr:row>
      <xdr:rowOff>90678</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190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12409</xdr:rowOff>
    </xdr:from>
    <xdr:to>
      <xdr:col>50</xdr:col>
      <xdr:colOff>114300</xdr:colOff>
      <xdr:row>78</xdr:row>
      <xdr:rowOff>8674</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8750300" y="13214059"/>
          <a:ext cx="889000" cy="167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1676</xdr:rowOff>
    </xdr:from>
    <xdr:to>
      <xdr:col>50</xdr:col>
      <xdr:colOff>165100</xdr:colOff>
      <xdr:row>77</xdr:row>
      <xdr:rowOff>103276</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203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119803</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2978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12409</xdr:rowOff>
    </xdr:from>
    <xdr:to>
      <xdr:col>45</xdr:col>
      <xdr:colOff>177800</xdr:colOff>
      <xdr:row>78</xdr:row>
      <xdr:rowOff>5842</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3214059"/>
          <a:ext cx="889000" cy="164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141846</xdr:rowOff>
    </xdr:from>
    <xdr:to>
      <xdr:col>46</xdr:col>
      <xdr:colOff>38100</xdr:colOff>
      <xdr:row>77</xdr:row>
      <xdr:rowOff>71996</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172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63123</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26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5842</xdr:rowOff>
    </xdr:from>
    <xdr:to>
      <xdr:col>41</xdr:col>
      <xdr:colOff>50800</xdr:colOff>
      <xdr:row>78</xdr:row>
      <xdr:rowOff>74385</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3378942"/>
          <a:ext cx="889000" cy="68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150406</xdr:rowOff>
    </xdr:from>
    <xdr:to>
      <xdr:col>41</xdr:col>
      <xdr:colOff>101600</xdr:colOff>
      <xdr:row>78</xdr:row>
      <xdr:rowOff>80556</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352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71683</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444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12433</xdr:rowOff>
    </xdr:from>
    <xdr:to>
      <xdr:col>36</xdr:col>
      <xdr:colOff>165100</xdr:colOff>
      <xdr:row>78</xdr:row>
      <xdr:rowOff>114033</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38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130560</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160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11201</xdr:rowOff>
    </xdr:from>
    <xdr:to>
      <xdr:col>55</xdr:col>
      <xdr:colOff>50800</xdr:colOff>
      <xdr:row>77</xdr:row>
      <xdr:rowOff>112801</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212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161078</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191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129324</xdr:rowOff>
    </xdr:from>
    <xdr:to>
      <xdr:col>50</xdr:col>
      <xdr:colOff>165100</xdr:colOff>
      <xdr:row>78</xdr:row>
      <xdr:rowOff>59474</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330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50601</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3423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133059</xdr:rowOff>
    </xdr:from>
    <xdr:to>
      <xdr:col>46</xdr:col>
      <xdr:colOff>38100</xdr:colOff>
      <xdr:row>77</xdr:row>
      <xdr:rowOff>63209</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163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79735</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2938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126492</xdr:rowOff>
    </xdr:from>
    <xdr:to>
      <xdr:col>41</xdr:col>
      <xdr:colOff>101600</xdr:colOff>
      <xdr:row>78</xdr:row>
      <xdr:rowOff>56642</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328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73169</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94111" y="13103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23585</xdr:rowOff>
    </xdr:from>
    <xdr:to>
      <xdr:col>36</xdr:col>
      <xdr:colOff>165100</xdr:colOff>
      <xdr:row>78</xdr:row>
      <xdr:rowOff>125185</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39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116312</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05111" y="1348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94421</xdr:rowOff>
    </xdr:from>
    <xdr:to>
      <xdr:col>54</xdr:col>
      <xdr:colOff>189865</xdr:colOff>
      <xdr:row>97</xdr:row>
      <xdr:rowOff>83762</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0475595" y="15524921"/>
          <a:ext cx="1270" cy="1189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87589</xdr:rowOff>
    </xdr:from>
    <xdr:ext cx="534377" cy="259045"/>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10528300" y="1671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83762</xdr:rowOff>
    </xdr:from>
    <xdr:to>
      <xdr:col>55</xdr:col>
      <xdr:colOff>88900</xdr:colOff>
      <xdr:row>97</xdr:row>
      <xdr:rowOff>83762</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6714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41098</xdr:rowOff>
    </xdr:from>
    <xdr:ext cx="599010" cy="259045"/>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10528300" y="15300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227,923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94421</xdr:rowOff>
    </xdr:from>
    <xdr:to>
      <xdr:col>55</xdr:col>
      <xdr:colOff>88900</xdr:colOff>
      <xdr:row>90</xdr:row>
      <xdr:rowOff>94421</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5524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21513</xdr:rowOff>
    </xdr:from>
    <xdr:to>
      <xdr:col>55</xdr:col>
      <xdr:colOff>0</xdr:colOff>
      <xdr:row>97</xdr:row>
      <xdr:rowOff>72549</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9639300" y="16652163"/>
          <a:ext cx="838200" cy="51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147690</xdr:rowOff>
    </xdr:from>
    <xdr:ext cx="534377" cy="259045"/>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10528300" y="162639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124813</xdr:rowOff>
    </xdr:from>
    <xdr:to>
      <xdr:col>55</xdr:col>
      <xdr:colOff>50800</xdr:colOff>
      <xdr:row>96</xdr:row>
      <xdr:rowOff>54963</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10426700" y="1641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11844</xdr:rowOff>
    </xdr:from>
    <xdr:to>
      <xdr:col>50</xdr:col>
      <xdr:colOff>114300</xdr:colOff>
      <xdr:row>97</xdr:row>
      <xdr:rowOff>72549</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8750300" y="16642494"/>
          <a:ext cx="889000" cy="60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141918</xdr:rowOff>
    </xdr:from>
    <xdr:to>
      <xdr:col>50</xdr:col>
      <xdr:colOff>165100</xdr:colOff>
      <xdr:row>96</xdr:row>
      <xdr:rowOff>72068</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9588500" y="16429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88595</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372111" y="16204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59404</xdr:rowOff>
    </xdr:from>
    <xdr:to>
      <xdr:col>45</xdr:col>
      <xdr:colOff>177800</xdr:colOff>
      <xdr:row>97</xdr:row>
      <xdr:rowOff>11844</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7861300" y="16518604"/>
          <a:ext cx="889000" cy="123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128139</xdr:rowOff>
    </xdr:from>
    <xdr:to>
      <xdr:col>46</xdr:col>
      <xdr:colOff>38100</xdr:colOff>
      <xdr:row>96</xdr:row>
      <xdr:rowOff>58289</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8699500" y="1641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74816</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83111" y="16191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59404</xdr:rowOff>
    </xdr:from>
    <xdr:to>
      <xdr:col>41</xdr:col>
      <xdr:colOff>50800</xdr:colOff>
      <xdr:row>96</xdr:row>
      <xdr:rowOff>153760</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6972300" y="16518604"/>
          <a:ext cx="889000" cy="94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147593</xdr:rowOff>
    </xdr:from>
    <xdr:to>
      <xdr:col>41</xdr:col>
      <xdr:colOff>101600</xdr:colOff>
      <xdr:row>96</xdr:row>
      <xdr:rowOff>77743</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7810500" y="16435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94270</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94111" y="16210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169647</xdr:rowOff>
    </xdr:from>
    <xdr:to>
      <xdr:col>36</xdr:col>
      <xdr:colOff>165100</xdr:colOff>
      <xdr:row>96</xdr:row>
      <xdr:rowOff>99797</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6921500" y="1645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116324</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05111" y="1623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142163</xdr:rowOff>
    </xdr:from>
    <xdr:to>
      <xdr:col>55</xdr:col>
      <xdr:colOff>50800</xdr:colOff>
      <xdr:row>97</xdr:row>
      <xdr:rowOff>72313</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10426700" y="1660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57090</xdr:rowOff>
    </xdr:from>
    <xdr:ext cx="534377" cy="259045"/>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10528300" y="16516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21749</xdr:rowOff>
    </xdr:from>
    <xdr:to>
      <xdr:col>50</xdr:col>
      <xdr:colOff>165100</xdr:colOff>
      <xdr:row>97</xdr:row>
      <xdr:rowOff>123349</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9588500" y="16652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114476</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372111" y="1674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132494</xdr:rowOff>
    </xdr:from>
    <xdr:to>
      <xdr:col>46</xdr:col>
      <xdr:colOff>38100</xdr:colOff>
      <xdr:row>97</xdr:row>
      <xdr:rowOff>62644</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8699500" y="16591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53771</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83111" y="16684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8604</xdr:rowOff>
    </xdr:from>
    <xdr:to>
      <xdr:col>41</xdr:col>
      <xdr:colOff>101600</xdr:colOff>
      <xdr:row>96</xdr:row>
      <xdr:rowOff>110204</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7810500" y="16467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101331</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94111" y="16560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102960</xdr:rowOff>
    </xdr:from>
    <xdr:to>
      <xdr:col>36</xdr:col>
      <xdr:colOff>165100</xdr:colOff>
      <xdr:row>97</xdr:row>
      <xdr:rowOff>33110</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6921500" y="165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24237</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05111" y="16654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169761</xdr:rowOff>
    </xdr:from>
    <xdr:to>
      <xdr:col>85</xdr:col>
      <xdr:colOff>126364</xdr:colOff>
      <xdr:row>38</xdr:row>
      <xdr:rowOff>28421</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313261"/>
          <a:ext cx="1269" cy="1230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32248</xdr:rowOff>
    </xdr:from>
    <xdr:ext cx="534377"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547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28421</xdr:rowOff>
    </xdr:from>
    <xdr:to>
      <xdr:col>86</xdr:col>
      <xdr:colOff>25400</xdr:colOff>
      <xdr:row>38</xdr:row>
      <xdr:rowOff>28421</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543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116438</xdr:rowOff>
    </xdr:from>
    <xdr:ext cx="534377"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508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90,159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169761</xdr:rowOff>
    </xdr:from>
    <xdr:to>
      <xdr:col>86</xdr:col>
      <xdr:colOff>25400</xdr:colOff>
      <xdr:row>30</xdr:row>
      <xdr:rowOff>169761</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313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61796</xdr:rowOff>
    </xdr:from>
    <xdr:to>
      <xdr:col>85</xdr:col>
      <xdr:colOff>127000</xdr:colOff>
      <xdr:row>36</xdr:row>
      <xdr:rowOff>76443</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5481300" y="6062546"/>
          <a:ext cx="838200" cy="186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96506</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2687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118079</xdr:rowOff>
    </xdr:from>
    <xdr:to>
      <xdr:col>85</xdr:col>
      <xdr:colOff>177800</xdr:colOff>
      <xdr:row>37</xdr:row>
      <xdr:rowOff>48229</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290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61796</xdr:rowOff>
    </xdr:from>
    <xdr:to>
      <xdr:col>81</xdr:col>
      <xdr:colOff>50800</xdr:colOff>
      <xdr:row>36</xdr:row>
      <xdr:rowOff>59070</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4592300" y="6062546"/>
          <a:ext cx="889000" cy="168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93635</xdr:rowOff>
    </xdr:from>
    <xdr:to>
      <xdr:col>81</xdr:col>
      <xdr:colOff>101600</xdr:colOff>
      <xdr:row>37</xdr:row>
      <xdr:rowOff>23785</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26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14912</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635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59070</xdr:rowOff>
    </xdr:from>
    <xdr:to>
      <xdr:col>76</xdr:col>
      <xdr:colOff>114300</xdr:colOff>
      <xdr:row>37</xdr:row>
      <xdr:rowOff>103255</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3703300" y="6231270"/>
          <a:ext cx="889000" cy="215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36469</xdr:rowOff>
    </xdr:from>
    <xdr:to>
      <xdr:col>76</xdr:col>
      <xdr:colOff>165100</xdr:colOff>
      <xdr:row>36</xdr:row>
      <xdr:rowOff>138069</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20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129196</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6301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103255</xdr:rowOff>
    </xdr:from>
    <xdr:to>
      <xdr:col>71</xdr:col>
      <xdr:colOff>177800</xdr:colOff>
      <xdr:row>37</xdr:row>
      <xdr:rowOff>122751</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2814300" y="6446905"/>
          <a:ext cx="889000" cy="19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154312</xdr:rowOff>
    </xdr:from>
    <xdr:to>
      <xdr:col>72</xdr:col>
      <xdr:colOff>38100</xdr:colOff>
      <xdr:row>37</xdr:row>
      <xdr:rowOff>84462</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32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100989</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6101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159456</xdr:rowOff>
    </xdr:from>
    <xdr:to>
      <xdr:col>67</xdr:col>
      <xdr:colOff>101600</xdr:colOff>
      <xdr:row>37</xdr:row>
      <xdr:rowOff>89606</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33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106133</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6106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25643</xdr:rowOff>
    </xdr:from>
    <xdr:to>
      <xdr:col>85</xdr:col>
      <xdr:colOff>177800</xdr:colOff>
      <xdr:row>36</xdr:row>
      <xdr:rowOff>127243</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619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48520</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604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10996</xdr:rowOff>
    </xdr:from>
    <xdr:to>
      <xdr:col>81</xdr:col>
      <xdr:colOff>101600</xdr:colOff>
      <xdr:row>35</xdr:row>
      <xdr:rowOff>112596</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6011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129123</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5786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8270</xdr:rowOff>
    </xdr:from>
    <xdr:to>
      <xdr:col>76</xdr:col>
      <xdr:colOff>165100</xdr:colOff>
      <xdr:row>36</xdr:row>
      <xdr:rowOff>109870</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618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126397</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5955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52455</xdr:rowOff>
    </xdr:from>
    <xdr:to>
      <xdr:col>72</xdr:col>
      <xdr:colOff>38100</xdr:colOff>
      <xdr:row>37</xdr:row>
      <xdr:rowOff>154055</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639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145182</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6488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71951</xdr:rowOff>
    </xdr:from>
    <xdr:to>
      <xdr:col>67</xdr:col>
      <xdr:colOff>101600</xdr:colOff>
      <xdr:row>38</xdr:row>
      <xdr:rowOff>2101</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641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164678</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6508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58949</xdr:rowOff>
    </xdr:from>
    <xdr:to>
      <xdr:col>85</xdr:col>
      <xdr:colOff>126364</xdr:colOff>
      <xdr:row>57</xdr:row>
      <xdr:rowOff>166245</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6317595" y="8802899"/>
          <a:ext cx="1269" cy="1135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170072</xdr:rowOff>
    </xdr:from>
    <xdr:ext cx="534377" cy="259045"/>
    <xdr:sp macro="" textlink="">
      <xdr:nvSpPr>
        <xdr:cNvPr id="569" name="教育費最小値テキスト">
          <a:extLst>
            <a:ext uri="{FF2B5EF4-FFF2-40B4-BE49-F238E27FC236}">
              <a16:creationId xmlns:a16="http://schemas.microsoft.com/office/drawing/2014/main" id="{00000000-0008-0000-0700-000039020000}"/>
            </a:ext>
          </a:extLst>
        </xdr:cNvPr>
        <xdr:cNvSpPr txBox="1"/>
      </xdr:nvSpPr>
      <xdr:spPr>
        <a:xfrm>
          <a:off x="16370300" y="9942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166245</xdr:rowOff>
    </xdr:from>
    <xdr:to>
      <xdr:col>86</xdr:col>
      <xdr:colOff>25400</xdr:colOff>
      <xdr:row>57</xdr:row>
      <xdr:rowOff>166245</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9938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5626</xdr:rowOff>
    </xdr:from>
    <xdr:ext cx="599010" cy="259045"/>
    <xdr:sp macro="" textlink="">
      <xdr:nvSpPr>
        <xdr:cNvPr id="571" name="教育費最大値テキスト">
          <a:extLst>
            <a:ext uri="{FF2B5EF4-FFF2-40B4-BE49-F238E27FC236}">
              <a16:creationId xmlns:a16="http://schemas.microsoft.com/office/drawing/2014/main" id="{00000000-0008-0000-0700-00003B020000}"/>
            </a:ext>
          </a:extLst>
        </xdr:cNvPr>
        <xdr:cNvSpPr txBox="1"/>
      </xdr:nvSpPr>
      <xdr:spPr>
        <a:xfrm>
          <a:off x="16370300" y="8578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280,162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58949</xdr:rowOff>
    </xdr:from>
    <xdr:to>
      <xdr:col>86</xdr:col>
      <xdr:colOff>25400</xdr:colOff>
      <xdr:row>51</xdr:row>
      <xdr:rowOff>58949</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8802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86610</xdr:rowOff>
    </xdr:from>
    <xdr:to>
      <xdr:col>85</xdr:col>
      <xdr:colOff>127000</xdr:colOff>
      <xdr:row>56</xdr:row>
      <xdr:rowOff>103170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5481300" y="9687810"/>
          <a:ext cx="838200" cy="16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91015</xdr:rowOff>
    </xdr:from>
    <xdr:ext cx="534377" cy="259045"/>
    <xdr:sp macro="" textlink="">
      <xdr:nvSpPr>
        <xdr:cNvPr id="574" name="教育費平均値テキスト">
          <a:extLst>
            <a:ext uri="{FF2B5EF4-FFF2-40B4-BE49-F238E27FC236}">
              <a16:creationId xmlns:a16="http://schemas.microsoft.com/office/drawing/2014/main" id="{00000000-0008-0000-0700-00003E020000}"/>
            </a:ext>
          </a:extLst>
        </xdr:cNvPr>
        <xdr:cNvSpPr txBox="1"/>
      </xdr:nvSpPr>
      <xdr:spPr>
        <a:xfrm>
          <a:off x="16370300" y="96922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112588</xdr:rowOff>
    </xdr:from>
    <xdr:to>
      <xdr:col>85</xdr:col>
      <xdr:colOff>177800</xdr:colOff>
      <xdr:row>57</xdr:row>
      <xdr:rowOff>42738</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6268700" y="971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103170</xdr:rowOff>
    </xdr:from>
    <xdr:to>
      <xdr:col>81</xdr:col>
      <xdr:colOff>50800</xdr:colOff>
      <xdr:row>56</xdr:row>
      <xdr:rowOff>104359</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4592300" y="9704370"/>
          <a:ext cx="889000" cy="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115157</xdr:rowOff>
    </xdr:from>
    <xdr:to>
      <xdr:col>81</xdr:col>
      <xdr:colOff>101600</xdr:colOff>
      <xdr:row>57</xdr:row>
      <xdr:rowOff>45307</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5430500" y="971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36434</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5214111" y="9809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85060</xdr:rowOff>
    </xdr:from>
    <xdr:to>
      <xdr:col>76</xdr:col>
      <xdr:colOff>114300</xdr:colOff>
      <xdr:row>56</xdr:row>
      <xdr:rowOff>104359</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3703300" y="9686260"/>
          <a:ext cx="889000" cy="19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65610</xdr:rowOff>
    </xdr:from>
    <xdr:to>
      <xdr:col>76</xdr:col>
      <xdr:colOff>165100</xdr:colOff>
      <xdr:row>56</xdr:row>
      <xdr:rowOff>167210</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4541500" y="9666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158337</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325111" y="9759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52</xdr:row>
      <xdr:rowOff>98470</xdr:rowOff>
    </xdr:from>
    <xdr:to>
      <xdr:col>71</xdr:col>
      <xdr:colOff>177800</xdr:colOff>
      <xdr:row>56</xdr:row>
      <xdr:rowOff>85060</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2814300" y="9013870"/>
          <a:ext cx="889000" cy="6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144935</xdr:rowOff>
    </xdr:from>
    <xdr:to>
      <xdr:col>72</xdr:col>
      <xdr:colOff>38100</xdr:colOff>
      <xdr:row>57</xdr:row>
      <xdr:rowOff>75085</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3652500" y="974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66212</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436111" y="9838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147714</xdr:rowOff>
    </xdr:from>
    <xdr:to>
      <xdr:col>67</xdr:col>
      <xdr:colOff>101600</xdr:colOff>
      <xdr:row>57</xdr:row>
      <xdr:rowOff>77864</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2763500" y="974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68991</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547111" y="9841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35810</xdr:rowOff>
    </xdr:from>
    <xdr:to>
      <xdr:col>85</xdr:col>
      <xdr:colOff>177800</xdr:colOff>
      <xdr:row>56</xdr:row>
      <xdr:rowOff>137410</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6268700" y="963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58687</xdr:rowOff>
    </xdr:from>
    <xdr:ext cx="534377" cy="259045"/>
    <xdr:sp macro="" textlink="">
      <xdr:nvSpPr>
        <xdr:cNvPr id="593" name="教育費該当値テキスト">
          <a:extLst>
            <a:ext uri="{FF2B5EF4-FFF2-40B4-BE49-F238E27FC236}">
              <a16:creationId xmlns:a16="http://schemas.microsoft.com/office/drawing/2014/main" id="{00000000-0008-0000-0700-000051020000}"/>
            </a:ext>
          </a:extLst>
        </xdr:cNvPr>
        <xdr:cNvSpPr txBox="1"/>
      </xdr:nvSpPr>
      <xdr:spPr>
        <a:xfrm>
          <a:off x="16370300" y="9488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52370</xdr:rowOff>
    </xdr:from>
    <xdr:to>
      <xdr:col>81</xdr:col>
      <xdr:colOff>101600</xdr:colOff>
      <xdr:row>56</xdr:row>
      <xdr:rowOff>153970</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5430500" y="965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170497</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14111" y="9428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53559</xdr:rowOff>
    </xdr:from>
    <xdr:to>
      <xdr:col>76</xdr:col>
      <xdr:colOff>165100</xdr:colOff>
      <xdr:row>56</xdr:row>
      <xdr:rowOff>155159</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4541500" y="9654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236</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325111" y="9429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34260</xdr:rowOff>
    </xdr:from>
    <xdr:to>
      <xdr:col>72</xdr:col>
      <xdr:colOff>38100</xdr:colOff>
      <xdr:row>56</xdr:row>
      <xdr:rowOff>135860</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3652500" y="963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152387</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9410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47670</xdr:rowOff>
    </xdr:from>
    <xdr:to>
      <xdr:col>67</xdr:col>
      <xdr:colOff>101600</xdr:colOff>
      <xdr:row>52</xdr:row>
      <xdr:rowOff>149270</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2763500" y="896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50</xdr:row>
      <xdr:rowOff>165797</xdr:rowOff>
    </xdr:from>
    <xdr:ext cx="59901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14795" y="8738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a:extLst>
            <a:ext uri="{FF2B5EF4-FFF2-40B4-BE49-F238E27FC236}">
              <a16:creationId xmlns:a16="http://schemas.microsoft.com/office/drawing/2014/main" id="{00000000-0008-0000-07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148844</xdr:rowOff>
    </xdr:from>
    <xdr:to>
      <xdr:col>85</xdr:col>
      <xdr:colOff>126364</xdr:colOff>
      <xdr:row>79</xdr:row>
      <xdr:rowOff>44450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6317595" y="12321794"/>
          <a:ext cx="1269" cy="1267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6" name="災害復旧費最小値テキスト">
          <a:extLst>
            <a:ext uri="{FF2B5EF4-FFF2-40B4-BE49-F238E27FC236}">
              <a16:creationId xmlns:a16="http://schemas.microsoft.com/office/drawing/2014/main" id="{00000000-0008-0000-0700-000072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95521</xdr:rowOff>
    </xdr:from>
    <xdr:ext cx="534377" cy="259045"/>
    <xdr:sp macro="" textlink="">
      <xdr:nvSpPr>
        <xdr:cNvPr id="628" name="災害復旧費最大値テキスト">
          <a:extLst>
            <a:ext uri="{FF2B5EF4-FFF2-40B4-BE49-F238E27FC236}">
              <a16:creationId xmlns:a16="http://schemas.microsoft.com/office/drawing/2014/main" id="{00000000-0008-0000-0700-000074020000}"/>
            </a:ext>
          </a:extLst>
        </xdr:cNvPr>
        <xdr:cNvSpPr txBox="1"/>
      </xdr:nvSpPr>
      <xdr:spPr>
        <a:xfrm>
          <a:off x="16370300" y="1209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66,520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148844</xdr:rowOff>
    </xdr:from>
    <xdr:to>
      <xdr:col>86</xdr:col>
      <xdr:colOff>25400</xdr:colOff>
      <xdr:row>71</xdr:row>
      <xdr:rowOff>148844</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2321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160445</xdr:rowOff>
    </xdr:from>
    <xdr:to>
      <xdr:col>85</xdr:col>
      <xdr:colOff>127000</xdr:colOff>
      <xdr:row>72</xdr:row>
      <xdr:rowOff>9093</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5481300" y="12333395"/>
          <a:ext cx="838200" cy="20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12368</xdr:rowOff>
    </xdr:from>
    <xdr:ext cx="469744" cy="259045"/>
    <xdr:sp macro="" textlink="">
      <xdr:nvSpPr>
        <xdr:cNvPr id="631" name="災害復旧費平均値テキスト">
          <a:extLst>
            <a:ext uri="{FF2B5EF4-FFF2-40B4-BE49-F238E27FC236}">
              <a16:creationId xmlns:a16="http://schemas.microsoft.com/office/drawing/2014/main" id="{00000000-0008-0000-0700-000077020000}"/>
            </a:ext>
          </a:extLst>
        </xdr:cNvPr>
        <xdr:cNvSpPr txBox="1"/>
      </xdr:nvSpPr>
      <xdr:spPr>
        <a:xfrm>
          <a:off x="16370300" y="133854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33941</xdr:rowOff>
    </xdr:from>
    <xdr:to>
      <xdr:col>85</xdr:col>
      <xdr:colOff>177800</xdr:colOff>
      <xdr:row>78</xdr:row>
      <xdr:rowOff>135541</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6268700" y="1340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9093</xdr:rowOff>
    </xdr:from>
    <xdr:to>
      <xdr:col>81</xdr:col>
      <xdr:colOff>50800</xdr:colOff>
      <xdr:row>73</xdr:row>
      <xdr:rowOff>159341</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4592300" y="12353493"/>
          <a:ext cx="889000" cy="321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33407</xdr:rowOff>
    </xdr:from>
    <xdr:to>
      <xdr:col>81</xdr:col>
      <xdr:colOff>101600</xdr:colOff>
      <xdr:row>78</xdr:row>
      <xdr:rowOff>135007</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5430500" y="13406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126134</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5246428" y="13499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159341</xdr:rowOff>
    </xdr:from>
    <xdr:to>
      <xdr:col>76</xdr:col>
      <xdr:colOff>114300</xdr:colOff>
      <xdr:row>77</xdr:row>
      <xdr:rowOff>120993</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3703300" y="12675191"/>
          <a:ext cx="889000" cy="64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65106</xdr:rowOff>
    </xdr:from>
    <xdr:to>
      <xdr:col>76</xdr:col>
      <xdr:colOff>165100</xdr:colOff>
      <xdr:row>78</xdr:row>
      <xdr:rowOff>166706</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4541500" y="1343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157833</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4357428" y="13530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37573</xdr:rowOff>
    </xdr:from>
    <xdr:to>
      <xdr:col>71</xdr:col>
      <xdr:colOff>177800</xdr:colOff>
      <xdr:row>77</xdr:row>
      <xdr:rowOff>120993</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2814300" y="13239223"/>
          <a:ext cx="889000" cy="83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49485</xdr:rowOff>
    </xdr:from>
    <xdr:to>
      <xdr:col>72</xdr:col>
      <xdr:colOff>38100</xdr:colOff>
      <xdr:row>78</xdr:row>
      <xdr:rowOff>151085</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3652500" y="13422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142212</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3468428" y="13515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92672</xdr:rowOff>
    </xdr:from>
    <xdr:to>
      <xdr:col>67</xdr:col>
      <xdr:colOff>101600</xdr:colOff>
      <xdr:row>79</xdr:row>
      <xdr:rowOff>22822</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2763500" y="1346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13949</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579428" y="1355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109645</xdr:rowOff>
    </xdr:from>
    <xdr:to>
      <xdr:col>85</xdr:col>
      <xdr:colOff>177800</xdr:colOff>
      <xdr:row>72</xdr:row>
      <xdr:rowOff>39795</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6268700" y="12282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51071</xdr:rowOff>
    </xdr:from>
    <xdr:ext cx="534377" cy="259045"/>
    <xdr:sp macro="" textlink="">
      <xdr:nvSpPr>
        <xdr:cNvPr id="650" name="災害復旧費該当値テキスト">
          <a:extLst>
            <a:ext uri="{FF2B5EF4-FFF2-40B4-BE49-F238E27FC236}">
              <a16:creationId xmlns:a16="http://schemas.microsoft.com/office/drawing/2014/main" id="{00000000-0008-0000-0700-00008A020000}"/>
            </a:ext>
          </a:extLst>
        </xdr:cNvPr>
        <xdr:cNvSpPr txBox="1"/>
      </xdr:nvSpPr>
      <xdr:spPr>
        <a:xfrm>
          <a:off x="16370300" y="1222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129743</xdr:rowOff>
    </xdr:from>
    <xdr:to>
      <xdr:col>81</xdr:col>
      <xdr:colOff>101600</xdr:colOff>
      <xdr:row>72</xdr:row>
      <xdr:rowOff>59893</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5430500" y="12302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70</xdr:row>
      <xdr:rowOff>76420</xdr:rowOff>
    </xdr:from>
    <xdr:ext cx="534377"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214111" y="12077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108541</xdr:rowOff>
    </xdr:from>
    <xdr:to>
      <xdr:col>76</xdr:col>
      <xdr:colOff>165100</xdr:colOff>
      <xdr:row>74</xdr:row>
      <xdr:rowOff>38691</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4541500" y="1262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55218</xdr:rowOff>
    </xdr:from>
    <xdr:ext cx="534377"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325111" y="12399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70193</xdr:rowOff>
    </xdr:from>
    <xdr:to>
      <xdr:col>72</xdr:col>
      <xdr:colOff>38100</xdr:colOff>
      <xdr:row>78</xdr:row>
      <xdr:rowOff>343</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3652500" y="1327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16870</xdr:rowOff>
    </xdr:from>
    <xdr:ext cx="534377"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436111" y="13047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158223</xdr:rowOff>
    </xdr:from>
    <xdr:to>
      <xdr:col>67</xdr:col>
      <xdr:colOff>101600</xdr:colOff>
      <xdr:row>77</xdr:row>
      <xdr:rowOff>88373</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2763500" y="13188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104900</xdr:rowOff>
    </xdr:from>
    <xdr:ext cx="534377"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547111" y="12963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a:extLst>
            <a:ext uri="{FF2B5EF4-FFF2-40B4-BE49-F238E27FC236}">
              <a16:creationId xmlns:a16="http://schemas.microsoft.com/office/drawing/2014/main" id="{00000000-0008-0000-07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76857</xdr:rowOff>
    </xdr:from>
    <xdr:to>
      <xdr:col>85</xdr:col>
      <xdr:colOff>126364</xdr:colOff>
      <xdr:row>99</xdr:row>
      <xdr:rowOff>11768</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6317595" y="15678807"/>
          <a:ext cx="1269" cy="1306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15595</xdr:rowOff>
    </xdr:from>
    <xdr:ext cx="469744" cy="259045"/>
    <xdr:sp macro="" textlink="">
      <xdr:nvSpPr>
        <xdr:cNvPr id="683" name="公債費最小値テキスト">
          <a:extLst>
            <a:ext uri="{FF2B5EF4-FFF2-40B4-BE49-F238E27FC236}">
              <a16:creationId xmlns:a16="http://schemas.microsoft.com/office/drawing/2014/main" id="{00000000-0008-0000-0700-0000AB020000}"/>
            </a:ext>
          </a:extLst>
        </xdr:cNvPr>
        <xdr:cNvSpPr txBox="1"/>
      </xdr:nvSpPr>
      <xdr:spPr>
        <a:xfrm>
          <a:off x="16370300" y="16989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11768</xdr:rowOff>
    </xdr:from>
    <xdr:to>
      <xdr:col>86</xdr:col>
      <xdr:colOff>25400</xdr:colOff>
      <xdr:row>99</xdr:row>
      <xdr:rowOff>11768</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6985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23534</xdr:rowOff>
    </xdr:from>
    <xdr:ext cx="599010" cy="259045"/>
    <xdr:sp macro="" textlink="">
      <xdr:nvSpPr>
        <xdr:cNvPr id="685" name="公債費最大値テキスト">
          <a:extLst>
            <a:ext uri="{FF2B5EF4-FFF2-40B4-BE49-F238E27FC236}">
              <a16:creationId xmlns:a16="http://schemas.microsoft.com/office/drawing/2014/main" id="{00000000-0008-0000-0700-0000AD020000}"/>
            </a:ext>
          </a:extLst>
        </xdr:cNvPr>
        <xdr:cNvSpPr txBox="1"/>
      </xdr:nvSpPr>
      <xdr:spPr>
        <a:xfrm>
          <a:off x="16370300" y="15454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175,747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76857</xdr:rowOff>
    </xdr:from>
    <xdr:to>
      <xdr:col>86</xdr:col>
      <xdr:colOff>25400</xdr:colOff>
      <xdr:row>91</xdr:row>
      <xdr:rowOff>76857</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5678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150704</xdr:rowOff>
    </xdr:from>
    <xdr:to>
      <xdr:col>85</xdr:col>
      <xdr:colOff>127000</xdr:colOff>
      <xdr:row>97</xdr:row>
      <xdr:rowOff>9688</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5481300" y="16609904"/>
          <a:ext cx="838200" cy="3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49857</xdr:rowOff>
    </xdr:from>
    <xdr:ext cx="534377" cy="259045"/>
    <xdr:sp macro="" textlink="">
      <xdr:nvSpPr>
        <xdr:cNvPr id="688" name="公債費平均値テキスト">
          <a:extLst>
            <a:ext uri="{FF2B5EF4-FFF2-40B4-BE49-F238E27FC236}">
              <a16:creationId xmlns:a16="http://schemas.microsoft.com/office/drawing/2014/main" id="{00000000-0008-0000-0700-0000B0020000}"/>
            </a:ext>
          </a:extLst>
        </xdr:cNvPr>
        <xdr:cNvSpPr txBox="1"/>
      </xdr:nvSpPr>
      <xdr:spPr>
        <a:xfrm>
          <a:off x="16370300" y="163376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26980</xdr:rowOff>
    </xdr:from>
    <xdr:to>
      <xdr:col>85</xdr:col>
      <xdr:colOff>177800</xdr:colOff>
      <xdr:row>96</xdr:row>
      <xdr:rowOff>128580</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6268700" y="164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9688</xdr:rowOff>
    </xdr:from>
    <xdr:to>
      <xdr:col>81</xdr:col>
      <xdr:colOff>50800</xdr:colOff>
      <xdr:row>97</xdr:row>
      <xdr:rowOff>24600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4592300" y="16640338"/>
          <a:ext cx="889000" cy="14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52316</xdr:rowOff>
    </xdr:from>
    <xdr:to>
      <xdr:col>81</xdr:col>
      <xdr:colOff>101600</xdr:colOff>
      <xdr:row>96</xdr:row>
      <xdr:rowOff>153916</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5430500" y="1651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170443</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5214111" y="1628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24600</xdr:rowOff>
    </xdr:from>
    <xdr:to>
      <xdr:col>76</xdr:col>
      <xdr:colOff>114300</xdr:colOff>
      <xdr:row>97</xdr:row>
      <xdr:rowOff>35413</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3703300" y="16655250"/>
          <a:ext cx="889000" cy="10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66810</xdr:rowOff>
    </xdr:from>
    <xdr:to>
      <xdr:col>76</xdr:col>
      <xdr:colOff>165100</xdr:colOff>
      <xdr:row>96</xdr:row>
      <xdr:rowOff>168410</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4541500" y="1652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13487</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325111" y="16301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28296</xdr:rowOff>
    </xdr:from>
    <xdr:to>
      <xdr:col>71</xdr:col>
      <xdr:colOff>177800</xdr:colOff>
      <xdr:row>97</xdr:row>
      <xdr:rowOff>35413</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2814300" y="16658946"/>
          <a:ext cx="889000" cy="7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110099</xdr:rowOff>
    </xdr:from>
    <xdr:to>
      <xdr:col>72</xdr:col>
      <xdr:colOff>38100</xdr:colOff>
      <xdr:row>97</xdr:row>
      <xdr:rowOff>40249</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3652500" y="1656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56776</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436111" y="1634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103324</xdr:rowOff>
    </xdr:from>
    <xdr:to>
      <xdr:col>67</xdr:col>
      <xdr:colOff>101600</xdr:colOff>
      <xdr:row>97</xdr:row>
      <xdr:rowOff>33474</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2763500" y="1656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50001</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547111" y="16337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99904</xdr:rowOff>
    </xdr:from>
    <xdr:to>
      <xdr:col>85</xdr:col>
      <xdr:colOff>177800</xdr:colOff>
      <xdr:row>97</xdr:row>
      <xdr:rowOff>30054</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6268700" y="16559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78331</xdr:rowOff>
    </xdr:from>
    <xdr:ext cx="534377" cy="259045"/>
    <xdr:sp macro="" textlink="">
      <xdr:nvSpPr>
        <xdr:cNvPr id="707" name="公債費該当値テキスト">
          <a:extLst>
            <a:ext uri="{FF2B5EF4-FFF2-40B4-BE49-F238E27FC236}">
              <a16:creationId xmlns:a16="http://schemas.microsoft.com/office/drawing/2014/main" id="{00000000-0008-0000-0700-0000C3020000}"/>
            </a:ext>
          </a:extLst>
        </xdr:cNvPr>
        <xdr:cNvSpPr txBox="1"/>
      </xdr:nvSpPr>
      <xdr:spPr>
        <a:xfrm>
          <a:off x="16370300" y="16537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130338</xdr:rowOff>
    </xdr:from>
    <xdr:to>
      <xdr:col>81</xdr:col>
      <xdr:colOff>101600</xdr:colOff>
      <xdr:row>97</xdr:row>
      <xdr:rowOff>60488</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5430500" y="1658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51615</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214111" y="16682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145250</xdr:rowOff>
    </xdr:from>
    <xdr:to>
      <xdr:col>76</xdr:col>
      <xdr:colOff>165100</xdr:colOff>
      <xdr:row>97</xdr:row>
      <xdr:rowOff>75400</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4541500" y="1660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66527</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325111" y="16697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156063</xdr:rowOff>
    </xdr:from>
    <xdr:to>
      <xdr:col>72</xdr:col>
      <xdr:colOff>38100</xdr:colOff>
      <xdr:row>97</xdr:row>
      <xdr:rowOff>86213</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3652500" y="1661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77340</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36111" y="1670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148946</xdr:rowOff>
    </xdr:from>
    <xdr:to>
      <xdr:col>67</xdr:col>
      <xdr:colOff>101600</xdr:colOff>
      <xdr:row>97</xdr:row>
      <xdr:rowOff>79096</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2763500" y="16608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70223</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47111" y="16700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155702</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flipV="1">
          <a:off x="22159595" y="5299202"/>
          <a:ext cx="1269" cy="1431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51071</xdr:rowOff>
    </xdr:from>
    <xdr:ext cx="249299" cy="259045"/>
    <xdr:sp macro="" textlink="">
      <xdr:nvSpPr>
        <xdr:cNvPr id="740" name="諸支出金最小値テキスト">
          <a:extLst>
            <a:ext uri="{FF2B5EF4-FFF2-40B4-BE49-F238E27FC236}">
              <a16:creationId xmlns:a16="http://schemas.microsoft.com/office/drawing/2014/main" id="{00000000-0008-0000-0700-0000E4020000}"/>
            </a:ext>
          </a:extLst>
        </xdr:cNvPr>
        <xdr:cNvSpPr txBox="1"/>
      </xdr:nvSpPr>
      <xdr:spPr>
        <a:xfrm>
          <a:off x="22212300" y="67376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102379</xdr:rowOff>
    </xdr:from>
    <xdr:ext cx="469744" cy="259045"/>
    <xdr:sp macro="" textlink="">
      <xdr:nvSpPr>
        <xdr:cNvPr id="742" name="諸支出金最大値テキスト">
          <a:extLst>
            <a:ext uri="{FF2B5EF4-FFF2-40B4-BE49-F238E27FC236}">
              <a16:creationId xmlns:a16="http://schemas.microsoft.com/office/drawing/2014/main" id="{00000000-0008-0000-0700-0000E6020000}"/>
            </a:ext>
          </a:extLst>
        </xdr:cNvPr>
        <xdr:cNvSpPr txBox="1"/>
      </xdr:nvSpPr>
      <xdr:spPr>
        <a:xfrm>
          <a:off x="22212300" y="5074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155702</xdr:rowOff>
    </xdr:from>
    <xdr:to>
      <xdr:col>116</xdr:col>
      <xdr:colOff>152400</xdr:colOff>
      <xdr:row>30</xdr:row>
      <xdr:rowOff>155702</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529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139971</xdr:rowOff>
    </xdr:from>
    <xdr:ext cx="313932" cy="259045"/>
    <xdr:sp macro="" textlink="">
      <xdr:nvSpPr>
        <xdr:cNvPr id="745" name="諸支出金平均値テキスト">
          <a:extLst>
            <a:ext uri="{FF2B5EF4-FFF2-40B4-BE49-F238E27FC236}">
              <a16:creationId xmlns:a16="http://schemas.microsoft.com/office/drawing/2014/main" id="{00000000-0008-0000-0700-0000E9020000}"/>
            </a:ext>
          </a:extLst>
        </xdr:cNvPr>
        <xdr:cNvSpPr txBox="1"/>
      </xdr:nvSpPr>
      <xdr:spPr>
        <a:xfrm>
          <a:off x="22212300" y="648362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117094</xdr:rowOff>
    </xdr:from>
    <xdr:to>
      <xdr:col>116</xdr:col>
      <xdr:colOff>114300</xdr:colOff>
      <xdr:row>39</xdr:row>
      <xdr:rowOff>47244</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2110700" y="66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77470</xdr:rowOff>
    </xdr:from>
    <xdr:to>
      <xdr:col>112</xdr:col>
      <xdr:colOff>38100</xdr:colOff>
      <xdr:row>39</xdr:row>
      <xdr:rowOff>7620</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1272500" y="659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24147</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34017" y="63677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131572</xdr:rowOff>
    </xdr:from>
    <xdr:to>
      <xdr:col>107</xdr:col>
      <xdr:colOff>101600</xdr:colOff>
      <xdr:row>39</xdr:row>
      <xdr:rowOff>61722</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0383500" y="664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78249</xdr:rowOff>
    </xdr:from>
    <xdr:ext cx="313932"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77333" y="64218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154432</xdr:rowOff>
    </xdr:from>
    <xdr:to>
      <xdr:col>102</xdr:col>
      <xdr:colOff>165100</xdr:colOff>
      <xdr:row>39</xdr:row>
      <xdr:rowOff>84582</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9494500" y="666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101109</xdr:rowOff>
    </xdr:from>
    <xdr:ext cx="313932"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88333" y="64447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130810</xdr:rowOff>
    </xdr:from>
    <xdr:to>
      <xdr:col>98</xdr:col>
      <xdr:colOff>38100</xdr:colOff>
      <xdr:row>39</xdr:row>
      <xdr:rowOff>60960</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8605500" y="664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77487</xdr:rowOff>
    </xdr:from>
    <xdr:ext cx="313932"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99333" y="64211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95521</xdr:rowOff>
    </xdr:from>
    <xdr:ext cx="249299" cy="259045"/>
    <xdr:sp macro="" textlink="">
      <xdr:nvSpPr>
        <xdr:cNvPr id="764" name="諸支出金該当値テキスト">
          <a:extLst>
            <a:ext uri="{FF2B5EF4-FFF2-40B4-BE49-F238E27FC236}">
              <a16:creationId xmlns:a16="http://schemas.microsoft.com/office/drawing/2014/main" id="{00000000-0008-0000-0700-0000FC020000}"/>
            </a:ext>
          </a:extLst>
        </xdr:cNvPr>
        <xdr:cNvSpPr txBox="1"/>
      </xdr:nvSpPr>
      <xdr:spPr>
        <a:xfrm>
          <a:off x="22212300" y="66106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a:extLst>
            <a:ext uri="{FF2B5EF4-FFF2-40B4-BE49-F238E27FC236}">
              <a16:creationId xmlns:a16="http://schemas.microsoft.com/office/drawing/2014/main" id="{00000000-0008-0000-0700-000015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a:extLst>
            <a:ext uri="{FF2B5EF4-FFF2-40B4-BE49-F238E27FC236}">
              <a16:creationId xmlns:a16="http://schemas.microsoft.com/office/drawing/2014/main" id="{00000000-0008-0000-0700-000017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a:extLst>
            <a:ext uri="{FF2B5EF4-FFF2-40B4-BE49-F238E27FC236}">
              <a16:creationId xmlns:a16="http://schemas.microsoft.com/office/drawing/2014/main" id="{00000000-0008-0000-0700-00001A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a:extLst>
            <a:ext uri="{FF2B5EF4-FFF2-40B4-BE49-F238E27FC236}">
              <a16:creationId xmlns:a16="http://schemas.microsoft.com/office/drawing/2014/main" id="{00000000-0008-0000-0700-00002D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ysClr val="windowText" lastClr="000000"/>
              </a:solidFill>
              <a:effectLst/>
              <a:latin typeface="+mn-lt"/>
              <a:ea typeface="+mn-ea"/>
              <a:cs typeface="+mn-cs"/>
            </a:rPr>
            <a:t>・令和</a:t>
          </a:r>
          <a:r>
            <a:rPr kumimoji="1" lang="en-US" altLang="ja-JP" sz="1100" b="0" i="0" baseline="0">
              <a:solidFill>
                <a:sysClr val="windowText" lastClr="000000"/>
              </a:solidFill>
              <a:effectLst/>
              <a:latin typeface="+mn-lt"/>
              <a:ea typeface="+mn-ea"/>
              <a:cs typeface="+mn-cs"/>
            </a:rPr>
            <a:t>4</a:t>
          </a:r>
          <a:r>
            <a:rPr kumimoji="1" lang="ja-JP" altLang="ja-JP" sz="1100" b="0" i="0" baseline="0">
              <a:solidFill>
                <a:sysClr val="windowText" lastClr="000000"/>
              </a:solidFill>
              <a:effectLst/>
              <a:latin typeface="+mn-lt"/>
              <a:ea typeface="+mn-ea"/>
              <a:cs typeface="+mn-cs"/>
            </a:rPr>
            <a:t>年度決算で、類似団体平均値よりも高い項目⇒議会費、民生費、</a:t>
          </a:r>
          <a:r>
            <a:rPr kumimoji="1" lang="ja-JP" altLang="en-US" sz="1100" b="0" i="0" baseline="0">
              <a:solidFill>
                <a:sysClr val="windowText" lastClr="000000"/>
              </a:solidFill>
              <a:effectLst/>
              <a:latin typeface="+mn-lt"/>
              <a:ea typeface="+mn-ea"/>
              <a:cs typeface="+mn-cs"/>
            </a:rPr>
            <a:t>農林水産業</a:t>
          </a:r>
          <a:r>
            <a:rPr kumimoji="1" lang="ja-JP" altLang="ja-JP" sz="1100" b="0" i="0" baseline="0">
              <a:solidFill>
                <a:sysClr val="windowText" lastClr="000000"/>
              </a:solidFill>
              <a:effectLst/>
              <a:latin typeface="+mn-lt"/>
              <a:ea typeface="+mn-ea"/>
              <a:cs typeface="+mn-cs"/>
            </a:rPr>
            <a:t>費、消防費、教育費、災害復旧費</a:t>
          </a:r>
          <a:endParaRPr lang="ja-JP" altLang="ja-JP" sz="1400">
            <a:solidFill>
              <a:sysClr val="windowText" lastClr="000000"/>
            </a:solidFill>
            <a:effectLst/>
          </a:endParaRPr>
        </a:p>
        <a:p>
          <a:pPr eaLnBrk="1" fontAlgn="auto" latinLnBrk="0" hangingPunct="1"/>
          <a:r>
            <a:rPr kumimoji="1" lang="ja-JP" altLang="ja-JP" sz="1100" b="0" i="0" baseline="0">
              <a:solidFill>
                <a:srgbClr val="FF0000"/>
              </a:solidFill>
              <a:effectLst/>
              <a:latin typeface="+mn-lt"/>
              <a:ea typeface="+mn-ea"/>
              <a:cs typeface="+mn-cs"/>
            </a:rPr>
            <a:t>　</a:t>
          </a:r>
          <a:r>
            <a:rPr kumimoji="1" lang="ja-JP" altLang="en-US" sz="1100" b="0" i="0" baseline="0">
              <a:solidFill>
                <a:sysClr val="windowText" lastClr="000000"/>
              </a:solidFill>
              <a:effectLst/>
              <a:latin typeface="+mn-lt"/>
              <a:ea typeface="+mn-ea"/>
              <a:cs typeface="+mn-cs"/>
            </a:rPr>
            <a:t>商工</a:t>
          </a:r>
          <a:r>
            <a:rPr kumimoji="1" lang="ja-JP" altLang="ja-JP" sz="1100" b="0" i="0" baseline="0">
              <a:solidFill>
                <a:sysClr val="windowText" lastClr="000000"/>
              </a:solidFill>
              <a:effectLst/>
              <a:latin typeface="+mn-lt"/>
              <a:ea typeface="+mn-ea"/>
              <a:cs typeface="+mn-cs"/>
            </a:rPr>
            <a:t>費は、</a:t>
          </a:r>
          <a:r>
            <a:rPr kumimoji="1" lang="ja-JP" altLang="en-US" sz="1100" b="0" i="0" baseline="0">
              <a:solidFill>
                <a:sysClr val="windowText" lastClr="000000"/>
              </a:solidFill>
              <a:effectLst/>
              <a:latin typeface="+mn-lt"/>
              <a:ea typeface="+mn-ea"/>
              <a:cs typeface="+mn-cs"/>
            </a:rPr>
            <a:t>物価高騰対応事業や新型コロナ臨時交付金及び重点交付金事業などに</a:t>
          </a:r>
          <a:r>
            <a:rPr kumimoji="1" lang="ja-JP" altLang="ja-JP" sz="1100" b="0" i="0" baseline="0">
              <a:solidFill>
                <a:sysClr val="windowText" lastClr="000000"/>
              </a:solidFill>
              <a:effectLst/>
              <a:latin typeface="+mn-lt"/>
              <a:ea typeface="+mn-ea"/>
              <a:cs typeface="+mn-cs"/>
            </a:rPr>
            <a:t>より前年</a:t>
          </a:r>
          <a:r>
            <a:rPr kumimoji="1" lang="ja-JP" altLang="en-US" sz="1100" b="0" i="0" baseline="0">
              <a:solidFill>
                <a:sysClr val="windowText" lastClr="000000"/>
              </a:solidFill>
              <a:effectLst/>
              <a:latin typeface="+mn-lt"/>
              <a:ea typeface="+mn-ea"/>
              <a:cs typeface="+mn-cs"/>
            </a:rPr>
            <a:t>度</a:t>
          </a:r>
          <a:r>
            <a:rPr kumimoji="1" lang="ja-JP" altLang="ja-JP" sz="1100" b="0" i="0" baseline="0">
              <a:solidFill>
                <a:sysClr val="windowText" lastClr="000000"/>
              </a:solidFill>
              <a:effectLst/>
              <a:latin typeface="+mn-lt"/>
              <a:ea typeface="+mn-ea"/>
              <a:cs typeface="+mn-cs"/>
            </a:rPr>
            <a:t>よりも増加している。</a:t>
          </a:r>
          <a:endParaRPr lang="ja-JP" altLang="ja-JP" sz="1400">
            <a:solidFill>
              <a:sysClr val="windowText" lastClr="000000"/>
            </a:solidFill>
            <a:effectLst/>
          </a:endParaRPr>
        </a:p>
        <a:p>
          <a:pPr eaLnBrk="1" fontAlgn="auto" latinLnBrk="0" hangingPunct="1"/>
          <a:r>
            <a:rPr kumimoji="1" lang="ja-JP" altLang="ja-JP" sz="1100" b="0" i="0" baseline="0">
              <a:solidFill>
                <a:srgbClr val="FF0000"/>
              </a:solidFill>
              <a:effectLst/>
              <a:latin typeface="+mn-lt"/>
              <a:ea typeface="+mn-ea"/>
              <a:cs typeface="+mn-cs"/>
            </a:rPr>
            <a:t>　</a:t>
          </a:r>
          <a:r>
            <a:rPr kumimoji="1" lang="ja-JP" altLang="ja-JP" sz="1100" b="0" i="0" baseline="0">
              <a:solidFill>
                <a:sysClr val="windowText" lastClr="000000"/>
              </a:solidFill>
              <a:effectLst/>
              <a:latin typeface="+mn-lt"/>
              <a:ea typeface="+mn-ea"/>
              <a:cs typeface="+mn-cs"/>
            </a:rPr>
            <a:t>災害復旧費は、令和</a:t>
          </a:r>
          <a:r>
            <a:rPr kumimoji="1" lang="en-US" altLang="ja-JP" sz="1100" b="0" i="0" baseline="0">
              <a:solidFill>
                <a:sysClr val="windowText" lastClr="000000"/>
              </a:solidFill>
              <a:effectLst/>
              <a:latin typeface="+mn-lt"/>
              <a:ea typeface="+mn-ea"/>
              <a:cs typeface="+mn-cs"/>
            </a:rPr>
            <a:t>2</a:t>
          </a:r>
          <a:r>
            <a:rPr kumimoji="1" lang="ja-JP" altLang="ja-JP" sz="1100" b="0" i="0" baseline="0">
              <a:solidFill>
                <a:sysClr val="windowText" lastClr="000000"/>
              </a:solidFill>
              <a:effectLst/>
              <a:latin typeface="+mn-lt"/>
              <a:ea typeface="+mn-ea"/>
              <a:cs typeface="+mn-cs"/>
            </a:rPr>
            <a:t>年</a:t>
          </a:r>
          <a:r>
            <a:rPr kumimoji="1" lang="en-US" altLang="ja-JP" sz="1100" b="0" i="0" baseline="0">
              <a:solidFill>
                <a:sysClr val="windowText" lastClr="000000"/>
              </a:solidFill>
              <a:effectLst/>
              <a:latin typeface="+mn-lt"/>
              <a:ea typeface="+mn-ea"/>
              <a:cs typeface="+mn-cs"/>
            </a:rPr>
            <a:t>7</a:t>
          </a:r>
          <a:r>
            <a:rPr kumimoji="1" lang="ja-JP" altLang="ja-JP" sz="1100" b="0" i="0" baseline="0">
              <a:solidFill>
                <a:sysClr val="windowText" lastClr="000000"/>
              </a:solidFill>
              <a:effectLst/>
              <a:latin typeface="+mn-lt"/>
              <a:ea typeface="+mn-ea"/>
              <a:cs typeface="+mn-cs"/>
            </a:rPr>
            <a:t>月豪雨に加え令和</a:t>
          </a:r>
          <a:r>
            <a:rPr kumimoji="1" lang="en-US" altLang="ja-JP" sz="1100" b="0" i="0" baseline="0">
              <a:solidFill>
                <a:sysClr val="windowText" lastClr="000000"/>
              </a:solidFill>
              <a:effectLst/>
              <a:latin typeface="+mn-lt"/>
              <a:ea typeface="+mn-ea"/>
              <a:cs typeface="+mn-cs"/>
            </a:rPr>
            <a:t>3</a:t>
          </a:r>
          <a:r>
            <a:rPr kumimoji="1" lang="ja-JP" altLang="ja-JP" sz="1100" b="0" i="0" baseline="0">
              <a:solidFill>
                <a:sysClr val="windowText" lastClr="000000"/>
              </a:solidFill>
              <a:effectLst/>
              <a:latin typeface="+mn-lt"/>
              <a:ea typeface="+mn-ea"/>
              <a:cs typeface="+mn-cs"/>
            </a:rPr>
            <a:t>年大雨にて被災した河川や道路、農林水産施設等の復旧に伴い</a:t>
          </a:r>
          <a:r>
            <a:rPr kumimoji="1" lang="ja-JP" altLang="en-US" sz="1100" b="0" i="0" baseline="0">
              <a:solidFill>
                <a:sysClr val="windowText" lastClr="000000"/>
              </a:solidFill>
              <a:effectLst/>
              <a:latin typeface="+mn-lt"/>
              <a:ea typeface="+mn-ea"/>
              <a:cs typeface="+mn-cs"/>
            </a:rPr>
            <a:t>前年度から</a:t>
          </a:r>
          <a:r>
            <a:rPr kumimoji="1" lang="ja-JP" altLang="ja-JP" sz="1100" b="0" i="0" baseline="0">
              <a:solidFill>
                <a:sysClr val="windowText" lastClr="000000"/>
              </a:solidFill>
              <a:effectLst/>
              <a:latin typeface="+mn-lt"/>
              <a:ea typeface="+mn-ea"/>
              <a:cs typeface="+mn-cs"/>
            </a:rPr>
            <a:t>増加している。</a:t>
          </a:r>
          <a:endParaRPr lang="ja-JP" altLang="ja-JP" sz="1400">
            <a:solidFill>
              <a:sysClr val="windowText" lastClr="000000"/>
            </a:solidFill>
            <a:effectLst/>
          </a:endParaRPr>
        </a:p>
        <a:p>
          <a:pPr eaLnBrk="1" fontAlgn="auto" latinLnBrk="0" hangingPunct="1"/>
          <a:r>
            <a:rPr kumimoji="1" lang="ja-JP" altLang="ja-JP" sz="1100" b="0" i="0" baseline="0">
              <a:solidFill>
                <a:sysClr val="windowText" lastClr="000000"/>
              </a:solidFill>
              <a:effectLst/>
              <a:latin typeface="+mn-lt"/>
              <a:ea typeface="+mn-ea"/>
              <a:cs typeface="+mn-cs"/>
            </a:rPr>
            <a:t>・令和</a:t>
          </a:r>
          <a:r>
            <a:rPr kumimoji="1" lang="en-US" altLang="ja-JP" sz="1100" b="0" i="0" baseline="0">
              <a:solidFill>
                <a:sysClr val="windowText" lastClr="000000"/>
              </a:solidFill>
              <a:effectLst/>
              <a:latin typeface="+mn-lt"/>
              <a:ea typeface="+mn-ea"/>
              <a:cs typeface="+mn-cs"/>
            </a:rPr>
            <a:t>4</a:t>
          </a:r>
          <a:r>
            <a:rPr kumimoji="1" lang="ja-JP" altLang="ja-JP" sz="1100" b="0" i="0" baseline="0">
              <a:solidFill>
                <a:sysClr val="windowText" lastClr="000000"/>
              </a:solidFill>
              <a:effectLst/>
              <a:latin typeface="+mn-lt"/>
              <a:ea typeface="+mn-ea"/>
              <a:cs typeface="+mn-cs"/>
            </a:rPr>
            <a:t>年度決算で、類似団体平均値よりも低い項目⇒</a:t>
          </a:r>
          <a:r>
            <a:rPr kumimoji="1" lang="ja-JP" altLang="en-US" sz="1100" b="0" i="0" baseline="0">
              <a:solidFill>
                <a:sysClr val="windowText" lastClr="000000"/>
              </a:solidFill>
              <a:effectLst/>
              <a:latin typeface="+mn-lt"/>
              <a:ea typeface="+mn-ea"/>
              <a:cs typeface="+mn-cs"/>
            </a:rPr>
            <a:t>総務費、</a:t>
          </a:r>
          <a:r>
            <a:rPr kumimoji="1" lang="ja-JP" altLang="ja-JP" sz="1100" b="0" i="0" baseline="0">
              <a:solidFill>
                <a:sysClr val="windowText" lastClr="000000"/>
              </a:solidFill>
              <a:effectLst/>
              <a:latin typeface="+mn-lt"/>
              <a:ea typeface="+mn-ea"/>
              <a:cs typeface="+mn-cs"/>
            </a:rPr>
            <a:t>衛生費、労働費、商工費、土木費、公債費、諸支出金</a:t>
          </a:r>
          <a:endParaRPr lang="ja-JP" altLang="ja-JP" sz="1400">
            <a:solidFill>
              <a:sysClr val="windowText" lastClr="000000"/>
            </a:solidFill>
            <a:effectLst/>
          </a:endParaRPr>
        </a:p>
        <a:p>
          <a:pPr eaLnBrk="1" fontAlgn="auto" latinLnBrk="0" hangingPunct="1"/>
          <a:r>
            <a:rPr kumimoji="1" lang="ja-JP" altLang="ja-JP" sz="1100" b="0" i="0" baseline="0">
              <a:solidFill>
                <a:srgbClr val="FF0000"/>
              </a:solidFill>
              <a:effectLst/>
              <a:latin typeface="+mn-lt"/>
              <a:ea typeface="+mn-ea"/>
              <a:cs typeface="+mn-cs"/>
            </a:rPr>
            <a:t>　</a:t>
          </a:r>
          <a:r>
            <a:rPr kumimoji="1" lang="ja-JP" altLang="ja-JP" sz="1100" b="0" i="0" baseline="0">
              <a:solidFill>
                <a:sysClr val="windowText" lastClr="000000"/>
              </a:solidFill>
              <a:effectLst/>
              <a:latin typeface="+mn-lt"/>
              <a:ea typeface="+mn-ea"/>
              <a:cs typeface="+mn-cs"/>
            </a:rPr>
            <a:t>公債費は</a:t>
          </a:r>
          <a:r>
            <a:rPr kumimoji="1" lang="ja-JP" altLang="en-US" sz="1100" b="0" i="0" baseline="0">
              <a:solidFill>
                <a:sysClr val="windowText" lastClr="000000"/>
              </a:solidFill>
              <a:effectLst/>
              <a:latin typeface="+mn-lt"/>
              <a:ea typeface="+mn-ea"/>
              <a:cs typeface="+mn-cs"/>
            </a:rPr>
            <a:t>、その年度の起債発行額が起債償還額を超えないよう発行額の調整を行っており、</a:t>
          </a:r>
          <a:r>
            <a:rPr kumimoji="1" lang="ja-JP" altLang="ja-JP" sz="1100" b="0" i="0" baseline="0">
              <a:solidFill>
                <a:sysClr val="windowText" lastClr="000000"/>
              </a:solidFill>
              <a:effectLst/>
              <a:latin typeface="+mn-lt"/>
              <a:ea typeface="+mn-ea"/>
              <a:cs typeface="+mn-cs"/>
            </a:rPr>
            <a:t>類似団体平均値よりも低い水準</a:t>
          </a:r>
          <a:r>
            <a:rPr kumimoji="1" lang="ja-JP" altLang="en-US" sz="1100" b="0" i="0" baseline="0">
              <a:solidFill>
                <a:sysClr val="windowText" lastClr="000000"/>
              </a:solidFill>
              <a:effectLst/>
              <a:latin typeface="+mn-lt"/>
              <a:ea typeface="+mn-ea"/>
              <a:cs typeface="+mn-cs"/>
            </a:rPr>
            <a:t>に</a:t>
          </a:r>
          <a:r>
            <a:rPr kumimoji="1" lang="ja-JP" altLang="ja-JP" sz="1100" b="0" i="0" baseline="0">
              <a:solidFill>
                <a:sysClr val="windowText" lastClr="000000"/>
              </a:solidFill>
              <a:effectLst/>
              <a:latin typeface="+mn-lt"/>
              <a:ea typeface="+mn-ea"/>
              <a:cs typeface="+mn-cs"/>
            </a:rPr>
            <a:t>なっている</a:t>
          </a:r>
          <a:r>
            <a:rPr kumimoji="1" lang="ja-JP" altLang="en-US" sz="1100" b="0" i="0" baseline="0">
              <a:solidFill>
                <a:sysClr val="windowText" lastClr="000000"/>
              </a:solidFill>
              <a:effectLst/>
              <a:latin typeface="+mn-lt"/>
              <a:ea typeface="+mn-ea"/>
              <a:cs typeface="+mn-cs"/>
            </a:rPr>
            <a:t>ものの</a:t>
          </a:r>
          <a:r>
            <a:rPr kumimoji="1" lang="ja-JP" altLang="ja-JP" sz="1100" b="0" i="0" baseline="0">
              <a:solidFill>
                <a:sysClr val="windowText" lastClr="000000"/>
              </a:solidFill>
              <a:effectLst/>
              <a:latin typeface="+mn-lt"/>
              <a:ea typeface="+mn-ea"/>
              <a:cs typeface="+mn-cs"/>
            </a:rPr>
            <a:t>、</a:t>
          </a:r>
          <a:r>
            <a:rPr kumimoji="1" lang="ja-JP" altLang="en-US" sz="1100" b="0" i="0" baseline="0">
              <a:solidFill>
                <a:sysClr val="windowText" lastClr="000000"/>
              </a:solidFill>
              <a:effectLst/>
              <a:latin typeface="+mn-lt"/>
              <a:ea typeface="+mn-ea"/>
              <a:cs typeface="+mn-cs"/>
            </a:rPr>
            <a:t>今後は</a:t>
          </a:r>
          <a:r>
            <a:rPr kumimoji="1" lang="ja-JP" altLang="ja-JP" sz="1100" b="0" i="0" baseline="0">
              <a:solidFill>
                <a:sysClr val="windowText" lastClr="000000"/>
              </a:solidFill>
              <a:effectLst/>
              <a:latin typeface="+mn-lt"/>
              <a:ea typeface="+mn-ea"/>
              <a:cs typeface="+mn-cs"/>
            </a:rPr>
            <a:t>新中学校建設事業、令和</a:t>
          </a:r>
          <a:r>
            <a:rPr kumimoji="1" lang="en-US" altLang="ja-JP" sz="1100" b="0" i="0" baseline="0">
              <a:solidFill>
                <a:sysClr val="windowText" lastClr="000000"/>
              </a:solidFill>
              <a:effectLst/>
              <a:latin typeface="+mn-lt"/>
              <a:ea typeface="+mn-ea"/>
              <a:cs typeface="+mn-cs"/>
            </a:rPr>
            <a:t>2</a:t>
          </a:r>
          <a:r>
            <a:rPr kumimoji="1" lang="ja-JP" altLang="ja-JP" sz="1100" b="0" i="0" baseline="0">
              <a:solidFill>
                <a:sysClr val="windowText" lastClr="000000"/>
              </a:solidFill>
              <a:effectLst/>
              <a:latin typeface="+mn-lt"/>
              <a:ea typeface="+mn-ea"/>
              <a:cs typeface="+mn-cs"/>
            </a:rPr>
            <a:t>年</a:t>
          </a:r>
          <a:r>
            <a:rPr kumimoji="1" lang="en-US" altLang="ja-JP" sz="1100" b="0" i="0" baseline="0">
              <a:solidFill>
                <a:sysClr val="windowText" lastClr="000000"/>
              </a:solidFill>
              <a:effectLst/>
              <a:latin typeface="+mn-lt"/>
              <a:ea typeface="+mn-ea"/>
              <a:cs typeface="+mn-cs"/>
            </a:rPr>
            <a:t>7</a:t>
          </a:r>
          <a:r>
            <a:rPr kumimoji="1" lang="ja-JP" altLang="ja-JP" sz="1100" b="0" i="0" baseline="0">
              <a:solidFill>
                <a:sysClr val="windowText" lastClr="000000"/>
              </a:solidFill>
              <a:effectLst/>
              <a:latin typeface="+mn-lt"/>
              <a:ea typeface="+mn-ea"/>
              <a:cs typeface="+mn-cs"/>
            </a:rPr>
            <a:t>月豪雨</a:t>
          </a:r>
          <a:r>
            <a:rPr kumimoji="1" lang="ja-JP" altLang="en-US" sz="1100" b="0" i="0" baseline="0">
              <a:solidFill>
                <a:sysClr val="windowText" lastClr="000000"/>
              </a:solidFill>
              <a:effectLst/>
              <a:latin typeface="+mn-lt"/>
              <a:ea typeface="+mn-ea"/>
              <a:cs typeface="+mn-cs"/>
            </a:rPr>
            <a:t>、令和</a:t>
          </a:r>
          <a:r>
            <a:rPr kumimoji="1" lang="en-US" altLang="ja-JP" sz="1100" b="0" i="0" baseline="0">
              <a:solidFill>
                <a:sysClr val="windowText" lastClr="000000"/>
              </a:solidFill>
              <a:effectLst/>
              <a:latin typeface="+mn-lt"/>
              <a:ea typeface="+mn-ea"/>
              <a:cs typeface="+mn-cs"/>
            </a:rPr>
            <a:t>3</a:t>
          </a:r>
          <a:r>
            <a:rPr kumimoji="1" lang="ja-JP" altLang="en-US" sz="1100" b="0" i="0" baseline="0">
              <a:solidFill>
                <a:sysClr val="windowText" lastClr="000000"/>
              </a:solidFill>
              <a:effectLst/>
              <a:latin typeface="+mn-lt"/>
              <a:ea typeface="+mn-ea"/>
              <a:cs typeface="+mn-cs"/>
            </a:rPr>
            <a:t>年</a:t>
          </a:r>
          <a:r>
            <a:rPr kumimoji="1" lang="en-US" altLang="ja-JP" sz="1100" b="0" i="0" baseline="0">
              <a:solidFill>
                <a:sysClr val="windowText" lastClr="000000"/>
              </a:solidFill>
              <a:effectLst/>
              <a:latin typeface="+mn-lt"/>
              <a:ea typeface="+mn-ea"/>
              <a:cs typeface="+mn-cs"/>
            </a:rPr>
            <a:t>8</a:t>
          </a:r>
          <a:r>
            <a:rPr kumimoji="1" lang="ja-JP" altLang="en-US" sz="1100" b="0" i="0" baseline="0">
              <a:solidFill>
                <a:sysClr val="windowText" lastClr="000000"/>
              </a:solidFill>
              <a:effectLst/>
              <a:latin typeface="+mn-lt"/>
              <a:ea typeface="+mn-ea"/>
              <a:cs typeface="+mn-cs"/>
            </a:rPr>
            <a:t>月大雨</a:t>
          </a:r>
          <a:r>
            <a:rPr kumimoji="1" lang="ja-JP" altLang="ja-JP" sz="1100" b="0" i="0" baseline="0">
              <a:solidFill>
                <a:sysClr val="windowText" lastClr="000000"/>
              </a:solidFill>
              <a:effectLst/>
              <a:latin typeface="+mn-lt"/>
              <a:ea typeface="+mn-ea"/>
              <a:cs typeface="+mn-cs"/>
            </a:rPr>
            <a:t>に係る災害復旧事業の償還が始まることから増加傾向に転じていくと</a:t>
          </a:r>
          <a:r>
            <a:rPr kumimoji="1" lang="ja-JP" altLang="en-US" sz="1100" b="0" i="0" baseline="0">
              <a:solidFill>
                <a:sysClr val="windowText" lastClr="000000"/>
              </a:solidFill>
              <a:effectLst/>
              <a:latin typeface="+mn-lt"/>
              <a:ea typeface="+mn-ea"/>
              <a:cs typeface="+mn-cs"/>
            </a:rPr>
            <a:t>考えられる</a:t>
          </a:r>
          <a:r>
            <a:rPr kumimoji="1" lang="ja-JP" altLang="ja-JP" sz="1100" b="0" i="0" baseline="0">
              <a:solidFill>
                <a:sysClr val="windowText" lastClr="000000"/>
              </a:solidFill>
              <a:effectLst/>
              <a:latin typeface="+mn-lt"/>
              <a:ea typeface="+mn-ea"/>
              <a:cs typeface="+mn-cs"/>
            </a:rPr>
            <a:t>。</a:t>
          </a:r>
          <a:endParaRPr lang="ja-JP" altLang="ja-JP" sz="1400">
            <a:solidFill>
              <a:sysClr val="windowText" lastClr="000000"/>
            </a:solidFill>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大分県玖珠町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b="0" i="0" baseline="0">
              <a:solidFill>
                <a:srgbClr val="FF0000"/>
              </a:solidFill>
              <a:effectLst/>
              <a:latin typeface="+mn-lt"/>
              <a:ea typeface="+mn-ea"/>
              <a:cs typeface="+mn-cs"/>
            </a:rPr>
            <a:t>　</a:t>
          </a:r>
          <a:r>
            <a:rPr kumimoji="1" lang="ja-JP" altLang="ja-JP" sz="1100" b="0" i="0" baseline="0">
              <a:solidFill>
                <a:sysClr val="windowText" lastClr="000000"/>
              </a:solidFill>
              <a:effectLst/>
              <a:latin typeface="+mn-lt"/>
              <a:ea typeface="+mn-ea"/>
              <a:cs typeface="+mn-cs"/>
            </a:rPr>
            <a:t>令和</a:t>
          </a:r>
          <a:r>
            <a:rPr kumimoji="1" lang="en-US" altLang="ja-JP" sz="1100" b="0" i="0" baseline="0">
              <a:solidFill>
                <a:sysClr val="windowText" lastClr="000000"/>
              </a:solidFill>
              <a:effectLst/>
              <a:latin typeface="+mn-lt"/>
              <a:ea typeface="+mn-ea"/>
              <a:cs typeface="+mn-cs"/>
            </a:rPr>
            <a:t>4</a:t>
          </a:r>
          <a:r>
            <a:rPr kumimoji="1" lang="ja-JP" altLang="ja-JP" sz="1100" b="0" i="0" baseline="0">
              <a:solidFill>
                <a:sysClr val="windowText" lastClr="000000"/>
              </a:solidFill>
              <a:effectLst/>
              <a:latin typeface="+mn-lt"/>
              <a:ea typeface="+mn-ea"/>
              <a:cs typeface="+mn-cs"/>
            </a:rPr>
            <a:t>年度については、</a:t>
          </a:r>
          <a:r>
            <a:rPr kumimoji="1" lang="ja-JP" altLang="en-US" sz="1100" b="0" i="0" baseline="0">
              <a:solidFill>
                <a:sysClr val="windowText" lastClr="000000"/>
              </a:solidFill>
              <a:effectLst/>
              <a:latin typeface="+mn-lt"/>
              <a:ea typeface="+mn-ea"/>
              <a:cs typeface="+mn-cs"/>
            </a:rPr>
            <a:t>新中学校建設事業に伴う過疎対策事業債、</a:t>
          </a:r>
          <a:r>
            <a:rPr kumimoji="1" lang="ja-JP" altLang="ja-JP" sz="1100" b="0" i="0" baseline="0">
              <a:solidFill>
                <a:sysClr val="windowText" lastClr="000000"/>
              </a:solidFill>
              <a:effectLst/>
              <a:latin typeface="+mn-lt"/>
              <a:ea typeface="+mn-ea"/>
              <a:cs typeface="+mn-cs"/>
            </a:rPr>
            <a:t>令和</a:t>
          </a:r>
          <a:r>
            <a:rPr kumimoji="1" lang="en-US" altLang="ja-JP" sz="1100" b="0" i="0" baseline="0">
              <a:solidFill>
                <a:sysClr val="windowText" lastClr="000000"/>
              </a:solidFill>
              <a:effectLst/>
              <a:latin typeface="+mn-lt"/>
              <a:ea typeface="+mn-ea"/>
              <a:cs typeface="+mn-cs"/>
            </a:rPr>
            <a:t>2</a:t>
          </a:r>
          <a:r>
            <a:rPr kumimoji="1" lang="ja-JP" altLang="ja-JP" sz="1100" b="0" i="0" baseline="0">
              <a:solidFill>
                <a:sysClr val="windowText" lastClr="000000"/>
              </a:solidFill>
              <a:effectLst/>
              <a:latin typeface="+mn-lt"/>
              <a:ea typeface="+mn-ea"/>
              <a:cs typeface="+mn-cs"/>
            </a:rPr>
            <a:t>年</a:t>
          </a:r>
          <a:r>
            <a:rPr kumimoji="1" lang="en-US" altLang="ja-JP" sz="1100" b="0" i="0" baseline="0">
              <a:solidFill>
                <a:sysClr val="windowText" lastClr="000000"/>
              </a:solidFill>
              <a:effectLst/>
              <a:latin typeface="+mn-lt"/>
              <a:ea typeface="+mn-ea"/>
              <a:cs typeface="+mn-cs"/>
            </a:rPr>
            <a:t>7</a:t>
          </a:r>
          <a:r>
            <a:rPr kumimoji="1" lang="ja-JP" altLang="ja-JP" sz="1100" b="0" i="0" baseline="0">
              <a:solidFill>
                <a:sysClr val="windowText" lastClr="000000"/>
              </a:solidFill>
              <a:effectLst/>
              <a:latin typeface="+mn-lt"/>
              <a:ea typeface="+mn-ea"/>
              <a:cs typeface="+mn-cs"/>
            </a:rPr>
            <a:t>月豪雨</a:t>
          </a:r>
          <a:r>
            <a:rPr kumimoji="1" lang="ja-JP" altLang="en-US" sz="1100" b="0" i="0" baseline="0">
              <a:solidFill>
                <a:sysClr val="windowText" lastClr="000000"/>
              </a:solidFill>
              <a:effectLst/>
              <a:latin typeface="+mn-lt"/>
              <a:ea typeface="+mn-ea"/>
              <a:cs typeface="+mn-cs"/>
            </a:rPr>
            <a:t>及び令和</a:t>
          </a:r>
          <a:r>
            <a:rPr kumimoji="1" lang="en-US" altLang="ja-JP" sz="1100" b="0" i="0" baseline="0">
              <a:solidFill>
                <a:sysClr val="windowText" lastClr="000000"/>
              </a:solidFill>
              <a:effectLst/>
              <a:latin typeface="+mn-lt"/>
              <a:ea typeface="+mn-ea"/>
              <a:cs typeface="+mn-cs"/>
            </a:rPr>
            <a:t>3</a:t>
          </a:r>
          <a:r>
            <a:rPr kumimoji="1" lang="ja-JP" altLang="en-US" sz="1100" b="0" i="0" baseline="0">
              <a:solidFill>
                <a:sysClr val="windowText" lastClr="000000"/>
              </a:solidFill>
              <a:effectLst/>
              <a:latin typeface="+mn-lt"/>
              <a:ea typeface="+mn-ea"/>
              <a:cs typeface="+mn-cs"/>
            </a:rPr>
            <a:t>年</a:t>
          </a:r>
          <a:r>
            <a:rPr kumimoji="1" lang="en-US" altLang="ja-JP" sz="1100" b="0" i="0" baseline="0">
              <a:solidFill>
                <a:sysClr val="windowText" lastClr="000000"/>
              </a:solidFill>
              <a:effectLst/>
              <a:latin typeface="+mn-lt"/>
              <a:ea typeface="+mn-ea"/>
              <a:cs typeface="+mn-cs"/>
            </a:rPr>
            <a:t>8</a:t>
          </a:r>
          <a:r>
            <a:rPr kumimoji="1" lang="ja-JP" altLang="en-US" sz="1100" b="0" i="0" baseline="0">
              <a:solidFill>
                <a:sysClr val="windowText" lastClr="000000"/>
              </a:solidFill>
              <a:effectLst/>
              <a:latin typeface="+mn-lt"/>
              <a:ea typeface="+mn-ea"/>
              <a:cs typeface="+mn-cs"/>
            </a:rPr>
            <a:t>月大雨</a:t>
          </a:r>
          <a:r>
            <a:rPr kumimoji="1" lang="ja-JP" altLang="ja-JP" sz="1100" b="0" i="0" baseline="0">
              <a:solidFill>
                <a:sysClr val="windowText" lastClr="000000"/>
              </a:solidFill>
              <a:effectLst/>
              <a:latin typeface="+mn-lt"/>
              <a:ea typeface="+mn-ea"/>
              <a:cs typeface="+mn-cs"/>
            </a:rPr>
            <a:t>に係る災害復旧</a:t>
          </a:r>
          <a:r>
            <a:rPr kumimoji="1" lang="ja-JP" altLang="en-US" sz="1100" b="0" i="0" baseline="0">
              <a:solidFill>
                <a:sysClr val="windowText" lastClr="000000"/>
              </a:solidFill>
              <a:effectLst/>
              <a:latin typeface="+mn-lt"/>
              <a:ea typeface="+mn-ea"/>
              <a:cs typeface="+mn-cs"/>
            </a:rPr>
            <a:t>事業等の災害復旧事業債による公債費の増加等の影響もあり、前年対比では好転しているものの、依然として</a:t>
          </a:r>
          <a:r>
            <a:rPr kumimoji="1" lang="ja-JP" altLang="ja-JP" sz="1100" b="0" i="0" baseline="0">
              <a:solidFill>
                <a:sysClr val="windowText" lastClr="000000"/>
              </a:solidFill>
              <a:effectLst/>
              <a:latin typeface="+mn-lt"/>
              <a:ea typeface="+mn-ea"/>
              <a:cs typeface="+mn-cs"/>
            </a:rPr>
            <a:t>実質単年度収支は赤字であ</a:t>
          </a:r>
          <a:r>
            <a:rPr kumimoji="1" lang="ja-JP" altLang="en-US" sz="1100" b="0" i="0" baseline="0">
              <a:solidFill>
                <a:sysClr val="windowText" lastClr="000000"/>
              </a:solidFill>
              <a:effectLst/>
              <a:latin typeface="+mn-lt"/>
              <a:ea typeface="+mn-ea"/>
              <a:cs typeface="+mn-cs"/>
            </a:rPr>
            <a:t>る</a:t>
          </a:r>
          <a:r>
            <a:rPr kumimoji="1" lang="ja-JP" altLang="ja-JP" sz="1100" b="0" i="0" baseline="0">
              <a:solidFill>
                <a:sysClr val="windowText" lastClr="000000"/>
              </a:solidFill>
              <a:effectLst/>
              <a:latin typeface="+mn-lt"/>
              <a:ea typeface="+mn-ea"/>
              <a:cs typeface="+mn-cs"/>
            </a:rPr>
            <a:t>。</a:t>
          </a:r>
          <a:r>
            <a:rPr kumimoji="1" lang="ja-JP" altLang="en-US" sz="1100" b="0" i="0" baseline="0">
              <a:solidFill>
                <a:sysClr val="windowText" lastClr="000000"/>
              </a:solidFill>
              <a:effectLst/>
              <a:latin typeface="+mn-lt"/>
              <a:ea typeface="+mn-ea"/>
              <a:cs typeface="+mn-cs"/>
            </a:rPr>
            <a:t>また、</a:t>
          </a:r>
          <a:r>
            <a:rPr kumimoji="1" lang="ja-JP" altLang="ja-JP" sz="1100" b="0" i="0" baseline="0">
              <a:solidFill>
                <a:sysClr val="windowText" lastClr="000000"/>
              </a:solidFill>
              <a:effectLst/>
              <a:latin typeface="+mn-lt"/>
              <a:ea typeface="+mn-ea"/>
              <a:cs typeface="+mn-cs"/>
            </a:rPr>
            <a:t>実質単年度収支は、平成</a:t>
          </a:r>
          <a:r>
            <a:rPr kumimoji="1" lang="en-US" altLang="ja-JP" sz="1100" b="0" i="0" baseline="0">
              <a:solidFill>
                <a:sysClr val="windowText" lastClr="000000"/>
              </a:solidFill>
              <a:effectLst/>
              <a:latin typeface="+mn-lt"/>
              <a:ea typeface="+mn-ea"/>
              <a:cs typeface="+mn-cs"/>
            </a:rPr>
            <a:t>23</a:t>
          </a:r>
          <a:r>
            <a:rPr kumimoji="1" lang="ja-JP" altLang="ja-JP" sz="1100" b="0" i="0" baseline="0">
              <a:solidFill>
                <a:sysClr val="windowText" lastClr="000000"/>
              </a:solidFill>
              <a:effectLst/>
              <a:latin typeface="+mn-lt"/>
              <a:ea typeface="+mn-ea"/>
              <a:cs typeface="+mn-cs"/>
            </a:rPr>
            <a:t>年度以降赤字であり、財政調整基金残高の減少が続いている。</a:t>
          </a:r>
          <a:endParaRPr lang="ja-JP" altLang="ja-JP" sz="1400">
            <a:solidFill>
              <a:sysClr val="windowText" lastClr="000000"/>
            </a:solidFill>
            <a:effectLst/>
          </a:endParaRPr>
        </a:p>
        <a:p>
          <a:pPr eaLnBrk="1" fontAlgn="auto" latinLnBrk="0" hangingPunct="1"/>
          <a:r>
            <a:rPr kumimoji="1" lang="ja-JP" altLang="ja-JP" sz="1100" b="0" i="0" baseline="0">
              <a:solidFill>
                <a:sysClr val="windowText" lastClr="000000"/>
              </a:solidFill>
              <a:effectLst/>
              <a:latin typeface="+mn-lt"/>
              <a:ea typeface="+mn-ea"/>
              <a:cs typeface="+mn-cs"/>
            </a:rPr>
            <a:t>　今後</a:t>
          </a:r>
          <a:r>
            <a:rPr kumimoji="1" lang="ja-JP" altLang="en-US" sz="1100" b="0" i="0" baseline="0">
              <a:solidFill>
                <a:sysClr val="windowText" lastClr="000000"/>
              </a:solidFill>
              <a:effectLst/>
              <a:latin typeface="+mn-lt"/>
              <a:ea typeface="+mn-ea"/>
              <a:cs typeface="+mn-cs"/>
            </a:rPr>
            <a:t>も、</a:t>
          </a:r>
          <a:r>
            <a:rPr kumimoji="1" lang="ja-JP" altLang="ja-JP" sz="1100" b="0" i="0" baseline="0">
              <a:solidFill>
                <a:sysClr val="windowText" lastClr="000000"/>
              </a:solidFill>
              <a:effectLst/>
              <a:latin typeface="+mn-lt"/>
              <a:ea typeface="+mn-ea"/>
              <a:cs typeface="+mn-cs"/>
            </a:rPr>
            <a:t>災害復旧事業に係る公債費の増加やデジタル関連維持管理費</a:t>
          </a:r>
          <a:r>
            <a:rPr kumimoji="1" lang="ja-JP" altLang="en-US" sz="1100" b="0" i="0" baseline="0">
              <a:solidFill>
                <a:sysClr val="windowText" lastClr="000000"/>
              </a:solidFill>
              <a:effectLst/>
              <a:latin typeface="+mn-lt"/>
              <a:ea typeface="+mn-ea"/>
              <a:cs typeface="+mn-cs"/>
            </a:rPr>
            <a:t>、物価高騰</a:t>
          </a:r>
          <a:r>
            <a:rPr kumimoji="1" lang="ja-JP" altLang="ja-JP" sz="1100" b="0" i="0" baseline="0">
              <a:solidFill>
                <a:sysClr val="windowText" lastClr="000000"/>
              </a:solidFill>
              <a:effectLst/>
              <a:latin typeface="+mn-lt"/>
              <a:ea typeface="+mn-ea"/>
              <a:cs typeface="+mn-cs"/>
            </a:rPr>
            <a:t>等</a:t>
          </a:r>
          <a:r>
            <a:rPr kumimoji="1" lang="ja-JP" altLang="en-US" sz="1100" b="0" i="0" baseline="0">
              <a:solidFill>
                <a:sysClr val="windowText" lastClr="000000"/>
              </a:solidFill>
              <a:effectLst/>
              <a:latin typeface="+mn-lt"/>
              <a:ea typeface="+mn-ea"/>
              <a:cs typeface="+mn-cs"/>
            </a:rPr>
            <a:t>による経常経費の増加</a:t>
          </a:r>
          <a:r>
            <a:rPr kumimoji="1" lang="ja-JP" altLang="ja-JP" sz="1100" b="0" i="0" baseline="0">
              <a:solidFill>
                <a:sysClr val="windowText" lastClr="000000"/>
              </a:solidFill>
              <a:effectLst/>
              <a:latin typeface="+mn-lt"/>
              <a:ea typeface="+mn-ea"/>
              <a:cs typeface="+mn-cs"/>
            </a:rPr>
            <a:t>が</a:t>
          </a:r>
          <a:r>
            <a:rPr kumimoji="1" lang="ja-JP" altLang="en-US" sz="1100" b="0" i="0" baseline="0">
              <a:solidFill>
                <a:sysClr val="windowText" lastClr="000000"/>
              </a:solidFill>
              <a:effectLst/>
              <a:latin typeface="+mn-lt"/>
              <a:ea typeface="+mn-ea"/>
              <a:cs typeface="+mn-cs"/>
            </a:rPr>
            <a:t>続く見込みで</a:t>
          </a:r>
          <a:r>
            <a:rPr kumimoji="1" lang="ja-JP" altLang="ja-JP" sz="1100" b="0" i="0" baseline="0">
              <a:solidFill>
                <a:sysClr val="windowText" lastClr="000000"/>
              </a:solidFill>
              <a:effectLst/>
              <a:latin typeface="+mn-lt"/>
              <a:ea typeface="+mn-ea"/>
              <a:cs typeface="+mn-cs"/>
            </a:rPr>
            <a:t>あり、行財政改革の更なる推進</a:t>
          </a:r>
          <a:r>
            <a:rPr kumimoji="1" lang="ja-JP" altLang="en-US" sz="1100" b="0" i="0" baseline="0">
              <a:solidFill>
                <a:sysClr val="windowText" lastClr="000000"/>
              </a:solidFill>
              <a:effectLst/>
              <a:latin typeface="+mn-lt"/>
              <a:ea typeface="+mn-ea"/>
              <a:cs typeface="+mn-cs"/>
            </a:rPr>
            <a:t>と経常経費の削減</a:t>
          </a:r>
          <a:r>
            <a:rPr kumimoji="1" lang="ja-JP" altLang="ja-JP" sz="1100" b="0" i="0" baseline="0">
              <a:solidFill>
                <a:sysClr val="windowText" lastClr="000000"/>
              </a:solidFill>
              <a:effectLst/>
              <a:latin typeface="+mn-lt"/>
              <a:ea typeface="+mn-ea"/>
              <a:cs typeface="+mn-cs"/>
            </a:rPr>
            <a:t>が必要な状況である。</a:t>
          </a:r>
          <a:endParaRPr lang="ja-JP" altLang="ja-JP" sz="1400">
            <a:solidFill>
              <a:sysClr val="windowText" lastClr="000000"/>
            </a:solidFill>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大分県玖珠町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ysClr val="windowText" lastClr="000000"/>
              </a:solidFill>
              <a:effectLst/>
              <a:latin typeface="+mn-lt"/>
              <a:ea typeface="+mn-ea"/>
              <a:cs typeface="+mn-cs"/>
            </a:rPr>
            <a:t>令和</a:t>
          </a:r>
          <a:r>
            <a:rPr kumimoji="1" lang="ja-JP" altLang="en-US" sz="1100" b="0" i="0" baseline="0">
              <a:solidFill>
                <a:sysClr val="windowText" lastClr="000000"/>
              </a:solidFill>
              <a:effectLst/>
              <a:latin typeface="+mn-lt"/>
              <a:ea typeface="+mn-ea"/>
              <a:cs typeface="+mn-cs"/>
            </a:rPr>
            <a:t>４</a:t>
          </a:r>
          <a:r>
            <a:rPr kumimoji="1" lang="ja-JP" altLang="ja-JP" sz="1100" b="0" i="0" baseline="0">
              <a:solidFill>
                <a:sysClr val="windowText" lastClr="000000"/>
              </a:solidFill>
              <a:effectLst/>
              <a:latin typeface="+mn-lt"/>
              <a:ea typeface="+mn-ea"/>
              <a:cs typeface="+mn-cs"/>
            </a:rPr>
            <a:t>年度決算も、すべての会計において黒字である。</a:t>
          </a:r>
          <a:endParaRPr lang="ja-JP" altLang="ja-JP" sz="1400">
            <a:solidFill>
              <a:sysClr val="windowText" lastClr="000000"/>
            </a:solidFill>
            <a:effectLst/>
          </a:endParaRPr>
        </a:p>
        <a:p>
          <a:pPr eaLnBrk="1" fontAlgn="auto" latinLnBrk="0" hangingPunct="1"/>
          <a:r>
            <a:rPr kumimoji="1" lang="ja-JP" altLang="ja-JP" sz="1100" b="0" i="0" baseline="0">
              <a:solidFill>
                <a:sysClr val="windowText" lastClr="000000"/>
              </a:solidFill>
              <a:effectLst/>
              <a:latin typeface="+mn-lt"/>
              <a:ea typeface="+mn-ea"/>
              <a:cs typeface="+mn-cs"/>
            </a:rPr>
            <a:t>水道会計については、今年度においても経常収支比率、料金回収率、流動比率は良好であり、給水収益により経営に必要な財源を賄っている。</a:t>
          </a:r>
          <a:r>
            <a:rPr kumimoji="1" lang="en-US" altLang="ja-JP" sz="1100" b="0" i="0" baseline="0">
              <a:solidFill>
                <a:sysClr val="windowText" lastClr="000000"/>
              </a:solidFill>
              <a:effectLst/>
              <a:latin typeface="+mn-lt"/>
              <a:ea typeface="+mn-ea"/>
              <a:cs typeface="+mn-cs"/>
            </a:rPr>
            <a:t/>
          </a:r>
          <a:br>
            <a:rPr kumimoji="1" lang="en-US" altLang="ja-JP" sz="1100" b="0" i="0" baseline="0">
              <a:solidFill>
                <a:sysClr val="windowText" lastClr="000000"/>
              </a:solidFill>
              <a:effectLst/>
              <a:latin typeface="+mn-lt"/>
              <a:ea typeface="+mn-ea"/>
              <a:cs typeface="+mn-cs"/>
            </a:rPr>
          </a:br>
          <a:r>
            <a:rPr kumimoji="1" lang="ja-JP" altLang="ja-JP" sz="1100" b="0" i="0" baseline="0">
              <a:solidFill>
                <a:srgbClr val="FF0000"/>
              </a:solidFill>
              <a:effectLst/>
              <a:latin typeface="+mn-lt"/>
              <a:ea typeface="+mn-ea"/>
              <a:cs typeface="+mn-cs"/>
            </a:rPr>
            <a:t>　</a:t>
          </a:r>
          <a:r>
            <a:rPr kumimoji="1" lang="ja-JP" altLang="ja-JP" sz="1100" b="0" i="0" baseline="0">
              <a:solidFill>
                <a:sysClr val="windowText" lastClr="000000"/>
              </a:solidFill>
              <a:effectLst/>
              <a:latin typeface="+mn-lt"/>
              <a:ea typeface="+mn-ea"/>
              <a:cs typeface="+mn-cs"/>
            </a:rPr>
            <a:t>今後はアセットマネジメント計画に基づき、保有する資産の老朽化対策や原水の汚濁対策、区域拡張に伴う建設改良事業などの財源確保に努めていく。</a:t>
          </a:r>
          <a:endParaRPr lang="ja-JP" altLang="ja-JP" sz="1400">
            <a:solidFill>
              <a:sysClr val="windowText" lastClr="000000"/>
            </a:solidFill>
            <a:effectLst/>
          </a:endParaRPr>
        </a:p>
        <a:p>
          <a:pPr eaLnBrk="1" fontAlgn="auto" latinLnBrk="0" hangingPunct="1"/>
          <a:r>
            <a:rPr kumimoji="1" lang="ja-JP" altLang="ja-JP" sz="1100" b="0" i="0" baseline="0">
              <a:solidFill>
                <a:sysClr val="windowText" lastClr="000000"/>
              </a:solidFill>
              <a:effectLst/>
              <a:latin typeface="+mn-lt"/>
              <a:ea typeface="+mn-ea"/>
              <a:cs typeface="+mn-cs"/>
            </a:rPr>
            <a:t>　簡易水道会計については、綾垣簡易水道事業の総収益は横ばいとなっており、建設改良事業や事務費に係る財源の多くを一般会計から繰入を行っている</a:t>
          </a:r>
          <a:r>
            <a:rPr kumimoji="1" lang="ja-JP" altLang="en-US" sz="1100" b="0" i="0" baseline="0">
              <a:solidFill>
                <a:sysClr val="windowText" lastClr="000000"/>
              </a:solidFill>
              <a:effectLst/>
              <a:latin typeface="+mn-lt"/>
              <a:ea typeface="+mn-ea"/>
              <a:cs typeface="+mn-cs"/>
            </a:rPr>
            <a:t>。</a:t>
          </a:r>
          <a:endParaRPr kumimoji="1" lang="en-US" altLang="ja-JP" sz="1100" b="0" i="0" baseline="0">
            <a:solidFill>
              <a:sysClr val="windowText" lastClr="000000"/>
            </a:solidFill>
            <a:effectLst/>
            <a:latin typeface="+mn-lt"/>
            <a:ea typeface="+mn-ea"/>
            <a:cs typeface="+mn-cs"/>
          </a:endParaRPr>
        </a:p>
        <a:p>
          <a:pPr eaLnBrk="1" fontAlgn="auto" latinLnBrk="0" hangingPunct="1"/>
          <a:r>
            <a:rPr kumimoji="1" lang="ja-JP" altLang="en-US" sz="1100" b="0" i="0" baseline="0">
              <a:solidFill>
                <a:sysClr val="windowText" lastClr="000000"/>
              </a:solidFill>
              <a:effectLst/>
              <a:latin typeface="+mn-lt"/>
              <a:ea typeface="+mn-ea"/>
              <a:cs typeface="+mn-cs"/>
            </a:rPr>
            <a:t>　ただ、財政調整基金の減少から、単に黒字として安心できる状況ではないことを念頭に置き、</a:t>
          </a:r>
          <a:r>
            <a:rPr kumimoji="1" lang="ja-JP" altLang="ja-JP" sz="1100" b="0" i="0" baseline="0">
              <a:solidFill>
                <a:sysClr val="windowText" lastClr="000000"/>
              </a:solidFill>
              <a:effectLst/>
              <a:latin typeface="+mn-lt"/>
              <a:ea typeface="+mn-ea"/>
              <a:cs typeface="+mn-cs"/>
            </a:rPr>
            <a:t>今後</a:t>
          </a:r>
          <a:r>
            <a:rPr kumimoji="1" lang="ja-JP" altLang="en-US" sz="1100" b="0" i="0" baseline="0">
              <a:solidFill>
                <a:sysClr val="windowText" lastClr="000000"/>
              </a:solidFill>
              <a:effectLst/>
              <a:latin typeface="+mn-lt"/>
              <a:ea typeface="+mn-ea"/>
              <a:cs typeface="+mn-cs"/>
            </a:rPr>
            <a:t>は更なる</a:t>
          </a:r>
          <a:r>
            <a:rPr kumimoji="1" lang="ja-JP" altLang="ja-JP" sz="1100" b="0" i="0" baseline="0">
              <a:solidFill>
                <a:sysClr val="windowText" lastClr="000000"/>
              </a:solidFill>
              <a:effectLst/>
              <a:latin typeface="+mn-lt"/>
              <a:ea typeface="+mn-ea"/>
              <a:cs typeface="+mn-cs"/>
            </a:rPr>
            <a:t>歳出の</a:t>
          </a:r>
          <a:r>
            <a:rPr kumimoji="1" lang="ja-JP" altLang="en-US" sz="1100" b="0" i="0" baseline="0">
              <a:solidFill>
                <a:sysClr val="windowText" lastClr="000000"/>
              </a:solidFill>
              <a:effectLst/>
              <a:latin typeface="+mn-lt"/>
              <a:ea typeface="+mn-ea"/>
              <a:cs typeface="+mn-cs"/>
            </a:rPr>
            <a:t>削減を図り</a:t>
          </a:r>
          <a:r>
            <a:rPr kumimoji="1" lang="ja-JP" altLang="ja-JP" sz="1100" b="0" i="0" baseline="0">
              <a:solidFill>
                <a:sysClr val="windowText" lastClr="000000"/>
              </a:solidFill>
              <a:effectLst/>
              <a:latin typeface="+mn-lt"/>
              <a:ea typeface="+mn-ea"/>
              <a:cs typeface="+mn-cs"/>
            </a:rPr>
            <a:t>、必要な措置を講じていく必要がある。</a:t>
          </a:r>
          <a:endParaRPr lang="ja-JP" altLang="ja-JP" sz="1400">
            <a:solidFill>
              <a:sysClr val="windowText" lastClr="000000"/>
            </a:solidFill>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c r="B2" s="182" t="s">
        <v>83</v>
      </c>
      <c r="C2" s="182"/>
      <c r="D2" s="183"/>
    </row>
    <row r="3" spans="1:119" ht="18.75" customHeight="1" thickBot="1">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11214540</v>
      </c>
      <c r="BO4" s="371"/>
      <c r="BP4" s="371"/>
      <c r="BQ4" s="371"/>
      <c r="BR4" s="371"/>
      <c r="BS4" s="371"/>
      <c r="BT4" s="371"/>
      <c r="BU4" s="372"/>
      <c r="BV4" s="370">
        <v>11450866</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8.9</v>
      </c>
      <c r="CU4" s="377"/>
      <c r="CV4" s="377"/>
      <c r="CW4" s="377"/>
      <c r="CX4" s="377"/>
      <c r="CY4" s="377"/>
      <c r="CZ4" s="377"/>
      <c r="DA4" s="378"/>
      <c r="DB4" s="376">
        <v>5.3</v>
      </c>
      <c r="DC4" s="377"/>
      <c r="DD4" s="377"/>
      <c r="DE4" s="377"/>
      <c r="DF4" s="377"/>
      <c r="DG4" s="377"/>
      <c r="DH4" s="377"/>
      <c r="DI4" s="378"/>
    </row>
    <row r="5" spans="1:119" ht="18.75" customHeight="1">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10636428</v>
      </c>
      <c r="BO5" s="408"/>
      <c r="BP5" s="408"/>
      <c r="BQ5" s="408"/>
      <c r="BR5" s="408"/>
      <c r="BS5" s="408"/>
      <c r="BT5" s="408"/>
      <c r="BU5" s="409"/>
      <c r="BV5" s="407">
        <v>11128261</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92.3</v>
      </c>
      <c r="CU5" s="405"/>
      <c r="CV5" s="405"/>
      <c r="CW5" s="405"/>
      <c r="CX5" s="405"/>
      <c r="CY5" s="405"/>
      <c r="CZ5" s="405"/>
      <c r="DA5" s="406"/>
      <c r="DB5" s="404">
        <v>88.5</v>
      </c>
      <c r="DC5" s="405"/>
      <c r="DD5" s="405"/>
      <c r="DE5" s="405"/>
      <c r="DF5" s="405"/>
      <c r="DG5" s="405"/>
      <c r="DH5" s="405"/>
      <c r="DI5" s="406"/>
    </row>
    <row r="6" spans="1:119" ht="18.75" customHeight="1">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96</v>
      </c>
      <c r="AV6" s="440"/>
      <c r="AW6" s="440"/>
      <c r="AX6" s="440"/>
      <c r="AY6" s="441" t="s">
        <v>104</v>
      </c>
      <c r="AZ6" s="442"/>
      <c r="BA6" s="442"/>
      <c r="BB6" s="442"/>
      <c r="BC6" s="442"/>
      <c r="BD6" s="442"/>
      <c r="BE6" s="442"/>
      <c r="BF6" s="442"/>
      <c r="BG6" s="442"/>
      <c r="BH6" s="442"/>
      <c r="BI6" s="442"/>
      <c r="BJ6" s="442"/>
      <c r="BK6" s="442"/>
      <c r="BL6" s="442"/>
      <c r="BM6" s="443"/>
      <c r="BN6" s="407">
        <v>578112</v>
      </c>
      <c r="BO6" s="408"/>
      <c r="BP6" s="408"/>
      <c r="BQ6" s="408"/>
      <c r="BR6" s="408"/>
      <c r="BS6" s="408"/>
      <c r="BT6" s="408"/>
      <c r="BU6" s="409"/>
      <c r="BV6" s="407">
        <v>322605</v>
      </c>
      <c r="BW6" s="408"/>
      <c r="BX6" s="408"/>
      <c r="BY6" s="408"/>
      <c r="BZ6" s="408"/>
      <c r="CA6" s="408"/>
      <c r="CB6" s="408"/>
      <c r="CC6" s="409"/>
      <c r="CD6" s="410" t="s">
        <v>105</v>
      </c>
      <c r="CE6" s="411"/>
      <c r="CF6" s="411"/>
      <c r="CG6" s="411"/>
      <c r="CH6" s="411"/>
      <c r="CI6" s="411"/>
      <c r="CJ6" s="411"/>
      <c r="CK6" s="411"/>
      <c r="CL6" s="411"/>
      <c r="CM6" s="411"/>
      <c r="CN6" s="411"/>
      <c r="CO6" s="411"/>
      <c r="CP6" s="411"/>
      <c r="CQ6" s="411"/>
      <c r="CR6" s="411"/>
      <c r="CS6" s="412"/>
      <c r="CT6" s="444">
        <v>93.4</v>
      </c>
      <c r="CU6" s="445"/>
      <c r="CV6" s="445"/>
      <c r="CW6" s="445"/>
      <c r="CX6" s="445"/>
      <c r="CY6" s="445"/>
      <c r="CZ6" s="445"/>
      <c r="DA6" s="446"/>
      <c r="DB6" s="444">
        <v>92.3</v>
      </c>
      <c r="DC6" s="445"/>
      <c r="DD6" s="445"/>
      <c r="DE6" s="445"/>
      <c r="DF6" s="445"/>
      <c r="DG6" s="445"/>
      <c r="DH6" s="445"/>
      <c r="DI6" s="446"/>
    </row>
    <row r="7" spans="1:119" ht="18.75" customHeight="1">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106</v>
      </c>
      <c r="AN7" s="437"/>
      <c r="AO7" s="437"/>
      <c r="AP7" s="437"/>
      <c r="AQ7" s="437"/>
      <c r="AR7" s="437"/>
      <c r="AS7" s="437"/>
      <c r="AT7" s="438"/>
      <c r="AU7" s="439" t="s">
        <v>107</v>
      </c>
      <c r="AV7" s="440"/>
      <c r="AW7" s="440"/>
      <c r="AX7" s="440"/>
      <c r="AY7" s="441" t="s">
        <v>108</v>
      </c>
      <c r="AZ7" s="442"/>
      <c r="BA7" s="442"/>
      <c r="BB7" s="442"/>
      <c r="BC7" s="442"/>
      <c r="BD7" s="442"/>
      <c r="BE7" s="442"/>
      <c r="BF7" s="442"/>
      <c r="BG7" s="442"/>
      <c r="BH7" s="442"/>
      <c r="BI7" s="442"/>
      <c r="BJ7" s="442"/>
      <c r="BK7" s="442"/>
      <c r="BL7" s="442"/>
      <c r="BM7" s="443"/>
      <c r="BN7" s="407">
        <v>104684</v>
      </c>
      <c r="BO7" s="408"/>
      <c r="BP7" s="408"/>
      <c r="BQ7" s="408"/>
      <c r="BR7" s="408"/>
      <c r="BS7" s="408"/>
      <c r="BT7" s="408"/>
      <c r="BU7" s="409"/>
      <c r="BV7" s="407">
        <v>32712</v>
      </c>
      <c r="BW7" s="408"/>
      <c r="BX7" s="408"/>
      <c r="BY7" s="408"/>
      <c r="BZ7" s="408"/>
      <c r="CA7" s="408"/>
      <c r="CB7" s="408"/>
      <c r="CC7" s="409"/>
      <c r="CD7" s="410" t="s">
        <v>109</v>
      </c>
      <c r="CE7" s="411"/>
      <c r="CF7" s="411"/>
      <c r="CG7" s="411"/>
      <c r="CH7" s="411"/>
      <c r="CI7" s="411"/>
      <c r="CJ7" s="411"/>
      <c r="CK7" s="411"/>
      <c r="CL7" s="411"/>
      <c r="CM7" s="411"/>
      <c r="CN7" s="411"/>
      <c r="CO7" s="411"/>
      <c r="CP7" s="411"/>
      <c r="CQ7" s="411"/>
      <c r="CR7" s="411"/>
      <c r="CS7" s="412"/>
      <c r="CT7" s="407">
        <v>5305766</v>
      </c>
      <c r="CU7" s="408"/>
      <c r="CV7" s="408"/>
      <c r="CW7" s="408"/>
      <c r="CX7" s="408"/>
      <c r="CY7" s="408"/>
      <c r="CZ7" s="408"/>
      <c r="DA7" s="409"/>
      <c r="DB7" s="407">
        <v>5464907</v>
      </c>
      <c r="DC7" s="408"/>
      <c r="DD7" s="408"/>
      <c r="DE7" s="408"/>
      <c r="DF7" s="408"/>
      <c r="DG7" s="408"/>
      <c r="DH7" s="408"/>
      <c r="DI7" s="409"/>
    </row>
    <row r="8" spans="1:119" ht="18.75" customHeight="1" thickBot="1">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110</v>
      </c>
      <c r="AN8" s="437"/>
      <c r="AO8" s="437"/>
      <c r="AP8" s="437"/>
      <c r="AQ8" s="437"/>
      <c r="AR8" s="437"/>
      <c r="AS8" s="437"/>
      <c r="AT8" s="438"/>
      <c r="AU8" s="439" t="s">
        <v>107</v>
      </c>
      <c r="AV8" s="440"/>
      <c r="AW8" s="440"/>
      <c r="AX8" s="440"/>
      <c r="AY8" s="441" t="s">
        <v>111</v>
      </c>
      <c r="AZ8" s="442"/>
      <c r="BA8" s="442"/>
      <c r="BB8" s="442"/>
      <c r="BC8" s="442"/>
      <c r="BD8" s="442"/>
      <c r="BE8" s="442"/>
      <c r="BF8" s="442"/>
      <c r="BG8" s="442"/>
      <c r="BH8" s="442"/>
      <c r="BI8" s="442"/>
      <c r="BJ8" s="442"/>
      <c r="BK8" s="442"/>
      <c r="BL8" s="442"/>
      <c r="BM8" s="443"/>
      <c r="BN8" s="407">
        <v>473428</v>
      </c>
      <c r="BO8" s="408"/>
      <c r="BP8" s="408"/>
      <c r="BQ8" s="408"/>
      <c r="BR8" s="408"/>
      <c r="BS8" s="408"/>
      <c r="BT8" s="408"/>
      <c r="BU8" s="409"/>
      <c r="BV8" s="407">
        <v>289893</v>
      </c>
      <c r="BW8" s="408"/>
      <c r="BX8" s="408"/>
      <c r="BY8" s="408"/>
      <c r="BZ8" s="408"/>
      <c r="CA8" s="408"/>
      <c r="CB8" s="408"/>
      <c r="CC8" s="409"/>
      <c r="CD8" s="410" t="s">
        <v>112</v>
      </c>
      <c r="CE8" s="411"/>
      <c r="CF8" s="411"/>
      <c r="CG8" s="411"/>
      <c r="CH8" s="411"/>
      <c r="CI8" s="411"/>
      <c r="CJ8" s="411"/>
      <c r="CK8" s="411"/>
      <c r="CL8" s="411"/>
      <c r="CM8" s="411"/>
      <c r="CN8" s="411"/>
      <c r="CO8" s="411"/>
      <c r="CP8" s="411"/>
      <c r="CQ8" s="411"/>
      <c r="CR8" s="411"/>
      <c r="CS8" s="412"/>
      <c r="CT8" s="447">
        <v>0.35</v>
      </c>
      <c r="CU8" s="448"/>
      <c r="CV8" s="448"/>
      <c r="CW8" s="448"/>
      <c r="CX8" s="448"/>
      <c r="CY8" s="448"/>
      <c r="CZ8" s="448"/>
      <c r="DA8" s="449"/>
      <c r="DB8" s="447">
        <v>0.36</v>
      </c>
      <c r="DC8" s="448"/>
      <c r="DD8" s="448"/>
      <c r="DE8" s="448"/>
      <c r="DF8" s="448"/>
      <c r="DG8" s="448"/>
      <c r="DH8" s="448"/>
      <c r="DI8" s="449"/>
    </row>
    <row r="9" spans="1:119" ht="18.75" customHeight="1" thickBot="1">
      <c r="A9" s="181"/>
      <c r="B9" s="401" t="s">
        <v>113</v>
      </c>
      <c r="C9" s="402"/>
      <c r="D9" s="402"/>
      <c r="E9" s="402"/>
      <c r="F9" s="402"/>
      <c r="G9" s="402"/>
      <c r="H9" s="402"/>
      <c r="I9" s="402"/>
      <c r="J9" s="402"/>
      <c r="K9" s="450"/>
      <c r="L9" s="451" t="s">
        <v>114</v>
      </c>
      <c r="M9" s="452"/>
      <c r="N9" s="452"/>
      <c r="O9" s="452"/>
      <c r="P9" s="452"/>
      <c r="Q9" s="453"/>
      <c r="R9" s="454">
        <v>14386</v>
      </c>
      <c r="S9" s="455"/>
      <c r="T9" s="455"/>
      <c r="U9" s="455"/>
      <c r="V9" s="456"/>
      <c r="W9" s="364" t="s">
        <v>115</v>
      </c>
      <c r="X9" s="365"/>
      <c r="Y9" s="365"/>
      <c r="Z9" s="365"/>
      <c r="AA9" s="365"/>
      <c r="AB9" s="365"/>
      <c r="AC9" s="365"/>
      <c r="AD9" s="365"/>
      <c r="AE9" s="365"/>
      <c r="AF9" s="365"/>
      <c r="AG9" s="365"/>
      <c r="AH9" s="365"/>
      <c r="AI9" s="365"/>
      <c r="AJ9" s="365"/>
      <c r="AK9" s="365"/>
      <c r="AL9" s="366"/>
      <c r="AM9" s="436" t="s">
        <v>116</v>
      </c>
      <c r="AN9" s="437"/>
      <c r="AO9" s="437"/>
      <c r="AP9" s="437"/>
      <c r="AQ9" s="437"/>
      <c r="AR9" s="437"/>
      <c r="AS9" s="437"/>
      <c r="AT9" s="438"/>
      <c r="AU9" s="439" t="s">
        <v>96</v>
      </c>
      <c r="AV9" s="440"/>
      <c r="AW9" s="440"/>
      <c r="AX9" s="440"/>
      <c r="AY9" s="441" t="s">
        <v>117</v>
      </c>
      <c r="AZ9" s="442"/>
      <c r="BA9" s="442"/>
      <c r="BB9" s="442"/>
      <c r="BC9" s="442"/>
      <c r="BD9" s="442"/>
      <c r="BE9" s="442"/>
      <c r="BF9" s="442"/>
      <c r="BG9" s="442"/>
      <c r="BH9" s="442"/>
      <c r="BI9" s="442"/>
      <c r="BJ9" s="442"/>
      <c r="BK9" s="442"/>
      <c r="BL9" s="442"/>
      <c r="BM9" s="443"/>
      <c r="BN9" s="407">
        <v>183535</v>
      </c>
      <c r="BO9" s="408"/>
      <c r="BP9" s="408"/>
      <c r="BQ9" s="408"/>
      <c r="BR9" s="408"/>
      <c r="BS9" s="408"/>
      <c r="BT9" s="408"/>
      <c r="BU9" s="409"/>
      <c r="BV9" s="407">
        <v>-259796</v>
      </c>
      <c r="BW9" s="408"/>
      <c r="BX9" s="408"/>
      <c r="BY9" s="408"/>
      <c r="BZ9" s="408"/>
      <c r="CA9" s="408"/>
      <c r="CB9" s="408"/>
      <c r="CC9" s="409"/>
      <c r="CD9" s="410" t="s">
        <v>118</v>
      </c>
      <c r="CE9" s="411"/>
      <c r="CF9" s="411"/>
      <c r="CG9" s="411"/>
      <c r="CH9" s="411"/>
      <c r="CI9" s="411"/>
      <c r="CJ9" s="411"/>
      <c r="CK9" s="411"/>
      <c r="CL9" s="411"/>
      <c r="CM9" s="411"/>
      <c r="CN9" s="411"/>
      <c r="CO9" s="411"/>
      <c r="CP9" s="411"/>
      <c r="CQ9" s="411"/>
      <c r="CR9" s="411"/>
      <c r="CS9" s="412"/>
      <c r="CT9" s="404">
        <v>10.4</v>
      </c>
      <c r="CU9" s="405"/>
      <c r="CV9" s="405"/>
      <c r="CW9" s="405"/>
      <c r="CX9" s="405"/>
      <c r="CY9" s="405"/>
      <c r="CZ9" s="405"/>
      <c r="DA9" s="406"/>
      <c r="DB9" s="404">
        <v>10</v>
      </c>
      <c r="DC9" s="405"/>
      <c r="DD9" s="405"/>
      <c r="DE9" s="405"/>
      <c r="DF9" s="405"/>
      <c r="DG9" s="405"/>
      <c r="DH9" s="405"/>
      <c r="DI9" s="406"/>
    </row>
    <row r="10" spans="1:119" ht="18.75" customHeight="1" thickBot="1">
      <c r="A10" s="181"/>
      <c r="B10" s="401"/>
      <c r="C10" s="402"/>
      <c r="D10" s="402"/>
      <c r="E10" s="402"/>
      <c r="F10" s="402"/>
      <c r="G10" s="402"/>
      <c r="H10" s="402"/>
      <c r="I10" s="402"/>
      <c r="J10" s="402"/>
      <c r="K10" s="450"/>
      <c r="L10" s="457" t="s">
        <v>119</v>
      </c>
      <c r="M10" s="437"/>
      <c r="N10" s="437"/>
      <c r="O10" s="437"/>
      <c r="P10" s="437"/>
      <c r="Q10" s="438"/>
      <c r="R10" s="458">
        <v>15823</v>
      </c>
      <c r="S10" s="459"/>
      <c r="T10" s="459"/>
      <c r="U10" s="459"/>
      <c r="V10" s="460"/>
      <c r="W10" s="395"/>
      <c r="X10" s="396"/>
      <c r="Y10" s="396"/>
      <c r="Z10" s="396"/>
      <c r="AA10" s="396"/>
      <c r="AB10" s="396"/>
      <c r="AC10" s="396"/>
      <c r="AD10" s="396"/>
      <c r="AE10" s="396"/>
      <c r="AF10" s="396"/>
      <c r="AG10" s="396"/>
      <c r="AH10" s="396"/>
      <c r="AI10" s="396"/>
      <c r="AJ10" s="396"/>
      <c r="AK10" s="396"/>
      <c r="AL10" s="399"/>
      <c r="AM10" s="436" t="s">
        <v>120</v>
      </c>
      <c r="AN10" s="437"/>
      <c r="AO10" s="437"/>
      <c r="AP10" s="437"/>
      <c r="AQ10" s="437"/>
      <c r="AR10" s="437"/>
      <c r="AS10" s="437"/>
      <c r="AT10" s="438"/>
      <c r="AU10" s="439" t="s">
        <v>121</v>
      </c>
      <c r="AV10" s="440"/>
      <c r="AW10" s="440"/>
      <c r="AX10" s="440"/>
      <c r="AY10" s="441" t="s">
        <v>122</v>
      </c>
      <c r="AZ10" s="442"/>
      <c r="BA10" s="442"/>
      <c r="BB10" s="442"/>
      <c r="BC10" s="442"/>
      <c r="BD10" s="442"/>
      <c r="BE10" s="442"/>
      <c r="BF10" s="442"/>
      <c r="BG10" s="442"/>
      <c r="BH10" s="442"/>
      <c r="BI10" s="442"/>
      <c r="BJ10" s="442"/>
      <c r="BK10" s="442"/>
      <c r="BL10" s="442"/>
      <c r="BM10" s="443"/>
      <c r="BN10" s="407">
        <v>972</v>
      </c>
      <c r="BO10" s="408"/>
      <c r="BP10" s="408"/>
      <c r="BQ10" s="408"/>
      <c r="BR10" s="408"/>
      <c r="BS10" s="408"/>
      <c r="BT10" s="408"/>
      <c r="BU10" s="409"/>
      <c r="BV10" s="407">
        <v>1197</v>
      </c>
      <c r="BW10" s="408"/>
      <c r="BX10" s="408"/>
      <c r="BY10" s="408"/>
      <c r="BZ10" s="408"/>
      <c r="CA10" s="408"/>
      <c r="CB10" s="408"/>
      <c r="CC10" s="409"/>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c r="A11" s="181"/>
      <c r="B11" s="401"/>
      <c r="C11" s="402"/>
      <c r="D11" s="402"/>
      <c r="E11" s="402"/>
      <c r="F11" s="402"/>
      <c r="G11" s="402"/>
      <c r="H11" s="402"/>
      <c r="I11" s="402"/>
      <c r="J11" s="402"/>
      <c r="K11" s="450"/>
      <c r="L11" s="461" t="s">
        <v>124</v>
      </c>
      <c r="M11" s="462"/>
      <c r="N11" s="462"/>
      <c r="O11" s="462"/>
      <c r="P11" s="462"/>
      <c r="Q11" s="463"/>
      <c r="R11" s="464" t="s">
        <v>125</v>
      </c>
      <c r="S11" s="465"/>
      <c r="T11" s="465"/>
      <c r="U11" s="465"/>
      <c r="V11" s="466"/>
      <c r="W11" s="395"/>
      <c r="X11" s="396"/>
      <c r="Y11" s="396"/>
      <c r="Z11" s="396"/>
      <c r="AA11" s="396"/>
      <c r="AB11" s="396"/>
      <c r="AC11" s="396"/>
      <c r="AD11" s="396"/>
      <c r="AE11" s="396"/>
      <c r="AF11" s="396"/>
      <c r="AG11" s="396"/>
      <c r="AH11" s="396"/>
      <c r="AI11" s="396"/>
      <c r="AJ11" s="396"/>
      <c r="AK11" s="396"/>
      <c r="AL11" s="399"/>
      <c r="AM11" s="436" t="s">
        <v>126</v>
      </c>
      <c r="AN11" s="437"/>
      <c r="AO11" s="437"/>
      <c r="AP11" s="437"/>
      <c r="AQ11" s="437"/>
      <c r="AR11" s="437"/>
      <c r="AS11" s="437"/>
      <c r="AT11" s="438"/>
      <c r="AU11" s="439" t="s">
        <v>127</v>
      </c>
      <c r="AV11" s="440"/>
      <c r="AW11" s="440"/>
      <c r="AX11" s="440"/>
      <c r="AY11" s="441" t="s">
        <v>128</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129</v>
      </c>
      <c r="CE11" s="411"/>
      <c r="CF11" s="411"/>
      <c r="CG11" s="411"/>
      <c r="CH11" s="411"/>
      <c r="CI11" s="411"/>
      <c r="CJ11" s="411"/>
      <c r="CK11" s="411"/>
      <c r="CL11" s="411"/>
      <c r="CM11" s="411"/>
      <c r="CN11" s="411"/>
      <c r="CO11" s="411"/>
      <c r="CP11" s="411"/>
      <c r="CQ11" s="411"/>
      <c r="CR11" s="411"/>
      <c r="CS11" s="412"/>
      <c r="CT11" s="447" t="s">
        <v>130</v>
      </c>
      <c r="CU11" s="448"/>
      <c r="CV11" s="448"/>
      <c r="CW11" s="448"/>
      <c r="CX11" s="448"/>
      <c r="CY11" s="448"/>
      <c r="CZ11" s="448"/>
      <c r="DA11" s="449"/>
      <c r="DB11" s="447" t="s">
        <v>131</v>
      </c>
      <c r="DC11" s="448"/>
      <c r="DD11" s="448"/>
      <c r="DE11" s="448"/>
      <c r="DF11" s="448"/>
      <c r="DG11" s="448"/>
      <c r="DH11" s="448"/>
      <c r="DI11" s="449"/>
    </row>
    <row r="12" spans="1:119" ht="18.75" customHeight="1">
      <c r="A12" s="181"/>
      <c r="B12" s="467" t="s">
        <v>132</v>
      </c>
      <c r="C12" s="468"/>
      <c r="D12" s="468"/>
      <c r="E12" s="468"/>
      <c r="F12" s="468"/>
      <c r="G12" s="468"/>
      <c r="H12" s="468"/>
      <c r="I12" s="468"/>
      <c r="J12" s="468"/>
      <c r="K12" s="469"/>
      <c r="L12" s="476" t="s">
        <v>133</v>
      </c>
      <c r="M12" s="477"/>
      <c r="N12" s="477"/>
      <c r="O12" s="477"/>
      <c r="P12" s="477"/>
      <c r="Q12" s="478"/>
      <c r="R12" s="479">
        <v>14384</v>
      </c>
      <c r="S12" s="480"/>
      <c r="T12" s="480"/>
      <c r="U12" s="480"/>
      <c r="V12" s="481"/>
      <c r="W12" s="482" t="s">
        <v>1</v>
      </c>
      <c r="X12" s="440"/>
      <c r="Y12" s="440"/>
      <c r="Z12" s="440"/>
      <c r="AA12" s="440"/>
      <c r="AB12" s="483"/>
      <c r="AC12" s="484" t="s">
        <v>134</v>
      </c>
      <c r="AD12" s="485"/>
      <c r="AE12" s="485"/>
      <c r="AF12" s="485"/>
      <c r="AG12" s="486"/>
      <c r="AH12" s="484" t="s">
        <v>135</v>
      </c>
      <c r="AI12" s="485"/>
      <c r="AJ12" s="485"/>
      <c r="AK12" s="485"/>
      <c r="AL12" s="487"/>
      <c r="AM12" s="436" t="s">
        <v>136</v>
      </c>
      <c r="AN12" s="437"/>
      <c r="AO12" s="437"/>
      <c r="AP12" s="437"/>
      <c r="AQ12" s="437"/>
      <c r="AR12" s="437"/>
      <c r="AS12" s="437"/>
      <c r="AT12" s="438"/>
      <c r="AU12" s="439" t="s">
        <v>137</v>
      </c>
      <c r="AV12" s="440"/>
      <c r="AW12" s="440"/>
      <c r="AX12" s="440"/>
      <c r="AY12" s="441" t="s">
        <v>138</v>
      </c>
      <c r="AZ12" s="442"/>
      <c r="BA12" s="442"/>
      <c r="BB12" s="442"/>
      <c r="BC12" s="442"/>
      <c r="BD12" s="442"/>
      <c r="BE12" s="442"/>
      <c r="BF12" s="442"/>
      <c r="BG12" s="442"/>
      <c r="BH12" s="442"/>
      <c r="BI12" s="442"/>
      <c r="BJ12" s="442"/>
      <c r="BK12" s="442"/>
      <c r="BL12" s="442"/>
      <c r="BM12" s="443"/>
      <c r="BN12" s="407">
        <v>263372</v>
      </c>
      <c r="BO12" s="408"/>
      <c r="BP12" s="408"/>
      <c r="BQ12" s="408"/>
      <c r="BR12" s="408"/>
      <c r="BS12" s="408"/>
      <c r="BT12" s="408"/>
      <c r="BU12" s="409"/>
      <c r="BV12" s="407">
        <v>159521</v>
      </c>
      <c r="BW12" s="408"/>
      <c r="BX12" s="408"/>
      <c r="BY12" s="408"/>
      <c r="BZ12" s="408"/>
      <c r="CA12" s="408"/>
      <c r="CB12" s="408"/>
      <c r="CC12" s="409"/>
      <c r="CD12" s="410" t="s">
        <v>139</v>
      </c>
      <c r="CE12" s="411"/>
      <c r="CF12" s="411"/>
      <c r="CG12" s="411"/>
      <c r="CH12" s="411"/>
      <c r="CI12" s="411"/>
      <c r="CJ12" s="411"/>
      <c r="CK12" s="411"/>
      <c r="CL12" s="411"/>
      <c r="CM12" s="411"/>
      <c r="CN12" s="411"/>
      <c r="CO12" s="411"/>
      <c r="CP12" s="411"/>
      <c r="CQ12" s="411"/>
      <c r="CR12" s="411"/>
      <c r="CS12" s="412"/>
      <c r="CT12" s="447" t="s">
        <v>131</v>
      </c>
      <c r="CU12" s="448"/>
      <c r="CV12" s="448"/>
      <c r="CW12" s="448"/>
      <c r="CX12" s="448"/>
      <c r="CY12" s="448"/>
      <c r="CZ12" s="448"/>
      <c r="DA12" s="449"/>
      <c r="DB12" s="447" t="s">
        <v>140</v>
      </c>
      <c r="DC12" s="448"/>
      <c r="DD12" s="448"/>
      <c r="DE12" s="448"/>
      <c r="DF12" s="448"/>
      <c r="DG12" s="448"/>
      <c r="DH12" s="448"/>
      <c r="DI12" s="449"/>
    </row>
    <row r="13" spans="1:119" ht="18.75" customHeight="1">
      <c r="A13" s="181"/>
      <c r="B13" s="470"/>
      <c r="C13" s="471"/>
      <c r="D13" s="471"/>
      <c r="E13" s="471"/>
      <c r="F13" s="471"/>
      <c r="G13" s="471"/>
      <c r="H13" s="471"/>
      <c r="I13" s="471"/>
      <c r="J13" s="471"/>
      <c r="K13" s="472"/>
      <c r="L13" s="190"/>
      <c r="M13" s="498" t="s">
        <v>141</v>
      </c>
      <c r="N13" s="499"/>
      <c r="O13" s="499"/>
      <c r="P13" s="499"/>
      <c r="Q13" s="500"/>
      <c r="R13" s="491">
        <v>14285</v>
      </c>
      <c r="S13" s="492"/>
      <c r="T13" s="492"/>
      <c r="U13" s="492"/>
      <c r="V13" s="493"/>
      <c r="W13" s="423" t="s">
        <v>142</v>
      </c>
      <c r="X13" s="424"/>
      <c r="Y13" s="424"/>
      <c r="Z13" s="424"/>
      <c r="AA13" s="424"/>
      <c r="AB13" s="414"/>
      <c r="AC13" s="458">
        <v>1221</v>
      </c>
      <c r="AD13" s="459"/>
      <c r="AE13" s="459"/>
      <c r="AF13" s="459"/>
      <c r="AG13" s="501"/>
      <c r="AH13" s="458">
        <v>1275</v>
      </c>
      <c r="AI13" s="459"/>
      <c r="AJ13" s="459"/>
      <c r="AK13" s="459"/>
      <c r="AL13" s="460"/>
      <c r="AM13" s="436" t="s">
        <v>143</v>
      </c>
      <c r="AN13" s="437"/>
      <c r="AO13" s="437"/>
      <c r="AP13" s="437"/>
      <c r="AQ13" s="437"/>
      <c r="AR13" s="437"/>
      <c r="AS13" s="437"/>
      <c r="AT13" s="438"/>
      <c r="AU13" s="439" t="s">
        <v>121</v>
      </c>
      <c r="AV13" s="440"/>
      <c r="AW13" s="440"/>
      <c r="AX13" s="440"/>
      <c r="AY13" s="441" t="s">
        <v>144</v>
      </c>
      <c r="AZ13" s="442"/>
      <c r="BA13" s="442"/>
      <c r="BB13" s="442"/>
      <c r="BC13" s="442"/>
      <c r="BD13" s="442"/>
      <c r="BE13" s="442"/>
      <c r="BF13" s="442"/>
      <c r="BG13" s="442"/>
      <c r="BH13" s="442"/>
      <c r="BI13" s="442"/>
      <c r="BJ13" s="442"/>
      <c r="BK13" s="442"/>
      <c r="BL13" s="442"/>
      <c r="BM13" s="443"/>
      <c r="BN13" s="407">
        <v>-78865</v>
      </c>
      <c r="BO13" s="408"/>
      <c r="BP13" s="408"/>
      <c r="BQ13" s="408"/>
      <c r="BR13" s="408"/>
      <c r="BS13" s="408"/>
      <c r="BT13" s="408"/>
      <c r="BU13" s="409"/>
      <c r="BV13" s="407">
        <v>-418120</v>
      </c>
      <c r="BW13" s="408"/>
      <c r="BX13" s="408"/>
      <c r="BY13" s="408"/>
      <c r="BZ13" s="408"/>
      <c r="CA13" s="408"/>
      <c r="CB13" s="408"/>
      <c r="CC13" s="409"/>
      <c r="CD13" s="410" t="s">
        <v>145</v>
      </c>
      <c r="CE13" s="411"/>
      <c r="CF13" s="411"/>
      <c r="CG13" s="411"/>
      <c r="CH13" s="411"/>
      <c r="CI13" s="411"/>
      <c r="CJ13" s="411"/>
      <c r="CK13" s="411"/>
      <c r="CL13" s="411"/>
      <c r="CM13" s="411"/>
      <c r="CN13" s="411"/>
      <c r="CO13" s="411"/>
      <c r="CP13" s="411"/>
      <c r="CQ13" s="411"/>
      <c r="CR13" s="411"/>
      <c r="CS13" s="412"/>
      <c r="CT13" s="404">
        <v>3.1</v>
      </c>
      <c r="CU13" s="405"/>
      <c r="CV13" s="405"/>
      <c r="CW13" s="405"/>
      <c r="CX13" s="405"/>
      <c r="CY13" s="405"/>
      <c r="CZ13" s="405"/>
      <c r="DA13" s="406"/>
      <c r="DB13" s="404">
        <v>2.9</v>
      </c>
      <c r="DC13" s="405"/>
      <c r="DD13" s="405"/>
      <c r="DE13" s="405"/>
      <c r="DF13" s="405"/>
      <c r="DG13" s="405"/>
      <c r="DH13" s="405"/>
      <c r="DI13" s="406"/>
    </row>
    <row r="14" spans="1:119" ht="18.75" customHeight="1" thickBot="1">
      <c r="A14" s="181"/>
      <c r="B14" s="470"/>
      <c r="C14" s="471"/>
      <c r="D14" s="471"/>
      <c r="E14" s="471"/>
      <c r="F14" s="471"/>
      <c r="G14" s="471"/>
      <c r="H14" s="471"/>
      <c r="I14" s="471"/>
      <c r="J14" s="471"/>
      <c r="K14" s="472"/>
      <c r="L14" s="488" t="s">
        <v>146</v>
      </c>
      <c r="M14" s="489"/>
      <c r="N14" s="489"/>
      <c r="O14" s="489"/>
      <c r="P14" s="489"/>
      <c r="Q14" s="490"/>
      <c r="R14" s="491">
        <v>14694</v>
      </c>
      <c r="S14" s="492"/>
      <c r="T14" s="492"/>
      <c r="U14" s="492"/>
      <c r="V14" s="493"/>
      <c r="W14" s="397"/>
      <c r="X14" s="398"/>
      <c r="Y14" s="398"/>
      <c r="Z14" s="398"/>
      <c r="AA14" s="398"/>
      <c r="AB14" s="387"/>
      <c r="AC14" s="494">
        <v>16.3</v>
      </c>
      <c r="AD14" s="495"/>
      <c r="AE14" s="495"/>
      <c r="AF14" s="495"/>
      <c r="AG14" s="496"/>
      <c r="AH14" s="494">
        <v>15.9</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147</v>
      </c>
      <c r="CE14" s="503"/>
      <c r="CF14" s="503"/>
      <c r="CG14" s="503"/>
      <c r="CH14" s="503"/>
      <c r="CI14" s="503"/>
      <c r="CJ14" s="503"/>
      <c r="CK14" s="503"/>
      <c r="CL14" s="503"/>
      <c r="CM14" s="503"/>
      <c r="CN14" s="503"/>
      <c r="CO14" s="503"/>
      <c r="CP14" s="503"/>
      <c r="CQ14" s="503"/>
      <c r="CR14" s="503"/>
      <c r="CS14" s="504"/>
      <c r="CT14" s="505" t="s">
        <v>131</v>
      </c>
      <c r="CU14" s="506"/>
      <c r="CV14" s="506"/>
      <c r="CW14" s="506"/>
      <c r="CX14" s="506"/>
      <c r="CY14" s="506"/>
      <c r="CZ14" s="506"/>
      <c r="DA14" s="507"/>
      <c r="DB14" s="505" t="s">
        <v>130</v>
      </c>
      <c r="DC14" s="506"/>
      <c r="DD14" s="506"/>
      <c r="DE14" s="506"/>
      <c r="DF14" s="506"/>
      <c r="DG14" s="506"/>
      <c r="DH14" s="506"/>
      <c r="DI14" s="507"/>
    </row>
    <row r="15" spans="1:119" ht="18.75" customHeight="1">
      <c r="A15" s="181"/>
      <c r="B15" s="470"/>
      <c r="C15" s="471"/>
      <c r="D15" s="471"/>
      <c r="E15" s="471"/>
      <c r="F15" s="471"/>
      <c r="G15" s="471"/>
      <c r="H15" s="471"/>
      <c r="I15" s="471"/>
      <c r="J15" s="471"/>
      <c r="K15" s="472"/>
      <c r="L15" s="190"/>
      <c r="M15" s="498" t="s">
        <v>148</v>
      </c>
      <c r="N15" s="499"/>
      <c r="O15" s="499"/>
      <c r="P15" s="499"/>
      <c r="Q15" s="500"/>
      <c r="R15" s="491">
        <v>14602</v>
      </c>
      <c r="S15" s="492"/>
      <c r="T15" s="492"/>
      <c r="U15" s="492"/>
      <c r="V15" s="493"/>
      <c r="W15" s="423" t="s">
        <v>149</v>
      </c>
      <c r="X15" s="424"/>
      <c r="Y15" s="424"/>
      <c r="Z15" s="424"/>
      <c r="AA15" s="424"/>
      <c r="AB15" s="414"/>
      <c r="AC15" s="458">
        <v>1411</v>
      </c>
      <c r="AD15" s="459"/>
      <c r="AE15" s="459"/>
      <c r="AF15" s="459"/>
      <c r="AG15" s="501"/>
      <c r="AH15" s="458">
        <v>1585</v>
      </c>
      <c r="AI15" s="459"/>
      <c r="AJ15" s="459"/>
      <c r="AK15" s="459"/>
      <c r="AL15" s="460"/>
      <c r="AM15" s="436"/>
      <c r="AN15" s="437"/>
      <c r="AO15" s="437"/>
      <c r="AP15" s="437"/>
      <c r="AQ15" s="437"/>
      <c r="AR15" s="437"/>
      <c r="AS15" s="437"/>
      <c r="AT15" s="438"/>
      <c r="AU15" s="439"/>
      <c r="AV15" s="440"/>
      <c r="AW15" s="440"/>
      <c r="AX15" s="440"/>
      <c r="AY15" s="367" t="s">
        <v>150</v>
      </c>
      <c r="AZ15" s="368"/>
      <c r="BA15" s="368"/>
      <c r="BB15" s="368"/>
      <c r="BC15" s="368"/>
      <c r="BD15" s="368"/>
      <c r="BE15" s="368"/>
      <c r="BF15" s="368"/>
      <c r="BG15" s="368"/>
      <c r="BH15" s="368"/>
      <c r="BI15" s="368"/>
      <c r="BJ15" s="368"/>
      <c r="BK15" s="368"/>
      <c r="BL15" s="368"/>
      <c r="BM15" s="369"/>
      <c r="BN15" s="370">
        <v>1678936</v>
      </c>
      <c r="BO15" s="371"/>
      <c r="BP15" s="371"/>
      <c r="BQ15" s="371"/>
      <c r="BR15" s="371"/>
      <c r="BS15" s="371"/>
      <c r="BT15" s="371"/>
      <c r="BU15" s="372"/>
      <c r="BV15" s="370">
        <v>1639064</v>
      </c>
      <c r="BW15" s="371"/>
      <c r="BX15" s="371"/>
      <c r="BY15" s="371"/>
      <c r="BZ15" s="371"/>
      <c r="CA15" s="371"/>
      <c r="CB15" s="371"/>
      <c r="CC15" s="372"/>
      <c r="CD15" s="508" t="s">
        <v>151</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c r="A16" s="181"/>
      <c r="B16" s="470"/>
      <c r="C16" s="471"/>
      <c r="D16" s="471"/>
      <c r="E16" s="471"/>
      <c r="F16" s="471"/>
      <c r="G16" s="471"/>
      <c r="H16" s="471"/>
      <c r="I16" s="471"/>
      <c r="J16" s="471"/>
      <c r="K16" s="472"/>
      <c r="L16" s="488" t="s">
        <v>152</v>
      </c>
      <c r="M16" s="511"/>
      <c r="N16" s="511"/>
      <c r="O16" s="511"/>
      <c r="P16" s="511"/>
      <c r="Q16" s="512"/>
      <c r="R16" s="513" t="s">
        <v>153</v>
      </c>
      <c r="S16" s="514"/>
      <c r="T16" s="514"/>
      <c r="U16" s="514"/>
      <c r="V16" s="515"/>
      <c r="W16" s="397"/>
      <c r="X16" s="398"/>
      <c r="Y16" s="398"/>
      <c r="Z16" s="398"/>
      <c r="AA16" s="398"/>
      <c r="AB16" s="387"/>
      <c r="AC16" s="494">
        <v>18.899999999999999</v>
      </c>
      <c r="AD16" s="495"/>
      <c r="AE16" s="495"/>
      <c r="AF16" s="495"/>
      <c r="AG16" s="496"/>
      <c r="AH16" s="494">
        <v>19.7</v>
      </c>
      <c r="AI16" s="495"/>
      <c r="AJ16" s="495"/>
      <c r="AK16" s="495"/>
      <c r="AL16" s="497"/>
      <c r="AM16" s="436"/>
      <c r="AN16" s="437"/>
      <c r="AO16" s="437"/>
      <c r="AP16" s="437"/>
      <c r="AQ16" s="437"/>
      <c r="AR16" s="437"/>
      <c r="AS16" s="437"/>
      <c r="AT16" s="438"/>
      <c r="AU16" s="439"/>
      <c r="AV16" s="440"/>
      <c r="AW16" s="440"/>
      <c r="AX16" s="440"/>
      <c r="AY16" s="441" t="s">
        <v>154</v>
      </c>
      <c r="AZ16" s="442"/>
      <c r="BA16" s="442"/>
      <c r="BB16" s="442"/>
      <c r="BC16" s="442"/>
      <c r="BD16" s="442"/>
      <c r="BE16" s="442"/>
      <c r="BF16" s="442"/>
      <c r="BG16" s="442"/>
      <c r="BH16" s="442"/>
      <c r="BI16" s="442"/>
      <c r="BJ16" s="442"/>
      <c r="BK16" s="442"/>
      <c r="BL16" s="442"/>
      <c r="BM16" s="443"/>
      <c r="BN16" s="407">
        <v>4837805</v>
      </c>
      <c r="BO16" s="408"/>
      <c r="BP16" s="408"/>
      <c r="BQ16" s="408"/>
      <c r="BR16" s="408"/>
      <c r="BS16" s="408"/>
      <c r="BT16" s="408"/>
      <c r="BU16" s="409"/>
      <c r="BV16" s="407">
        <v>4837116</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c r="A17" s="181"/>
      <c r="B17" s="473"/>
      <c r="C17" s="474"/>
      <c r="D17" s="474"/>
      <c r="E17" s="474"/>
      <c r="F17" s="474"/>
      <c r="G17" s="474"/>
      <c r="H17" s="474"/>
      <c r="I17" s="474"/>
      <c r="J17" s="474"/>
      <c r="K17" s="475"/>
      <c r="L17" s="195"/>
      <c r="M17" s="518" t="s">
        <v>155</v>
      </c>
      <c r="N17" s="519"/>
      <c r="O17" s="519"/>
      <c r="P17" s="519"/>
      <c r="Q17" s="520"/>
      <c r="R17" s="513" t="s">
        <v>156</v>
      </c>
      <c r="S17" s="514"/>
      <c r="T17" s="514"/>
      <c r="U17" s="514"/>
      <c r="V17" s="515"/>
      <c r="W17" s="423" t="s">
        <v>157</v>
      </c>
      <c r="X17" s="424"/>
      <c r="Y17" s="424"/>
      <c r="Z17" s="424"/>
      <c r="AA17" s="424"/>
      <c r="AB17" s="414"/>
      <c r="AC17" s="458">
        <v>4853</v>
      </c>
      <c r="AD17" s="459"/>
      <c r="AE17" s="459"/>
      <c r="AF17" s="459"/>
      <c r="AG17" s="501"/>
      <c r="AH17" s="458">
        <v>5170</v>
      </c>
      <c r="AI17" s="459"/>
      <c r="AJ17" s="459"/>
      <c r="AK17" s="459"/>
      <c r="AL17" s="460"/>
      <c r="AM17" s="436"/>
      <c r="AN17" s="437"/>
      <c r="AO17" s="437"/>
      <c r="AP17" s="437"/>
      <c r="AQ17" s="437"/>
      <c r="AR17" s="437"/>
      <c r="AS17" s="437"/>
      <c r="AT17" s="438"/>
      <c r="AU17" s="439"/>
      <c r="AV17" s="440"/>
      <c r="AW17" s="440"/>
      <c r="AX17" s="440"/>
      <c r="AY17" s="441" t="s">
        <v>158</v>
      </c>
      <c r="AZ17" s="442"/>
      <c r="BA17" s="442"/>
      <c r="BB17" s="442"/>
      <c r="BC17" s="442"/>
      <c r="BD17" s="442"/>
      <c r="BE17" s="442"/>
      <c r="BF17" s="442"/>
      <c r="BG17" s="442"/>
      <c r="BH17" s="442"/>
      <c r="BI17" s="442"/>
      <c r="BJ17" s="442"/>
      <c r="BK17" s="442"/>
      <c r="BL17" s="442"/>
      <c r="BM17" s="443"/>
      <c r="BN17" s="407">
        <v>2084199</v>
      </c>
      <c r="BO17" s="408"/>
      <c r="BP17" s="408"/>
      <c r="BQ17" s="408"/>
      <c r="BR17" s="408"/>
      <c r="BS17" s="408"/>
      <c r="BT17" s="408"/>
      <c r="BU17" s="409"/>
      <c r="BV17" s="407">
        <v>2034980</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c r="A18" s="181"/>
      <c r="B18" s="529" t="s">
        <v>159</v>
      </c>
      <c r="C18" s="450"/>
      <c r="D18" s="450"/>
      <c r="E18" s="530"/>
      <c r="F18" s="530"/>
      <c r="G18" s="530"/>
      <c r="H18" s="530"/>
      <c r="I18" s="530"/>
      <c r="J18" s="530"/>
      <c r="K18" s="530"/>
      <c r="L18" s="531">
        <v>286.60000000000002</v>
      </c>
      <c r="M18" s="531"/>
      <c r="N18" s="531"/>
      <c r="O18" s="531"/>
      <c r="P18" s="531"/>
      <c r="Q18" s="531"/>
      <c r="R18" s="532"/>
      <c r="S18" s="532"/>
      <c r="T18" s="532"/>
      <c r="U18" s="532"/>
      <c r="V18" s="533"/>
      <c r="W18" s="425"/>
      <c r="X18" s="426"/>
      <c r="Y18" s="426"/>
      <c r="Z18" s="426"/>
      <c r="AA18" s="426"/>
      <c r="AB18" s="417"/>
      <c r="AC18" s="534">
        <v>64.8</v>
      </c>
      <c r="AD18" s="535"/>
      <c r="AE18" s="535"/>
      <c r="AF18" s="535"/>
      <c r="AG18" s="536"/>
      <c r="AH18" s="534">
        <v>64.400000000000006</v>
      </c>
      <c r="AI18" s="535"/>
      <c r="AJ18" s="535"/>
      <c r="AK18" s="535"/>
      <c r="AL18" s="537"/>
      <c r="AM18" s="436"/>
      <c r="AN18" s="437"/>
      <c r="AO18" s="437"/>
      <c r="AP18" s="437"/>
      <c r="AQ18" s="437"/>
      <c r="AR18" s="437"/>
      <c r="AS18" s="437"/>
      <c r="AT18" s="438"/>
      <c r="AU18" s="439"/>
      <c r="AV18" s="440"/>
      <c r="AW18" s="440"/>
      <c r="AX18" s="440"/>
      <c r="AY18" s="441" t="s">
        <v>160</v>
      </c>
      <c r="AZ18" s="442"/>
      <c r="BA18" s="442"/>
      <c r="BB18" s="442"/>
      <c r="BC18" s="442"/>
      <c r="BD18" s="442"/>
      <c r="BE18" s="442"/>
      <c r="BF18" s="442"/>
      <c r="BG18" s="442"/>
      <c r="BH18" s="442"/>
      <c r="BI18" s="442"/>
      <c r="BJ18" s="442"/>
      <c r="BK18" s="442"/>
      <c r="BL18" s="442"/>
      <c r="BM18" s="443"/>
      <c r="BN18" s="407">
        <v>5011989</v>
      </c>
      <c r="BO18" s="408"/>
      <c r="BP18" s="408"/>
      <c r="BQ18" s="408"/>
      <c r="BR18" s="408"/>
      <c r="BS18" s="408"/>
      <c r="BT18" s="408"/>
      <c r="BU18" s="409"/>
      <c r="BV18" s="407">
        <v>4955134</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c r="A19" s="181"/>
      <c r="B19" s="529" t="s">
        <v>161</v>
      </c>
      <c r="C19" s="450"/>
      <c r="D19" s="450"/>
      <c r="E19" s="530"/>
      <c r="F19" s="530"/>
      <c r="G19" s="530"/>
      <c r="H19" s="530"/>
      <c r="I19" s="530"/>
      <c r="J19" s="530"/>
      <c r="K19" s="530"/>
      <c r="L19" s="538">
        <v>50</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162</v>
      </c>
      <c r="AZ19" s="442"/>
      <c r="BA19" s="442"/>
      <c r="BB19" s="442"/>
      <c r="BC19" s="442"/>
      <c r="BD19" s="442"/>
      <c r="BE19" s="442"/>
      <c r="BF19" s="442"/>
      <c r="BG19" s="442"/>
      <c r="BH19" s="442"/>
      <c r="BI19" s="442"/>
      <c r="BJ19" s="442"/>
      <c r="BK19" s="442"/>
      <c r="BL19" s="442"/>
      <c r="BM19" s="443"/>
      <c r="BN19" s="407">
        <v>7328455</v>
      </c>
      <c r="BO19" s="408"/>
      <c r="BP19" s="408"/>
      <c r="BQ19" s="408"/>
      <c r="BR19" s="408"/>
      <c r="BS19" s="408"/>
      <c r="BT19" s="408"/>
      <c r="BU19" s="409"/>
      <c r="BV19" s="407">
        <v>7111798</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c r="A20" s="181"/>
      <c r="B20" s="529" t="s">
        <v>163</v>
      </c>
      <c r="C20" s="450"/>
      <c r="D20" s="450"/>
      <c r="E20" s="530"/>
      <c r="F20" s="530"/>
      <c r="G20" s="530"/>
      <c r="H20" s="530"/>
      <c r="I20" s="530"/>
      <c r="J20" s="530"/>
      <c r="K20" s="530"/>
      <c r="L20" s="538">
        <v>5808</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c r="A21" s="181"/>
      <c r="B21" s="547" t="s">
        <v>164</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c r="A22" s="181"/>
      <c r="B22" s="577" t="s">
        <v>165</v>
      </c>
      <c r="C22" s="551"/>
      <c r="D22" s="552"/>
      <c r="E22" s="419" t="s">
        <v>1</v>
      </c>
      <c r="F22" s="424"/>
      <c r="G22" s="424"/>
      <c r="H22" s="424"/>
      <c r="I22" s="424"/>
      <c r="J22" s="424"/>
      <c r="K22" s="414"/>
      <c r="L22" s="419" t="s">
        <v>166</v>
      </c>
      <c r="M22" s="424"/>
      <c r="N22" s="424"/>
      <c r="O22" s="424"/>
      <c r="P22" s="414"/>
      <c r="Q22" s="582" t="s">
        <v>167</v>
      </c>
      <c r="R22" s="583"/>
      <c r="S22" s="583"/>
      <c r="T22" s="583"/>
      <c r="U22" s="583"/>
      <c r="V22" s="584"/>
      <c r="W22" s="550" t="s">
        <v>168</v>
      </c>
      <c r="X22" s="551"/>
      <c r="Y22" s="552"/>
      <c r="Z22" s="419" t="s">
        <v>1</v>
      </c>
      <c r="AA22" s="424"/>
      <c r="AB22" s="424"/>
      <c r="AC22" s="424"/>
      <c r="AD22" s="424"/>
      <c r="AE22" s="424"/>
      <c r="AF22" s="424"/>
      <c r="AG22" s="414"/>
      <c r="AH22" s="588" t="s">
        <v>169</v>
      </c>
      <c r="AI22" s="424"/>
      <c r="AJ22" s="424"/>
      <c r="AK22" s="424"/>
      <c r="AL22" s="414"/>
      <c r="AM22" s="588" t="s">
        <v>170</v>
      </c>
      <c r="AN22" s="589"/>
      <c r="AO22" s="589"/>
      <c r="AP22" s="589"/>
      <c r="AQ22" s="589"/>
      <c r="AR22" s="590"/>
      <c r="AS22" s="582" t="s">
        <v>167</v>
      </c>
      <c r="AT22" s="583"/>
      <c r="AU22" s="583"/>
      <c r="AV22" s="583"/>
      <c r="AW22" s="583"/>
      <c r="AX22" s="594"/>
      <c r="AY22" s="367" t="s">
        <v>171</v>
      </c>
      <c r="AZ22" s="368"/>
      <c r="BA22" s="368"/>
      <c r="BB22" s="368"/>
      <c r="BC22" s="368"/>
      <c r="BD22" s="368"/>
      <c r="BE22" s="368"/>
      <c r="BF22" s="368"/>
      <c r="BG22" s="368"/>
      <c r="BH22" s="368"/>
      <c r="BI22" s="368"/>
      <c r="BJ22" s="368"/>
      <c r="BK22" s="368"/>
      <c r="BL22" s="368"/>
      <c r="BM22" s="369"/>
      <c r="BN22" s="370">
        <v>7627289</v>
      </c>
      <c r="BO22" s="371"/>
      <c r="BP22" s="371"/>
      <c r="BQ22" s="371"/>
      <c r="BR22" s="371"/>
      <c r="BS22" s="371"/>
      <c r="BT22" s="371"/>
      <c r="BU22" s="372"/>
      <c r="BV22" s="370">
        <v>7978912</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172</v>
      </c>
      <c r="AZ23" s="442"/>
      <c r="BA23" s="442"/>
      <c r="BB23" s="442"/>
      <c r="BC23" s="442"/>
      <c r="BD23" s="442"/>
      <c r="BE23" s="442"/>
      <c r="BF23" s="442"/>
      <c r="BG23" s="442"/>
      <c r="BH23" s="442"/>
      <c r="BI23" s="442"/>
      <c r="BJ23" s="442"/>
      <c r="BK23" s="442"/>
      <c r="BL23" s="442"/>
      <c r="BM23" s="443"/>
      <c r="BN23" s="407">
        <v>7622644</v>
      </c>
      <c r="BO23" s="408"/>
      <c r="BP23" s="408"/>
      <c r="BQ23" s="408"/>
      <c r="BR23" s="408"/>
      <c r="BS23" s="408"/>
      <c r="BT23" s="408"/>
      <c r="BU23" s="409"/>
      <c r="BV23" s="407">
        <v>7952767</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c r="A24" s="181"/>
      <c r="B24" s="578"/>
      <c r="C24" s="554"/>
      <c r="D24" s="555"/>
      <c r="E24" s="457" t="s">
        <v>173</v>
      </c>
      <c r="F24" s="437"/>
      <c r="G24" s="437"/>
      <c r="H24" s="437"/>
      <c r="I24" s="437"/>
      <c r="J24" s="437"/>
      <c r="K24" s="438"/>
      <c r="L24" s="458">
        <v>1</v>
      </c>
      <c r="M24" s="459"/>
      <c r="N24" s="459"/>
      <c r="O24" s="459"/>
      <c r="P24" s="501"/>
      <c r="Q24" s="458">
        <v>7530</v>
      </c>
      <c r="R24" s="459"/>
      <c r="S24" s="459"/>
      <c r="T24" s="459"/>
      <c r="U24" s="459"/>
      <c r="V24" s="501"/>
      <c r="W24" s="553"/>
      <c r="X24" s="554"/>
      <c r="Y24" s="555"/>
      <c r="Z24" s="457" t="s">
        <v>174</v>
      </c>
      <c r="AA24" s="437"/>
      <c r="AB24" s="437"/>
      <c r="AC24" s="437"/>
      <c r="AD24" s="437"/>
      <c r="AE24" s="437"/>
      <c r="AF24" s="437"/>
      <c r="AG24" s="438"/>
      <c r="AH24" s="458">
        <v>158</v>
      </c>
      <c r="AI24" s="459"/>
      <c r="AJ24" s="459"/>
      <c r="AK24" s="459"/>
      <c r="AL24" s="501"/>
      <c r="AM24" s="458">
        <v>527878</v>
      </c>
      <c r="AN24" s="459"/>
      <c r="AO24" s="459"/>
      <c r="AP24" s="459"/>
      <c r="AQ24" s="459"/>
      <c r="AR24" s="501"/>
      <c r="AS24" s="458">
        <v>3341</v>
      </c>
      <c r="AT24" s="459"/>
      <c r="AU24" s="459"/>
      <c r="AV24" s="459"/>
      <c r="AW24" s="459"/>
      <c r="AX24" s="460"/>
      <c r="AY24" s="523" t="s">
        <v>175</v>
      </c>
      <c r="AZ24" s="524"/>
      <c r="BA24" s="524"/>
      <c r="BB24" s="524"/>
      <c r="BC24" s="524"/>
      <c r="BD24" s="524"/>
      <c r="BE24" s="524"/>
      <c r="BF24" s="524"/>
      <c r="BG24" s="524"/>
      <c r="BH24" s="524"/>
      <c r="BI24" s="524"/>
      <c r="BJ24" s="524"/>
      <c r="BK24" s="524"/>
      <c r="BL24" s="524"/>
      <c r="BM24" s="525"/>
      <c r="BN24" s="407">
        <v>4683456</v>
      </c>
      <c r="BO24" s="408"/>
      <c r="BP24" s="408"/>
      <c r="BQ24" s="408"/>
      <c r="BR24" s="408"/>
      <c r="BS24" s="408"/>
      <c r="BT24" s="408"/>
      <c r="BU24" s="409"/>
      <c r="BV24" s="407">
        <v>4785334</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c r="A25" s="181"/>
      <c r="B25" s="578"/>
      <c r="C25" s="554"/>
      <c r="D25" s="555"/>
      <c r="E25" s="457" t="s">
        <v>176</v>
      </c>
      <c r="F25" s="437"/>
      <c r="G25" s="437"/>
      <c r="H25" s="437"/>
      <c r="I25" s="437"/>
      <c r="J25" s="437"/>
      <c r="K25" s="438"/>
      <c r="L25" s="458">
        <v>1</v>
      </c>
      <c r="M25" s="459"/>
      <c r="N25" s="459"/>
      <c r="O25" s="459"/>
      <c r="P25" s="501"/>
      <c r="Q25" s="458">
        <v>6170</v>
      </c>
      <c r="R25" s="459"/>
      <c r="S25" s="459"/>
      <c r="T25" s="459"/>
      <c r="U25" s="459"/>
      <c r="V25" s="501"/>
      <c r="W25" s="553"/>
      <c r="X25" s="554"/>
      <c r="Y25" s="555"/>
      <c r="Z25" s="457" t="s">
        <v>177</v>
      </c>
      <c r="AA25" s="437"/>
      <c r="AB25" s="437"/>
      <c r="AC25" s="437"/>
      <c r="AD25" s="437"/>
      <c r="AE25" s="437"/>
      <c r="AF25" s="437"/>
      <c r="AG25" s="438"/>
      <c r="AH25" s="458" t="s">
        <v>140</v>
      </c>
      <c r="AI25" s="459"/>
      <c r="AJ25" s="459"/>
      <c r="AK25" s="459"/>
      <c r="AL25" s="501"/>
      <c r="AM25" s="458" t="s">
        <v>130</v>
      </c>
      <c r="AN25" s="459"/>
      <c r="AO25" s="459"/>
      <c r="AP25" s="459"/>
      <c r="AQ25" s="459"/>
      <c r="AR25" s="501"/>
      <c r="AS25" s="458" t="s">
        <v>140</v>
      </c>
      <c r="AT25" s="459"/>
      <c r="AU25" s="459"/>
      <c r="AV25" s="459"/>
      <c r="AW25" s="459"/>
      <c r="AX25" s="460"/>
      <c r="AY25" s="367" t="s">
        <v>178</v>
      </c>
      <c r="AZ25" s="368"/>
      <c r="BA25" s="368"/>
      <c r="BB25" s="368"/>
      <c r="BC25" s="368"/>
      <c r="BD25" s="368"/>
      <c r="BE25" s="368"/>
      <c r="BF25" s="368"/>
      <c r="BG25" s="368"/>
      <c r="BH25" s="368"/>
      <c r="BI25" s="368"/>
      <c r="BJ25" s="368"/>
      <c r="BK25" s="368"/>
      <c r="BL25" s="368"/>
      <c r="BM25" s="369"/>
      <c r="BN25" s="370">
        <v>1530075</v>
      </c>
      <c r="BO25" s="371"/>
      <c r="BP25" s="371"/>
      <c r="BQ25" s="371"/>
      <c r="BR25" s="371"/>
      <c r="BS25" s="371"/>
      <c r="BT25" s="371"/>
      <c r="BU25" s="372"/>
      <c r="BV25" s="370">
        <v>1646840</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c r="A26" s="181"/>
      <c r="B26" s="578"/>
      <c r="C26" s="554"/>
      <c r="D26" s="555"/>
      <c r="E26" s="457" t="s">
        <v>179</v>
      </c>
      <c r="F26" s="437"/>
      <c r="G26" s="437"/>
      <c r="H26" s="437"/>
      <c r="I26" s="437"/>
      <c r="J26" s="437"/>
      <c r="K26" s="438"/>
      <c r="L26" s="458">
        <v>1</v>
      </c>
      <c r="M26" s="459"/>
      <c r="N26" s="459"/>
      <c r="O26" s="459"/>
      <c r="P26" s="501"/>
      <c r="Q26" s="458">
        <v>5630</v>
      </c>
      <c r="R26" s="459"/>
      <c r="S26" s="459"/>
      <c r="T26" s="459"/>
      <c r="U26" s="459"/>
      <c r="V26" s="501"/>
      <c r="W26" s="553"/>
      <c r="X26" s="554"/>
      <c r="Y26" s="555"/>
      <c r="Z26" s="457" t="s">
        <v>180</v>
      </c>
      <c r="AA26" s="559"/>
      <c r="AB26" s="559"/>
      <c r="AC26" s="559"/>
      <c r="AD26" s="559"/>
      <c r="AE26" s="559"/>
      <c r="AF26" s="559"/>
      <c r="AG26" s="560"/>
      <c r="AH26" s="458">
        <v>3</v>
      </c>
      <c r="AI26" s="459"/>
      <c r="AJ26" s="459"/>
      <c r="AK26" s="459"/>
      <c r="AL26" s="501"/>
      <c r="AM26" s="458">
        <v>11430</v>
      </c>
      <c r="AN26" s="459"/>
      <c r="AO26" s="459"/>
      <c r="AP26" s="459"/>
      <c r="AQ26" s="459"/>
      <c r="AR26" s="501"/>
      <c r="AS26" s="458">
        <v>3810</v>
      </c>
      <c r="AT26" s="459"/>
      <c r="AU26" s="459"/>
      <c r="AV26" s="459"/>
      <c r="AW26" s="459"/>
      <c r="AX26" s="460"/>
      <c r="AY26" s="410" t="s">
        <v>181</v>
      </c>
      <c r="AZ26" s="411"/>
      <c r="BA26" s="411"/>
      <c r="BB26" s="411"/>
      <c r="BC26" s="411"/>
      <c r="BD26" s="411"/>
      <c r="BE26" s="411"/>
      <c r="BF26" s="411"/>
      <c r="BG26" s="411"/>
      <c r="BH26" s="411"/>
      <c r="BI26" s="411"/>
      <c r="BJ26" s="411"/>
      <c r="BK26" s="411"/>
      <c r="BL26" s="411"/>
      <c r="BM26" s="412"/>
      <c r="BN26" s="407" t="s">
        <v>140</v>
      </c>
      <c r="BO26" s="408"/>
      <c r="BP26" s="408"/>
      <c r="BQ26" s="408"/>
      <c r="BR26" s="408"/>
      <c r="BS26" s="408"/>
      <c r="BT26" s="408"/>
      <c r="BU26" s="409"/>
      <c r="BV26" s="407" t="s">
        <v>182</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c r="A27" s="181"/>
      <c r="B27" s="578"/>
      <c r="C27" s="554"/>
      <c r="D27" s="555"/>
      <c r="E27" s="457" t="s">
        <v>183</v>
      </c>
      <c r="F27" s="437"/>
      <c r="G27" s="437"/>
      <c r="H27" s="437"/>
      <c r="I27" s="437"/>
      <c r="J27" s="437"/>
      <c r="K27" s="438"/>
      <c r="L27" s="458">
        <v>1</v>
      </c>
      <c r="M27" s="459"/>
      <c r="N27" s="459"/>
      <c r="O27" s="459"/>
      <c r="P27" s="501"/>
      <c r="Q27" s="458">
        <v>3150</v>
      </c>
      <c r="R27" s="459"/>
      <c r="S27" s="459"/>
      <c r="T27" s="459"/>
      <c r="U27" s="459"/>
      <c r="V27" s="501"/>
      <c r="W27" s="553"/>
      <c r="X27" s="554"/>
      <c r="Y27" s="555"/>
      <c r="Z27" s="457" t="s">
        <v>184</v>
      </c>
      <c r="AA27" s="437"/>
      <c r="AB27" s="437"/>
      <c r="AC27" s="437"/>
      <c r="AD27" s="437"/>
      <c r="AE27" s="437"/>
      <c r="AF27" s="437"/>
      <c r="AG27" s="438"/>
      <c r="AH27" s="458">
        <v>9</v>
      </c>
      <c r="AI27" s="459"/>
      <c r="AJ27" s="459"/>
      <c r="AK27" s="459"/>
      <c r="AL27" s="501"/>
      <c r="AM27" s="458">
        <v>34927</v>
      </c>
      <c r="AN27" s="459"/>
      <c r="AO27" s="459"/>
      <c r="AP27" s="459"/>
      <c r="AQ27" s="459"/>
      <c r="AR27" s="501"/>
      <c r="AS27" s="458">
        <v>3881</v>
      </c>
      <c r="AT27" s="459"/>
      <c r="AU27" s="459"/>
      <c r="AV27" s="459"/>
      <c r="AW27" s="459"/>
      <c r="AX27" s="460"/>
      <c r="AY27" s="502" t="s">
        <v>185</v>
      </c>
      <c r="AZ27" s="503"/>
      <c r="BA27" s="503"/>
      <c r="BB27" s="503"/>
      <c r="BC27" s="503"/>
      <c r="BD27" s="503"/>
      <c r="BE27" s="503"/>
      <c r="BF27" s="503"/>
      <c r="BG27" s="503"/>
      <c r="BH27" s="503"/>
      <c r="BI27" s="503"/>
      <c r="BJ27" s="503"/>
      <c r="BK27" s="503"/>
      <c r="BL27" s="503"/>
      <c r="BM27" s="504"/>
      <c r="BN27" s="526">
        <v>239065</v>
      </c>
      <c r="BO27" s="527"/>
      <c r="BP27" s="527"/>
      <c r="BQ27" s="527"/>
      <c r="BR27" s="527"/>
      <c r="BS27" s="527"/>
      <c r="BT27" s="527"/>
      <c r="BU27" s="528"/>
      <c r="BV27" s="526">
        <v>238955</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c r="A28" s="181"/>
      <c r="B28" s="578"/>
      <c r="C28" s="554"/>
      <c r="D28" s="555"/>
      <c r="E28" s="457" t="s">
        <v>186</v>
      </c>
      <c r="F28" s="437"/>
      <c r="G28" s="437"/>
      <c r="H28" s="437"/>
      <c r="I28" s="437"/>
      <c r="J28" s="437"/>
      <c r="K28" s="438"/>
      <c r="L28" s="458">
        <v>1</v>
      </c>
      <c r="M28" s="459"/>
      <c r="N28" s="459"/>
      <c r="O28" s="459"/>
      <c r="P28" s="501"/>
      <c r="Q28" s="458">
        <v>2730</v>
      </c>
      <c r="R28" s="459"/>
      <c r="S28" s="459"/>
      <c r="T28" s="459"/>
      <c r="U28" s="459"/>
      <c r="V28" s="501"/>
      <c r="W28" s="553"/>
      <c r="X28" s="554"/>
      <c r="Y28" s="555"/>
      <c r="Z28" s="457" t="s">
        <v>187</v>
      </c>
      <c r="AA28" s="437"/>
      <c r="AB28" s="437"/>
      <c r="AC28" s="437"/>
      <c r="AD28" s="437"/>
      <c r="AE28" s="437"/>
      <c r="AF28" s="437"/>
      <c r="AG28" s="438"/>
      <c r="AH28" s="458" t="s">
        <v>140</v>
      </c>
      <c r="AI28" s="459"/>
      <c r="AJ28" s="459"/>
      <c r="AK28" s="459"/>
      <c r="AL28" s="501"/>
      <c r="AM28" s="458" t="s">
        <v>140</v>
      </c>
      <c r="AN28" s="459"/>
      <c r="AO28" s="459"/>
      <c r="AP28" s="459"/>
      <c r="AQ28" s="459"/>
      <c r="AR28" s="501"/>
      <c r="AS28" s="458" t="s">
        <v>140</v>
      </c>
      <c r="AT28" s="459"/>
      <c r="AU28" s="459"/>
      <c r="AV28" s="459"/>
      <c r="AW28" s="459"/>
      <c r="AX28" s="460"/>
      <c r="AY28" s="561" t="s">
        <v>188</v>
      </c>
      <c r="AZ28" s="562"/>
      <c r="BA28" s="562"/>
      <c r="BB28" s="563"/>
      <c r="BC28" s="367" t="s">
        <v>50</v>
      </c>
      <c r="BD28" s="368"/>
      <c r="BE28" s="368"/>
      <c r="BF28" s="368"/>
      <c r="BG28" s="368"/>
      <c r="BH28" s="368"/>
      <c r="BI28" s="368"/>
      <c r="BJ28" s="368"/>
      <c r="BK28" s="368"/>
      <c r="BL28" s="368"/>
      <c r="BM28" s="369"/>
      <c r="BN28" s="370">
        <v>868795</v>
      </c>
      <c r="BO28" s="371"/>
      <c r="BP28" s="371"/>
      <c r="BQ28" s="371"/>
      <c r="BR28" s="371"/>
      <c r="BS28" s="371"/>
      <c r="BT28" s="371"/>
      <c r="BU28" s="372"/>
      <c r="BV28" s="370">
        <v>986195</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c r="A29" s="181"/>
      <c r="B29" s="578"/>
      <c r="C29" s="554"/>
      <c r="D29" s="555"/>
      <c r="E29" s="457" t="s">
        <v>189</v>
      </c>
      <c r="F29" s="437"/>
      <c r="G29" s="437"/>
      <c r="H29" s="437"/>
      <c r="I29" s="437"/>
      <c r="J29" s="437"/>
      <c r="K29" s="438"/>
      <c r="L29" s="458">
        <v>12</v>
      </c>
      <c r="M29" s="459"/>
      <c r="N29" s="459"/>
      <c r="O29" s="459"/>
      <c r="P29" s="501"/>
      <c r="Q29" s="458">
        <v>2620</v>
      </c>
      <c r="R29" s="459"/>
      <c r="S29" s="459"/>
      <c r="T29" s="459"/>
      <c r="U29" s="459"/>
      <c r="V29" s="501"/>
      <c r="W29" s="556"/>
      <c r="X29" s="557"/>
      <c r="Y29" s="558"/>
      <c r="Z29" s="457" t="s">
        <v>190</v>
      </c>
      <c r="AA29" s="437"/>
      <c r="AB29" s="437"/>
      <c r="AC29" s="437"/>
      <c r="AD29" s="437"/>
      <c r="AE29" s="437"/>
      <c r="AF29" s="437"/>
      <c r="AG29" s="438"/>
      <c r="AH29" s="458">
        <v>167</v>
      </c>
      <c r="AI29" s="459"/>
      <c r="AJ29" s="459"/>
      <c r="AK29" s="459"/>
      <c r="AL29" s="501"/>
      <c r="AM29" s="458">
        <v>562805</v>
      </c>
      <c r="AN29" s="459"/>
      <c r="AO29" s="459"/>
      <c r="AP29" s="459"/>
      <c r="AQ29" s="459"/>
      <c r="AR29" s="501"/>
      <c r="AS29" s="458">
        <v>3370</v>
      </c>
      <c r="AT29" s="459"/>
      <c r="AU29" s="459"/>
      <c r="AV29" s="459"/>
      <c r="AW29" s="459"/>
      <c r="AX29" s="460"/>
      <c r="AY29" s="564"/>
      <c r="AZ29" s="565"/>
      <c r="BA29" s="565"/>
      <c r="BB29" s="566"/>
      <c r="BC29" s="441" t="s">
        <v>191</v>
      </c>
      <c r="BD29" s="442"/>
      <c r="BE29" s="442"/>
      <c r="BF29" s="442"/>
      <c r="BG29" s="442"/>
      <c r="BH29" s="442"/>
      <c r="BI29" s="442"/>
      <c r="BJ29" s="442"/>
      <c r="BK29" s="442"/>
      <c r="BL29" s="442"/>
      <c r="BM29" s="443"/>
      <c r="BN29" s="407">
        <v>851826</v>
      </c>
      <c r="BO29" s="408"/>
      <c r="BP29" s="408"/>
      <c r="BQ29" s="408"/>
      <c r="BR29" s="408"/>
      <c r="BS29" s="408"/>
      <c r="BT29" s="408"/>
      <c r="BU29" s="409"/>
      <c r="BV29" s="407">
        <v>923801</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192</v>
      </c>
      <c r="X30" s="575"/>
      <c r="Y30" s="575"/>
      <c r="Z30" s="575"/>
      <c r="AA30" s="575"/>
      <c r="AB30" s="575"/>
      <c r="AC30" s="575"/>
      <c r="AD30" s="575"/>
      <c r="AE30" s="575"/>
      <c r="AF30" s="575"/>
      <c r="AG30" s="576"/>
      <c r="AH30" s="534">
        <v>100.4</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52</v>
      </c>
      <c r="BD30" s="524"/>
      <c r="BE30" s="524"/>
      <c r="BF30" s="524"/>
      <c r="BG30" s="524"/>
      <c r="BH30" s="524"/>
      <c r="BI30" s="524"/>
      <c r="BJ30" s="524"/>
      <c r="BK30" s="524"/>
      <c r="BL30" s="524"/>
      <c r="BM30" s="525"/>
      <c r="BN30" s="526">
        <v>2967398</v>
      </c>
      <c r="BO30" s="527"/>
      <c r="BP30" s="527"/>
      <c r="BQ30" s="527"/>
      <c r="BR30" s="527"/>
      <c r="BS30" s="527"/>
      <c r="BT30" s="527"/>
      <c r="BU30" s="528"/>
      <c r="BV30" s="526">
        <v>2589468</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c r="A31" s="181"/>
      <c r="B31" s="203"/>
      <c r="DI31" s="204"/>
    </row>
    <row r="32" spans="1:113" ht="13.5" customHeight="1">
      <c r="A32" s="181"/>
      <c r="B32" s="205"/>
      <c r="C32" s="570" t="s">
        <v>193</v>
      </c>
      <c r="D32" s="570"/>
      <c r="E32" s="570"/>
      <c r="F32" s="570"/>
      <c r="G32" s="570"/>
      <c r="H32" s="570"/>
      <c r="I32" s="570"/>
      <c r="J32" s="570"/>
      <c r="K32" s="570"/>
      <c r="L32" s="570"/>
      <c r="M32" s="570"/>
      <c r="N32" s="570"/>
      <c r="O32" s="570"/>
      <c r="P32" s="570"/>
      <c r="Q32" s="570"/>
      <c r="R32" s="570"/>
      <c r="S32" s="570"/>
      <c r="U32" s="411" t="s">
        <v>194</v>
      </c>
      <c r="V32" s="411"/>
      <c r="W32" s="411"/>
      <c r="X32" s="411"/>
      <c r="Y32" s="411"/>
      <c r="Z32" s="411"/>
      <c r="AA32" s="411"/>
      <c r="AB32" s="411"/>
      <c r="AC32" s="411"/>
      <c r="AD32" s="411"/>
      <c r="AE32" s="411"/>
      <c r="AF32" s="411"/>
      <c r="AG32" s="411"/>
      <c r="AH32" s="411"/>
      <c r="AI32" s="411"/>
      <c r="AJ32" s="411"/>
      <c r="AK32" s="411"/>
      <c r="AM32" s="411" t="s">
        <v>195</v>
      </c>
      <c r="AN32" s="411"/>
      <c r="AO32" s="411"/>
      <c r="AP32" s="411"/>
      <c r="AQ32" s="411"/>
      <c r="AR32" s="411"/>
      <c r="AS32" s="411"/>
      <c r="AT32" s="411"/>
      <c r="AU32" s="411"/>
      <c r="AV32" s="411"/>
      <c r="AW32" s="411"/>
      <c r="AX32" s="411"/>
      <c r="AY32" s="411"/>
      <c r="AZ32" s="411"/>
      <c r="BA32" s="411"/>
      <c r="BB32" s="411"/>
      <c r="BC32" s="411"/>
      <c r="BE32" s="411" t="s">
        <v>196</v>
      </c>
      <c r="BF32" s="411"/>
      <c r="BG32" s="411"/>
      <c r="BH32" s="411"/>
      <c r="BI32" s="411"/>
      <c r="BJ32" s="411"/>
      <c r="BK32" s="411"/>
      <c r="BL32" s="411"/>
      <c r="BM32" s="411"/>
      <c r="BN32" s="411"/>
      <c r="BO32" s="411"/>
      <c r="BP32" s="411"/>
      <c r="BQ32" s="411"/>
      <c r="BR32" s="411"/>
      <c r="BS32" s="411"/>
      <c r="BT32" s="411"/>
      <c r="BU32" s="411"/>
      <c r="BW32" s="411" t="s">
        <v>197</v>
      </c>
      <c r="BX32" s="411"/>
      <c r="BY32" s="411"/>
      <c r="BZ32" s="411"/>
      <c r="CA32" s="411"/>
      <c r="CB32" s="411"/>
      <c r="CC32" s="411"/>
      <c r="CD32" s="411"/>
      <c r="CE32" s="411"/>
      <c r="CF32" s="411"/>
      <c r="CG32" s="411"/>
      <c r="CH32" s="411"/>
      <c r="CI32" s="411"/>
      <c r="CJ32" s="411"/>
      <c r="CK32" s="411"/>
      <c r="CL32" s="411"/>
      <c r="CM32" s="411"/>
      <c r="CO32" s="411" t="s">
        <v>198</v>
      </c>
      <c r="CP32" s="411"/>
      <c r="CQ32" s="411"/>
      <c r="CR32" s="411"/>
      <c r="CS32" s="411"/>
      <c r="CT32" s="411"/>
      <c r="CU32" s="411"/>
      <c r="CV32" s="411"/>
      <c r="CW32" s="411"/>
      <c r="CX32" s="411"/>
      <c r="CY32" s="411"/>
      <c r="CZ32" s="411"/>
      <c r="DA32" s="411"/>
      <c r="DB32" s="411"/>
      <c r="DC32" s="411"/>
      <c r="DD32" s="411"/>
      <c r="DE32" s="411"/>
      <c r="DI32" s="204"/>
    </row>
    <row r="33" spans="1:113" ht="13.5" customHeight="1">
      <c r="A33" s="181"/>
      <c r="B33" s="205"/>
      <c r="C33" s="431" t="s">
        <v>199</v>
      </c>
      <c r="D33" s="431"/>
      <c r="E33" s="396" t="s">
        <v>200</v>
      </c>
      <c r="F33" s="396"/>
      <c r="G33" s="396"/>
      <c r="H33" s="396"/>
      <c r="I33" s="396"/>
      <c r="J33" s="396"/>
      <c r="K33" s="396"/>
      <c r="L33" s="396"/>
      <c r="M33" s="396"/>
      <c r="N33" s="396"/>
      <c r="O33" s="396"/>
      <c r="P33" s="396"/>
      <c r="Q33" s="396"/>
      <c r="R33" s="396"/>
      <c r="S33" s="396"/>
      <c r="T33" s="206"/>
      <c r="U33" s="431" t="s">
        <v>199</v>
      </c>
      <c r="V33" s="431"/>
      <c r="W33" s="396" t="s">
        <v>201</v>
      </c>
      <c r="X33" s="396"/>
      <c r="Y33" s="396"/>
      <c r="Z33" s="396"/>
      <c r="AA33" s="396"/>
      <c r="AB33" s="396"/>
      <c r="AC33" s="396"/>
      <c r="AD33" s="396"/>
      <c r="AE33" s="396"/>
      <c r="AF33" s="396"/>
      <c r="AG33" s="396"/>
      <c r="AH33" s="396"/>
      <c r="AI33" s="396"/>
      <c r="AJ33" s="396"/>
      <c r="AK33" s="396"/>
      <c r="AL33" s="206"/>
      <c r="AM33" s="431" t="s">
        <v>199</v>
      </c>
      <c r="AN33" s="431"/>
      <c r="AO33" s="396" t="s">
        <v>200</v>
      </c>
      <c r="AP33" s="396"/>
      <c r="AQ33" s="396"/>
      <c r="AR33" s="396"/>
      <c r="AS33" s="396"/>
      <c r="AT33" s="396"/>
      <c r="AU33" s="396"/>
      <c r="AV33" s="396"/>
      <c r="AW33" s="396"/>
      <c r="AX33" s="396"/>
      <c r="AY33" s="396"/>
      <c r="AZ33" s="396"/>
      <c r="BA33" s="396"/>
      <c r="BB33" s="396"/>
      <c r="BC33" s="396"/>
      <c r="BD33" s="207"/>
      <c r="BE33" s="396" t="s">
        <v>202</v>
      </c>
      <c r="BF33" s="396"/>
      <c r="BG33" s="396" t="s">
        <v>203</v>
      </c>
      <c r="BH33" s="396"/>
      <c r="BI33" s="396"/>
      <c r="BJ33" s="396"/>
      <c r="BK33" s="396"/>
      <c r="BL33" s="396"/>
      <c r="BM33" s="396"/>
      <c r="BN33" s="396"/>
      <c r="BO33" s="396"/>
      <c r="BP33" s="396"/>
      <c r="BQ33" s="396"/>
      <c r="BR33" s="396"/>
      <c r="BS33" s="396"/>
      <c r="BT33" s="396"/>
      <c r="BU33" s="396"/>
      <c r="BV33" s="207"/>
      <c r="BW33" s="431" t="s">
        <v>202</v>
      </c>
      <c r="BX33" s="431"/>
      <c r="BY33" s="396" t="s">
        <v>204</v>
      </c>
      <c r="BZ33" s="396"/>
      <c r="CA33" s="396"/>
      <c r="CB33" s="396"/>
      <c r="CC33" s="396"/>
      <c r="CD33" s="396"/>
      <c r="CE33" s="396"/>
      <c r="CF33" s="396"/>
      <c r="CG33" s="396"/>
      <c r="CH33" s="396"/>
      <c r="CI33" s="396"/>
      <c r="CJ33" s="396"/>
      <c r="CK33" s="396"/>
      <c r="CL33" s="396"/>
      <c r="CM33" s="396"/>
      <c r="CN33" s="206"/>
      <c r="CO33" s="431" t="s">
        <v>199</v>
      </c>
      <c r="CP33" s="431"/>
      <c r="CQ33" s="396" t="s">
        <v>205</v>
      </c>
      <c r="CR33" s="396"/>
      <c r="CS33" s="396"/>
      <c r="CT33" s="396"/>
      <c r="CU33" s="396"/>
      <c r="CV33" s="396"/>
      <c r="CW33" s="396"/>
      <c r="CX33" s="396"/>
      <c r="CY33" s="396"/>
      <c r="CZ33" s="396"/>
      <c r="DA33" s="396"/>
      <c r="DB33" s="396"/>
      <c r="DC33" s="396"/>
      <c r="DD33" s="396"/>
      <c r="DE33" s="396"/>
      <c r="DF33" s="206"/>
      <c r="DG33" s="596" t="s">
        <v>206</v>
      </c>
      <c r="DH33" s="596"/>
      <c r="DI33" s="208"/>
    </row>
    <row r="34" spans="1:113" ht="32.25" customHeight="1">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3</v>
      </c>
      <c r="V34" s="597"/>
      <c r="W34" s="598" t="str">
        <f>IF('各会計、関係団体の財政状況及び健全化判断比率'!B28="","",'各会計、関係団体の財政状況及び健全化判断比率'!B28)</f>
        <v>国民健康保険事業特別会計</v>
      </c>
      <c r="X34" s="598"/>
      <c r="Y34" s="598"/>
      <c r="Z34" s="598"/>
      <c r="AA34" s="598"/>
      <c r="AB34" s="598"/>
      <c r="AC34" s="598"/>
      <c r="AD34" s="598"/>
      <c r="AE34" s="598"/>
      <c r="AF34" s="598"/>
      <c r="AG34" s="598"/>
      <c r="AH34" s="598"/>
      <c r="AI34" s="598"/>
      <c r="AJ34" s="598"/>
      <c r="AK34" s="598"/>
      <c r="AL34" s="181"/>
      <c r="AM34" s="597">
        <f>IF(AO34="","",MAX(C34:D43,U34:V43)+1)</f>
        <v>6</v>
      </c>
      <c r="AN34" s="597"/>
      <c r="AO34" s="598" t="str">
        <f>IF('各会計、関係団体の財政状況及び健全化判断比率'!B31="","",'各会計、関係団体の財政状況及び健全化判断比率'!B31)</f>
        <v>水道事業会計</v>
      </c>
      <c r="AP34" s="598"/>
      <c r="AQ34" s="598"/>
      <c r="AR34" s="598"/>
      <c r="AS34" s="598"/>
      <c r="AT34" s="598"/>
      <c r="AU34" s="598"/>
      <c r="AV34" s="598"/>
      <c r="AW34" s="598"/>
      <c r="AX34" s="598"/>
      <c r="AY34" s="598"/>
      <c r="AZ34" s="598"/>
      <c r="BA34" s="598"/>
      <c r="BB34" s="598"/>
      <c r="BC34" s="598"/>
      <c r="BD34" s="181"/>
      <c r="BE34" s="597">
        <f>IF(BG34="","",MAX(C34:D43,U34:V43,AM34:AN43)+1)</f>
        <v>7</v>
      </c>
      <c r="BF34" s="597"/>
      <c r="BG34" s="598" t="str">
        <f>IF('各会計、関係団体の財政状況及び健全化判断比率'!B32="","",'各会計、関係団体の財政状況及び健全化判断比率'!B32)</f>
        <v>簡易水道特別会計</v>
      </c>
      <c r="BH34" s="598"/>
      <c r="BI34" s="598"/>
      <c r="BJ34" s="598"/>
      <c r="BK34" s="598"/>
      <c r="BL34" s="598"/>
      <c r="BM34" s="598"/>
      <c r="BN34" s="598"/>
      <c r="BO34" s="598"/>
      <c r="BP34" s="598"/>
      <c r="BQ34" s="598"/>
      <c r="BR34" s="598"/>
      <c r="BS34" s="598"/>
      <c r="BT34" s="598"/>
      <c r="BU34" s="598"/>
      <c r="BV34" s="181"/>
      <c r="BW34" s="597">
        <f>IF(BY34="","",MAX(C34:D43,U34:V43,AM34:AN43,BE34:BF43)+1)</f>
        <v>8</v>
      </c>
      <c r="BX34" s="597"/>
      <c r="BY34" s="598" t="str">
        <f>IF('各会計、関係団体の財政状況及び健全化判断比率'!B68="","",'各会計、関係団体の財政状況及び健全化判断比率'!B68)</f>
        <v>大分県退職手当組合</v>
      </c>
      <c r="BZ34" s="598"/>
      <c r="CA34" s="598"/>
      <c r="CB34" s="598"/>
      <c r="CC34" s="598"/>
      <c r="CD34" s="598"/>
      <c r="CE34" s="598"/>
      <c r="CF34" s="598"/>
      <c r="CG34" s="598"/>
      <c r="CH34" s="598"/>
      <c r="CI34" s="598"/>
      <c r="CJ34" s="598"/>
      <c r="CK34" s="598"/>
      <c r="CL34" s="598"/>
      <c r="CM34" s="598"/>
      <c r="CN34" s="181"/>
      <c r="CO34" s="597">
        <f>IF(CQ34="","",MAX(C34:D43,U34:V43,AM34:AN43,BE34:BF43,BW34:BX43)+1)</f>
        <v>16</v>
      </c>
      <c r="CP34" s="597"/>
      <c r="CQ34" s="598" t="str">
        <f>IF('各会計、関係団体の財政状況及び健全化判断比率'!BS7="","",'各会計、関係団体の財政状況及び健全化判断比率'!BS7)</f>
        <v>一社くすみち</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c r="A35" s="181"/>
      <c r="B35" s="205"/>
      <c r="C35" s="597">
        <f>IF(E35="","",C34+1)</f>
        <v>2</v>
      </c>
      <c r="D35" s="597"/>
      <c r="E35" s="598" t="str">
        <f>IF('各会計、関係団体の財政状況及び健全化判断比率'!B8="","",'各会計、関係団体の財政状況及び健全化判断比率'!B8)</f>
        <v>住宅新築資金等貸付事業特別会計</v>
      </c>
      <c r="F35" s="598"/>
      <c r="G35" s="598"/>
      <c r="H35" s="598"/>
      <c r="I35" s="598"/>
      <c r="J35" s="598"/>
      <c r="K35" s="598"/>
      <c r="L35" s="598"/>
      <c r="M35" s="598"/>
      <c r="N35" s="598"/>
      <c r="O35" s="598"/>
      <c r="P35" s="598"/>
      <c r="Q35" s="598"/>
      <c r="R35" s="598"/>
      <c r="S35" s="598"/>
      <c r="T35" s="181"/>
      <c r="U35" s="597">
        <f>IF(W35="","",U34+1)</f>
        <v>4</v>
      </c>
      <c r="V35" s="597"/>
      <c r="W35" s="598" t="str">
        <f>IF('各会計、関係団体の財政状況及び健全化判断比率'!B29="","",'各会計、関係団体の財政状況及び健全化判断比率'!B29)</f>
        <v>介護保険事業特別会計</v>
      </c>
      <c r="X35" s="598"/>
      <c r="Y35" s="598"/>
      <c r="Z35" s="598"/>
      <c r="AA35" s="598"/>
      <c r="AB35" s="598"/>
      <c r="AC35" s="598"/>
      <c r="AD35" s="598"/>
      <c r="AE35" s="598"/>
      <c r="AF35" s="598"/>
      <c r="AG35" s="598"/>
      <c r="AH35" s="598"/>
      <c r="AI35" s="598"/>
      <c r="AJ35" s="598"/>
      <c r="AK35" s="598"/>
      <c r="AL35" s="181"/>
      <c r="AM35" s="597" t="str">
        <f t="shared" ref="AM35:AM43" si="0">IF(AO35="","",AM34+1)</f>
        <v/>
      </c>
      <c r="AN35" s="597"/>
      <c r="AO35" s="598"/>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9</v>
      </c>
      <c r="BX35" s="597"/>
      <c r="BY35" s="598" t="str">
        <f>IF('各会計、関係団体の財政状況及び健全化判断比率'!B69="","",'各会計、関係団体の財政状況及び健全化判断比率'!B69)</f>
        <v>大分県消防補償等組合</v>
      </c>
      <c r="BZ35" s="598"/>
      <c r="CA35" s="598"/>
      <c r="CB35" s="598"/>
      <c r="CC35" s="598"/>
      <c r="CD35" s="598"/>
      <c r="CE35" s="598"/>
      <c r="CF35" s="598"/>
      <c r="CG35" s="598"/>
      <c r="CH35" s="598"/>
      <c r="CI35" s="598"/>
      <c r="CJ35" s="598"/>
      <c r="CK35" s="598"/>
      <c r="CL35" s="598"/>
      <c r="CM35" s="598"/>
      <c r="CN35" s="181"/>
      <c r="CO35" s="597" t="str">
        <f t="shared" ref="CO35:CO43" si="3">IF(CQ35="","",CO34+1)</f>
        <v/>
      </c>
      <c r="CP35" s="597"/>
      <c r="CQ35" s="598" t="str">
        <f>IF('各会計、関係団体の財政状況及び健全化判断比率'!BS8="","",'各会計、関係団体の財政状況及び健全化判断比率'!BS8)</f>
        <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5</v>
      </c>
      <c r="V36" s="597"/>
      <c r="W36" s="598" t="str">
        <f>IF('各会計、関係団体の財政状況及び健全化判断比率'!B30="","",'各会計、関係団体の財政状況及び健全化判断比率'!B30)</f>
        <v>後期高齢者医療事業特別会計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10</v>
      </c>
      <c r="BX36" s="597"/>
      <c r="BY36" s="598" t="str">
        <f>IF('各会計、関係団体の財政状況及び健全化判断比率'!B70="","",'各会計、関係団体の財政状況及び健全化判断比率'!B70)</f>
        <v>大分県交通災害共済組合（交通災害共済事業会計）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11</v>
      </c>
      <c r="BX37" s="597"/>
      <c r="BY37" s="598" t="str">
        <f>IF('各会計、関係団体の財政状況及び健全化判断比率'!B71="","",'各会計、関係団体の財政状況及び健全化判断比率'!B71)</f>
        <v>大分県市町村会館管理組合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12</v>
      </c>
      <c r="BX38" s="597"/>
      <c r="BY38" s="598" t="str">
        <f>IF('各会計、関係団体の財政状況及び健全化判断比率'!B72="","",'各会計、関係団体の財政状況及び健全化判断比率'!B72)</f>
        <v>大分県後期高齢者医療広域連合（普通会計）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13</v>
      </c>
      <c r="BX39" s="597"/>
      <c r="BY39" s="598" t="str">
        <f>IF('各会計、関係団体の財政状況及び健全化判断比率'!B73="","",'各会計、関係団体の財政状況及び健全化判断比率'!B73)</f>
        <v>大分県後期高齢者医療広域連合（高齢者医療事業会計）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14</v>
      </c>
      <c r="BX40" s="597"/>
      <c r="BY40" s="598" t="str">
        <f>IF('各会計、関係団体の財政状況及び健全化判断比率'!B74="","",'各会計、関係団体の財政状況及び健全化判断比率'!B74)</f>
        <v>日田玖珠広域消防組合</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f t="shared" si="2"/>
        <v>15</v>
      </c>
      <c r="BX41" s="597"/>
      <c r="BY41" s="598" t="str">
        <f>IF('各会計、関係団体の財政状況及び健全化判断比率'!B75="","",'各会計、関係団体の財政状況及び健全化判断比率'!B75)</f>
        <v>玖珠九重行政事務組合</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row r="46" spans="1:113">
      <c r="B46" s="180" t="s">
        <v>207</v>
      </c>
      <c r="E46" s="600" t="s">
        <v>208</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c r="E47" s="600" t="s">
        <v>209</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c r="E48" s="600" t="s">
        <v>210</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c r="E49" s="601" t="s">
        <v>211</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c r="E50" s="600" t="s">
        <v>212</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c r="E51" s="600" t="s">
        <v>213</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c r="E52" s="600" t="s">
        <v>214</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c r="E53" s="600" t="s">
        <v>215</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row r="55" spans="5:113"/>
    <row r="56" spans="5:113"/>
  </sheetData>
  <sheetProtection algorithmName="SHA-512" hashValue="glAjREXwruHhbEhIvsmfx4L4ei1r1C1mGUghDhFDfF1x8ZtvBOLGOYxeJYmr9qgUIRDQILMXxFN4QtPmO1RPqQ==" saltValue="rSxHOHrvVqN+FyW8Mk4bvg=="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50"/>
  <sheetViews>
    <sheetView showGridLines="0" tabSelected="1" topLeftCell="B1" zoomScaleSheetLayoutView="100" workbookViewId="0"/>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549</v>
      </c>
      <c r="G33" s="29" t="s">
        <v>550</v>
      </c>
      <c r="H33" s="29" t="s">
        <v>551</v>
      </c>
      <c r="I33" s="29" t="s">
        <v>552</v>
      </c>
      <c r="J33" s="30" t="s">
        <v>553</v>
      </c>
      <c r="K33" s="22"/>
      <c r="L33" s="22"/>
      <c r="M33" s="22"/>
      <c r="N33" s="22"/>
      <c r="O33" s="22"/>
      <c r="P33" s="22"/>
    </row>
    <row r="34" spans="1:16" ht="39" customHeight="1">
      <c r="A34" s="22"/>
      <c r="B34" s="31"/>
      <c r="C34" s="1151" t="s">
        <v>559</v>
      </c>
      <c r="D34" s="1151"/>
      <c r="E34" s="1152"/>
      <c r="F34" s="32">
        <v>6.19</v>
      </c>
      <c r="G34" s="33">
        <v>10.67</v>
      </c>
      <c r="H34" s="33">
        <v>10.77</v>
      </c>
      <c r="I34" s="33">
        <v>5.3</v>
      </c>
      <c r="J34" s="34">
        <v>8.92</v>
      </c>
      <c r="K34" s="22"/>
      <c r="L34" s="22"/>
      <c r="M34" s="22"/>
      <c r="N34" s="22"/>
      <c r="O34" s="22"/>
      <c r="P34" s="22"/>
    </row>
    <row r="35" spans="1:16" ht="39" customHeight="1">
      <c r="A35" s="22"/>
      <c r="B35" s="35"/>
      <c r="C35" s="1145" t="s">
        <v>560</v>
      </c>
      <c r="D35" s="1146"/>
      <c r="E35" s="1147"/>
      <c r="F35" s="36">
        <v>5.72</v>
      </c>
      <c r="G35" s="37">
        <v>5.55</v>
      </c>
      <c r="H35" s="37">
        <v>5.61</v>
      </c>
      <c r="I35" s="37">
        <v>6.13</v>
      </c>
      <c r="J35" s="38">
        <v>6.57</v>
      </c>
      <c r="K35" s="22"/>
      <c r="L35" s="22"/>
      <c r="M35" s="22"/>
      <c r="N35" s="22"/>
      <c r="O35" s="22"/>
      <c r="P35" s="22"/>
    </row>
    <row r="36" spans="1:16" ht="39" customHeight="1">
      <c r="A36" s="22"/>
      <c r="B36" s="35"/>
      <c r="C36" s="1145" t="s">
        <v>561</v>
      </c>
      <c r="D36" s="1146"/>
      <c r="E36" s="1147"/>
      <c r="F36" s="36">
        <v>0.36</v>
      </c>
      <c r="G36" s="37">
        <v>1.03</v>
      </c>
      <c r="H36" s="37">
        <v>0.73</v>
      </c>
      <c r="I36" s="37">
        <v>0.76</v>
      </c>
      <c r="J36" s="38">
        <v>2.44</v>
      </c>
      <c r="K36" s="22"/>
      <c r="L36" s="22"/>
      <c r="M36" s="22"/>
      <c r="N36" s="22"/>
      <c r="O36" s="22"/>
      <c r="P36" s="22"/>
    </row>
    <row r="37" spans="1:16" ht="39" customHeight="1">
      <c r="A37" s="22"/>
      <c r="B37" s="35"/>
      <c r="C37" s="1145" t="s">
        <v>562</v>
      </c>
      <c r="D37" s="1146"/>
      <c r="E37" s="1147"/>
      <c r="F37" s="36">
        <v>0.56999999999999995</v>
      </c>
      <c r="G37" s="37">
        <v>0.66</v>
      </c>
      <c r="H37" s="37">
        <v>0.45</v>
      </c>
      <c r="I37" s="37">
        <v>0.79</v>
      </c>
      <c r="J37" s="38">
        <v>1.1299999999999999</v>
      </c>
      <c r="K37" s="22"/>
      <c r="L37" s="22"/>
      <c r="M37" s="22"/>
      <c r="N37" s="22"/>
      <c r="O37" s="22"/>
      <c r="P37" s="22"/>
    </row>
    <row r="38" spans="1:16" ht="39" customHeight="1">
      <c r="A38" s="22"/>
      <c r="B38" s="35"/>
      <c r="C38" s="1145" t="s">
        <v>563</v>
      </c>
      <c r="D38" s="1146"/>
      <c r="E38" s="1147"/>
      <c r="F38" s="36">
        <v>0.01</v>
      </c>
      <c r="G38" s="37">
        <v>0.01</v>
      </c>
      <c r="H38" s="37">
        <v>0.02</v>
      </c>
      <c r="I38" s="37">
        <v>0.01</v>
      </c>
      <c r="J38" s="38">
        <v>0.02</v>
      </c>
      <c r="K38" s="22"/>
      <c r="L38" s="22"/>
      <c r="M38" s="22"/>
      <c r="N38" s="22"/>
      <c r="O38" s="22"/>
      <c r="P38" s="22"/>
    </row>
    <row r="39" spans="1:16" ht="39" customHeight="1">
      <c r="A39" s="22"/>
      <c r="B39" s="35"/>
      <c r="C39" s="1145" t="s">
        <v>564</v>
      </c>
      <c r="D39" s="1146"/>
      <c r="E39" s="1147"/>
      <c r="F39" s="36">
        <v>0</v>
      </c>
      <c r="G39" s="37">
        <v>0</v>
      </c>
      <c r="H39" s="37">
        <v>0</v>
      </c>
      <c r="I39" s="37">
        <v>0</v>
      </c>
      <c r="J39" s="38">
        <v>0</v>
      </c>
      <c r="K39" s="22"/>
      <c r="L39" s="22"/>
      <c r="M39" s="22"/>
      <c r="N39" s="22"/>
      <c r="O39" s="22"/>
      <c r="P39" s="22"/>
    </row>
    <row r="40" spans="1:16" ht="39" customHeight="1">
      <c r="A40" s="22"/>
      <c r="B40" s="35"/>
      <c r="C40" s="1145" t="s">
        <v>565</v>
      </c>
      <c r="D40" s="1146"/>
      <c r="E40" s="1147"/>
      <c r="F40" s="36">
        <v>0</v>
      </c>
      <c r="G40" s="37">
        <v>0</v>
      </c>
      <c r="H40" s="37">
        <v>0</v>
      </c>
      <c r="I40" s="37">
        <v>0</v>
      </c>
      <c r="J40" s="38">
        <v>0</v>
      </c>
      <c r="K40" s="22"/>
      <c r="L40" s="22"/>
      <c r="M40" s="22"/>
      <c r="N40" s="22"/>
      <c r="O40" s="22"/>
      <c r="P40" s="22"/>
    </row>
    <row r="41" spans="1:16" ht="39" customHeight="1">
      <c r="A41" s="22"/>
      <c r="B41" s="35"/>
      <c r="C41" s="1145"/>
      <c r="D41" s="1146"/>
      <c r="E41" s="1147"/>
      <c r="F41" s="36"/>
      <c r="G41" s="37"/>
      <c r="H41" s="37"/>
      <c r="I41" s="37"/>
      <c r="J41" s="38"/>
      <c r="K41" s="22"/>
      <c r="L41" s="22"/>
      <c r="M41" s="22"/>
      <c r="N41" s="22"/>
      <c r="O41" s="22"/>
      <c r="P41" s="22"/>
    </row>
    <row r="42" spans="1:16" ht="39" customHeight="1">
      <c r="A42" s="22"/>
      <c r="B42" s="39"/>
      <c r="C42" s="1145" t="s">
        <v>566</v>
      </c>
      <c r="D42" s="1146"/>
      <c r="E42" s="1147"/>
      <c r="F42" s="36" t="s">
        <v>507</v>
      </c>
      <c r="G42" s="37" t="s">
        <v>507</v>
      </c>
      <c r="H42" s="37" t="s">
        <v>507</v>
      </c>
      <c r="I42" s="37" t="s">
        <v>507</v>
      </c>
      <c r="J42" s="38" t="s">
        <v>507</v>
      </c>
      <c r="K42" s="22"/>
      <c r="L42" s="22"/>
      <c r="M42" s="22"/>
      <c r="N42" s="22"/>
      <c r="O42" s="22"/>
      <c r="P42" s="22"/>
    </row>
    <row r="43" spans="1:16" ht="39" customHeight="1" thickBot="1">
      <c r="A43" s="22"/>
      <c r="B43" s="40"/>
      <c r="C43" s="1148" t="s">
        <v>567</v>
      </c>
      <c r="D43" s="1149"/>
      <c r="E43" s="1150"/>
      <c r="F43" s="41" t="s">
        <v>507</v>
      </c>
      <c r="G43" s="42" t="s">
        <v>507</v>
      </c>
      <c r="H43" s="42" t="s">
        <v>507</v>
      </c>
      <c r="I43" s="42" t="s">
        <v>507</v>
      </c>
      <c r="J43" s="43" t="s">
        <v>507</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7.25">
      <c r="A45" s="22"/>
      <c r="B45" s="22"/>
      <c r="C45" s="22"/>
      <c r="D45" s="22"/>
      <c r="E45" s="22"/>
      <c r="F45" s="22"/>
      <c r="G45" s="22"/>
      <c r="H45" s="22"/>
      <c r="I45" s="22"/>
      <c r="J45" s="22"/>
      <c r="K45" s="22"/>
      <c r="L45" s="22"/>
      <c r="M45" s="22"/>
      <c r="N45" s="22"/>
      <c r="O45" s="22"/>
      <c r="P45" s="22"/>
    </row>
    <row r="49" ht="13.5" hidden="1" customHeight="1"/>
    <row r="50" ht="13.5" hidden="1" customHeight="1"/>
  </sheetData>
  <sheetProtection algorithmName="SHA-512" hashValue="UvDBJcxo24ybkNxaHHCfsZSG42dmo84W8WoEqYDX0IM4NQNzwMDpPvxEL+qLbvECG7v3W0ibScLHqSajJpwr9Q==" saltValue="9Ao/I58mSldJPYYh1ZJ/R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tabSelected="1" zoomScale="85" zoomScaleNormal="8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549</v>
      </c>
      <c r="L44" s="56" t="s">
        <v>550</v>
      </c>
      <c r="M44" s="56" t="s">
        <v>551</v>
      </c>
      <c r="N44" s="56" t="s">
        <v>552</v>
      </c>
      <c r="O44" s="57" t="s">
        <v>553</v>
      </c>
      <c r="P44" s="48"/>
      <c r="Q44" s="48"/>
      <c r="R44" s="48"/>
      <c r="S44" s="48"/>
      <c r="T44" s="48"/>
      <c r="U44" s="48"/>
    </row>
    <row r="45" spans="1:21" ht="30.75" customHeight="1">
      <c r="A45" s="48"/>
      <c r="B45" s="1153" t="s">
        <v>11</v>
      </c>
      <c r="C45" s="1154"/>
      <c r="D45" s="58"/>
      <c r="E45" s="1159" t="s">
        <v>12</v>
      </c>
      <c r="F45" s="1159"/>
      <c r="G45" s="1159"/>
      <c r="H45" s="1159"/>
      <c r="I45" s="1159"/>
      <c r="J45" s="1160"/>
      <c r="K45" s="59">
        <v>721</v>
      </c>
      <c r="L45" s="60">
        <v>704</v>
      </c>
      <c r="M45" s="60">
        <v>713</v>
      </c>
      <c r="N45" s="60">
        <v>728</v>
      </c>
      <c r="O45" s="61">
        <v>770</v>
      </c>
      <c r="P45" s="48"/>
      <c r="Q45" s="48"/>
      <c r="R45" s="48"/>
      <c r="S45" s="48"/>
      <c r="T45" s="48"/>
      <c r="U45" s="48"/>
    </row>
    <row r="46" spans="1:21" ht="30.75" customHeight="1">
      <c r="A46" s="48"/>
      <c r="B46" s="1155"/>
      <c r="C46" s="1156"/>
      <c r="D46" s="62"/>
      <c r="E46" s="1161" t="s">
        <v>13</v>
      </c>
      <c r="F46" s="1161"/>
      <c r="G46" s="1161"/>
      <c r="H46" s="1161"/>
      <c r="I46" s="1161"/>
      <c r="J46" s="1162"/>
      <c r="K46" s="63" t="s">
        <v>507</v>
      </c>
      <c r="L46" s="64" t="s">
        <v>507</v>
      </c>
      <c r="M46" s="64" t="s">
        <v>507</v>
      </c>
      <c r="N46" s="64" t="s">
        <v>507</v>
      </c>
      <c r="O46" s="65" t="s">
        <v>507</v>
      </c>
      <c r="P46" s="48"/>
      <c r="Q46" s="48"/>
      <c r="R46" s="48"/>
      <c r="S46" s="48"/>
      <c r="T46" s="48"/>
      <c r="U46" s="48"/>
    </row>
    <row r="47" spans="1:21" ht="30.75" customHeight="1">
      <c r="A47" s="48"/>
      <c r="B47" s="1155"/>
      <c r="C47" s="1156"/>
      <c r="D47" s="62"/>
      <c r="E47" s="1161" t="s">
        <v>14</v>
      </c>
      <c r="F47" s="1161"/>
      <c r="G47" s="1161"/>
      <c r="H47" s="1161"/>
      <c r="I47" s="1161"/>
      <c r="J47" s="1162"/>
      <c r="K47" s="63" t="s">
        <v>507</v>
      </c>
      <c r="L47" s="64" t="s">
        <v>507</v>
      </c>
      <c r="M47" s="64" t="s">
        <v>507</v>
      </c>
      <c r="N47" s="64" t="s">
        <v>507</v>
      </c>
      <c r="O47" s="65" t="s">
        <v>507</v>
      </c>
      <c r="P47" s="48"/>
      <c r="Q47" s="48"/>
      <c r="R47" s="48"/>
      <c r="S47" s="48"/>
      <c r="T47" s="48"/>
      <c r="U47" s="48"/>
    </row>
    <row r="48" spans="1:21" ht="30.75" customHeight="1">
      <c r="A48" s="48"/>
      <c r="B48" s="1155"/>
      <c r="C48" s="1156"/>
      <c r="D48" s="62"/>
      <c r="E48" s="1161" t="s">
        <v>15</v>
      </c>
      <c r="F48" s="1161"/>
      <c r="G48" s="1161"/>
      <c r="H48" s="1161"/>
      <c r="I48" s="1161"/>
      <c r="J48" s="1162"/>
      <c r="K48" s="63">
        <v>0</v>
      </c>
      <c r="L48" s="64">
        <v>0</v>
      </c>
      <c r="M48" s="64">
        <v>0</v>
      </c>
      <c r="N48" s="64">
        <v>0</v>
      </c>
      <c r="O48" s="65" t="s">
        <v>507</v>
      </c>
      <c r="P48" s="48"/>
      <c r="Q48" s="48"/>
      <c r="R48" s="48"/>
      <c r="S48" s="48"/>
      <c r="T48" s="48"/>
      <c r="U48" s="48"/>
    </row>
    <row r="49" spans="1:21" ht="30.75" customHeight="1">
      <c r="A49" s="48"/>
      <c r="B49" s="1155"/>
      <c r="C49" s="1156"/>
      <c r="D49" s="62"/>
      <c r="E49" s="1161" t="s">
        <v>16</v>
      </c>
      <c r="F49" s="1161"/>
      <c r="G49" s="1161"/>
      <c r="H49" s="1161"/>
      <c r="I49" s="1161"/>
      <c r="J49" s="1162"/>
      <c r="K49" s="63">
        <v>77</v>
      </c>
      <c r="L49" s="64">
        <v>59</v>
      </c>
      <c r="M49" s="64">
        <v>11</v>
      </c>
      <c r="N49" s="64">
        <v>13</v>
      </c>
      <c r="O49" s="65">
        <v>14</v>
      </c>
      <c r="P49" s="48"/>
      <c r="Q49" s="48"/>
      <c r="R49" s="48"/>
      <c r="S49" s="48"/>
      <c r="T49" s="48"/>
      <c r="U49" s="48"/>
    </row>
    <row r="50" spans="1:21" ht="30.75" customHeight="1">
      <c r="A50" s="48"/>
      <c r="B50" s="1155"/>
      <c r="C50" s="1156"/>
      <c r="D50" s="62"/>
      <c r="E50" s="1161" t="s">
        <v>17</v>
      </c>
      <c r="F50" s="1161"/>
      <c r="G50" s="1161"/>
      <c r="H50" s="1161"/>
      <c r="I50" s="1161"/>
      <c r="J50" s="1162"/>
      <c r="K50" s="63">
        <v>0</v>
      </c>
      <c r="L50" s="64" t="s">
        <v>507</v>
      </c>
      <c r="M50" s="64" t="s">
        <v>507</v>
      </c>
      <c r="N50" s="64" t="s">
        <v>507</v>
      </c>
      <c r="O50" s="65" t="s">
        <v>507</v>
      </c>
      <c r="P50" s="48"/>
      <c r="Q50" s="48"/>
      <c r="R50" s="48"/>
      <c r="S50" s="48"/>
      <c r="T50" s="48"/>
      <c r="U50" s="48"/>
    </row>
    <row r="51" spans="1:21" ht="30.75" customHeight="1">
      <c r="A51" s="48"/>
      <c r="B51" s="1157"/>
      <c r="C51" s="1158"/>
      <c r="D51" s="66"/>
      <c r="E51" s="1161" t="s">
        <v>18</v>
      </c>
      <c r="F51" s="1161"/>
      <c r="G51" s="1161"/>
      <c r="H51" s="1161"/>
      <c r="I51" s="1161"/>
      <c r="J51" s="1162"/>
      <c r="K51" s="63" t="s">
        <v>507</v>
      </c>
      <c r="L51" s="64" t="s">
        <v>507</v>
      </c>
      <c r="M51" s="64" t="s">
        <v>507</v>
      </c>
      <c r="N51" s="64" t="s">
        <v>507</v>
      </c>
      <c r="O51" s="65" t="s">
        <v>507</v>
      </c>
      <c r="P51" s="48"/>
      <c r="Q51" s="48"/>
      <c r="R51" s="48"/>
      <c r="S51" s="48"/>
      <c r="T51" s="48"/>
      <c r="U51" s="48"/>
    </row>
    <row r="52" spans="1:21" ht="30.75" customHeight="1">
      <c r="A52" s="48"/>
      <c r="B52" s="1163" t="s">
        <v>19</v>
      </c>
      <c r="C52" s="1164"/>
      <c r="D52" s="66"/>
      <c r="E52" s="1161" t="s">
        <v>20</v>
      </c>
      <c r="F52" s="1161"/>
      <c r="G52" s="1161"/>
      <c r="H52" s="1161"/>
      <c r="I52" s="1161"/>
      <c r="J52" s="1162"/>
      <c r="K52" s="63">
        <v>671</v>
      </c>
      <c r="L52" s="64">
        <v>635</v>
      </c>
      <c r="M52" s="64">
        <v>597</v>
      </c>
      <c r="N52" s="64">
        <v>599</v>
      </c>
      <c r="O52" s="65">
        <v>611</v>
      </c>
      <c r="P52" s="48"/>
      <c r="Q52" s="48"/>
      <c r="R52" s="48"/>
      <c r="S52" s="48"/>
      <c r="T52" s="48"/>
      <c r="U52" s="48"/>
    </row>
    <row r="53" spans="1:21" ht="30.75" customHeight="1" thickBot="1">
      <c r="A53" s="48"/>
      <c r="B53" s="1165" t="s">
        <v>21</v>
      </c>
      <c r="C53" s="1166"/>
      <c r="D53" s="67"/>
      <c r="E53" s="1167" t="s">
        <v>22</v>
      </c>
      <c r="F53" s="1167"/>
      <c r="G53" s="1167"/>
      <c r="H53" s="1167"/>
      <c r="I53" s="1167"/>
      <c r="J53" s="1168"/>
      <c r="K53" s="68">
        <v>127</v>
      </c>
      <c r="L53" s="69">
        <v>128</v>
      </c>
      <c r="M53" s="69">
        <v>127</v>
      </c>
      <c r="N53" s="69">
        <v>142</v>
      </c>
      <c r="O53" s="70">
        <v>173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c r="A56" s="48"/>
      <c r="B56" s="72" t="s">
        <v>25</v>
      </c>
      <c r="C56" s="73"/>
      <c r="D56" s="73"/>
      <c r="E56" s="73"/>
      <c r="F56" s="73"/>
      <c r="G56" s="73"/>
      <c r="H56" s="73"/>
      <c r="I56" s="73"/>
      <c r="J56" s="73"/>
      <c r="K56" s="74"/>
      <c r="L56" s="74"/>
      <c r="M56" s="74"/>
      <c r="N56" s="74"/>
      <c r="O56" s="75" t="s">
        <v>568</v>
      </c>
      <c r="P56" s="48"/>
      <c r="Q56" s="48"/>
      <c r="R56" s="48"/>
      <c r="S56" s="48"/>
      <c r="T56" s="48"/>
      <c r="U56" s="48"/>
    </row>
    <row r="57" spans="1:21" ht="31.5" customHeight="1" thickBot="1">
      <c r="A57" s="48"/>
      <c r="B57" s="76"/>
      <c r="C57" s="77"/>
      <c r="D57" s="77"/>
      <c r="E57" s="78"/>
      <c r="F57" s="78"/>
      <c r="G57" s="78"/>
      <c r="H57" s="78"/>
      <c r="I57" s="78"/>
      <c r="J57" s="79" t="s">
        <v>2</v>
      </c>
      <c r="K57" s="80" t="s">
        <v>569</v>
      </c>
      <c r="L57" s="81" t="s">
        <v>570</v>
      </c>
      <c r="M57" s="81" t="s">
        <v>571</v>
      </c>
      <c r="N57" s="81" t="s">
        <v>572</v>
      </c>
      <c r="O57" s="82" t="s">
        <v>573</v>
      </c>
      <c r="P57" s="48"/>
      <c r="Q57" s="48"/>
      <c r="R57" s="48"/>
      <c r="S57" s="48"/>
      <c r="T57" s="48"/>
      <c r="U57" s="48"/>
    </row>
    <row r="58" spans="1:21" ht="31.5" customHeight="1">
      <c r="B58" s="1169" t="s">
        <v>26</v>
      </c>
      <c r="C58" s="1170"/>
      <c r="D58" s="1175" t="s">
        <v>27</v>
      </c>
      <c r="E58" s="1176"/>
      <c r="F58" s="1176"/>
      <c r="G58" s="1176"/>
      <c r="H58" s="1176"/>
      <c r="I58" s="1176"/>
      <c r="J58" s="1177"/>
      <c r="K58" s="83"/>
      <c r="L58" s="84"/>
      <c r="M58" s="84"/>
      <c r="N58" s="84"/>
      <c r="O58" s="85"/>
    </row>
    <row r="59" spans="1:21" ht="31.5" customHeight="1">
      <c r="B59" s="1171"/>
      <c r="C59" s="1172"/>
      <c r="D59" s="1178" t="s">
        <v>28</v>
      </c>
      <c r="E59" s="1179"/>
      <c r="F59" s="1179"/>
      <c r="G59" s="1179"/>
      <c r="H59" s="1179"/>
      <c r="I59" s="1179"/>
      <c r="J59" s="1180"/>
      <c r="K59" s="86"/>
      <c r="L59" s="87"/>
      <c r="M59" s="87"/>
      <c r="N59" s="87"/>
      <c r="O59" s="88"/>
    </row>
    <row r="60" spans="1:21" ht="31.5" customHeight="1" thickBot="1">
      <c r="B60" s="1173"/>
      <c r="C60" s="1174"/>
      <c r="D60" s="1181" t="s">
        <v>29</v>
      </c>
      <c r="E60" s="1182"/>
      <c r="F60" s="1182"/>
      <c r="G60" s="1182"/>
      <c r="H60" s="1182"/>
      <c r="I60" s="1182"/>
      <c r="J60" s="1183"/>
      <c r="K60" s="89"/>
      <c r="L60" s="90"/>
      <c r="M60" s="90"/>
      <c r="N60" s="90"/>
      <c r="O60" s="91"/>
    </row>
    <row r="61" spans="1:21" ht="24" customHeight="1">
      <c r="B61" s="92"/>
      <c r="C61" s="92"/>
      <c r="D61" s="93" t="s">
        <v>30</v>
      </c>
      <c r="E61" s="94"/>
      <c r="F61" s="94"/>
      <c r="G61" s="94"/>
      <c r="H61" s="94"/>
      <c r="I61" s="94"/>
      <c r="J61" s="94"/>
      <c r="K61" s="94"/>
      <c r="L61" s="94"/>
      <c r="M61" s="94"/>
      <c r="N61" s="94"/>
      <c r="O61" s="94"/>
    </row>
    <row r="62" spans="1:21" ht="24" customHeight="1">
      <c r="B62" s="95"/>
      <c r="C62" s="95"/>
      <c r="D62" s="93" t="s">
        <v>31</v>
      </c>
      <c r="E62" s="94"/>
      <c r="F62" s="94"/>
      <c r="G62" s="94"/>
      <c r="H62" s="94"/>
      <c r="I62" s="94"/>
      <c r="J62" s="94"/>
      <c r="K62" s="94"/>
      <c r="L62" s="94"/>
      <c r="M62" s="94"/>
      <c r="N62" s="94"/>
      <c r="O62" s="94"/>
    </row>
    <row r="63" spans="1:21" ht="24" customHeight="1">
      <c r="A63" s="48"/>
      <c r="B63" s="71"/>
      <c r="C63" s="48"/>
      <c r="D63" s="48"/>
      <c r="E63" s="48"/>
      <c r="F63" s="48"/>
      <c r="G63" s="48"/>
      <c r="H63" s="48"/>
      <c r="I63" s="48"/>
      <c r="J63" s="48"/>
      <c r="K63" s="48"/>
      <c r="L63" s="48"/>
      <c r="M63" s="48"/>
      <c r="N63" s="48"/>
      <c r="O63" s="48"/>
      <c r="P63" s="48"/>
      <c r="Q63" s="48"/>
      <c r="R63" s="48"/>
      <c r="S63" s="48"/>
      <c r="T63" s="48"/>
      <c r="U63" s="48"/>
    </row>
    <row r="64" spans="1:21" ht="24" customHeight="1">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FUEeoDI0bMLsXtMlhsXjIFTLk8jkwDDBsPN93JppF5fTC66D/N6/O4fTft7y1O/RX0Tbo31aMOx8rCLTd9Xb9w==" saltValue="cK7izbdwnwSRyEJlNAaL2A=="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abSelected="1" topLeftCell="A34" zoomScaleSheetLayoutView="100" workbookViewId="0"/>
  </sheetViews>
  <sheetFormatPr defaultColWidth="0" defaultRowHeight="13.5" customHeight="1" zeroHeight="1"/>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7" t="s">
        <v>9</v>
      </c>
    </row>
    <row r="40" spans="2:13" ht="27.75" customHeight="1" thickBot="1">
      <c r="B40" s="98" t="s">
        <v>10</v>
      </c>
      <c r="C40" s="99"/>
      <c r="D40" s="99"/>
      <c r="E40" s="100"/>
      <c r="F40" s="100"/>
      <c r="G40" s="100"/>
      <c r="H40" s="101" t="s">
        <v>2</v>
      </c>
      <c r="I40" s="102" t="s">
        <v>549</v>
      </c>
      <c r="J40" s="103" t="s">
        <v>550</v>
      </c>
      <c r="K40" s="103" t="s">
        <v>551</v>
      </c>
      <c r="L40" s="103" t="s">
        <v>552</v>
      </c>
      <c r="M40" s="104" t="s">
        <v>553</v>
      </c>
    </row>
    <row r="41" spans="2:13" ht="27.75" customHeight="1">
      <c r="B41" s="1184" t="s">
        <v>32</v>
      </c>
      <c r="C41" s="1185"/>
      <c r="D41" s="105"/>
      <c r="E41" s="1190" t="s">
        <v>33</v>
      </c>
      <c r="F41" s="1190"/>
      <c r="G41" s="1190"/>
      <c r="H41" s="1191"/>
      <c r="I41" s="355">
        <v>7712</v>
      </c>
      <c r="J41" s="356">
        <v>7748</v>
      </c>
      <c r="K41" s="356">
        <v>7895</v>
      </c>
      <c r="L41" s="356">
        <v>7979</v>
      </c>
      <c r="M41" s="357">
        <v>7627</v>
      </c>
    </row>
    <row r="42" spans="2:13" ht="27.75" customHeight="1">
      <c r="B42" s="1186"/>
      <c r="C42" s="1187"/>
      <c r="D42" s="106"/>
      <c r="E42" s="1192" t="s">
        <v>34</v>
      </c>
      <c r="F42" s="1192"/>
      <c r="G42" s="1192"/>
      <c r="H42" s="1193"/>
      <c r="I42" s="358" t="s">
        <v>507</v>
      </c>
      <c r="J42" s="359" t="s">
        <v>507</v>
      </c>
      <c r="K42" s="359" t="s">
        <v>507</v>
      </c>
      <c r="L42" s="359" t="s">
        <v>507</v>
      </c>
      <c r="M42" s="360" t="s">
        <v>507</v>
      </c>
    </row>
    <row r="43" spans="2:13" ht="27.75" customHeight="1">
      <c r="B43" s="1186"/>
      <c r="C43" s="1187"/>
      <c r="D43" s="106"/>
      <c r="E43" s="1192" t="s">
        <v>35</v>
      </c>
      <c r="F43" s="1192"/>
      <c r="G43" s="1192"/>
      <c r="H43" s="1193"/>
      <c r="I43" s="358">
        <v>1</v>
      </c>
      <c r="J43" s="359">
        <v>1</v>
      </c>
      <c r="K43" s="359">
        <v>0</v>
      </c>
      <c r="L43" s="359" t="s">
        <v>507</v>
      </c>
      <c r="M43" s="360" t="s">
        <v>507</v>
      </c>
    </row>
    <row r="44" spans="2:13" ht="27.75" customHeight="1">
      <c r="B44" s="1186"/>
      <c r="C44" s="1187"/>
      <c r="D44" s="106"/>
      <c r="E44" s="1192" t="s">
        <v>36</v>
      </c>
      <c r="F44" s="1192"/>
      <c r="G44" s="1192"/>
      <c r="H44" s="1193"/>
      <c r="I44" s="358">
        <v>180</v>
      </c>
      <c r="J44" s="359">
        <v>137</v>
      </c>
      <c r="K44" s="359">
        <v>9</v>
      </c>
      <c r="L44" s="359">
        <v>8</v>
      </c>
      <c r="M44" s="360">
        <v>8</v>
      </c>
    </row>
    <row r="45" spans="2:13" ht="27.75" customHeight="1">
      <c r="B45" s="1186"/>
      <c r="C45" s="1187"/>
      <c r="D45" s="106"/>
      <c r="E45" s="1192" t="s">
        <v>37</v>
      </c>
      <c r="F45" s="1192"/>
      <c r="G45" s="1192"/>
      <c r="H45" s="1193"/>
      <c r="I45" s="358">
        <v>1434</v>
      </c>
      <c r="J45" s="359">
        <v>1563</v>
      </c>
      <c r="K45" s="359">
        <v>1328</v>
      </c>
      <c r="L45" s="359">
        <v>1442</v>
      </c>
      <c r="M45" s="360">
        <v>1463</v>
      </c>
    </row>
    <row r="46" spans="2:13" ht="27.75" customHeight="1">
      <c r="B46" s="1186"/>
      <c r="C46" s="1187"/>
      <c r="D46" s="107"/>
      <c r="E46" s="1192" t="s">
        <v>38</v>
      </c>
      <c r="F46" s="1192"/>
      <c r="G46" s="1192"/>
      <c r="H46" s="1193"/>
      <c r="I46" s="358" t="s">
        <v>507</v>
      </c>
      <c r="J46" s="359" t="s">
        <v>507</v>
      </c>
      <c r="K46" s="359" t="s">
        <v>507</v>
      </c>
      <c r="L46" s="359" t="s">
        <v>507</v>
      </c>
      <c r="M46" s="360" t="s">
        <v>507</v>
      </c>
    </row>
    <row r="47" spans="2:13" ht="27.75" customHeight="1">
      <c r="B47" s="1186"/>
      <c r="C47" s="1187"/>
      <c r="D47" s="108"/>
      <c r="E47" s="1194" t="s">
        <v>39</v>
      </c>
      <c r="F47" s="1195"/>
      <c r="G47" s="1195"/>
      <c r="H47" s="1196"/>
      <c r="I47" s="358" t="s">
        <v>507</v>
      </c>
      <c r="J47" s="359" t="s">
        <v>507</v>
      </c>
      <c r="K47" s="359" t="s">
        <v>507</v>
      </c>
      <c r="L47" s="359" t="s">
        <v>507</v>
      </c>
      <c r="M47" s="360" t="s">
        <v>507</v>
      </c>
    </row>
    <row r="48" spans="2:13" ht="27.75" customHeight="1">
      <c r="B48" s="1186"/>
      <c r="C48" s="1187"/>
      <c r="D48" s="106"/>
      <c r="E48" s="1192" t="s">
        <v>40</v>
      </c>
      <c r="F48" s="1192"/>
      <c r="G48" s="1192"/>
      <c r="H48" s="1193"/>
      <c r="I48" s="358" t="s">
        <v>507</v>
      </c>
      <c r="J48" s="359" t="s">
        <v>507</v>
      </c>
      <c r="K48" s="359" t="s">
        <v>507</v>
      </c>
      <c r="L48" s="359" t="s">
        <v>507</v>
      </c>
      <c r="M48" s="360" t="s">
        <v>507</v>
      </c>
    </row>
    <row r="49" spans="2:13" ht="27.75" customHeight="1">
      <c r="B49" s="1188"/>
      <c r="C49" s="1189"/>
      <c r="D49" s="106"/>
      <c r="E49" s="1192" t="s">
        <v>41</v>
      </c>
      <c r="F49" s="1192"/>
      <c r="G49" s="1192"/>
      <c r="H49" s="1193"/>
      <c r="I49" s="358" t="s">
        <v>507</v>
      </c>
      <c r="J49" s="359" t="s">
        <v>507</v>
      </c>
      <c r="K49" s="359" t="s">
        <v>507</v>
      </c>
      <c r="L49" s="359" t="s">
        <v>507</v>
      </c>
      <c r="M49" s="360" t="s">
        <v>507</v>
      </c>
    </row>
    <row r="50" spans="2:13" ht="27.75" customHeight="1">
      <c r="B50" s="1197" t="s">
        <v>42</v>
      </c>
      <c r="C50" s="1198"/>
      <c r="D50" s="109"/>
      <c r="E50" s="1192" t="s">
        <v>43</v>
      </c>
      <c r="F50" s="1192"/>
      <c r="G50" s="1192"/>
      <c r="H50" s="1193"/>
      <c r="I50" s="358">
        <v>4448</v>
      </c>
      <c r="J50" s="359">
        <v>4182</v>
      </c>
      <c r="K50" s="359">
        <v>4154</v>
      </c>
      <c r="L50" s="359">
        <v>4911</v>
      </c>
      <c r="M50" s="360">
        <v>4954</v>
      </c>
    </row>
    <row r="51" spans="2:13" ht="27.75" customHeight="1">
      <c r="B51" s="1186"/>
      <c r="C51" s="1187"/>
      <c r="D51" s="106"/>
      <c r="E51" s="1192" t="s">
        <v>44</v>
      </c>
      <c r="F51" s="1192"/>
      <c r="G51" s="1192"/>
      <c r="H51" s="1193"/>
      <c r="I51" s="358">
        <v>178</v>
      </c>
      <c r="J51" s="359">
        <v>162</v>
      </c>
      <c r="K51" s="359">
        <v>143</v>
      </c>
      <c r="L51" s="359">
        <v>123</v>
      </c>
      <c r="M51" s="360">
        <v>116</v>
      </c>
    </row>
    <row r="52" spans="2:13" ht="27.75" customHeight="1">
      <c r="B52" s="1188"/>
      <c r="C52" s="1189"/>
      <c r="D52" s="106"/>
      <c r="E52" s="1192" t="s">
        <v>45</v>
      </c>
      <c r="F52" s="1192"/>
      <c r="G52" s="1192"/>
      <c r="H52" s="1193"/>
      <c r="I52" s="358">
        <v>6325</v>
      </c>
      <c r="J52" s="359">
        <v>6232</v>
      </c>
      <c r="K52" s="359">
        <v>6324</v>
      </c>
      <c r="L52" s="359">
        <v>6251</v>
      </c>
      <c r="M52" s="360">
        <v>6039</v>
      </c>
    </row>
    <row r="53" spans="2:13" ht="27.75" customHeight="1" thickBot="1">
      <c r="B53" s="1199" t="s">
        <v>46</v>
      </c>
      <c r="C53" s="1200"/>
      <c r="D53" s="110"/>
      <c r="E53" s="1201" t="s">
        <v>47</v>
      </c>
      <c r="F53" s="1201"/>
      <c r="G53" s="1201"/>
      <c r="H53" s="1202"/>
      <c r="I53" s="361">
        <v>-1624</v>
      </c>
      <c r="J53" s="362">
        <v>-1126</v>
      </c>
      <c r="K53" s="362">
        <v>-1389</v>
      </c>
      <c r="L53" s="362">
        <v>-1855</v>
      </c>
      <c r="M53" s="363">
        <v>-2010</v>
      </c>
    </row>
    <row r="54" spans="2:13" ht="27.75" customHeight="1">
      <c r="B54" s="111" t="s">
        <v>48</v>
      </c>
      <c r="C54" s="112"/>
      <c r="D54" s="112"/>
      <c r="E54" s="113"/>
      <c r="F54" s="113"/>
      <c r="G54" s="113"/>
      <c r="H54" s="113"/>
      <c r="I54" s="114"/>
      <c r="J54" s="114"/>
      <c r="K54" s="114"/>
      <c r="L54" s="114"/>
      <c r="M54" s="114"/>
    </row>
    <row r="55" spans="2:13"/>
  </sheetData>
  <sheetProtection algorithmName="SHA-512" hashValue="bjrs9jn2E798lri5FOmPdw70HX/ktpAHijcfkzrw0eW2gXzzaKiYHGdsAMlU3KPgtZGCnSMCHcdTJrSNElgV0Q==" saltValue="zRi1owEG7kgVDZfzYc6jz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76"/>
  <sheetViews>
    <sheetView showGridLines="0" tabSelected="1" topLeftCell="E10" zoomScale="85" zoomScaleNormal="85" zoomScaleSheetLayoutView="100" workbookViewId="0"/>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5" t="s">
        <v>49</v>
      </c>
    </row>
    <row r="54" spans="2:8" ht="29.25" customHeight="1" thickBot="1">
      <c r="B54" s="116" t="s">
        <v>1</v>
      </c>
      <c r="C54" s="117"/>
      <c r="D54" s="117"/>
      <c r="E54" s="118" t="s">
        <v>2</v>
      </c>
      <c r="F54" s="119" t="s">
        <v>551</v>
      </c>
      <c r="G54" s="119" t="s">
        <v>552</v>
      </c>
      <c r="H54" s="120" t="s">
        <v>553</v>
      </c>
    </row>
    <row r="55" spans="2:8" ht="52.5" customHeight="1">
      <c r="B55" s="121"/>
      <c r="C55" s="1211" t="s">
        <v>50</v>
      </c>
      <c r="D55" s="1211"/>
      <c r="E55" s="1212"/>
      <c r="F55" s="122">
        <v>870</v>
      </c>
      <c r="G55" s="122">
        <v>986</v>
      </c>
      <c r="H55" s="123">
        <v>869</v>
      </c>
    </row>
    <row r="56" spans="2:8" ht="52.5" customHeight="1">
      <c r="B56" s="124"/>
      <c r="C56" s="1213" t="s">
        <v>51</v>
      </c>
      <c r="D56" s="1213"/>
      <c r="E56" s="1214"/>
      <c r="F56" s="125">
        <v>759</v>
      </c>
      <c r="G56" s="125">
        <v>924</v>
      </c>
      <c r="H56" s="126">
        <v>852</v>
      </c>
    </row>
    <row r="57" spans="2:8" ht="53.25" customHeight="1">
      <c r="B57" s="124"/>
      <c r="C57" s="1215" t="s">
        <v>52</v>
      </c>
      <c r="D57" s="1215"/>
      <c r="E57" s="1216"/>
      <c r="F57" s="127">
        <v>2131</v>
      </c>
      <c r="G57" s="127">
        <v>2589</v>
      </c>
      <c r="H57" s="128">
        <v>2967</v>
      </c>
    </row>
    <row r="58" spans="2:8" ht="45.75" customHeight="1">
      <c r="B58" s="129"/>
      <c r="C58" s="1203" t="s">
        <v>574</v>
      </c>
      <c r="D58" s="1204"/>
      <c r="E58" s="1205"/>
      <c r="F58" s="130">
        <v>279</v>
      </c>
      <c r="G58" s="130">
        <v>530</v>
      </c>
      <c r="H58" s="131">
        <v>736</v>
      </c>
    </row>
    <row r="59" spans="2:8" ht="45.75" customHeight="1">
      <c r="B59" s="129"/>
      <c r="C59" s="1203" t="s">
        <v>575</v>
      </c>
      <c r="D59" s="1204"/>
      <c r="E59" s="1205"/>
      <c r="F59" s="130">
        <v>733</v>
      </c>
      <c r="G59" s="130">
        <v>719</v>
      </c>
      <c r="H59" s="131">
        <v>698</v>
      </c>
    </row>
    <row r="60" spans="2:8" ht="45.75" customHeight="1">
      <c r="B60" s="129"/>
      <c r="C60" s="1203" t="s">
        <v>576</v>
      </c>
      <c r="D60" s="1204"/>
      <c r="E60" s="1205"/>
      <c r="F60" s="130">
        <v>243</v>
      </c>
      <c r="G60" s="130">
        <v>320</v>
      </c>
      <c r="H60" s="131">
        <v>421</v>
      </c>
    </row>
    <row r="61" spans="2:8" ht="45.75" customHeight="1">
      <c r="B61" s="129"/>
      <c r="C61" s="1203" t="s">
        <v>577</v>
      </c>
      <c r="D61" s="1204"/>
      <c r="E61" s="1205"/>
      <c r="F61" s="130">
        <v>66</v>
      </c>
      <c r="G61" s="130">
        <v>43</v>
      </c>
      <c r="H61" s="131">
        <v>90</v>
      </c>
    </row>
    <row r="62" spans="2:8" ht="45.75" customHeight="1" thickBot="1">
      <c r="B62" s="132"/>
      <c r="C62" s="1206" t="s">
        <v>578</v>
      </c>
      <c r="D62" s="1207"/>
      <c r="E62" s="1208"/>
      <c r="F62" s="133">
        <v>19</v>
      </c>
      <c r="G62" s="133">
        <v>99</v>
      </c>
      <c r="H62" s="134">
        <v>88</v>
      </c>
    </row>
    <row r="63" spans="2:8" ht="52.5" customHeight="1" thickBot="1">
      <c r="B63" s="135"/>
      <c r="C63" s="1209" t="s">
        <v>53</v>
      </c>
      <c r="D63" s="1209"/>
      <c r="E63" s="1210"/>
      <c r="F63" s="136">
        <v>3760</v>
      </c>
      <c r="G63" s="136">
        <v>4499</v>
      </c>
      <c r="H63" s="137">
        <v>4688</v>
      </c>
    </row>
    <row r="64" spans="2:8"/>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sheetData>
  <sheetProtection algorithmName="SHA-512" hashValue="qo+EFvpFZdmUhYFA/XTw2gNRfFgT/DGRG2t1Ixhyej6pA3jJCBtjoVqmBEF8BIZsQorXjk4+cbVVdcCdjD3PYA==" saltValue="5EmjbNEQ2vZdImV3dE4Vr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4" customWidth="1"/>
    <col min="2" max="8" width="13.375" style="144" customWidth="1"/>
    <col min="9" max="16384" width="11.125" style="144"/>
  </cols>
  <sheetData>
    <row r="1" spans="1:8">
      <c r="A1" s="138"/>
      <c r="B1" s="139"/>
      <c r="C1" s="140"/>
      <c r="D1" s="141"/>
      <c r="E1" s="142"/>
      <c r="F1" s="142"/>
      <c r="G1" s="142"/>
      <c r="H1" s="143"/>
    </row>
    <row r="2" spans="1:8">
      <c r="A2" s="145"/>
      <c r="B2" s="146"/>
      <c r="C2" s="147"/>
      <c r="D2" s="148" t="s">
        <v>54</v>
      </c>
      <c r="E2" s="149"/>
      <c r="F2" s="150" t="s">
        <v>546</v>
      </c>
      <c r="G2" s="151"/>
      <c r="H2" s="152"/>
    </row>
    <row r="3" spans="1:8">
      <c r="A3" s="148" t="s">
        <v>539</v>
      </c>
      <c r="B3" s="153"/>
      <c r="C3" s="154"/>
      <c r="D3" s="155">
        <v>224371</v>
      </c>
      <c r="E3" s="156"/>
      <c r="F3" s="157">
        <v>73475</v>
      </c>
      <c r="G3" s="158"/>
      <c r="H3" s="159"/>
    </row>
    <row r="4" spans="1:8">
      <c r="A4" s="160"/>
      <c r="B4" s="161"/>
      <c r="C4" s="162"/>
      <c r="D4" s="163">
        <v>27385</v>
      </c>
      <c r="E4" s="164"/>
      <c r="F4" s="165">
        <v>43072</v>
      </c>
      <c r="G4" s="166"/>
      <c r="H4" s="167"/>
    </row>
    <row r="5" spans="1:8">
      <c r="A5" s="148" t="s">
        <v>541</v>
      </c>
      <c r="B5" s="153"/>
      <c r="C5" s="154"/>
      <c r="D5" s="155">
        <v>92235</v>
      </c>
      <c r="E5" s="156"/>
      <c r="F5" s="157">
        <v>87464</v>
      </c>
      <c r="G5" s="158"/>
      <c r="H5" s="159"/>
    </row>
    <row r="6" spans="1:8">
      <c r="A6" s="160"/>
      <c r="B6" s="161"/>
      <c r="C6" s="162"/>
      <c r="D6" s="163">
        <v>37613</v>
      </c>
      <c r="E6" s="164"/>
      <c r="F6" s="165">
        <v>47479</v>
      </c>
      <c r="G6" s="166"/>
      <c r="H6" s="167"/>
    </row>
    <row r="7" spans="1:8">
      <c r="A7" s="148" t="s">
        <v>542</v>
      </c>
      <c r="B7" s="153"/>
      <c r="C7" s="154"/>
      <c r="D7" s="155">
        <v>85477</v>
      </c>
      <c r="E7" s="156"/>
      <c r="F7" s="157">
        <v>117234</v>
      </c>
      <c r="G7" s="158"/>
      <c r="H7" s="159"/>
    </row>
    <row r="8" spans="1:8">
      <c r="A8" s="160"/>
      <c r="B8" s="161"/>
      <c r="C8" s="162"/>
      <c r="D8" s="163">
        <v>36264</v>
      </c>
      <c r="E8" s="164"/>
      <c r="F8" s="165">
        <v>59796</v>
      </c>
      <c r="G8" s="166"/>
      <c r="H8" s="167"/>
    </row>
    <row r="9" spans="1:8">
      <c r="A9" s="148" t="s">
        <v>543</v>
      </c>
      <c r="B9" s="153"/>
      <c r="C9" s="154"/>
      <c r="D9" s="155">
        <v>91903</v>
      </c>
      <c r="E9" s="156"/>
      <c r="F9" s="157">
        <v>97758</v>
      </c>
      <c r="G9" s="158"/>
      <c r="H9" s="159"/>
    </row>
    <row r="10" spans="1:8">
      <c r="A10" s="160"/>
      <c r="B10" s="161"/>
      <c r="C10" s="162"/>
      <c r="D10" s="163">
        <v>44693</v>
      </c>
      <c r="E10" s="164"/>
      <c r="F10" s="165">
        <v>45946</v>
      </c>
      <c r="G10" s="166"/>
      <c r="H10" s="167"/>
    </row>
    <row r="11" spans="1:8">
      <c r="A11" s="148" t="s">
        <v>544</v>
      </c>
      <c r="B11" s="153"/>
      <c r="C11" s="154"/>
      <c r="D11" s="155">
        <v>63566</v>
      </c>
      <c r="E11" s="156"/>
      <c r="F11" s="157">
        <v>91338</v>
      </c>
      <c r="G11" s="158"/>
      <c r="H11" s="159"/>
    </row>
    <row r="12" spans="1:8">
      <c r="A12" s="160"/>
      <c r="B12" s="161"/>
      <c r="C12" s="168"/>
      <c r="D12" s="163">
        <v>26164</v>
      </c>
      <c r="E12" s="164"/>
      <c r="F12" s="165">
        <v>43989</v>
      </c>
      <c r="G12" s="166"/>
      <c r="H12" s="167"/>
    </row>
    <row r="13" spans="1:8">
      <c r="A13" s="148"/>
      <c r="B13" s="153"/>
      <c r="C13" s="169"/>
      <c r="D13" s="170">
        <v>111510</v>
      </c>
      <c r="E13" s="171"/>
      <c r="F13" s="172">
        <v>93454</v>
      </c>
      <c r="G13" s="173"/>
      <c r="H13" s="159"/>
    </row>
    <row r="14" spans="1:8">
      <c r="A14" s="160"/>
      <c r="B14" s="161"/>
      <c r="C14" s="162"/>
      <c r="D14" s="163">
        <v>34424</v>
      </c>
      <c r="E14" s="164"/>
      <c r="F14" s="165">
        <v>48056</v>
      </c>
      <c r="G14" s="166"/>
      <c r="H14" s="167"/>
    </row>
    <row r="17" spans="1:11">
      <c r="A17" s="144" t="s">
        <v>55</v>
      </c>
    </row>
    <row r="18" spans="1:11">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c r="A19" s="174" t="s">
        <v>56</v>
      </c>
      <c r="B19" s="174">
        <f>ROUND(VALUE(SUBSTITUTE(実質収支比率等に係る経年分析!F$48,"▲","-")),2)</f>
        <v>6.2</v>
      </c>
      <c r="C19" s="174">
        <f>ROUND(VALUE(SUBSTITUTE(実質収支比率等に係る経年分析!G$48,"▲","-")),2)</f>
        <v>10.68</v>
      </c>
      <c r="D19" s="174">
        <f>ROUND(VALUE(SUBSTITUTE(実質収支比率等に係る経年分析!H$48,"▲","-")),2)</f>
        <v>10.78</v>
      </c>
      <c r="E19" s="174">
        <f>ROUND(VALUE(SUBSTITUTE(実質収支比率等に係る経年分析!I$48,"▲","-")),2)</f>
        <v>5.3</v>
      </c>
      <c r="F19" s="174">
        <f>ROUND(VALUE(SUBSTITUTE(実質収支比率等に係る経年分析!J$48,"▲","-")),2)</f>
        <v>8.92</v>
      </c>
    </row>
    <row r="20" spans="1:11">
      <c r="A20" s="174" t="s">
        <v>57</v>
      </c>
      <c r="B20" s="174">
        <f>ROUND(VALUE(SUBSTITUTE(実質収支比率等に係る経年分析!F$47,"▲","-")),2)</f>
        <v>21.73</v>
      </c>
      <c r="C20" s="174">
        <f>ROUND(VALUE(SUBSTITUTE(実質収支比率等に係る経年分析!G$47,"▲","-")),2)</f>
        <v>18.72</v>
      </c>
      <c r="D20" s="174">
        <f>ROUND(VALUE(SUBSTITUTE(実質収支比率等に係る経年分析!H$47,"▲","-")),2)</f>
        <v>17.05</v>
      </c>
      <c r="E20" s="174">
        <f>ROUND(VALUE(SUBSTITUTE(実質収支比率等に係る経年分析!I$47,"▲","-")),2)</f>
        <v>18.05</v>
      </c>
      <c r="F20" s="174">
        <f>ROUND(VALUE(SUBSTITUTE(実質収支比率等に係る経年分析!J$47,"▲","-")),2)</f>
        <v>16.37</v>
      </c>
    </row>
    <row r="21" spans="1:11">
      <c r="A21" s="174" t="s">
        <v>58</v>
      </c>
      <c r="B21" s="174">
        <f>IF(ISNUMBER(VALUE(SUBSTITUTE(実質収支比率等に係る経年分析!F$49,"▲","-"))),ROUND(VALUE(SUBSTITUTE(実質収支比率等に係る経年分析!F$49,"▲","-")),2),NA())</f>
        <v>-5.5</v>
      </c>
      <c r="C21" s="174">
        <f>IF(ISNUMBER(VALUE(SUBSTITUTE(実質収支比率等に係る経年分析!G$49,"▲","-"))),ROUND(VALUE(SUBSTITUTE(実質収支比率等に係る経年分析!G$49,"▲","-")),2),NA())</f>
        <v>-1.1299999999999999</v>
      </c>
      <c r="D21" s="174">
        <f>IF(ISNUMBER(VALUE(SUBSTITUTE(実質収支比率等に係る経年分析!H$49,"▲","-"))),ROUND(VALUE(SUBSTITUTE(実質収支比率等に係る経年分析!H$49,"▲","-")),2),NA())</f>
        <v>-5.9</v>
      </c>
      <c r="E21" s="174">
        <f>IF(ISNUMBER(VALUE(SUBSTITUTE(実質収支比率等に係る経年分析!I$49,"▲","-"))),ROUND(VALUE(SUBSTITUTE(実質収支比率等に係る経年分析!I$49,"▲","-")),2),NA())</f>
        <v>-7.65</v>
      </c>
      <c r="F21" s="174">
        <f>IF(ISNUMBER(VALUE(SUBSTITUTE(実質収支比率等に係る経年分析!J$49,"▲","-"))),ROUND(VALUE(SUBSTITUTE(実質収支比率等に係る経年分析!J$49,"▲","-")),2),NA())</f>
        <v>-1.49</v>
      </c>
    </row>
    <row r="24" spans="1:11">
      <c r="A24" s="144" t="s">
        <v>59</v>
      </c>
    </row>
    <row r="25" spans="1:11">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c r="A26" s="175"/>
      <c r="B26" s="175" t="s">
        <v>60</v>
      </c>
      <c r="C26" s="175" t="s">
        <v>61</v>
      </c>
      <c r="D26" s="175" t="s">
        <v>60</v>
      </c>
      <c r="E26" s="175" t="s">
        <v>61</v>
      </c>
      <c r="F26" s="175" t="s">
        <v>60</v>
      </c>
      <c r="G26" s="175" t="s">
        <v>61</v>
      </c>
      <c r="H26" s="175" t="s">
        <v>60</v>
      </c>
      <c r="I26" s="175" t="s">
        <v>61</v>
      </c>
      <c r="J26" s="175" t="s">
        <v>60</v>
      </c>
      <c r="K26" s="175" t="s">
        <v>61</v>
      </c>
    </row>
    <row r="27" spans="1:11">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c r="A30" s="175" t="str">
        <f>IF(連結実質赤字比率に係る赤字・黒字の構成分析!C$40="",NA(),連結実質赤字比率に係る赤字・黒字の構成分析!C$40)</f>
        <v>簡易水道特別会計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v>
      </c>
    </row>
    <row r="31" spans="1:11">
      <c r="A31" s="175" t="str">
        <f>IF(連結実質赤字比率に係る赤字・黒字の構成分析!C$39="",NA(),連結実質赤字比率に係る赤字・黒字の構成分析!C$39)</f>
        <v>住宅新築資金等貸付事業特別会計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v>
      </c>
    </row>
    <row r="32" spans="1:11">
      <c r="A32" s="175" t="str">
        <f>IF(連結実質赤字比率に係る赤字・黒字の構成分析!C$38="",NA(),連結実質赤字比率に係る赤字・黒字の構成分析!C$38)</f>
        <v>後期高齢者医療事業特別会計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0.01</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0.01</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0.02</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0.01</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0.02</v>
      </c>
    </row>
    <row r="33" spans="1:16">
      <c r="A33" s="175" t="str">
        <f>IF(連結実質赤字比率に係る赤字・黒字の構成分析!C$37="",NA(),連結実質赤字比率に係る赤字・黒字の構成分析!C$37)</f>
        <v>国民健康保険事業特別会計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0.56999999999999995</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0.66</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0.45</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0.79</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1.1299999999999999</v>
      </c>
    </row>
    <row r="34" spans="1:16">
      <c r="A34" s="175" t="str">
        <f>IF(連結実質赤字比率に係る赤字・黒字の構成分析!C$36="",NA(),連結実質赤字比率に係る赤字・黒字の構成分析!C$36)</f>
        <v>介護保険事業特別会計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0.36</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1.03</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0.73</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0.76</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2.44</v>
      </c>
    </row>
    <row r="35" spans="1:16">
      <c r="A35" s="175" t="str">
        <f>IF(連結実質赤字比率に係る赤字・黒字の構成分析!C$35="",NA(),連結実質赤字比率に係る赤字・黒字の構成分析!C$35)</f>
        <v>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5.72</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5.55</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5.61</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6.13</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6.57</v>
      </c>
    </row>
    <row r="36" spans="1:16">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6.19</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10.67</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10.77</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5.3</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8.92</v>
      </c>
    </row>
    <row r="39" spans="1:16">
      <c r="A39" s="144" t="s">
        <v>62</v>
      </c>
    </row>
    <row r="40" spans="1:16">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c r="A42" s="176" t="s">
        <v>65</v>
      </c>
      <c r="B42" s="176"/>
      <c r="C42" s="176"/>
      <c r="D42" s="176">
        <f>'実質公債費比率（分子）の構造'!K$52</f>
        <v>671</v>
      </c>
      <c r="E42" s="176"/>
      <c r="F42" s="176"/>
      <c r="G42" s="176">
        <f>'実質公債費比率（分子）の構造'!L$52</f>
        <v>635</v>
      </c>
      <c r="H42" s="176"/>
      <c r="I42" s="176"/>
      <c r="J42" s="176">
        <f>'実質公債費比率（分子）の構造'!M$52</f>
        <v>597</v>
      </c>
      <c r="K42" s="176"/>
      <c r="L42" s="176"/>
      <c r="M42" s="176">
        <f>'実質公債費比率（分子）の構造'!N$52</f>
        <v>599</v>
      </c>
      <c r="N42" s="176"/>
      <c r="O42" s="176"/>
      <c r="P42" s="176">
        <f>'実質公債費比率（分子）の構造'!O$52</f>
        <v>611</v>
      </c>
    </row>
    <row r="43" spans="1:16">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c r="A44" s="176" t="s">
        <v>67</v>
      </c>
      <c r="B44" s="176">
        <f>'実質公債費比率（分子）の構造'!K$50</f>
        <v>0</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c r="A45" s="176" t="s">
        <v>68</v>
      </c>
      <c r="B45" s="176">
        <f>'実質公債費比率（分子）の構造'!K$49</f>
        <v>77</v>
      </c>
      <c r="C45" s="176"/>
      <c r="D45" s="176"/>
      <c r="E45" s="176">
        <f>'実質公債費比率（分子）の構造'!L$49</f>
        <v>59</v>
      </c>
      <c r="F45" s="176"/>
      <c r="G45" s="176"/>
      <c r="H45" s="176">
        <f>'実質公債費比率（分子）の構造'!M$49</f>
        <v>11</v>
      </c>
      <c r="I45" s="176"/>
      <c r="J45" s="176"/>
      <c r="K45" s="176">
        <f>'実質公債費比率（分子）の構造'!N$49</f>
        <v>13</v>
      </c>
      <c r="L45" s="176"/>
      <c r="M45" s="176"/>
      <c r="N45" s="176">
        <f>'実質公債費比率（分子）の構造'!O$49</f>
        <v>14</v>
      </c>
      <c r="O45" s="176"/>
      <c r="P45" s="176"/>
    </row>
    <row r="46" spans="1:16">
      <c r="A46" s="176" t="s">
        <v>69</v>
      </c>
      <c r="B46" s="176">
        <f>'実質公債費比率（分子）の構造'!K$48</f>
        <v>0</v>
      </c>
      <c r="C46" s="176"/>
      <c r="D46" s="176"/>
      <c r="E46" s="176">
        <f>'実質公債費比率（分子）の構造'!L$48</f>
        <v>0</v>
      </c>
      <c r="F46" s="176"/>
      <c r="G46" s="176"/>
      <c r="H46" s="176">
        <f>'実質公債費比率（分子）の構造'!M$48</f>
        <v>0</v>
      </c>
      <c r="I46" s="176"/>
      <c r="J46" s="176"/>
      <c r="K46" s="176">
        <f>'実質公債費比率（分子）の構造'!N$48</f>
        <v>0</v>
      </c>
      <c r="L46" s="176"/>
      <c r="M46" s="176"/>
      <c r="N46" s="176" t="str">
        <f>'実質公債費比率（分子）の構造'!O$48</f>
        <v>-</v>
      </c>
      <c r="O46" s="176"/>
      <c r="P46" s="176"/>
    </row>
    <row r="47" spans="1:16">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c r="A49" s="176" t="s">
        <v>72</v>
      </c>
      <c r="B49" s="176">
        <f>'実質公債費比率（分子）の構造'!K$45</f>
        <v>721</v>
      </c>
      <c r="C49" s="176"/>
      <c r="D49" s="176"/>
      <c r="E49" s="176">
        <f>'実質公債費比率（分子）の構造'!L$45</f>
        <v>704</v>
      </c>
      <c r="F49" s="176"/>
      <c r="G49" s="176"/>
      <c r="H49" s="176">
        <f>'実質公債費比率（分子）の構造'!M$45</f>
        <v>713</v>
      </c>
      <c r="I49" s="176"/>
      <c r="J49" s="176"/>
      <c r="K49" s="176">
        <f>'実質公債費比率（分子）の構造'!N$45</f>
        <v>728</v>
      </c>
      <c r="L49" s="176"/>
      <c r="M49" s="176"/>
      <c r="N49" s="176">
        <f>'実質公債費比率（分子）の構造'!O$45</f>
        <v>770</v>
      </c>
      <c r="O49" s="176"/>
      <c r="P49" s="176"/>
    </row>
    <row r="50" spans="1:16">
      <c r="A50" s="176" t="s">
        <v>73</v>
      </c>
      <c r="B50" s="176" t="e">
        <f>NA()</f>
        <v>#N/A</v>
      </c>
      <c r="C50" s="176">
        <f>IF(ISNUMBER('実質公債費比率（分子）の構造'!K$53),'実質公債費比率（分子）の構造'!K$53,NA())</f>
        <v>127</v>
      </c>
      <c r="D50" s="176" t="e">
        <f>NA()</f>
        <v>#N/A</v>
      </c>
      <c r="E50" s="176" t="e">
        <f>NA()</f>
        <v>#N/A</v>
      </c>
      <c r="F50" s="176">
        <f>IF(ISNUMBER('実質公債費比率（分子）の構造'!L$53),'実質公債費比率（分子）の構造'!L$53,NA())</f>
        <v>128</v>
      </c>
      <c r="G50" s="176" t="e">
        <f>NA()</f>
        <v>#N/A</v>
      </c>
      <c r="H50" s="176" t="e">
        <f>NA()</f>
        <v>#N/A</v>
      </c>
      <c r="I50" s="176">
        <f>IF(ISNUMBER('実質公債費比率（分子）の構造'!M$53),'実質公債費比率（分子）の構造'!M$53,NA())</f>
        <v>127</v>
      </c>
      <c r="J50" s="176" t="e">
        <f>NA()</f>
        <v>#N/A</v>
      </c>
      <c r="K50" s="176" t="e">
        <f>NA()</f>
        <v>#N/A</v>
      </c>
      <c r="L50" s="176">
        <f>IF(ISNUMBER('実質公債費比率（分子）の構造'!N$53),'実質公債費比率（分子）の構造'!N$53,NA())</f>
        <v>142</v>
      </c>
      <c r="M50" s="176" t="e">
        <f>NA()</f>
        <v>#N/A</v>
      </c>
      <c r="N50" s="176" t="e">
        <f>NA()</f>
        <v>#N/A</v>
      </c>
      <c r="O50" s="176">
        <f>IF(ISNUMBER('実質公債費比率（分子）の構造'!O$53),'実質公債費比率（分子）の構造'!O$53,NA())</f>
        <v>173</v>
      </c>
      <c r="P50" s="176" t="e">
        <f>NA()</f>
        <v>#N/A</v>
      </c>
    </row>
    <row r="53" spans="1:16">
      <c r="A53" s="144" t="s">
        <v>74</v>
      </c>
    </row>
    <row r="54" spans="1:16">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c r="A56" s="175" t="s">
        <v>45</v>
      </c>
      <c r="B56" s="175"/>
      <c r="C56" s="175"/>
      <c r="D56" s="175">
        <f>'将来負担比率（分子）の構造'!I$52</f>
        <v>6325</v>
      </c>
      <c r="E56" s="175"/>
      <c r="F56" s="175"/>
      <c r="G56" s="175">
        <f>'将来負担比率（分子）の構造'!J$52</f>
        <v>6232</v>
      </c>
      <c r="H56" s="175"/>
      <c r="I56" s="175"/>
      <c r="J56" s="175">
        <f>'将来負担比率（分子）の構造'!K$52</f>
        <v>6324</v>
      </c>
      <c r="K56" s="175"/>
      <c r="L56" s="175"/>
      <c r="M56" s="175">
        <f>'将来負担比率（分子）の構造'!L$52</f>
        <v>6251</v>
      </c>
      <c r="N56" s="175"/>
      <c r="O56" s="175"/>
      <c r="P56" s="175">
        <f>'将来負担比率（分子）の構造'!M$52</f>
        <v>6039</v>
      </c>
    </row>
    <row r="57" spans="1:16">
      <c r="A57" s="175" t="s">
        <v>44</v>
      </c>
      <c r="B57" s="175"/>
      <c r="C57" s="175"/>
      <c r="D57" s="175">
        <f>'将来負担比率（分子）の構造'!I$51</f>
        <v>178</v>
      </c>
      <c r="E57" s="175"/>
      <c r="F57" s="175"/>
      <c r="G57" s="175">
        <f>'将来負担比率（分子）の構造'!J$51</f>
        <v>162</v>
      </c>
      <c r="H57" s="175"/>
      <c r="I57" s="175"/>
      <c r="J57" s="175">
        <f>'将来負担比率（分子）の構造'!K$51</f>
        <v>143</v>
      </c>
      <c r="K57" s="175"/>
      <c r="L57" s="175"/>
      <c r="M57" s="175">
        <f>'将来負担比率（分子）の構造'!L$51</f>
        <v>123</v>
      </c>
      <c r="N57" s="175"/>
      <c r="O57" s="175"/>
      <c r="P57" s="175">
        <f>'将来負担比率（分子）の構造'!M$51</f>
        <v>116</v>
      </c>
    </row>
    <row r="58" spans="1:16">
      <c r="A58" s="175" t="s">
        <v>43</v>
      </c>
      <c r="B58" s="175"/>
      <c r="C58" s="175"/>
      <c r="D58" s="175">
        <f>'将来負担比率（分子）の構造'!I$50</f>
        <v>4448</v>
      </c>
      <c r="E58" s="175"/>
      <c r="F58" s="175"/>
      <c r="G58" s="175">
        <f>'将来負担比率（分子）の構造'!J$50</f>
        <v>4182</v>
      </c>
      <c r="H58" s="175"/>
      <c r="I58" s="175"/>
      <c r="J58" s="175">
        <f>'将来負担比率（分子）の構造'!K$50</f>
        <v>4154</v>
      </c>
      <c r="K58" s="175"/>
      <c r="L58" s="175"/>
      <c r="M58" s="175">
        <f>'将来負担比率（分子）の構造'!L$50</f>
        <v>4911</v>
      </c>
      <c r="N58" s="175"/>
      <c r="O58" s="175"/>
      <c r="P58" s="175">
        <f>'将来負担比率（分子）の構造'!M$50</f>
        <v>4954</v>
      </c>
    </row>
    <row r="59" spans="1:16">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c r="A62" s="175" t="s">
        <v>37</v>
      </c>
      <c r="B62" s="175">
        <f>'将来負担比率（分子）の構造'!I$45</f>
        <v>1434</v>
      </c>
      <c r="C62" s="175"/>
      <c r="D62" s="175"/>
      <c r="E62" s="175">
        <f>'将来負担比率（分子）の構造'!J$45</f>
        <v>1563</v>
      </c>
      <c r="F62" s="175"/>
      <c r="G62" s="175"/>
      <c r="H62" s="175">
        <f>'将来負担比率（分子）の構造'!K$45</f>
        <v>1328</v>
      </c>
      <c r="I62" s="175"/>
      <c r="J62" s="175"/>
      <c r="K62" s="175">
        <f>'将来負担比率（分子）の構造'!L$45</f>
        <v>1442</v>
      </c>
      <c r="L62" s="175"/>
      <c r="M62" s="175"/>
      <c r="N62" s="175">
        <f>'将来負担比率（分子）の構造'!M$45</f>
        <v>1463</v>
      </c>
      <c r="O62" s="175"/>
      <c r="P62" s="175"/>
    </row>
    <row r="63" spans="1:16">
      <c r="A63" s="175" t="s">
        <v>36</v>
      </c>
      <c r="B63" s="175">
        <f>'将来負担比率（分子）の構造'!I$44</f>
        <v>180</v>
      </c>
      <c r="C63" s="175"/>
      <c r="D63" s="175"/>
      <c r="E63" s="175">
        <f>'将来負担比率（分子）の構造'!J$44</f>
        <v>137</v>
      </c>
      <c r="F63" s="175"/>
      <c r="G63" s="175"/>
      <c r="H63" s="175">
        <f>'将来負担比率（分子）の構造'!K$44</f>
        <v>9</v>
      </c>
      <c r="I63" s="175"/>
      <c r="J63" s="175"/>
      <c r="K63" s="175">
        <f>'将来負担比率（分子）の構造'!L$44</f>
        <v>8</v>
      </c>
      <c r="L63" s="175"/>
      <c r="M63" s="175"/>
      <c r="N63" s="175">
        <f>'将来負担比率（分子）の構造'!M$44</f>
        <v>8</v>
      </c>
      <c r="O63" s="175"/>
      <c r="P63" s="175"/>
    </row>
    <row r="64" spans="1:16">
      <c r="A64" s="175" t="s">
        <v>35</v>
      </c>
      <c r="B64" s="175">
        <f>'将来負担比率（分子）の構造'!I$43</f>
        <v>1</v>
      </c>
      <c r="C64" s="175"/>
      <c r="D64" s="175"/>
      <c r="E64" s="175">
        <f>'将来負担比率（分子）の構造'!J$43</f>
        <v>1</v>
      </c>
      <c r="F64" s="175"/>
      <c r="G64" s="175"/>
      <c r="H64" s="175">
        <f>'将来負担比率（分子）の構造'!K$43</f>
        <v>0</v>
      </c>
      <c r="I64" s="175"/>
      <c r="J64" s="175"/>
      <c r="K64" s="175" t="str">
        <f>'将来負担比率（分子）の構造'!L$43</f>
        <v>-</v>
      </c>
      <c r="L64" s="175"/>
      <c r="M64" s="175"/>
      <c r="N64" s="175" t="str">
        <f>'将来負担比率（分子）の構造'!M$43</f>
        <v>-</v>
      </c>
      <c r="O64" s="175"/>
      <c r="P64" s="175"/>
    </row>
    <row r="65" spans="1:16">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c r="A66" s="175" t="s">
        <v>33</v>
      </c>
      <c r="B66" s="175">
        <f>'将来負担比率（分子）の構造'!I$41</f>
        <v>7712</v>
      </c>
      <c r="C66" s="175"/>
      <c r="D66" s="175"/>
      <c r="E66" s="175">
        <f>'将来負担比率（分子）の構造'!J$41</f>
        <v>7748</v>
      </c>
      <c r="F66" s="175"/>
      <c r="G66" s="175"/>
      <c r="H66" s="175">
        <f>'将来負担比率（分子）の構造'!K$41</f>
        <v>7895</v>
      </c>
      <c r="I66" s="175"/>
      <c r="J66" s="175"/>
      <c r="K66" s="175">
        <f>'将来負担比率（分子）の構造'!L$41</f>
        <v>7979</v>
      </c>
      <c r="L66" s="175"/>
      <c r="M66" s="175"/>
      <c r="N66" s="175">
        <f>'将来負担比率（分子）の構造'!M$41</f>
        <v>7627</v>
      </c>
      <c r="O66" s="175"/>
      <c r="P66" s="175"/>
    </row>
    <row r="67" spans="1:16">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c r="A70" s="177" t="s">
        <v>78</v>
      </c>
      <c r="B70" s="177"/>
      <c r="C70" s="177"/>
      <c r="D70" s="177"/>
      <c r="E70" s="177"/>
      <c r="F70" s="177"/>
    </row>
    <row r="71" spans="1:16">
      <c r="A71" s="178"/>
      <c r="B71" s="178" t="str">
        <f>基金残高に係る経年分析!F54</f>
        <v>R02</v>
      </c>
      <c r="C71" s="178" t="str">
        <f>基金残高に係る経年分析!G54</f>
        <v>R03</v>
      </c>
      <c r="D71" s="178" t="str">
        <f>基金残高に係る経年分析!H54</f>
        <v>R04</v>
      </c>
    </row>
    <row r="72" spans="1:16">
      <c r="A72" s="178" t="s">
        <v>79</v>
      </c>
      <c r="B72" s="179">
        <f>基金残高に係る経年分析!F55</f>
        <v>870</v>
      </c>
      <c r="C72" s="179">
        <f>基金残高に係る経年分析!G55</f>
        <v>986</v>
      </c>
      <c r="D72" s="179">
        <f>基金残高に係る経年分析!H55</f>
        <v>869</v>
      </c>
    </row>
    <row r="73" spans="1:16">
      <c r="A73" s="178" t="s">
        <v>80</v>
      </c>
      <c r="B73" s="179">
        <f>基金残高に係る経年分析!F56</f>
        <v>759</v>
      </c>
      <c r="C73" s="179">
        <f>基金残高に係る経年分析!G56</f>
        <v>924</v>
      </c>
      <c r="D73" s="179">
        <f>基金残高に係る経年分析!H56</f>
        <v>852</v>
      </c>
    </row>
    <row r="74" spans="1:16">
      <c r="A74" s="178" t="s">
        <v>81</v>
      </c>
      <c r="B74" s="179">
        <f>基金残高に係る経年分析!F57</f>
        <v>2131</v>
      </c>
      <c r="C74" s="179">
        <f>基金残高に係る経年分析!G57</f>
        <v>2589</v>
      </c>
      <c r="D74" s="179">
        <f>基金残高に係る経年分析!H57</f>
        <v>2967</v>
      </c>
    </row>
  </sheetData>
  <sheetProtection algorithmName="SHA-512" hashValue="yoc8cJwt46Iwi8lSUtu8byXmdpSEN7EVMbBDK/Ov7nuFZ+CbG7VCPk8Iw4Nb3oasupwAWf5GLI41ftZ0EzPFZA==" saltValue="evk/ozLPVhBo4q7uIVozP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tabSelected="1" workbookViewId="0"/>
  </sheetViews>
  <sheetFormatPr defaultColWidth="0" defaultRowHeight="11.25" customHeight="1" zeroHeight="1"/>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216</v>
      </c>
      <c r="DI1" s="603"/>
      <c r="DJ1" s="603"/>
      <c r="DK1" s="603"/>
      <c r="DL1" s="603"/>
      <c r="DM1" s="603"/>
      <c r="DN1" s="604"/>
      <c r="DO1" s="214"/>
      <c r="DP1" s="602" t="s">
        <v>217</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c r="B2" s="215" t="s">
        <v>218</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c r="B3" s="605" t="s">
        <v>219</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220</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221</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5" t="s">
        <v>1</v>
      </c>
      <c r="C4" s="606"/>
      <c r="D4" s="606"/>
      <c r="E4" s="606"/>
      <c r="F4" s="606"/>
      <c r="G4" s="606"/>
      <c r="H4" s="606"/>
      <c r="I4" s="606"/>
      <c r="J4" s="606"/>
      <c r="K4" s="606"/>
      <c r="L4" s="606"/>
      <c r="M4" s="606"/>
      <c r="N4" s="606"/>
      <c r="O4" s="606"/>
      <c r="P4" s="606"/>
      <c r="Q4" s="607"/>
      <c r="R4" s="605" t="s">
        <v>222</v>
      </c>
      <c r="S4" s="606"/>
      <c r="T4" s="606"/>
      <c r="U4" s="606"/>
      <c r="V4" s="606"/>
      <c r="W4" s="606"/>
      <c r="X4" s="606"/>
      <c r="Y4" s="607"/>
      <c r="Z4" s="605" t="s">
        <v>223</v>
      </c>
      <c r="AA4" s="606"/>
      <c r="AB4" s="606"/>
      <c r="AC4" s="607"/>
      <c r="AD4" s="605" t="s">
        <v>224</v>
      </c>
      <c r="AE4" s="606"/>
      <c r="AF4" s="606"/>
      <c r="AG4" s="606"/>
      <c r="AH4" s="606"/>
      <c r="AI4" s="606"/>
      <c r="AJ4" s="606"/>
      <c r="AK4" s="607"/>
      <c r="AL4" s="605" t="s">
        <v>223</v>
      </c>
      <c r="AM4" s="606"/>
      <c r="AN4" s="606"/>
      <c r="AO4" s="607"/>
      <c r="AP4" s="608" t="s">
        <v>225</v>
      </c>
      <c r="AQ4" s="608"/>
      <c r="AR4" s="608"/>
      <c r="AS4" s="608"/>
      <c r="AT4" s="608"/>
      <c r="AU4" s="608"/>
      <c r="AV4" s="608"/>
      <c r="AW4" s="608"/>
      <c r="AX4" s="608"/>
      <c r="AY4" s="608"/>
      <c r="AZ4" s="608"/>
      <c r="BA4" s="608"/>
      <c r="BB4" s="608"/>
      <c r="BC4" s="608"/>
      <c r="BD4" s="608"/>
      <c r="BE4" s="608"/>
      <c r="BF4" s="608"/>
      <c r="BG4" s="608" t="s">
        <v>226</v>
      </c>
      <c r="BH4" s="608"/>
      <c r="BI4" s="608"/>
      <c r="BJ4" s="608"/>
      <c r="BK4" s="608"/>
      <c r="BL4" s="608"/>
      <c r="BM4" s="608"/>
      <c r="BN4" s="608"/>
      <c r="BO4" s="608" t="s">
        <v>223</v>
      </c>
      <c r="BP4" s="608"/>
      <c r="BQ4" s="608"/>
      <c r="BR4" s="608"/>
      <c r="BS4" s="608" t="s">
        <v>227</v>
      </c>
      <c r="BT4" s="608"/>
      <c r="BU4" s="608"/>
      <c r="BV4" s="608"/>
      <c r="BW4" s="608"/>
      <c r="BX4" s="608"/>
      <c r="BY4" s="608"/>
      <c r="BZ4" s="608"/>
      <c r="CA4" s="608"/>
      <c r="CB4" s="608"/>
      <c r="CD4" s="605" t="s">
        <v>228</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c r="B5" s="609" t="s">
        <v>229</v>
      </c>
      <c r="C5" s="610"/>
      <c r="D5" s="610"/>
      <c r="E5" s="610"/>
      <c r="F5" s="610"/>
      <c r="G5" s="610"/>
      <c r="H5" s="610"/>
      <c r="I5" s="610"/>
      <c r="J5" s="610"/>
      <c r="K5" s="610"/>
      <c r="L5" s="610"/>
      <c r="M5" s="610"/>
      <c r="N5" s="610"/>
      <c r="O5" s="610"/>
      <c r="P5" s="610"/>
      <c r="Q5" s="611"/>
      <c r="R5" s="612">
        <v>1602182</v>
      </c>
      <c r="S5" s="613"/>
      <c r="T5" s="613"/>
      <c r="U5" s="613"/>
      <c r="V5" s="613"/>
      <c r="W5" s="613"/>
      <c r="X5" s="613"/>
      <c r="Y5" s="614"/>
      <c r="Z5" s="615">
        <v>14.3</v>
      </c>
      <c r="AA5" s="615"/>
      <c r="AB5" s="615"/>
      <c r="AC5" s="615"/>
      <c r="AD5" s="616">
        <v>1602182</v>
      </c>
      <c r="AE5" s="616"/>
      <c r="AF5" s="616"/>
      <c r="AG5" s="616"/>
      <c r="AH5" s="616"/>
      <c r="AI5" s="616"/>
      <c r="AJ5" s="616"/>
      <c r="AK5" s="616"/>
      <c r="AL5" s="617">
        <v>29.9</v>
      </c>
      <c r="AM5" s="618"/>
      <c r="AN5" s="618"/>
      <c r="AO5" s="619"/>
      <c r="AP5" s="609" t="s">
        <v>230</v>
      </c>
      <c r="AQ5" s="610"/>
      <c r="AR5" s="610"/>
      <c r="AS5" s="610"/>
      <c r="AT5" s="610"/>
      <c r="AU5" s="610"/>
      <c r="AV5" s="610"/>
      <c r="AW5" s="610"/>
      <c r="AX5" s="610"/>
      <c r="AY5" s="610"/>
      <c r="AZ5" s="610"/>
      <c r="BA5" s="610"/>
      <c r="BB5" s="610"/>
      <c r="BC5" s="610"/>
      <c r="BD5" s="610"/>
      <c r="BE5" s="610"/>
      <c r="BF5" s="611"/>
      <c r="BG5" s="623">
        <v>1600610</v>
      </c>
      <c r="BH5" s="624"/>
      <c r="BI5" s="624"/>
      <c r="BJ5" s="624"/>
      <c r="BK5" s="624"/>
      <c r="BL5" s="624"/>
      <c r="BM5" s="624"/>
      <c r="BN5" s="625"/>
      <c r="BO5" s="626">
        <v>99.9</v>
      </c>
      <c r="BP5" s="626"/>
      <c r="BQ5" s="626"/>
      <c r="BR5" s="626"/>
      <c r="BS5" s="627" t="s">
        <v>130</v>
      </c>
      <c r="BT5" s="627"/>
      <c r="BU5" s="627"/>
      <c r="BV5" s="627"/>
      <c r="BW5" s="627"/>
      <c r="BX5" s="627"/>
      <c r="BY5" s="627"/>
      <c r="BZ5" s="627"/>
      <c r="CA5" s="627"/>
      <c r="CB5" s="631"/>
      <c r="CD5" s="605" t="s">
        <v>225</v>
      </c>
      <c r="CE5" s="606"/>
      <c r="CF5" s="606"/>
      <c r="CG5" s="606"/>
      <c r="CH5" s="606"/>
      <c r="CI5" s="606"/>
      <c r="CJ5" s="606"/>
      <c r="CK5" s="606"/>
      <c r="CL5" s="606"/>
      <c r="CM5" s="606"/>
      <c r="CN5" s="606"/>
      <c r="CO5" s="606"/>
      <c r="CP5" s="606"/>
      <c r="CQ5" s="607"/>
      <c r="CR5" s="605" t="s">
        <v>231</v>
      </c>
      <c r="CS5" s="606"/>
      <c r="CT5" s="606"/>
      <c r="CU5" s="606"/>
      <c r="CV5" s="606"/>
      <c r="CW5" s="606"/>
      <c r="CX5" s="606"/>
      <c r="CY5" s="607"/>
      <c r="CZ5" s="605" t="s">
        <v>223</v>
      </c>
      <c r="DA5" s="606"/>
      <c r="DB5" s="606"/>
      <c r="DC5" s="607"/>
      <c r="DD5" s="605" t="s">
        <v>232</v>
      </c>
      <c r="DE5" s="606"/>
      <c r="DF5" s="606"/>
      <c r="DG5" s="606"/>
      <c r="DH5" s="606"/>
      <c r="DI5" s="606"/>
      <c r="DJ5" s="606"/>
      <c r="DK5" s="606"/>
      <c r="DL5" s="606"/>
      <c r="DM5" s="606"/>
      <c r="DN5" s="606"/>
      <c r="DO5" s="606"/>
      <c r="DP5" s="607"/>
      <c r="DQ5" s="605" t="s">
        <v>233</v>
      </c>
      <c r="DR5" s="606"/>
      <c r="DS5" s="606"/>
      <c r="DT5" s="606"/>
      <c r="DU5" s="606"/>
      <c r="DV5" s="606"/>
      <c r="DW5" s="606"/>
      <c r="DX5" s="606"/>
      <c r="DY5" s="606"/>
      <c r="DZ5" s="606"/>
      <c r="EA5" s="606"/>
      <c r="EB5" s="606"/>
      <c r="EC5" s="607"/>
    </row>
    <row r="6" spans="2:143" ht="11.25" customHeight="1">
      <c r="B6" s="620" t="s">
        <v>234</v>
      </c>
      <c r="C6" s="621"/>
      <c r="D6" s="621"/>
      <c r="E6" s="621"/>
      <c r="F6" s="621"/>
      <c r="G6" s="621"/>
      <c r="H6" s="621"/>
      <c r="I6" s="621"/>
      <c r="J6" s="621"/>
      <c r="K6" s="621"/>
      <c r="L6" s="621"/>
      <c r="M6" s="621"/>
      <c r="N6" s="621"/>
      <c r="O6" s="621"/>
      <c r="P6" s="621"/>
      <c r="Q6" s="622"/>
      <c r="R6" s="623">
        <v>121368</v>
      </c>
      <c r="S6" s="624"/>
      <c r="T6" s="624"/>
      <c r="U6" s="624"/>
      <c r="V6" s="624"/>
      <c r="W6" s="624"/>
      <c r="X6" s="624"/>
      <c r="Y6" s="625"/>
      <c r="Z6" s="626">
        <v>1.1000000000000001</v>
      </c>
      <c r="AA6" s="626"/>
      <c r="AB6" s="626"/>
      <c r="AC6" s="626"/>
      <c r="AD6" s="627">
        <v>121368</v>
      </c>
      <c r="AE6" s="627"/>
      <c r="AF6" s="627"/>
      <c r="AG6" s="627"/>
      <c r="AH6" s="627"/>
      <c r="AI6" s="627"/>
      <c r="AJ6" s="627"/>
      <c r="AK6" s="627"/>
      <c r="AL6" s="628">
        <v>2.2999999999999998</v>
      </c>
      <c r="AM6" s="629"/>
      <c r="AN6" s="629"/>
      <c r="AO6" s="630"/>
      <c r="AP6" s="620" t="s">
        <v>235</v>
      </c>
      <c r="AQ6" s="621"/>
      <c r="AR6" s="621"/>
      <c r="AS6" s="621"/>
      <c r="AT6" s="621"/>
      <c r="AU6" s="621"/>
      <c r="AV6" s="621"/>
      <c r="AW6" s="621"/>
      <c r="AX6" s="621"/>
      <c r="AY6" s="621"/>
      <c r="AZ6" s="621"/>
      <c r="BA6" s="621"/>
      <c r="BB6" s="621"/>
      <c r="BC6" s="621"/>
      <c r="BD6" s="621"/>
      <c r="BE6" s="621"/>
      <c r="BF6" s="622"/>
      <c r="BG6" s="623">
        <v>1600610</v>
      </c>
      <c r="BH6" s="624"/>
      <c r="BI6" s="624"/>
      <c r="BJ6" s="624"/>
      <c r="BK6" s="624"/>
      <c r="BL6" s="624"/>
      <c r="BM6" s="624"/>
      <c r="BN6" s="625"/>
      <c r="BO6" s="626">
        <v>99.9</v>
      </c>
      <c r="BP6" s="626"/>
      <c r="BQ6" s="626"/>
      <c r="BR6" s="626"/>
      <c r="BS6" s="627" t="s">
        <v>130</v>
      </c>
      <c r="BT6" s="627"/>
      <c r="BU6" s="627"/>
      <c r="BV6" s="627"/>
      <c r="BW6" s="627"/>
      <c r="BX6" s="627"/>
      <c r="BY6" s="627"/>
      <c r="BZ6" s="627"/>
      <c r="CA6" s="627"/>
      <c r="CB6" s="631"/>
      <c r="CD6" s="609" t="s">
        <v>236</v>
      </c>
      <c r="CE6" s="610"/>
      <c r="CF6" s="610"/>
      <c r="CG6" s="610"/>
      <c r="CH6" s="610"/>
      <c r="CI6" s="610"/>
      <c r="CJ6" s="610"/>
      <c r="CK6" s="610"/>
      <c r="CL6" s="610"/>
      <c r="CM6" s="610"/>
      <c r="CN6" s="610"/>
      <c r="CO6" s="610"/>
      <c r="CP6" s="610"/>
      <c r="CQ6" s="611"/>
      <c r="CR6" s="623">
        <v>101334</v>
      </c>
      <c r="CS6" s="624"/>
      <c r="CT6" s="624"/>
      <c r="CU6" s="624"/>
      <c r="CV6" s="624"/>
      <c r="CW6" s="624"/>
      <c r="CX6" s="624"/>
      <c r="CY6" s="625"/>
      <c r="CZ6" s="617">
        <v>1</v>
      </c>
      <c r="DA6" s="618"/>
      <c r="DB6" s="618"/>
      <c r="DC6" s="634"/>
      <c r="DD6" s="632" t="s">
        <v>237</v>
      </c>
      <c r="DE6" s="624"/>
      <c r="DF6" s="624"/>
      <c r="DG6" s="624"/>
      <c r="DH6" s="624"/>
      <c r="DI6" s="624"/>
      <c r="DJ6" s="624"/>
      <c r="DK6" s="624"/>
      <c r="DL6" s="624"/>
      <c r="DM6" s="624"/>
      <c r="DN6" s="624"/>
      <c r="DO6" s="624"/>
      <c r="DP6" s="625"/>
      <c r="DQ6" s="632">
        <v>101334</v>
      </c>
      <c r="DR6" s="624"/>
      <c r="DS6" s="624"/>
      <c r="DT6" s="624"/>
      <c r="DU6" s="624"/>
      <c r="DV6" s="624"/>
      <c r="DW6" s="624"/>
      <c r="DX6" s="624"/>
      <c r="DY6" s="624"/>
      <c r="DZ6" s="624"/>
      <c r="EA6" s="624"/>
      <c r="EB6" s="624"/>
      <c r="EC6" s="633"/>
    </row>
    <row r="7" spans="2:143" ht="11.25" customHeight="1">
      <c r="B7" s="620" t="s">
        <v>238</v>
      </c>
      <c r="C7" s="621"/>
      <c r="D7" s="621"/>
      <c r="E7" s="621"/>
      <c r="F7" s="621"/>
      <c r="G7" s="621"/>
      <c r="H7" s="621"/>
      <c r="I7" s="621"/>
      <c r="J7" s="621"/>
      <c r="K7" s="621"/>
      <c r="L7" s="621"/>
      <c r="M7" s="621"/>
      <c r="N7" s="621"/>
      <c r="O7" s="621"/>
      <c r="P7" s="621"/>
      <c r="Q7" s="622"/>
      <c r="R7" s="623">
        <v>516</v>
      </c>
      <c r="S7" s="624"/>
      <c r="T7" s="624"/>
      <c r="U7" s="624"/>
      <c r="V7" s="624"/>
      <c r="W7" s="624"/>
      <c r="X7" s="624"/>
      <c r="Y7" s="625"/>
      <c r="Z7" s="626">
        <v>0</v>
      </c>
      <c r="AA7" s="626"/>
      <c r="AB7" s="626"/>
      <c r="AC7" s="626"/>
      <c r="AD7" s="627">
        <v>516</v>
      </c>
      <c r="AE7" s="627"/>
      <c r="AF7" s="627"/>
      <c r="AG7" s="627"/>
      <c r="AH7" s="627"/>
      <c r="AI7" s="627"/>
      <c r="AJ7" s="627"/>
      <c r="AK7" s="627"/>
      <c r="AL7" s="628">
        <v>0</v>
      </c>
      <c r="AM7" s="629"/>
      <c r="AN7" s="629"/>
      <c r="AO7" s="630"/>
      <c r="AP7" s="620" t="s">
        <v>239</v>
      </c>
      <c r="AQ7" s="621"/>
      <c r="AR7" s="621"/>
      <c r="AS7" s="621"/>
      <c r="AT7" s="621"/>
      <c r="AU7" s="621"/>
      <c r="AV7" s="621"/>
      <c r="AW7" s="621"/>
      <c r="AX7" s="621"/>
      <c r="AY7" s="621"/>
      <c r="AZ7" s="621"/>
      <c r="BA7" s="621"/>
      <c r="BB7" s="621"/>
      <c r="BC7" s="621"/>
      <c r="BD7" s="621"/>
      <c r="BE7" s="621"/>
      <c r="BF7" s="622"/>
      <c r="BG7" s="623">
        <v>634074</v>
      </c>
      <c r="BH7" s="624"/>
      <c r="BI7" s="624"/>
      <c r="BJ7" s="624"/>
      <c r="BK7" s="624"/>
      <c r="BL7" s="624"/>
      <c r="BM7" s="624"/>
      <c r="BN7" s="625"/>
      <c r="BO7" s="626">
        <v>39.6</v>
      </c>
      <c r="BP7" s="626"/>
      <c r="BQ7" s="626"/>
      <c r="BR7" s="626"/>
      <c r="BS7" s="627" t="s">
        <v>130</v>
      </c>
      <c r="BT7" s="627"/>
      <c r="BU7" s="627"/>
      <c r="BV7" s="627"/>
      <c r="BW7" s="627"/>
      <c r="BX7" s="627"/>
      <c r="BY7" s="627"/>
      <c r="BZ7" s="627"/>
      <c r="CA7" s="627"/>
      <c r="CB7" s="631"/>
      <c r="CD7" s="620" t="s">
        <v>240</v>
      </c>
      <c r="CE7" s="621"/>
      <c r="CF7" s="621"/>
      <c r="CG7" s="621"/>
      <c r="CH7" s="621"/>
      <c r="CI7" s="621"/>
      <c r="CJ7" s="621"/>
      <c r="CK7" s="621"/>
      <c r="CL7" s="621"/>
      <c r="CM7" s="621"/>
      <c r="CN7" s="621"/>
      <c r="CO7" s="621"/>
      <c r="CP7" s="621"/>
      <c r="CQ7" s="622"/>
      <c r="CR7" s="623">
        <v>1775486</v>
      </c>
      <c r="CS7" s="624"/>
      <c r="CT7" s="624"/>
      <c r="CU7" s="624"/>
      <c r="CV7" s="624"/>
      <c r="CW7" s="624"/>
      <c r="CX7" s="624"/>
      <c r="CY7" s="625"/>
      <c r="CZ7" s="626">
        <v>16.7</v>
      </c>
      <c r="DA7" s="626"/>
      <c r="DB7" s="626"/>
      <c r="DC7" s="626"/>
      <c r="DD7" s="632">
        <v>71293</v>
      </c>
      <c r="DE7" s="624"/>
      <c r="DF7" s="624"/>
      <c r="DG7" s="624"/>
      <c r="DH7" s="624"/>
      <c r="DI7" s="624"/>
      <c r="DJ7" s="624"/>
      <c r="DK7" s="624"/>
      <c r="DL7" s="624"/>
      <c r="DM7" s="624"/>
      <c r="DN7" s="624"/>
      <c r="DO7" s="624"/>
      <c r="DP7" s="625"/>
      <c r="DQ7" s="632">
        <v>1267599</v>
      </c>
      <c r="DR7" s="624"/>
      <c r="DS7" s="624"/>
      <c r="DT7" s="624"/>
      <c r="DU7" s="624"/>
      <c r="DV7" s="624"/>
      <c r="DW7" s="624"/>
      <c r="DX7" s="624"/>
      <c r="DY7" s="624"/>
      <c r="DZ7" s="624"/>
      <c r="EA7" s="624"/>
      <c r="EB7" s="624"/>
      <c r="EC7" s="633"/>
    </row>
    <row r="8" spans="2:143" ht="11.25" customHeight="1">
      <c r="B8" s="620" t="s">
        <v>241</v>
      </c>
      <c r="C8" s="621"/>
      <c r="D8" s="621"/>
      <c r="E8" s="621"/>
      <c r="F8" s="621"/>
      <c r="G8" s="621"/>
      <c r="H8" s="621"/>
      <c r="I8" s="621"/>
      <c r="J8" s="621"/>
      <c r="K8" s="621"/>
      <c r="L8" s="621"/>
      <c r="M8" s="621"/>
      <c r="N8" s="621"/>
      <c r="O8" s="621"/>
      <c r="P8" s="621"/>
      <c r="Q8" s="622"/>
      <c r="R8" s="623">
        <v>4765</v>
      </c>
      <c r="S8" s="624"/>
      <c r="T8" s="624"/>
      <c r="U8" s="624"/>
      <c r="V8" s="624"/>
      <c r="W8" s="624"/>
      <c r="X8" s="624"/>
      <c r="Y8" s="625"/>
      <c r="Z8" s="626">
        <v>0</v>
      </c>
      <c r="AA8" s="626"/>
      <c r="AB8" s="626"/>
      <c r="AC8" s="626"/>
      <c r="AD8" s="627">
        <v>4765</v>
      </c>
      <c r="AE8" s="627"/>
      <c r="AF8" s="627"/>
      <c r="AG8" s="627"/>
      <c r="AH8" s="627"/>
      <c r="AI8" s="627"/>
      <c r="AJ8" s="627"/>
      <c r="AK8" s="627"/>
      <c r="AL8" s="628">
        <v>0.1</v>
      </c>
      <c r="AM8" s="629"/>
      <c r="AN8" s="629"/>
      <c r="AO8" s="630"/>
      <c r="AP8" s="620" t="s">
        <v>242</v>
      </c>
      <c r="AQ8" s="621"/>
      <c r="AR8" s="621"/>
      <c r="AS8" s="621"/>
      <c r="AT8" s="621"/>
      <c r="AU8" s="621"/>
      <c r="AV8" s="621"/>
      <c r="AW8" s="621"/>
      <c r="AX8" s="621"/>
      <c r="AY8" s="621"/>
      <c r="AZ8" s="621"/>
      <c r="BA8" s="621"/>
      <c r="BB8" s="621"/>
      <c r="BC8" s="621"/>
      <c r="BD8" s="621"/>
      <c r="BE8" s="621"/>
      <c r="BF8" s="622"/>
      <c r="BG8" s="623">
        <v>24698</v>
      </c>
      <c r="BH8" s="624"/>
      <c r="BI8" s="624"/>
      <c r="BJ8" s="624"/>
      <c r="BK8" s="624"/>
      <c r="BL8" s="624"/>
      <c r="BM8" s="624"/>
      <c r="BN8" s="625"/>
      <c r="BO8" s="626">
        <v>1.5</v>
      </c>
      <c r="BP8" s="626"/>
      <c r="BQ8" s="626"/>
      <c r="BR8" s="626"/>
      <c r="BS8" s="627" t="s">
        <v>237</v>
      </c>
      <c r="BT8" s="627"/>
      <c r="BU8" s="627"/>
      <c r="BV8" s="627"/>
      <c r="BW8" s="627"/>
      <c r="BX8" s="627"/>
      <c r="BY8" s="627"/>
      <c r="BZ8" s="627"/>
      <c r="CA8" s="627"/>
      <c r="CB8" s="631"/>
      <c r="CD8" s="620" t="s">
        <v>243</v>
      </c>
      <c r="CE8" s="621"/>
      <c r="CF8" s="621"/>
      <c r="CG8" s="621"/>
      <c r="CH8" s="621"/>
      <c r="CI8" s="621"/>
      <c r="CJ8" s="621"/>
      <c r="CK8" s="621"/>
      <c r="CL8" s="621"/>
      <c r="CM8" s="621"/>
      <c r="CN8" s="621"/>
      <c r="CO8" s="621"/>
      <c r="CP8" s="621"/>
      <c r="CQ8" s="622"/>
      <c r="CR8" s="623">
        <v>2810832</v>
      </c>
      <c r="CS8" s="624"/>
      <c r="CT8" s="624"/>
      <c r="CU8" s="624"/>
      <c r="CV8" s="624"/>
      <c r="CW8" s="624"/>
      <c r="CX8" s="624"/>
      <c r="CY8" s="625"/>
      <c r="CZ8" s="626">
        <v>26.4</v>
      </c>
      <c r="DA8" s="626"/>
      <c r="DB8" s="626"/>
      <c r="DC8" s="626"/>
      <c r="DD8" s="632">
        <v>1657</v>
      </c>
      <c r="DE8" s="624"/>
      <c r="DF8" s="624"/>
      <c r="DG8" s="624"/>
      <c r="DH8" s="624"/>
      <c r="DI8" s="624"/>
      <c r="DJ8" s="624"/>
      <c r="DK8" s="624"/>
      <c r="DL8" s="624"/>
      <c r="DM8" s="624"/>
      <c r="DN8" s="624"/>
      <c r="DO8" s="624"/>
      <c r="DP8" s="625"/>
      <c r="DQ8" s="632">
        <v>1490563</v>
      </c>
      <c r="DR8" s="624"/>
      <c r="DS8" s="624"/>
      <c r="DT8" s="624"/>
      <c r="DU8" s="624"/>
      <c r="DV8" s="624"/>
      <c r="DW8" s="624"/>
      <c r="DX8" s="624"/>
      <c r="DY8" s="624"/>
      <c r="DZ8" s="624"/>
      <c r="EA8" s="624"/>
      <c r="EB8" s="624"/>
      <c r="EC8" s="633"/>
    </row>
    <row r="9" spans="2:143" ht="11.25" customHeight="1">
      <c r="B9" s="620" t="s">
        <v>244</v>
      </c>
      <c r="C9" s="621"/>
      <c r="D9" s="621"/>
      <c r="E9" s="621"/>
      <c r="F9" s="621"/>
      <c r="G9" s="621"/>
      <c r="H9" s="621"/>
      <c r="I9" s="621"/>
      <c r="J9" s="621"/>
      <c r="K9" s="621"/>
      <c r="L9" s="621"/>
      <c r="M9" s="621"/>
      <c r="N9" s="621"/>
      <c r="O9" s="621"/>
      <c r="P9" s="621"/>
      <c r="Q9" s="622"/>
      <c r="R9" s="623">
        <v>3973</v>
      </c>
      <c r="S9" s="624"/>
      <c r="T9" s="624"/>
      <c r="U9" s="624"/>
      <c r="V9" s="624"/>
      <c r="W9" s="624"/>
      <c r="X9" s="624"/>
      <c r="Y9" s="625"/>
      <c r="Z9" s="626">
        <v>0</v>
      </c>
      <c r="AA9" s="626"/>
      <c r="AB9" s="626"/>
      <c r="AC9" s="626"/>
      <c r="AD9" s="627">
        <v>3973</v>
      </c>
      <c r="AE9" s="627"/>
      <c r="AF9" s="627"/>
      <c r="AG9" s="627"/>
      <c r="AH9" s="627"/>
      <c r="AI9" s="627"/>
      <c r="AJ9" s="627"/>
      <c r="AK9" s="627"/>
      <c r="AL9" s="628">
        <v>0.1</v>
      </c>
      <c r="AM9" s="629"/>
      <c r="AN9" s="629"/>
      <c r="AO9" s="630"/>
      <c r="AP9" s="620" t="s">
        <v>245</v>
      </c>
      <c r="AQ9" s="621"/>
      <c r="AR9" s="621"/>
      <c r="AS9" s="621"/>
      <c r="AT9" s="621"/>
      <c r="AU9" s="621"/>
      <c r="AV9" s="621"/>
      <c r="AW9" s="621"/>
      <c r="AX9" s="621"/>
      <c r="AY9" s="621"/>
      <c r="AZ9" s="621"/>
      <c r="BA9" s="621"/>
      <c r="BB9" s="621"/>
      <c r="BC9" s="621"/>
      <c r="BD9" s="621"/>
      <c r="BE9" s="621"/>
      <c r="BF9" s="622"/>
      <c r="BG9" s="623">
        <v>524711</v>
      </c>
      <c r="BH9" s="624"/>
      <c r="BI9" s="624"/>
      <c r="BJ9" s="624"/>
      <c r="BK9" s="624"/>
      <c r="BL9" s="624"/>
      <c r="BM9" s="624"/>
      <c r="BN9" s="625"/>
      <c r="BO9" s="626">
        <v>32.700000000000003</v>
      </c>
      <c r="BP9" s="626"/>
      <c r="BQ9" s="626"/>
      <c r="BR9" s="626"/>
      <c r="BS9" s="627" t="s">
        <v>130</v>
      </c>
      <c r="BT9" s="627"/>
      <c r="BU9" s="627"/>
      <c r="BV9" s="627"/>
      <c r="BW9" s="627"/>
      <c r="BX9" s="627"/>
      <c r="BY9" s="627"/>
      <c r="BZ9" s="627"/>
      <c r="CA9" s="627"/>
      <c r="CB9" s="631"/>
      <c r="CD9" s="620" t="s">
        <v>246</v>
      </c>
      <c r="CE9" s="621"/>
      <c r="CF9" s="621"/>
      <c r="CG9" s="621"/>
      <c r="CH9" s="621"/>
      <c r="CI9" s="621"/>
      <c r="CJ9" s="621"/>
      <c r="CK9" s="621"/>
      <c r="CL9" s="621"/>
      <c r="CM9" s="621"/>
      <c r="CN9" s="621"/>
      <c r="CO9" s="621"/>
      <c r="CP9" s="621"/>
      <c r="CQ9" s="622"/>
      <c r="CR9" s="623">
        <v>882651</v>
      </c>
      <c r="CS9" s="624"/>
      <c r="CT9" s="624"/>
      <c r="CU9" s="624"/>
      <c r="CV9" s="624"/>
      <c r="CW9" s="624"/>
      <c r="CX9" s="624"/>
      <c r="CY9" s="625"/>
      <c r="CZ9" s="626">
        <v>8.3000000000000007</v>
      </c>
      <c r="DA9" s="626"/>
      <c r="DB9" s="626"/>
      <c r="DC9" s="626"/>
      <c r="DD9" s="632">
        <v>70003</v>
      </c>
      <c r="DE9" s="624"/>
      <c r="DF9" s="624"/>
      <c r="DG9" s="624"/>
      <c r="DH9" s="624"/>
      <c r="DI9" s="624"/>
      <c r="DJ9" s="624"/>
      <c r="DK9" s="624"/>
      <c r="DL9" s="624"/>
      <c r="DM9" s="624"/>
      <c r="DN9" s="624"/>
      <c r="DO9" s="624"/>
      <c r="DP9" s="625"/>
      <c r="DQ9" s="632">
        <v>708977</v>
      </c>
      <c r="DR9" s="624"/>
      <c r="DS9" s="624"/>
      <c r="DT9" s="624"/>
      <c r="DU9" s="624"/>
      <c r="DV9" s="624"/>
      <c r="DW9" s="624"/>
      <c r="DX9" s="624"/>
      <c r="DY9" s="624"/>
      <c r="DZ9" s="624"/>
      <c r="EA9" s="624"/>
      <c r="EB9" s="624"/>
      <c r="EC9" s="633"/>
    </row>
    <row r="10" spans="2:143" ht="11.25" customHeight="1">
      <c r="B10" s="620" t="s">
        <v>247</v>
      </c>
      <c r="C10" s="621"/>
      <c r="D10" s="621"/>
      <c r="E10" s="621"/>
      <c r="F10" s="621"/>
      <c r="G10" s="621"/>
      <c r="H10" s="621"/>
      <c r="I10" s="621"/>
      <c r="J10" s="621"/>
      <c r="K10" s="621"/>
      <c r="L10" s="621"/>
      <c r="M10" s="621"/>
      <c r="N10" s="621"/>
      <c r="O10" s="621"/>
      <c r="P10" s="621"/>
      <c r="Q10" s="622"/>
      <c r="R10" s="623" t="s">
        <v>130</v>
      </c>
      <c r="S10" s="624"/>
      <c r="T10" s="624"/>
      <c r="U10" s="624"/>
      <c r="V10" s="624"/>
      <c r="W10" s="624"/>
      <c r="X10" s="624"/>
      <c r="Y10" s="625"/>
      <c r="Z10" s="626" t="s">
        <v>130</v>
      </c>
      <c r="AA10" s="626"/>
      <c r="AB10" s="626"/>
      <c r="AC10" s="626"/>
      <c r="AD10" s="627" t="s">
        <v>237</v>
      </c>
      <c r="AE10" s="627"/>
      <c r="AF10" s="627"/>
      <c r="AG10" s="627"/>
      <c r="AH10" s="627"/>
      <c r="AI10" s="627"/>
      <c r="AJ10" s="627"/>
      <c r="AK10" s="627"/>
      <c r="AL10" s="628" t="s">
        <v>130</v>
      </c>
      <c r="AM10" s="629"/>
      <c r="AN10" s="629"/>
      <c r="AO10" s="630"/>
      <c r="AP10" s="620" t="s">
        <v>248</v>
      </c>
      <c r="AQ10" s="621"/>
      <c r="AR10" s="621"/>
      <c r="AS10" s="621"/>
      <c r="AT10" s="621"/>
      <c r="AU10" s="621"/>
      <c r="AV10" s="621"/>
      <c r="AW10" s="621"/>
      <c r="AX10" s="621"/>
      <c r="AY10" s="621"/>
      <c r="AZ10" s="621"/>
      <c r="BA10" s="621"/>
      <c r="BB10" s="621"/>
      <c r="BC10" s="621"/>
      <c r="BD10" s="621"/>
      <c r="BE10" s="621"/>
      <c r="BF10" s="622"/>
      <c r="BG10" s="623">
        <v>42671</v>
      </c>
      <c r="BH10" s="624"/>
      <c r="BI10" s="624"/>
      <c r="BJ10" s="624"/>
      <c r="BK10" s="624"/>
      <c r="BL10" s="624"/>
      <c r="BM10" s="624"/>
      <c r="BN10" s="625"/>
      <c r="BO10" s="626">
        <v>2.7</v>
      </c>
      <c r="BP10" s="626"/>
      <c r="BQ10" s="626"/>
      <c r="BR10" s="626"/>
      <c r="BS10" s="627" t="s">
        <v>237</v>
      </c>
      <c r="BT10" s="627"/>
      <c r="BU10" s="627"/>
      <c r="BV10" s="627"/>
      <c r="BW10" s="627"/>
      <c r="BX10" s="627"/>
      <c r="BY10" s="627"/>
      <c r="BZ10" s="627"/>
      <c r="CA10" s="627"/>
      <c r="CB10" s="631"/>
      <c r="CD10" s="620" t="s">
        <v>249</v>
      </c>
      <c r="CE10" s="621"/>
      <c r="CF10" s="621"/>
      <c r="CG10" s="621"/>
      <c r="CH10" s="621"/>
      <c r="CI10" s="621"/>
      <c r="CJ10" s="621"/>
      <c r="CK10" s="621"/>
      <c r="CL10" s="621"/>
      <c r="CM10" s="621"/>
      <c r="CN10" s="621"/>
      <c r="CO10" s="621"/>
      <c r="CP10" s="621"/>
      <c r="CQ10" s="622"/>
      <c r="CR10" s="623">
        <v>3369</v>
      </c>
      <c r="CS10" s="624"/>
      <c r="CT10" s="624"/>
      <c r="CU10" s="624"/>
      <c r="CV10" s="624"/>
      <c r="CW10" s="624"/>
      <c r="CX10" s="624"/>
      <c r="CY10" s="625"/>
      <c r="CZ10" s="626">
        <v>0</v>
      </c>
      <c r="DA10" s="626"/>
      <c r="DB10" s="626"/>
      <c r="DC10" s="626"/>
      <c r="DD10" s="632" t="s">
        <v>130</v>
      </c>
      <c r="DE10" s="624"/>
      <c r="DF10" s="624"/>
      <c r="DG10" s="624"/>
      <c r="DH10" s="624"/>
      <c r="DI10" s="624"/>
      <c r="DJ10" s="624"/>
      <c r="DK10" s="624"/>
      <c r="DL10" s="624"/>
      <c r="DM10" s="624"/>
      <c r="DN10" s="624"/>
      <c r="DO10" s="624"/>
      <c r="DP10" s="625"/>
      <c r="DQ10" s="632">
        <v>1712</v>
      </c>
      <c r="DR10" s="624"/>
      <c r="DS10" s="624"/>
      <c r="DT10" s="624"/>
      <c r="DU10" s="624"/>
      <c r="DV10" s="624"/>
      <c r="DW10" s="624"/>
      <c r="DX10" s="624"/>
      <c r="DY10" s="624"/>
      <c r="DZ10" s="624"/>
      <c r="EA10" s="624"/>
      <c r="EB10" s="624"/>
      <c r="EC10" s="633"/>
    </row>
    <row r="11" spans="2:143" ht="11.25" customHeight="1">
      <c r="B11" s="620" t="s">
        <v>250</v>
      </c>
      <c r="C11" s="621"/>
      <c r="D11" s="621"/>
      <c r="E11" s="621"/>
      <c r="F11" s="621"/>
      <c r="G11" s="621"/>
      <c r="H11" s="621"/>
      <c r="I11" s="621"/>
      <c r="J11" s="621"/>
      <c r="K11" s="621"/>
      <c r="L11" s="621"/>
      <c r="M11" s="621"/>
      <c r="N11" s="621"/>
      <c r="O11" s="621"/>
      <c r="P11" s="621"/>
      <c r="Q11" s="622"/>
      <c r="R11" s="623">
        <v>363925</v>
      </c>
      <c r="S11" s="624"/>
      <c r="T11" s="624"/>
      <c r="U11" s="624"/>
      <c r="V11" s="624"/>
      <c r="W11" s="624"/>
      <c r="X11" s="624"/>
      <c r="Y11" s="625"/>
      <c r="Z11" s="628">
        <v>3.2</v>
      </c>
      <c r="AA11" s="629"/>
      <c r="AB11" s="629"/>
      <c r="AC11" s="635"/>
      <c r="AD11" s="632">
        <v>363925</v>
      </c>
      <c r="AE11" s="624"/>
      <c r="AF11" s="624"/>
      <c r="AG11" s="624"/>
      <c r="AH11" s="624"/>
      <c r="AI11" s="624"/>
      <c r="AJ11" s="624"/>
      <c r="AK11" s="625"/>
      <c r="AL11" s="628">
        <v>6.8</v>
      </c>
      <c r="AM11" s="629"/>
      <c r="AN11" s="629"/>
      <c r="AO11" s="630"/>
      <c r="AP11" s="620" t="s">
        <v>251</v>
      </c>
      <c r="AQ11" s="621"/>
      <c r="AR11" s="621"/>
      <c r="AS11" s="621"/>
      <c r="AT11" s="621"/>
      <c r="AU11" s="621"/>
      <c r="AV11" s="621"/>
      <c r="AW11" s="621"/>
      <c r="AX11" s="621"/>
      <c r="AY11" s="621"/>
      <c r="AZ11" s="621"/>
      <c r="BA11" s="621"/>
      <c r="BB11" s="621"/>
      <c r="BC11" s="621"/>
      <c r="BD11" s="621"/>
      <c r="BE11" s="621"/>
      <c r="BF11" s="622"/>
      <c r="BG11" s="623">
        <v>41994</v>
      </c>
      <c r="BH11" s="624"/>
      <c r="BI11" s="624"/>
      <c r="BJ11" s="624"/>
      <c r="BK11" s="624"/>
      <c r="BL11" s="624"/>
      <c r="BM11" s="624"/>
      <c r="BN11" s="625"/>
      <c r="BO11" s="626">
        <v>2.6</v>
      </c>
      <c r="BP11" s="626"/>
      <c r="BQ11" s="626"/>
      <c r="BR11" s="626"/>
      <c r="BS11" s="627" t="s">
        <v>130</v>
      </c>
      <c r="BT11" s="627"/>
      <c r="BU11" s="627"/>
      <c r="BV11" s="627"/>
      <c r="BW11" s="627"/>
      <c r="BX11" s="627"/>
      <c r="BY11" s="627"/>
      <c r="BZ11" s="627"/>
      <c r="CA11" s="627"/>
      <c r="CB11" s="631"/>
      <c r="CD11" s="620" t="s">
        <v>252</v>
      </c>
      <c r="CE11" s="621"/>
      <c r="CF11" s="621"/>
      <c r="CG11" s="621"/>
      <c r="CH11" s="621"/>
      <c r="CI11" s="621"/>
      <c r="CJ11" s="621"/>
      <c r="CK11" s="621"/>
      <c r="CL11" s="621"/>
      <c r="CM11" s="621"/>
      <c r="CN11" s="621"/>
      <c r="CO11" s="621"/>
      <c r="CP11" s="621"/>
      <c r="CQ11" s="622"/>
      <c r="CR11" s="623">
        <v>815865</v>
      </c>
      <c r="CS11" s="624"/>
      <c r="CT11" s="624"/>
      <c r="CU11" s="624"/>
      <c r="CV11" s="624"/>
      <c r="CW11" s="624"/>
      <c r="CX11" s="624"/>
      <c r="CY11" s="625"/>
      <c r="CZ11" s="626">
        <v>7.7</v>
      </c>
      <c r="DA11" s="626"/>
      <c r="DB11" s="626"/>
      <c r="DC11" s="626"/>
      <c r="DD11" s="632">
        <v>156523</v>
      </c>
      <c r="DE11" s="624"/>
      <c r="DF11" s="624"/>
      <c r="DG11" s="624"/>
      <c r="DH11" s="624"/>
      <c r="DI11" s="624"/>
      <c r="DJ11" s="624"/>
      <c r="DK11" s="624"/>
      <c r="DL11" s="624"/>
      <c r="DM11" s="624"/>
      <c r="DN11" s="624"/>
      <c r="DO11" s="624"/>
      <c r="DP11" s="625"/>
      <c r="DQ11" s="632">
        <v>425797</v>
      </c>
      <c r="DR11" s="624"/>
      <c r="DS11" s="624"/>
      <c r="DT11" s="624"/>
      <c r="DU11" s="624"/>
      <c r="DV11" s="624"/>
      <c r="DW11" s="624"/>
      <c r="DX11" s="624"/>
      <c r="DY11" s="624"/>
      <c r="DZ11" s="624"/>
      <c r="EA11" s="624"/>
      <c r="EB11" s="624"/>
      <c r="EC11" s="633"/>
    </row>
    <row r="12" spans="2:143" ht="11.25" customHeight="1">
      <c r="B12" s="620" t="s">
        <v>253</v>
      </c>
      <c r="C12" s="621"/>
      <c r="D12" s="621"/>
      <c r="E12" s="621"/>
      <c r="F12" s="621"/>
      <c r="G12" s="621"/>
      <c r="H12" s="621"/>
      <c r="I12" s="621"/>
      <c r="J12" s="621"/>
      <c r="K12" s="621"/>
      <c r="L12" s="621"/>
      <c r="M12" s="621"/>
      <c r="N12" s="621"/>
      <c r="O12" s="621"/>
      <c r="P12" s="621"/>
      <c r="Q12" s="622"/>
      <c r="R12" s="623" t="s">
        <v>130</v>
      </c>
      <c r="S12" s="624"/>
      <c r="T12" s="624"/>
      <c r="U12" s="624"/>
      <c r="V12" s="624"/>
      <c r="W12" s="624"/>
      <c r="X12" s="624"/>
      <c r="Y12" s="625"/>
      <c r="Z12" s="626" t="s">
        <v>130</v>
      </c>
      <c r="AA12" s="626"/>
      <c r="AB12" s="626"/>
      <c r="AC12" s="626"/>
      <c r="AD12" s="627" t="s">
        <v>237</v>
      </c>
      <c r="AE12" s="627"/>
      <c r="AF12" s="627"/>
      <c r="AG12" s="627"/>
      <c r="AH12" s="627"/>
      <c r="AI12" s="627"/>
      <c r="AJ12" s="627"/>
      <c r="AK12" s="627"/>
      <c r="AL12" s="628" t="s">
        <v>130</v>
      </c>
      <c r="AM12" s="629"/>
      <c r="AN12" s="629"/>
      <c r="AO12" s="630"/>
      <c r="AP12" s="620" t="s">
        <v>254</v>
      </c>
      <c r="AQ12" s="621"/>
      <c r="AR12" s="621"/>
      <c r="AS12" s="621"/>
      <c r="AT12" s="621"/>
      <c r="AU12" s="621"/>
      <c r="AV12" s="621"/>
      <c r="AW12" s="621"/>
      <c r="AX12" s="621"/>
      <c r="AY12" s="621"/>
      <c r="AZ12" s="621"/>
      <c r="BA12" s="621"/>
      <c r="BB12" s="621"/>
      <c r="BC12" s="621"/>
      <c r="BD12" s="621"/>
      <c r="BE12" s="621"/>
      <c r="BF12" s="622"/>
      <c r="BG12" s="623">
        <v>734103</v>
      </c>
      <c r="BH12" s="624"/>
      <c r="BI12" s="624"/>
      <c r="BJ12" s="624"/>
      <c r="BK12" s="624"/>
      <c r="BL12" s="624"/>
      <c r="BM12" s="624"/>
      <c r="BN12" s="625"/>
      <c r="BO12" s="626">
        <v>45.8</v>
      </c>
      <c r="BP12" s="626"/>
      <c r="BQ12" s="626"/>
      <c r="BR12" s="626"/>
      <c r="BS12" s="627" t="s">
        <v>130</v>
      </c>
      <c r="BT12" s="627"/>
      <c r="BU12" s="627"/>
      <c r="BV12" s="627"/>
      <c r="BW12" s="627"/>
      <c r="BX12" s="627"/>
      <c r="BY12" s="627"/>
      <c r="BZ12" s="627"/>
      <c r="CA12" s="627"/>
      <c r="CB12" s="631"/>
      <c r="CD12" s="620" t="s">
        <v>255</v>
      </c>
      <c r="CE12" s="621"/>
      <c r="CF12" s="621"/>
      <c r="CG12" s="621"/>
      <c r="CH12" s="621"/>
      <c r="CI12" s="621"/>
      <c r="CJ12" s="621"/>
      <c r="CK12" s="621"/>
      <c r="CL12" s="621"/>
      <c r="CM12" s="621"/>
      <c r="CN12" s="621"/>
      <c r="CO12" s="621"/>
      <c r="CP12" s="621"/>
      <c r="CQ12" s="622"/>
      <c r="CR12" s="623">
        <v>368490</v>
      </c>
      <c r="CS12" s="624"/>
      <c r="CT12" s="624"/>
      <c r="CU12" s="624"/>
      <c r="CV12" s="624"/>
      <c r="CW12" s="624"/>
      <c r="CX12" s="624"/>
      <c r="CY12" s="625"/>
      <c r="CZ12" s="626">
        <v>3.5</v>
      </c>
      <c r="DA12" s="626"/>
      <c r="DB12" s="626"/>
      <c r="DC12" s="626"/>
      <c r="DD12" s="632">
        <v>35285</v>
      </c>
      <c r="DE12" s="624"/>
      <c r="DF12" s="624"/>
      <c r="DG12" s="624"/>
      <c r="DH12" s="624"/>
      <c r="DI12" s="624"/>
      <c r="DJ12" s="624"/>
      <c r="DK12" s="624"/>
      <c r="DL12" s="624"/>
      <c r="DM12" s="624"/>
      <c r="DN12" s="624"/>
      <c r="DO12" s="624"/>
      <c r="DP12" s="625"/>
      <c r="DQ12" s="632">
        <v>242113</v>
      </c>
      <c r="DR12" s="624"/>
      <c r="DS12" s="624"/>
      <c r="DT12" s="624"/>
      <c r="DU12" s="624"/>
      <c r="DV12" s="624"/>
      <c r="DW12" s="624"/>
      <c r="DX12" s="624"/>
      <c r="DY12" s="624"/>
      <c r="DZ12" s="624"/>
      <c r="EA12" s="624"/>
      <c r="EB12" s="624"/>
      <c r="EC12" s="633"/>
    </row>
    <row r="13" spans="2:143" ht="11.25" customHeight="1">
      <c r="B13" s="620" t="s">
        <v>256</v>
      </c>
      <c r="C13" s="621"/>
      <c r="D13" s="621"/>
      <c r="E13" s="621"/>
      <c r="F13" s="621"/>
      <c r="G13" s="621"/>
      <c r="H13" s="621"/>
      <c r="I13" s="621"/>
      <c r="J13" s="621"/>
      <c r="K13" s="621"/>
      <c r="L13" s="621"/>
      <c r="M13" s="621"/>
      <c r="N13" s="621"/>
      <c r="O13" s="621"/>
      <c r="P13" s="621"/>
      <c r="Q13" s="622"/>
      <c r="R13" s="623" t="s">
        <v>130</v>
      </c>
      <c r="S13" s="624"/>
      <c r="T13" s="624"/>
      <c r="U13" s="624"/>
      <c r="V13" s="624"/>
      <c r="W13" s="624"/>
      <c r="X13" s="624"/>
      <c r="Y13" s="625"/>
      <c r="Z13" s="626" t="s">
        <v>237</v>
      </c>
      <c r="AA13" s="626"/>
      <c r="AB13" s="626"/>
      <c r="AC13" s="626"/>
      <c r="AD13" s="627" t="s">
        <v>130</v>
      </c>
      <c r="AE13" s="627"/>
      <c r="AF13" s="627"/>
      <c r="AG13" s="627"/>
      <c r="AH13" s="627"/>
      <c r="AI13" s="627"/>
      <c r="AJ13" s="627"/>
      <c r="AK13" s="627"/>
      <c r="AL13" s="628" t="s">
        <v>237</v>
      </c>
      <c r="AM13" s="629"/>
      <c r="AN13" s="629"/>
      <c r="AO13" s="630"/>
      <c r="AP13" s="620" t="s">
        <v>257</v>
      </c>
      <c r="AQ13" s="621"/>
      <c r="AR13" s="621"/>
      <c r="AS13" s="621"/>
      <c r="AT13" s="621"/>
      <c r="AU13" s="621"/>
      <c r="AV13" s="621"/>
      <c r="AW13" s="621"/>
      <c r="AX13" s="621"/>
      <c r="AY13" s="621"/>
      <c r="AZ13" s="621"/>
      <c r="BA13" s="621"/>
      <c r="BB13" s="621"/>
      <c r="BC13" s="621"/>
      <c r="BD13" s="621"/>
      <c r="BE13" s="621"/>
      <c r="BF13" s="622"/>
      <c r="BG13" s="623">
        <v>731204</v>
      </c>
      <c r="BH13" s="624"/>
      <c r="BI13" s="624"/>
      <c r="BJ13" s="624"/>
      <c r="BK13" s="624"/>
      <c r="BL13" s="624"/>
      <c r="BM13" s="624"/>
      <c r="BN13" s="625"/>
      <c r="BO13" s="626">
        <v>45.6</v>
      </c>
      <c r="BP13" s="626"/>
      <c r="BQ13" s="626"/>
      <c r="BR13" s="626"/>
      <c r="BS13" s="627" t="s">
        <v>237</v>
      </c>
      <c r="BT13" s="627"/>
      <c r="BU13" s="627"/>
      <c r="BV13" s="627"/>
      <c r="BW13" s="627"/>
      <c r="BX13" s="627"/>
      <c r="BY13" s="627"/>
      <c r="BZ13" s="627"/>
      <c r="CA13" s="627"/>
      <c r="CB13" s="631"/>
      <c r="CD13" s="620" t="s">
        <v>258</v>
      </c>
      <c r="CE13" s="621"/>
      <c r="CF13" s="621"/>
      <c r="CG13" s="621"/>
      <c r="CH13" s="621"/>
      <c r="CI13" s="621"/>
      <c r="CJ13" s="621"/>
      <c r="CK13" s="621"/>
      <c r="CL13" s="621"/>
      <c r="CM13" s="621"/>
      <c r="CN13" s="621"/>
      <c r="CO13" s="621"/>
      <c r="CP13" s="621"/>
      <c r="CQ13" s="622"/>
      <c r="CR13" s="623">
        <v>441304</v>
      </c>
      <c r="CS13" s="624"/>
      <c r="CT13" s="624"/>
      <c r="CU13" s="624"/>
      <c r="CV13" s="624"/>
      <c r="CW13" s="624"/>
      <c r="CX13" s="624"/>
      <c r="CY13" s="625"/>
      <c r="CZ13" s="626">
        <v>4.0999999999999996</v>
      </c>
      <c r="DA13" s="626"/>
      <c r="DB13" s="626"/>
      <c r="DC13" s="626"/>
      <c r="DD13" s="632">
        <v>302219</v>
      </c>
      <c r="DE13" s="624"/>
      <c r="DF13" s="624"/>
      <c r="DG13" s="624"/>
      <c r="DH13" s="624"/>
      <c r="DI13" s="624"/>
      <c r="DJ13" s="624"/>
      <c r="DK13" s="624"/>
      <c r="DL13" s="624"/>
      <c r="DM13" s="624"/>
      <c r="DN13" s="624"/>
      <c r="DO13" s="624"/>
      <c r="DP13" s="625"/>
      <c r="DQ13" s="632">
        <v>205947</v>
      </c>
      <c r="DR13" s="624"/>
      <c r="DS13" s="624"/>
      <c r="DT13" s="624"/>
      <c r="DU13" s="624"/>
      <c r="DV13" s="624"/>
      <c r="DW13" s="624"/>
      <c r="DX13" s="624"/>
      <c r="DY13" s="624"/>
      <c r="DZ13" s="624"/>
      <c r="EA13" s="624"/>
      <c r="EB13" s="624"/>
      <c r="EC13" s="633"/>
    </row>
    <row r="14" spans="2:143" ht="11.25" customHeight="1">
      <c r="B14" s="620" t="s">
        <v>259</v>
      </c>
      <c r="C14" s="621"/>
      <c r="D14" s="621"/>
      <c r="E14" s="621"/>
      <c r="F14" s="621"/>
      <c r="G14" s="621"/>
      <c r="H14" s="621"/>
      <c r="I14" s="621"/>
      <c r="J14" s="621"/>
      <c r="K14" s="621"/>
      <c r="L14" s="621"/>
      <c r="M14" s="621"/>
      <c r="N14" s="621"/>
      <c r="O14" s="621"/>
      <c r="P14" s="621"/>
      <c r="Q14" s="622"/>
      <c r="R14" s="623">
        <v>1</v>
      </c>
      <c r="S14" s="624"/>
      <c r="T14" s="624"/>
      <c r="U14" s="624"/>
      <c r="V14" s="624"/>
      <c r="W14" s="624"/>
      <c r="X14" s="624"/>
      <c r="Y14" s="625"/>
      <c r="Z14" s="626">
        <v>0</v>
      </c>
      <c r="AA14" s="626"/>
      <c r="AB14" s="626"/>
      <c r="AC14" s="626"/>
      <c r="AD14" s="627">
        <v>1</v>
      </c>
      <c r="AE14" s="627"/>
      <c r="AF14" s="627"/>
      <c r="AG14" s="627"/>
      <c r="AH14" s="627"/>
      <c r="AI14" s="627"/>
      <c r="AJ14" s="627"/>
      <c r="AK14" s="627"/>
      <c r="AL14" s="628">
        <v>0</v>
      </c>
      <c r="AM14" s="629"/>
      <c r="AN14" s="629"/>
      <c r="AO14" s="630"/>
      <c r="AP14" s="620" t="s">
        <v>260</v>
      </c>
      <c r="AQ14" s="621"/>
      <c r="AR14" s="621"/>
      <c r="AS14" s="621"/>
      <c r="AT14" s="621"/>
      <c r="AU14" s="621"/>
      <c r="AV14" s="621"/>
      <c r="AW14" s="621"/>
      <c r="AX14" s="621"/>
      <c r="AY14" s="621"/>
      <c r="AZ14" s="621"/>
      <c r="BA14" s="621"/>
      <c r="BB14" s="621"/>
      <c r="BC14" s="621"/>
      <c r="BD14" s="621"/>
      <c r="BE14" s="621"/>
      <c r="BF14" s="622"/>
      <c r="BG14" s="623">
        <v>71890</v>
      </c>
      <c r="BH14" s="624"/>
      <c r="BI14" s="624"/>
      <c r="BJ14" s="624"/>
      <c r="BK14" s="624"/>
      <c r="BL14" s="624"/>
      <c r="BM14" s="624"/>
      <c r="BN14" s="625"/>
      <c r="BO14" s="626">
        <v>4.5</v>
      </c>
      <c r="BP14" s="626"/>
      <c r="BQ14" s="626"/>
      <c r="BR14" s="626"/>
      <c r="BS14" s="627" t="s">
        <v>130</v>
      </c>
      <c r="BT14" s="627"/>
      <c r="BU14" s="627"/>
      <c r="BV14" s="627"/>
      <c r="BW14" s="627"/>
      <c r="BX14" s="627"/>
      <c r="BY14" s="627"/>
      <c r="BZ14" s="627"/>
      <c r="CA14" s="627"/>
      <c r="CB14" s="631"/>
      <c r="CD14" s="620" t="s">
        <v>261</v>
      </c>
      <c r="CE14" s="621"/>
      <c r="CF14" s="621"/>
      <c r="CG14" s="621"/>
      <c r="CH14" s="621"/>
      <c r="CI14" s="621"/>
      <c r="CJ14" s="621"/>
      <c r="CK14" s="621"/>
      <c r="CL14" s="621"/>
      <c r="CM14" s="621"/>
      <c r="CN14" s="621"/>
      <c r="CO14" s="621"/>
      <c r="CP14" s="621"/>
      <c r="CQ14" s="622"/>
      <c r="CR14" s="623">
        <v>472863</v>
      </c>
      <c r="CS14" s="624"/>
      <c r="CT14" s="624"/>
      <c r="CU14" s="624"/>
      <c r="CV14" s="624"/>
      <c r="CW14" s="624"/>
      <c r="CX14" s="624"/>
      <c r="CY14" s="625"/>
      <c r="CZ14" s="626">
        <v>4.4000000000000004</v>
      </c>
      <c r="DA14" s="626"/>
      <c r="DB14" s="626"/>
      <c r="DC14" s="626"/>
      <c r="DD14" s="632">
        <v>179140</v>
      </c>
      <c r="DE14" s="624"/>
      <c r="DF14" s="624"/>
      <c r="DG14" s="624"/>
      <c r="DH14" s="624"/>
      <c r="DI14" s="624"/>
      <c r="DJ14" s="624"/>
      <c r="DK14" s="624"/>
      <c r="DL14" s="624"/>
      <c r="DM14" s="624"/>
      <c r="DN14" s="624"/>
      <c r="DO14" s="624"/>
      <c r="DP14" s="625"/>
      <c r="DQ14" s="632">
        <v>290097</v>
      </c>
      <c r="DR14" s="624"/>
      <c r="DS14" s="624"/>
      <c r="DT14" s="624"/>
      <c r="DU14" s="624"/>
      <c r="DV14" s="624"/>
      <c r="DW14" s="624"/>
      <c r="DX14" s="624"/>
      <c r="DY14" s="624"/>
      <c r="DZ14" s="624"/>
      <c r="EA14" s="624"/>
      <c r="EB14" s="624"/>
      <c r="EC14" s="633"/>
    </row>
    <row r="15" spans="2:143" ht="11.25" customHeight="1">
      <c r="B15" s="620" t="s">
        <v>262</v>
      </c>
      <c r="C15" s="621"/>
      <c r="D15" s="621"/>
      <c r="E15" s="621"/>
      <c r="F15" s="621"/>
      <c r="G15" s="621"/>
      <c r="H15" s="621"/>
      <c r="I15" s="621"/>
      <c r="J15" s="621"/>
      <c r="K15" s="621"/>
      <c r="L15" s="621"/>
      <c r="M15" s="621"/>
      <c r="N15" s="621"/>
      <c r="O15" s="621"/>
      <c r="P15" s="621"/>
      <c r="Q15" s="622"/>
      <c r="R15" s="623" t="s">
        <v>130</v>
      </c>
      <c r="S15" s="624"/>
      <c r="T15" s="624"/>
      <c r="U15" s="624"/>
      <c r="V15" s="624"/>
      <c r="W15" s="624"/>
      <c r="X15" s="624"/>
      <c r="Y15" s="625"/>
      <c r="Z15" s="626" t="s">
        <v>130</v>
      </c>
      <c r="AA15" s="626"/>
      <c r="AB15" s="626"/>
      <c r="AC15" s="626"/>
      <c r="AD15" s="627" t="s">
        <v>237</v>
      </c>
      <c r="AE15" s="627"/>
      <c r="AF15" s="627"/>
      <c r="AG15" s="627"/>
      <c r="AH15" s="627"/>
      <c r="AI15" s="627"/>
      <c r="AJ15" s="627"/>
      <c r="AK15" s="627"/>
      <c r="AL15" s="628" t="s">
        <v>237</v>
      </c>
      <c r="AM15" s="629"/>
      <c r="AN15" s="629"/>
      <c r="AO15" s="630"/>
      <c r="AP15" s="620" t="s">
        <v>263</v>
      </c>
      <c r="AQ15" s="621"/>
      <c r="AR15" s="621"/>
      <c r="AS15" s="621"/>
      <c r="AT15" s="621"/>
      <c r="AU15" s="621"/>
      <c r="AV15" s="621"/>
      <c r="AW15" s="621"/>
      <c r="AX15" s="621"/>
      <c r="AY15" s="621"/>
      <c r="AZ15" s="621"/>
      <c r="BA15" s="621"/>
      <c r="BB15" s="621"/>
      <c r="BC15" s="621"/>
      <c r="BD15" s="621"/>
      <c r="BE15" s="621"/>
      <c r="BF15" s="622"/>
      <c r="BG15" s="623">
        <v>160543</v>
      </c>
      <c r="BH15" s="624"/>
      <c r="BI15" s="624"/>
      <c r="BJ15" s="624"/>
      <c r="BK15" s="624"/>
      <c r="BL15" s="624"/>
      <c r="BM15" s="624"/>
      <c r="BN15" s="625"/>
      <c r="BO15" s="626">
        <v>10</v>
      </c>
      <c r="BP15" s="626"/>
      <c r="BQ15" s="626"/>
      <c r="BR15" s="626"/>
      <c r="BS15" s="627" t="s">
        <v>130</v>
      </c>
      <c r="BT15" s="627"/>
      <c r="BU15" s="627"/>
      <c r="BV15" s="627"/>
      <c r="BW15" s="627"/>
      <c r="BX15" s="627"/>
      <c r="BY15" s="627"/>
      <c r="BZ15" s="627"/>
      <c r="CA15" s="627"/>
      <c r="CB15" s="631"/>
      <c r="CD15" s="620" t="s">
        <v>264</v>
      </c>
      <c r="CE15" s="621"/>
      <c r="CF15" s="621"/>
      <c r="CG15" s="621"/>
      <c r="CH15" s="621"/>
      <c r="CI15" s="621"/>
      <c r="CJ15" s="621"/>
      <c r="CK15" s="621"/>
      <c r="CL15" s="621"/>
      <c r="CM15" s="621"/>
      <c r="CN15" s="621"/>
      <c r="CO15" s="621"/>
      <c r="CP15" s="621"/>
      <c r="CQ15" s="622"/>
      <c r="CR15" s="623">
        <v>1245823</v>
      </c>
      <c r="CS15" s="624"/>
      <c r="CT15" s="624"/>
      <c r="CU15" s="624"/>
      <c r="CV15" s="624"/>
      <c r="CW15" s="624"/>
      <c r="CX15" s="624"/>
      <c r="CY15" s="625"/>
      <c r="CZ15" s="626">
        <v>11.7</v>
      </c>
      <c r="DA15" s="626"/>
      <c r="DB15" s="626"/>
      <c r="DC15" s="626"/>
      <c r="DD15" s="632">
        <v>98214</v>
      </c>
      <c r="DE15" s="624"/>
      <c r="DF15" s="624"/>
      <c r="DG15" s="624"/>
      <c r="DH15" s="624"/>
      <c r="DI15" s="624"/>
      <c r="DJ15" s="624"/>
      <c r="DK15" s="624"/>
      <c r="DL15" s="624"/>
      <c r="DM15" s="624"/>
      <c r="DN15" s="624"/>
      <c r="DO15" s="624"/>
      <c r="DP15" s="625"/>
      <c r="DQ15" s="632">
        <v>1041089</v>
      </c>
      <c r="DR15" s="624"/>
      <c r="DS15" s="624"/>
      <c r="DT15" s="624"/>
      <c r="DU15" s="624"/>
      <c r="DV15" s="624"/>
      <c r="DW15" s="624"/>
      <c r="DX15" s="624"/>
      <c r="DY15" s="624"/>
      <c r="DZ15" s="624"/>
      <c r="EA15" s="624"/>
      <c r="EB15" s="624"/>
      <c r="EC15" s="633"/>
    </row>
    <row r="16" spans="2:143" ht="11.25" customHeight="1">
      <c r="B16" s="620" t="s">
        <v>265</v>
      </c>
      <c r="C16" s="621"/>
      <c r="D16" s="621"/>
      <c r="E16" s="621"/>
      <c r="F16" s="621"/>
      <c r="G16" s="621"/>
      <c r="H16" s="621"/>
      <c r="I16" s="621"/>
      <c r="J16" s="621"/>
      <c r="K16" s="621"/>
      <c r="L16" s="621"/>
      <c r="M16" s="621"/>
      <c r="N16" s="621"/>
      <c r="O16" s="621"/>
      <c r="P16" s="621"/>
      <c r="Q16" s="622"/>
      <c r="R16" s="623">
        <v>4586</v>
      </c>
      <c r="S16" s="624"/>
      <c r="T16" s="624"/>
      <c r="U16" s="624"/>
      <c r="V16" s="624"/>
      <c r="W16" s="624"/>
      <c r="X16" s="624"/>
      <c r="Y16" s="625"/>
      <c r="Z16" s="626">
        <v>0</v>
      </c>
      <c r="AA16" s="626"/>
      <c r="AB16" s="626"/>
      <c r="AC16" s="626"/>
      <c r="AD16" s="627">
        <v>4586</v>
      </c>
      <c r="AE16" s="627"/>
      <c r="AF16" s="627"/>
      <c r="AG16" s="627"/>
      <c r="AH16" s="627"/>
      <c r="AI16" s="627"/>
      <c r="AJ16" s="627"/>
      <c r="AK16" s="627"/>
      <c r="AL16" s="628">
        <v>0.1</v>
      </c>
      <c r="AM16" s="629"/>
      <c r="AN16" s="629"/>
      <c r="AO16" s="630"/>
      <c r="AP16" s="620" t="s">
        <v>266</v>
      </c>
      <c r="AQ16" s="621"/>
      <c r="AR16" s="621"/>
      <c r="AS16" s="621"/>
      <c r="AT16" s="621"/>
      <c r="AU16" s="621"/>
      <c r="AV16" s="621"/>
      <c r="AW16" s="621"/>
      <c r="AX16" s="621"/>
      <c r="AY16" s="621"/>
      <c r="AZ16" s="621"/>
      <c r="BA16" s="621"/>
      <c r="BB16" s="621"/>
      <c r="BC16" s="621"/>
      <c r="BD16" s="621"/>
      <c r="BE16" s="621"/>
      <c r="BF16" s="622"/>
      <c r="BG16" s="623" t="s">
        <v>130</v>
      </c>
      <c r="BH16" s="624"/>
      <c r="BI16" s="624"/>
      <c r="BJ16" s="624"/>
      <c r="BK16" s="624"/>
      <c r="BL16" s="624"/>
      <c r="BM16" s="624"/>
      <c r="BN16" s="625"/>
      <c r="BO16" s="626" t="s">
        <v>237</v>
      </c>
      <c r="BP16" s="626"/>
      <c r="BQ16" s="626"/>
      <c r="BR16" s="626"/>
      <c r="BS16" s="627" t="s">
        <v>130</v>
      </c>
      <c r="BT16" s="627"/>
      <c r="BU16" s="627"/>
      <c r="BV16" s="627"/>
      <c r="BW16" s="627"/>
      <c r="BX16" s="627"/>
      <c r="BY16" s="627"/>
      <c r="BZ16" s="627"/>
      <c r="CA16" s="627"/>
      <c r="CB16" s="631"/>
      <c r="CD16" s="620" t="s">
        <v>267</v>
      </c>
      <c r="CE16" s="621"/>
      <c r="CF16" s="621"/>
      <c r="CG16" s="621"/>
      <c r="CH16" s="621"/>
      <c r="CI16" s="621"/>
      <c r="CJ16" s="621"/>
      <c r="CK16" s="621"/>
      <c r="CL16" s="621"/>
      <c r="CM16" s="621"/>
      <c r="CN16" s="621"/>
      <c r="CO16" s="621"/>
      <c r="CP16" s="621"/>
      <c r="CQ16" s="622"/>
      <c r="CR16" s="623">
        <v>948059</v>
      </c>
      <c r="CS16" s="624"/>
      <c r="CT16" s="624"/>
      <c r="CU16" s="624"/>
      <c r="CV16" s="624"/>
      <c r="CW16" s="624"/>
      <c r="CX16" s="624"/>
      <c r="CY16" s="625"/>
      <c r="CZ16" s="626">
        <v>8.9</v>
      </c>
      <c r="DA16" s="626"/>
      <c r="DB16" s="626"/>
      <c r="DC16" s="626"/>
      <c r="DD16" s="632" t="s">
        <v>237</v>
      </c>
      <c r="DE16" s="624"/>
      <c r="DF16" s="624"/>
      <c r="DG16" s="624"/>
      <c r="DH16" s="624"/>
      <c r="DI16" s="624"/>
      <c r="DJ16" s="624"/>
      <c r="DK16" s="624"/>
      <c r="DL16" s="624"/>
      <c r="DM16" s="624"/>
      <c r="DN16" s="624"/>
      <c r="DO16" s="624"/>
      <c r="DP16" s="625"/>
      <c r="DQ16" s="632">
        <v>215999</v>
      </c>
      <c r="DR16" s="624"/>
      <c r="DS16" s="624"/>
      <c r="DT16" s="624"/>
      <c r="DU16" s="624"/>
      <c r="DV16" s="624"/>
      <c r="DW16" s="624"/>
      <c r="DX16" s="624"/>
      <c r="DY16" s="624"/>
      <c r="DZ16" s="624"/>
      <c r="EA16" s="624"/>
      <c r="EB16" s="624"/>
      <c r="EC16" s="633"/>
    </row>
    <row r="17" spans="2:133" ht="11.25" customHeight="1">
      <c r="B17" s="620" t="s">
        <v>268</v>
      </c>
      <c r="C17" s="621"/>
      <c r="D17" s="621"/>
      <c r="E17" s="621"/>
      <c r="F17" s="621"/>
      <c r="G17" s="621"/>
      <c r="H17" s="621"/>
      <c r="I17" s="621"/>
      <c r="J17" s="621"/>
      <c r="K17" s="621"/>
      <c r="L17" s="621"/>
      <c r="M17" s="621"/>
      <c r="N17" s="621"/>
      <c r="O17" s="621"/>
      <c r="P17" s="621"/>
      <c r="Q17" s="622"/>
      <c r="R17" s="623">
        <v>23773</v>
      </c>
      <c r="S17" s="624"/>
      <c r="T17" s="624"/>
      <c r="U17" s="624"/>
      <c r="V17" s="624"/>
      <c r="W17" s="624"/>
      <c r="X17" s="624"/>
      <c r="Y17" s="625"/>
      <c r="Z17" s="626">
        <v>0.2</v>
      </c>
      <c r="AA17" s="626"/>
      <c r="AB17" s="626"/>
      <c r="AC17" s="626"/>
      <c r="AD17" s="627">
        <v>23773</v>
      </c>
      <c r="AE17" s="627"/>
      <c r="AF17" s="627"/>
      <c r="AG17" s="627"/>
      <c r="AH17" s="627"/>
      <c r="AI17" s="627"/>
      <c r="AJ17" s="627"/>
      <c r="AK17" s="627"/>
      <c r="AL17" s="628">
        <v>0.4</v>
      </c>
      <c r="AM17" s="629"/>
      <c r="AN17" s="629"/>
      <c r="AO17" s="630"/>
      <c r="AP17" s="620" t="s">
        <v>269</v>
      </c>
      <c r="AQ17" s="621"/>
      <c r="AR17" s="621"/>
      <c r="AS17" s="621"/>
      <c r="AT17" s="621"/>
      <c r="AU17" s="621"/>
      <c r="AV17" s="621"/>
      <c r="AW17" s="621"/>
      <c r="AX17" s="621"/>
      <c r="AY17" s="621"/>
      <c r="AZ17" s="621"/>
      <c r="BA17" s="621"/>
      <c r="BB17" s="621"/>
      <c r="BC17" s="621"/>
      <c r="BD17" s="621"/>
      <c r="BE17" s="621"/>
      <c r="BF17" s="622"/>
      <c r="BG17" s="623" t="s">
        <v>130</v>
      </c>
      <c r="BH17" s="624"/>
      <c r="BI17" s="624"/>
      <c r="BJ17" s="624"/>
      <c r="BK17" s="624"/>
      <c r="BL17" s="624"/>
      <c r="BM17" s="624"/>
      <c r="BN17" s="625"/>
      <c r="BO17" s="626" t="s">
        <v>130</v>
      </c>
      <c r="BP17" s="626"/>
      <c r="BQ17" s="626"/>
      <c r="BR17" s="626"/>
      <c r="BS17" s="627" t="s">
        <v>130</v>
      </c>
      <c r="BT17" s="627"/>
      <c r="BU17" s="627"/>
      <c r="BV17" s="627"/>
      <c r="BW17" s="627"/>
      <c r="BX17" s="627"/>
      <c r="BY17" s="627"/>
      <c r="BZ17" s="627"/>
      <c r="CA17" s="627"/>
      <c r="CB17" s="631"/>
      <c r="CD17" s="620" t="s">
        <v>270</v>
      </c>
      <c r="CE17" s="621"/>
      <c r="CF17" s="621"/>
      <c r="CG17" s="621"/>
      <c r="CH17" s="621"/>
      <c r="CI17" s="621"/>
      <c r="CJ17" s="621"/>
      <c r="CK17" s="621"/>
      <c r="CL17" s="621"/>
      <c r="CM17" s="621"/>
      <c r="CN17" s="621"/>
      <c r="CO17" s="621"/>
      <c r="CP17" s="621"/>
      <c r="CQ17" s="622"/>
      <c r="CR17" s="623">
        <v>770352</v>
      </c>
      <c r="CS17" s="624"/>
      <c r="CT17" s="624"/>
      <c r="CU17" s="624"/>
      <c r="CV17" s="624"/>
      <c r="CW17" s="624"/>
      <c r="CX17" s="624"/>
      <c r="CY17" s="625"/>
      <c r="CZ17" s="626">
        <v>7.2</v>
      </c>
      <c r="DA17" s="626"/>
      <c r="DB17" s="626"/>
      <c r="DC17" s="626"/>
      <c r="DD17" s="632" t="s">
        <v>130</v>
      </c>
      <c r="DE17" s="624"/>
      <c r="DF17" s="624"/>
      <c r="DG17" s="624"/>
      <c r="DH17" s="624"/>
      <c r="DI17" s="624"/>
      <c r="DJ17" s="624"/>
      <c r="DK17" s="624"/>
      <c r="DL17" s="624"/>
      <c r="DM17" s="624"/>
      <c r="DN17" s="624"/>
      <c r="DO17" s="624"/>
      <c r="DP17" s="625"/>
      <c r="DQ17" s="632">
        <v>759116</v>
      </c>
      <c r="DR17" s="624"/>
      <c r="DS17" s="624"/>
      <c r="DT17" s="624"/>
      <c r="DU17" s="624"/>
      <c r="DV17" s="624"/>
      <c r="DW17" s="624"/>
      <c r="DX17" s="624"/>
      <c r="DY17" s="624"/>
      <c r="DZ17" s="624"/>
      <c r="EA17" s="624"/>
      <c r="EB17" s="624"/>
      <c r="EC17" s="633"/>
    </row>
    <row r="18" spans="2:133" ht="11.25" customHeight="1">
      <c r="B18" s="620" t="s">
        <v>271</v>
      </c>
      <c r="C18" s="621"/>
      <c r="D18" s="621"/>
      <c r="E18" s="621"/>
      <c r="F18" s="621"/>
      <c r="G18" s="621"/>
      <c r="H18" s="621"/>
      <c r="I18" s="621"/>
      <c r="J18" s="621"/>
      <c r="K18" s="621"/>
      <c r="L18" s="621"/>
      <c r="M18" s="621"/>
      <c r="N18" s="621"/>
      <c r="O18" s="621"/>
      <c r="P18" s="621"/>
      <c r="Q18" s="622"/>
      <c r="R18" s="623">
        <v>7448</v>
      </c>
      <c r="S18" s="624"/>
      <c r="T18" s="624"/>
      <c r="U18" s="624"/>
      <c r="V18" s="624"/>
      <c r="W18" s="624"/>
      <c r="X18" s="624"/>
      <c r="Y18" s="625"/>
      <c r="Z18" s="626">
        <v>0.1</v>
      </c>
      <c r="AA18" s="626"/>
      <c r="AB18" s="626"/>
      <c r="AC18" s="626"/>
      <c r="AD18" s="627">
        <v>7448</v>
      </c>
      <c r="AE18" s="627"/>
      <c r="AF18" s="627"/>
      <c r="AG18" s="627"/>
      <c r="AH18" s="627"/>
      <c r="AI18" s="627"/>
      <c r="AJ18" s="627"/>
      <c r="AK18" s="627"/>
      <c r="AL18" s="628">
        <v>0.1</v>
      </c>
      <c r="AM18" s="629"/>
      <c r="AN18" s="629"/>
      <c r="AO18" s="630"/>
      <c r="AP18" s="620" t="s">
        <v>272</v>
      </c>
      <c r="AQ18" s="621"/>
      <c r="AR18" s="621"/>
      <c r="AS18" s="621"/>
      <c r="AT18" s="621"/>
      <c r="AU18" s="621"/>
      <c r="AV18" s="621"/>
      <c r="AW18" s="621"/>
      <c r="AX18" s="621"/>
      <c r="AY18" s="621"/>
      <c r="AZ18" s="621"/>
      <c r="BA18" s="621"/>
      <c r="BB18" s="621"/>
      <c r="BC18" s="621"/>
      <c r="BD18" s="621"/>
      <c r="BE18" s="621"/>
      <c r="BF18" s="622"/>
      <c r="BG18" s="623" t="s">
        <v>130</v>
      </c>
      <c r="BH18" s="624"/>
      <c r="BI18" s="624"/>
      <c r="BJ18" s="624"/>
      <c r="BK18" s="624"/>
      <c r="BL18" s="624"/>
      <c r="BM18" s="624"/>
      <c r="BN18" s="625"/>
      <c r="BO18" s="626" t="s">
        <v>237</v>
      </c>
      <c r="BP18" s="626"/>
      <c r="BQ18" s="626"/>
      <c r="BR18" s="626"/>
      <c r="BS18" s="627" t="s">
        <v>130</v>
      </c>
      <c r="BT18" s="627"/>
      <c r="BU18" s="627"/>
      <c r="BV18" s="627"/>
      <c r="BW18" s="627"/>
      <c r="BX18" s="627"/>
      <c r="BY18" s="627"/>
      <c r="BZ18" s="627"/>
      <c r="CA18" s="627"/>
      <c r="CB18" s="631"/>
      <c r="CD18" s="620" t="s">
        <v>273</v>
      </c>
      <c r="CE18" s="621"/>
      <c r="CF18" s="621"/>
      <c r="CG18" s="621"/>
      <c r="CH18" s="621"/>
      <c r="CI18" s="621"/>
      <c r="CJ18" s="621"/>
      <c r="CK18" s="621"/>
      <c r="CL18" s="621"/>
      <c r="CM18" s="621"/>
      <c r="CN18" s="621"/>
      <c r="CO18" s="621"/>
      <c r="CP18" s="621"/>
      <c r="CQ18" s="622"/>
      <c r="CR18" s="623" t="s">
        <v>130</v>
      </c>
      <c r="CS18" s="624"/>
      <c r="CT18" s="624"/>
      <c r="CU18" s="624"/>
      <c r="CV18" s="624"/>
      <c r="CW18" s="624"/>
      <c r="CX18" s="624"/>
      <c r="CY18" s="625"/>
      <c r="CZ18" s="626" t="s">
        <v>237</v>
      </c>
      <c r="DA18" s="626"/>
      <c r="DB18" s="626"/>
      <c r="DC18" s="626"/>
      <c r="DD18" s="632" t="s">
        <v>130</v>
      </c>
      <c r="DE18" s="624"/>
      <c r="DF18" s="624"/>
      <c r="DG18" s="624"/>
      <c r="DH18" s="624"/>
      <c r="DI18" s="624"/>
      <c r="DJ18" s="624"/>
      <c r="DK18" s="624"/>
      <c r="DL18" s="624"/>
      <c r="DM18" s="624"/>
      <c r="DN18" s="624"/>
      <c r="DO18" s="624"/>
      <c r="DP18" s="625"/>
      <c r="DQ18" s="632" t="s">
        <v>130</v>
      </c>
      <c r="DR18" s="624"/>
      <c r="DS18" s="624"/>
      <c r="DT18" s="624"/>
      <c r="DU18" s="624"/>
      <c r="DV18" s="624"/>
      <c r="DW18" s="624"/>
      <c r="DX18" s="624"/>
      <c r="DY18" s="624"/>
      <c r="DZ18" s="624"/>
      <c r="EA18" s="624"/>
      <c r="EB18" s="624"/>
      <c r="EC18" s="633"/>
    </row>
    <row r="19" spans="2:133" ht="11.25" customHeight="1">
      <c r="B19" s="620" t="s">
        <v>274</v>
      </c>
      <c r="C19" s="621"/>
      <c r="D19" s="621"/>
      <c r="E19" s="621"/>
      <c r="F19" s="621"/>
      <c r="G19" s="621"/>
      <c r="H19" s="621"/>
      <c r="I19" s="621"/>
      <c r="J19" s="621"/>
      <c r="K19" s="621"/>
      <c r="L19" s="621"/>
      <c r="M19" s="621"/>
      <c r="N19" s="621"/>
      <c r="O19" s="621"/>
      <c r="P19" s="621"/>
      <c r="Q19" s="622"/>
      <c r="R19" s="623">
        <v>7066</v>
      </c>
      <c r="S19" s="624"/>
      <c r="T19" s="624"/>
      <c r="U19" s="624"/>
      <c r="V19" s="624"/>
      <c r="W19" s="624"/>
      <c r="X19" s="624"/>
      <c r="Y19" s="625"/>
      <c r="Z19" s="626">
        <v>0.1</v>
      </c>
      <c r="AA19" s="626"/>
      <c r="AB19" s="626"/>
      <c r="AC19" s="626"/>
      <c r="AD19" s="627">
        <v>7066</v>
      </c>
      <c r="AE19" s="627"/>
      <c r="AF19" s="627"/>
      <c r="AG19" s="627"/>
      <c r="AH19" s="627"/>
      <c r="AI19" s="627"/>
      <c r="AJ19" s="627"/>
      <c r="AK19" s="627"/>
      <c r="AL19" s="628">
        <v>0.1</v>
      </c>
      <c r="AM19" s="629"/>
      <c r="AN19" s="629"/>
      <c r="AO19" s="630"/>
      <c r="AP19" s="620" t="s">
        <v>275</v>
      </c>
      <c r="AQ19" s="621"/>
      <c r="AR19" s="621"/>
      <c r="AS19" s="621"/>
      <c r="AT19" s="621"/>
      <c r="AU19" s="621"/>
      <c r="AV19" s="621"/>
      <c r="AW19" s="621"/>
      <c r="AX19" s="621"/>
      <c r="AY19" s="621"/>
      <c r="AZ19" s="621"/>
      <c r="BA19" s="621"/>
      <c r="BB19" s="621"/>
      <c r="BC19" s="621"/>
      <c r="BD19" s="621"/>
      <c r="BE19" s="621"/>
      <c r="BF19" s="622"/>
      <c r="BG19" s="623">
        <v>1572</v>
      </c>
      <c r="BH19" s="624"/>
      <c r="BI19" s="624"/>
      <c r="BJ19" s="624"/>
      <c r="BK19" s="624"/>
      <c r="BL19" s="624"/>
      <c r="BM19" s="624"/>
      <c r="BN19" s="625"/>
      <c r="BO19" s="626">
        <v>0.1</v>
      </c>
      <c r="BP19" s="626"/>
      <c r="BQ19" s="626"/>
      <c r="BR19" s="626"/>
      <c r="BS19" s="627" t="s">
        <v>130</v>
      </c>
      <c r="BT19" s="627"/>
      <c r="BU19" s="627"/>
      <c r="BV19" s="627"/>
      <c r="BW19" s="627"/>
      <c r="BX19" s="627"/>
      <c r="BY19" s="627"/>
      <c r="BZ19" s="627"/>
      <c r="CA19" s="627"/>
      <c r="CB19" s="631"/>
      <c r="CD19" s="620" t="s">
        <v>276</v>
      </c>
      <c r="CE19" s="621"/>
      <c r="CF19" s="621"/>
      <c r="CG19" s="621"/>
      <c r="CH19" s="621"/>
      <c r="CI19" s="621"/>
      <c r="CJ19" s="621"/>
      <c r="CK19" s="621"/>
      <c r="CL19" s="621"/>
      <c r="CM19" s="621"/>
      <c r="CN19" s="621"/>
      <c r="CO19" s="621"/>
      <c r="CP19" s="621"/>
      <c r="CQ19" s="622"/>
      <c r="CR19" s="623" t="s">
        <v>130</v>
      </c>
      <c r="CS19" s="624"/>
      <c r="CT19" s="624"/>
      <c r="CU19" s="624"/>
      <c r="CV19" s="624"/>
      <c r="CW19" s="624"/>
      <c r="CX19" s="624"/>
      <c r="CY19" s="625"/>
      <c r="CZ19" s="626" t="s">
        <v>237</v>
      </c>
      <c r="DA19" s="626"/>
      <c r="DB19" s="626"/>
      <c r="DC19" s="626"/>
      <c r="DD19" s="632" t="s">
        <v>130</v>
      </c>
      <c r="DE19" s="624"/>
      <c r="DF19" s="624"/>
      <c r="DG19" s="624"/>
      <c r="DH19" s="624"/>
      <c r="DI19" s="624"/>
      <c r="DJ19" s="624"/>
      <c r="DK19" s="624"/>
      <c r="DL19" s="624"/>
      <c r="DM19" s="624"/>
      <c r="DN19" s="624"/>
      <c r="DO19" s="624"/>
      <c r="DP19" s="625"/>
      <c r="DQ19" s="632" t="s">
        <v>130</v>
      </c>
      <c r="DR19" s="624"/>
      <c r="DS19" s="624"/>
      <c r="DT19" s="624"/>
      <c r="DU19" s="624"/>
      <c r="DV19" s="624"/>
      <c r="DW19" s="624"/>
      <c r="DX19" s="624"/>
      <c r="DY19" s="624"/>
      <c r="DZ19" s="624"/>
      <c r="EA19" s="624"/>
      <c r="EB19" s="624"/>
      <c r="EC19" s="633"/>
    </row>
    <row r="20" spans="2:133" ht="11.25" customHeight="1">
      <c r="B20" s="636" t="s">
        <v>277</v>
      </c>
      <c r="C20" s="637"/>
      <c r="D20" s="637"/>
      <c r="E20" s="637"/>
      <c r="F20" s="637"/>
      <c r="G20" s="637"/>
      <c r="H20" s="637"/>
      <c r="I20" s="637"/>
      <c r="J20" s="637"/>
      <c r="K20" s="637"/>
      <c r="L20" s="637"/>
      <c r="M20" s="637"/>
      <c r="N20" s="637"/>
      <c r="O20" s="637"/>
      <c r="P20" s="637"/>
      <c r="Q20" s="638"/>
      <c r="R20" s="623">
        <v>382</v>
      </c>
      <c r="S20" s="624"/>
      <c r="T20" s="624"/>
      <c r="U20" s="624"/>
      <c r="V20" s="624"/>
      <c r="W20" s="624"/>
      <c r="X20" s="624"/>
      <c r="Y20" s="625"/>
      <c r="Z20" s="626">
        <v>0</v>
      </c>
      <c r="AA20" s="626"/>
      <c r="AB20" s="626"/>
      <c r="AC20" s="626"/>
      <c r="AD20" s="627">
        <v>382</v>
      </c>
      <c r="AE20" s="627"/>
      <c r="AF20" s="627"/>
      <c r="AG20" s="627"/>
      <c r="AH20" s="627"/>
      <c r="AI20" s="627"/>
      <c r="AJ20" s="627"/>
      <c r="AK20" s="627"/>
      <c r="AL20" s="628">
        <v>0</v>
      </c>
      <c r="AM20" s="629"/>
      <c r="AN20" s="629"/>
      <c r="AO20" s="630"/>
      <c r="AP20" s="620" t="s">
        <v>278</v>
      </c>
      <c r="AQ20" s="621"/>
      <c r="AR20" s="621"/>
      <c r="AS20" s="621"/>
      <c r="AT20" s="621"/>
      <c r="AU20" s="621"/>
      <c r="AV20" s="621"/>
      <c r="AW20" s="621"/>
      <c r="AX20" s="621"/>
      <c r="AY20" s="621"/>
      <c r="AZ20" s="621"/>
      <c r="BA20" s="621"/>
      <c r="BB20" s="621"/>
      <c r="BC20" s="621"/>
      <c r="BD20" s="621"/>
      <c r="BE20" s="621"/>
      <c r="BF20" s="622"/>
      <c r="BG20" s="623">
        <v>1572</v>
      </c>
      <c r="BH20" s="624"/>
      <c r="BI20" s="624"/>
      <c r="BJ20" s="624"/>
      <c r="BK20" s="624"/>
      <c r="BL20" s="624"/>
      <c r="BM20" s="624"/>
      <c r="BN20" s="625"/>
      <c r="BO20" s="626">
        <v>0.1</v>
      </c>
      <c r="BP20" s="626"/>
      <c r="BQ20" s="626"/>
      <c r="BR20" s="626"/>
      <c r="BS20" s="627" t="s">
        <v>130</v>
      </c>
      <c r="BT20" s="627"/>
      <c r="BU20" s="627"/>
      <c r="BV20" s="627"/>
      <c r="BW20" s="627"/>
      <c r="BX20" s="627"/>
      <c r="BY20" s="627"/>
      <c r="BZ20" s="627"/>
      <c r="CA20" s="627"/>
      <c r="CB20" s="631"/>
      <c r="CD20" s="620" t="s">
        <v>279</v>
      </c>
      <c r="CE20" s="621"/>
      <c r="CF20" s="621"/>
      <c r="CG20" s="621"/>
      <c r="CH20" s="621"/>
      <c r="CI20" s="621"/>
      <c r="CJ20" s="621"/>
      <c r="CK20" s="621"/>
      <c r="CL20" s="621"/>
      <c r="CM20" s="621"/>
      <c r="CN20" s="621"/>
      <c r="CO20" s="621"/>
      <c r="CP20" s="621"/>
      <c r="CQ20" s="622"/>
      <c r="CR20" s="623">
        <v>10636428</v>
      </c>
      <c r="CS20" s="624"/>
      <c r="CT20" s="624"/>
      <c r="CU20" s="624"/>
      <c r="CV20" s="624"/>
      <c r="CW20" s="624"/>
      <c r="CX20" s="624"/>
      <c r="CY20" s="625"/>
      <c r="CZ20" s="626">
        <v>100</v>
      </c>
      <c r="DA20" s="626"/>
      <c r="DB20" s="626"/>
      <c r="DC20" s="626"/>
      <c r="DD20" s="632">
        <v>914334</v>
      </c>
      <c r="DE20" s="624"/>
      <c r="DF20" s="624"/>
      <c r="DG20" s="624"/>
      <c r="DH20" s="624"/>
      <c r="DI20" s="624"/>
      <c r="DJ20" s="624"/>
      <c r="DK20" s="624"/>
      <c r="DL20" s="624"/>
      <c r="DM20" s="624"/>
      <c r="DN20" s="624"/>
      <c r="DO20" s="624"/>
      <c r="DP20" s="625"/>
      <c r="DQ20" s="632">
        <v>6750343</v>
      </c>
      <c r="DR20" s="624"/>
      <c r="DS20" s="624"/>
      <c r="DT20" s="624"/>
      <c r="DU20" s="624"/>
      <c r="DV20" s="624"/>
      <c r="DW20" s="624"/>
      <c r="DX20" s="624"/>
      <c r="DY20" s="624"/>
      <c r="DZ20" s="624"/>
      <c r="EA20" s="624"/>
      <c r="EB20" s="624"/>
      <c r="EC20" s="633"/>
    </row>
    <row r="21" spans="2:133" ht="11.25" customHeight="1">
      <c r="B21" s="620" t="s">
        <v>280</v>
      </c>
      <c r="C21" s="621"/>
      <c r="D21" s="621"/>
      <c r="E21" s="621"/>
      <c r="F21" s="621"/>
      <c r="G21" s="621"/>
      <c r="H21" s="621"/>
      <c r="I21" s="621"/>
      <c r="J21" s="621"/>
      <c r="K21" s="621"/>
      <c r="L21" s="621"/>
      <c r="M21" s="621"/>
      <c r="N21" s="621"/>
      <c r="O21" s="621"/>
      <c r="P21" s="621"/>
      <c r="Q21" s="622"/>
      <c r="R21" s="623">
        <v>3539039</v>
      </c>
      <c r="S21" s="624"/>
      <c r="T21" s="624"/>
      <c r="U21" s="624"/>
      <c r="V21" s="624"/>
      <c r="W21" s="624"/>
      <c r="X21" s="624"/>
      <c r="Y21" s="625"/>
      <c r="Z21" s="626">
        <v>31.6</v>
      </c>
      <c r="AA21" s="626"/>
      <c r="AB21" s="626"/>
      <c r="AC21" s="626"/>
      <c r="AD21" s="627">
        <v>3158869</v>
      </c>
      <c r="AE21" s="627"/>
      <c r="AF21" s="627"/>
      <c r="AG21" s="627"/>
      <c r="AH21" s="627"/>
      <c r="AI21" s="627"/>
      <c r="AJ21" s="627"/>
      <c r="AK21" s="627"/>
      <c r="AL21" s="628">
        <v>58.9</v>
      </c>
      <c r="AM21" s="629"/>
      <c r="AN21" s="629"/>
      <c r="AO21" s="630"/>
      <c r="AP21" s="620" t="s">
        <v>281</v>
      </c>
      <c r="AQ21" s="639"/>
      <c r="AR21" s="639"/>
      <c r="AS21" s="639"/>
      <c r="AT21" s="639"/>
      <c r="AU21" s="639"/>
      <c r="AV21" s="639"/>
      <c r="AW21" s="639"/>
      <c r="AX21" s="639"/>
      <c r="AY21" s="639"/>
      <c r="AZ21" s="639"/>
      <c r="BA21" s="639"/>
      <c r="BB21" s="639"/>
      <c r="BC21" s="639"/>
      <c r="BD21" s="639"/>
      <c r="BE21" s="639"/>
      <c r="BF21" s="640"/>
      <c r="BG21" s="623">
        <v>1572</v>
      </c>
      <c r="BH21" s="624"/>
      <c r="BI21" s="624"/>
      <c r="BJ21" s="624"/>
      <c r="BK21" s="624"/>
      <c r="BL21" s="624"/>
      <c r="BM21" s="624"/>
      <c r="BN21" s="625"/>
      <c r="BO21" s="626">
        <v>0.1</v>
      </c>
      <c r="BP21" s="626"/>
      <c r="BQ21" s="626"/>
      <c r="BR21" s="626"/>
      <c r="BS21" s="627" t="s">
        <v>237</v>
      </c>
      <c r="BT21" s="627"/>
      <c r="BU21" s="627"/>
      <c r="BV21" s="627"/>
      <c r="BW21" s="627"/>
      <c r="BX21" s="627"/>
      <c r="BY21" s="627"/>
      <c r="BZ21" s="627"/>
      <c r="CA21" s="627"/>
      <c r="CB21" s="631"/>
      <c r="CD21" s="646"/>
      <c r="CE21" s="647"/>
      <c r="CF21" s="647"/>
      <c r="CG21" s="647"/>
      <c r="CH21" s="647"/>
      <c r="CI21" s="647"/>
      <c r="CJ21" s="647"/>
      <c r="CK21" s="647"/>
      <c r="CL21" s="647"/>
      <c r="CM21" s="647"/>
      <c r="CN21" s="647"/>
      <c r="CO21" s="647"/>
      <c r="CP21" s="647"/>
      <c r="CQ21" s="648"/>
      <c r="CR21" s="649"/>
      <c r="CS21" s="642"/>
      <c r="CT21" s="642"/>
      <c r="CU21" s="642"/>
      <c r="CV21" s="642"/>
      <c r="CW21" s="642"/>
      <c r="CX21" s="642"/>
      <c r="CY21" s="650"/>
      <c r="CZ21" s="651"/>
      <c r="DA21" s="651"/>
      <c r="DB21" s="651"/>
      <c r="DC21" s="651"/>
      <c r="DD21" s="641"/>
      <c r="DE21" s="642"/>
      <c r="DF21" s="642"/>
      <c r="DG21" s="642"/>
      <c r="DH21" s="642"/>
      <c r="DI21" s="642"/>
      <c r="DJ21" s="642"/>
      <c r="DK21" s="642"/>
      <c r="DL21" s="642"/>
      <c r="DM21" s="642"/>
      <c r="DN21" s="642"/>
      <c r="DO21" s="642"/>
      <c r="DP21" s="650"/>
      <c r="DQ21" s="641"/>
      <c r="DR21" s="642"/>
      <c r="DS21" s="642"/>
      <c r="DT21" s="642"/>
      <c r="DU21" s="642"/>
      <c r="DV21" s="642"/>
      <c r="DW21" s="642"/>
      <c r="DX21" s="642"/>
      <c r="DY21" s="642"/>
      <c r="DZ21" s="642"/>
      <c r="EA21" s="642"/>
      <c r="EB21" s="642"/>
      <c r="EC21" s="643"/>
    </row>
    <row r="22" spans="2:133" ht="11.25" customHeight="1">
      <c r="B22" s="620" t="s">
        <v>282</v>
      </c>
      <c r="C22" s="621"/>
      <c r="D22" s="621"/>
      <c r="E22" s="621"/>
      <c r="F22" s="621"/>
      <c r="G22" s="621"/>
      <c r="H22" s="621"/>
      <c r="I22" s="621"/>
      <c r="J22" s="621"/>
      <c r="K22" s="621"/>
      <c r="L22" s="621"/>
      <c r="M22" s="621"/>
      <c r="N22" s="621"/>
      <c r="O22" s="621"/>
      <c r="P22" s="621"/>
      <c r="Q22" s="622"/>
      <c r="R22" s="623">
        <v>3158869</v>
      </c>
      <c r="S22" s="624"/>
      <c r="T22" s="624"/>
      <c r="U22" s="624"/>
      <c r="V22" s="624"/>
      <c r="W22" s="624"/>
      <c r="X22" s="624"/>
      <c r="Y22" s="625"/>
      <c r="Z22" s="626">
        <v>28.2</v>
      </c>
      <c r="AA22" s="626"/>
      <c r="AB22" s="626"/>
      <c r="AC22" s="626"/>
      <c r="AD22" s="627">
        <v>3158869</v>
      </c>
      <c r="AE22" s="627"/>
      <c r="AF22" s="627"/>
      <c r="AG22" s="627"/>
      <c r="AH22" s="627"/>
      <c r="AI22" s="627"/>
      <c r="AJ22" s="627"/>
      <c r="AK22" s="627"/>
      <c r="AL22" s="628">
        <v>58.9</v>
      </c>
      <c r="AM22" s="629"/>
      <c r="AN22" s="629"/>
      <c r="AO22" s="630"/>
      <c r="AP22" s="620" t="s">
        <v>283</v>
      </c>
      <c r="AQ22" s="639"/>
      <c r="AR22" s="639"/>
      <c r="AS22" s="639"/>
      <c r="AT22" s="639"/>
      <c r="AU22" s="639"/>
      <c r="AV22" s="639"/>
      <c r="AW22" s="639"/>
      <c r="AX22" s="639"/>
      <c r="AY22" s="639"/>
      <c r="AZ22" s="639"/>
      <c r="BA22" s="639"/>
      <c r="BB22" s="639"/>
      <c r="BC22" s="639"/>
      <c r="BD22" s="639"/>
      <c r="BE22" s="639"/>
      <c r="BF22" s="640"/>
      <c r="BG22" s="623" t="s">
        <v>130</v>
      </c>
      <c r="BH22" s="624"/>
      <c r="BI22" s="624"/>
      <c r="BJ22" s="624"/>
      <c r="BK22" s="624"/>
      <c r="BL22" s="624"/>
      <c r="BM22" s="624"/>
      <c r="BN22" s="625"/>
      <c r="BO22" s="626" t="s">
        <v>130</v>
      </c>
      <c r="BP22" s="626"/>
      <c r="BQ22" s="626"/>
      <c r="BR22" s="626"/>
      <c r="BS22" s="627" t="s">
        <v>130</v>
      </c>
      <c r="BT22" s="627"/>
      <c r="BU22" s="627"/>
      <c r="BV22" s="627"/>
      <c r="BW22" s="627"/>
      <c r="BX22" s="627"/>
      <c r="BY22" s="627"/>
      <c r="BZ22" s="627"/>
      <c r="CA22" s="627"/>
      <c r="CB22" s="631"/>
      <c r="CD22" s="605" t="s">
        <v>284</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285</v>
      </c>
      <c r="C23" s="621"/>
      <c r="D23" s="621"/>
      <c r="E23" s="621"/>
      <c r="F23" s="621"/>
      <c r="G23" s="621"/>
      <c r="H23" s="621"/>
      <c r="I23" s="621"/>
      <c r="J23" s="621"/>
      <c r="K23" s="621"/>
      <c r="L23" s="621"/>
      <c r="M23" s="621"/>
      <c r="N23" s="621"/>
      <c r="O23" s="621"/>
      <c r="P23" s="621"/>
      <c r="Q23" s="622"/>
      <c r="R23" s="623">
        <v>380170</v>
      </c>
      <c r="S23" s="624"/>
      <c r="T23" s="624"/>
      <c r="U23" s="624"/>
      <c r="V23" s="624"/>
      <c r="W23" s="624"/>
      <c r="X23" s="624"/>
      <c r="Y23" s="625"/>
      <c r="Z23" s="626">
        <v>3.4</v>
      </c>
      <c r="AA23" s="626"/>
      <c r="AB23" s="626"/>
      <c r="AC23" s="626"/>
      <c r="AD23" s="627" t="s">
        <v>130</v>
      </c>
      <c r="AE23" s="627"/>
      <c r="AF23" s="627"/>
      <c r="AG23" s="627"/>
      <c r="AH23" s="627"/>
      <c r="AI23" s="627"/>
      <c r="AJ23" s="627"/>
      <c r="AK23" s="627"/>
      <c r="AL23" s="628" t="s">
        <v>237</v>
      </c>
      <c r="AM23" s="629"/>
      <c r="AN23" s="629"/>
      <c r="AO23" s="630"/>
      <c r="AP23" s="620" t="s">
        <v>286</v>
      </c>
      <c r="AQ23" s="639"/>
      <c r="AR23" s="639"/>
      <c r="AS23" s="639"/>
      <c r="AT23" s="639"/>
      <c r="AU23" s="639"/>
      <c r="AV23" s="639"/>
      <c r="AW23" s="639"/>
      <c r="AX23" s="639"/>
      <c r="AY23" s="639"/>
      <c r="AZ23" s="639"/>
      <c r="BA23" s="639"/>
      <c r="BB23" s="639"/>
      <c r="BC23" s="639"/>
      <c r="BD23" s="639"/>
      <c r="BE23" s="639"/>
      <c r="BF23" s="640"/>
      <c r="BG23" s="623" t="s">
        <v>130</v>
      </c>
      <c r="BH23" s="624"/>
      <c r="BI23" s="624"/>
      <c r="BJ23" s="624"/>
      <c r="BK23" s="624"/>
      <c r="BL23" s="624"/>
      <c r="BM23" s="624"/>
      <c r="BN23" s="625"/>
      <c r="BO23" s="626" t="s">
        <v>130</v>
      </c>
      <c r="BP23" s="626"/>
      <c r="BQ23" s="626"/>
      <c r="BR23" s="626"/>
      <c r="BS23" s="627" t="s">
        <v>130</v>
      </c>
      <c r="BT23" s="627"/>
      <c r="BU23" s="627"/>
      <c r="BV23" s="627"/>
      <c r="BW23" s="627"/>
      <c r="BX23" s="627"/>
      <c r="BY23" s="627"/>
      <c r="BZ23" s="627"/>
      <c r="CA23" s="627"/>
      <c r="CB23" s="631"/>
      <c r="CD23" s="605" t="s">
        <v>225</v>
      </c>
      <c r="CE23" s="606"/>
      <c r="CF23" s="606"/>
      <c r="CG23" s="606"/>
      <c r="CH23" s="606"/>
      <c r="CI23" s="606"/>
      <c r="CJ23" s="606"/>
      <c r="CK23" s="606"/>
      <c r="CL23" s="606"/>
      <c r="CM23" s="606"/>
      <c r="CN23" s="606"/>
      <c r="CO23" s="606"/>
      <c r="CP23" s="606"/>
      <c r="CQ23" s="607"/>
      <c r="CR23" s="605" t="s">
        <v>287</v>
      </c>
      <c r="CS23" s="606"/>
      <c r="CT23" s="606"/>
      <c r="CU23" s="606"/>
      <c r="CV23" s="606"/>
      <c r="CW23" s="606"/>
      <c r="CX23" s="606"/>
      <c r="CY23" s="607"/>
      <c r="CZ23" s="605" t="s">
        <v>288</v>
      </c>
      <c r="DA23" s="606"/>
      <c r="DB23" s="606"/>
      <c r="DC23" s="607"/>
      <c r="DD23" s="605" t="s">
        <v>289</v>
      </c>
      <c r="DE23" s="606"/>
      <c r="DF23" s="606"/>
      <c r="DG23" s="606"/>
      <c r="DH23" s="606"/>
      <c r="DI23" s="606"/>
      <c r="DJ23" s="606"/>
      <c r="DK23" s="607"/>
      <c r="DL23" s="652" t="s">
        <v>290</v>
      </c>
      <c r="DM23" s="653"/>
      <c r="DN23" s="653"/>
      <c r="DO23" s="653"/>
      <c r="DP23" s="653"/>
      <c r="DQ23" s="653"/>
      <c r="DR23" s="653"/>
      <c r="DS23" s="653"/>
      <c r="DT23" s="653"/>
      <c r="DU23" s="653"/>
      <c r="DV23" s="654"/>
      <c r="DW23" s="605" t="s">
        <v>291</v>
      </c>
      <c r="DX23" s="606"/>
      <c r="DY23" s="606"/>
      <c r="DZ23" s="606"/>
      <c r="EA23" s="606"/>
      <c r="EB23" s="606"/>
      <c r="EC23" s="607"/>
    </row>
    <row r="24" spans="2:133" ht="11.25" customHeight="1">
      <c r="B24" s="620" t="s">
        <v>292</v>
      </c>
      <c r="C24" s="621"/>
      <c r="D24" s="621"/>
      <c r="E24" s="621"/>
      <c r="F24" s="621"/>
      <c r="G24" s="621"/>
      <c r="H24" s="621"/>
      <c r="I24" s="621"/>
      <c r="J24" s="621"/>
      <c r="K24" s="621"/>
      <c r="L24" s="621"/>
      <c r="M24" s="621"/>
      <c r="N24" s="621"/>
      <c r="O24" s="621"/>
      <c r="P24" s="621"/>
      <c r="Q24" s="622"/>
      <c r="R24" s="623" t="s">
        <v>130</v>
      </c>
      <c r="S24" s="624"/>
      <c r="T24" s="624"/>
      <c r="U24" s="624"/>
      <c r="V24" s="624"/>
      <c r="W24" s="624"/>
      <c r="X24" s="624"/>
      <c r="Y24" s="625"/>
      <c r="Z24" s="626" t="s">
        <v>130</v>
      </c>
      <c r="AA24" s="626"/>
      <c r="AB24" s="626"/>
      <c r="AC24" s="626"/>
      <c r="AD24" s="627" t="s">
        <v>130</v>
      </c>
      <c r="AE24" s="627"/>
      <c r="AF24" s="627"/>
      <c r="AG24" s="627"/>
      <c r="AH24" s="627"/>
      <c r="AI24" s="627"/>
      <c r="AJ24" s="627"/>
      <c r="AK24" s="627"/>
      <c r="AL24" s="628" t="s">
        <v>130</v>
      </c>
      <c r="AM24" s="629"/>
      <c r="AN24" s="629"/>
      <c r="AO24" s="630"/>
      <c r="AP24" s="620" t="s">
        <v>293</v>
      </c>
      <c r="AQ24" s="639"/>
      <c r="AR24" s="639"/>
      <c r="AS24" s="639"/>
      <c r="AT24" s="639"/>
      <c r="AU24" s="639"/>
      <c r="AV24" s="639"/>
      <c r="AW24" s="639"/>
      <c r="AX24" s="639"/>
      <c r="AY24" s="639"/>
      <c r="AZ24" s="639"/>
      <c r="BA24" s="639"/>
      <c r="BB24" s="639"/>
      <c r="BC24" s="639"/>
      <c r="BD24" s="639"/>
      <c r="BE24" s="639"/>
      <c r="BF24" s="640"/>
      <c r="BG24" s="623" t="s">
        <v>130</v>
      </c>
      <c r="BH24" s="624"/>
      <c r="BI24" s="624"/>
      <c r="BJ24" s="624"/>
      <c r="BK24" s="624"/>
      <c r="BL24" s="624"/>
      <c r="BM24" s="624"/>
      <c r="BN24" s="625"/>
      <c r="BO24" s="626" t="s">
        <v>130</v>
      </c>
      <c r="BP24" s="626"/>
      <c r="BQ24" s="626"/>
      <c r="BR24" s="626"/>
      <c r="BS24" s="627" t="s">
        <v>130</v>
      </c>
      <c r="BT24" s="627"/>
      <c r="BU24" s="627"/>
      <c r="BV24" s="627"/>
      <c r="BW24" s="627"/>
      <c r="BX24" s="627"/>
      <c r="BY24" s="627"/>
      <c r="BZ24" s="627"/>
      <c r="CA24" s="627"/>
      <c r="CB24" s="631"/>
      <c r="CD24" s="609" t="s">
        <v>294</v>
      </c>
      <c r="CE24" s="610"/>
      <c r="CF24" s="610"/>
      <c r="CG24" s="610"/>
      <c r="CH24" s="610"/>
      <c r="CI24" s="610"/>
      <c r="CJ24" s="610"/>
      <c r="CK24" s="610"/>
      <c r="CL24" s="610"/>
      <c r="CM24" s="610"/>
      <c r="CN24" s="610"/>
      <c r="CO24" s="610"/>
      <c r="CP24" s="610"/>
      <c r="CQ24" s="611"/>
      <c r="CR24" s="612">
        <v>3960739</v>
      </c>
      <c r="CS24" s="613"/>
      <c r="CT24" s="613"/>
      <c r="CU24" s="613"/>
      <c r="CV24" s="613"/>
      <c r="CW24" s="613"/>
      <c r="CX24" s="613"/>
      <c r="CY24" s="614"/>
      <c r="CZ24" s="617">
        <v>37.200000000000003</v>
      </c>
      <c r="DA24" s="618"/>
      <c r="DB24" s="618"/>
      <c r="DC24" s="634"/>
      <c r="DD24" s="655">
        <v>2767178</v>
      </c>
      <c r="DE24" s="613"/>
      <c r="DF24" s="613"/>
      <c r="DG24" s="613"/>
      <c r="DH24" s="613"/>
      <c r="DI24" s="613"/>
      <c r="DJ24" s="613"/>
      <c r="DK24" s="614"/>
      <c r="DL24" s="655">
        <v>2665368</v>
      </c>
      <c r="DM24" s="613"/>
      <c r="DN24" s="613"/>
      <c r="DO24" s="613"/>
      <c r="DP24" s="613"/>
      <c r="DQ24" s="613"/>
      <c r="DR24" s="613"/>
      <c r="DS24" s="613"/>
      <c r="DT24" s="613"/>
      <c r="DU24" s="613"/>
      <c r="DV24" s="614"/>
      <c r="DW24" s="617">
        <v>49.1</v>
      </c>
      <c r="DX24" s="618"/>
      <c r="DY24" s="618"/>
      <c r="DZ24" s="618"/>
      <c r="EA24" s="618"/>
      <c r="EB24" s="618"/>
      <c r="EC24" s="619"/>
    </row>
    <row r="25" spans="2:133" ht="11.25" customHeight="1">
      <c r="B25" s="620" t="s">
        <v>295</v>
      </c>
      <c r="C25" s="621"/>
      <c r="D25" s="621"/>
      <c r="E25" s="621"/>
      <c r="F25" s="621"/>
      <c r="G25" s="621"/>
      <c r="H25" s="621"/>
      <c r="I25" s="621"/>
      <c r="J25" s="621"/>
      <c r="K25" s="621"/>
      <c r="L25" s="621"/>
      <c r="M25" s="621"/>
      <c r="N25" s="621"/>
      <c r="O25" s="621"/>
      <c r="P25" s="621"/>
      <c r="Q25" s="622"/>
      <c r="R25" s="623">
        <v>5671576</v>
      </c>
      <c r="S25" s="624"/>
      <c r="T25" s="624"/>
      <c r="U25" s="624"/>
      <c r="V25" s="624"/>
      <c r="W25" s="624"/>
      <c r="X25" s="624"/>
      <c r="Y25" s="625"/>
      <c r="Z25" s="626">
        <v>50.6</v>
      </c>
      <c r="AA25" s="626"/>
      <c r="AB25" s="626"/>
      <c r="AC25" s="626"/>
      <c r="AD25" s="627">
        <v>5291406</v>
      </c>
      <c r="AE25" s="627"/>
      <c r="AF25" s="627"/>
      <c r="AG25" s="627"/>
      <c r="AH25" s="627"/>
      <c r="AI25" s="627"/>
      <c r="AJ25" s="627"/>
      <c r="AK25" s="627"/>
      <c r="AL25" s="628">
        <v>98.6</v>
      </c>
      <c r="AM25" s="629"/>
      <c r="AN25" s="629"/>
      <c r="AO25" s="630"/>
      <c r="AP25" s="620" t="s">
        <v>296</v>
      </c>
      <c r="AQ25" s="639"/>
      <c r="AR25" s="639"/>
      <c r="AS25" s="639"/>
      <c r="AT25" s="639"/>
      <c r="AU25" s="639"/>
      <c r="AV25" s="639"/>
      <c r="AW25" s="639"/>
      <c r="AX25" s="639"/>
      <c r="AY25" s="639"/>
      <c r="AZ25" s="639"/>
      <c r="BA25" s="639"/>
      <c r="BB25" s="639"/>
      <c r="BC25" s="639"/>
      <c r="BD25" s="639"/>
      <c r="BE25" s="639"/>
      <c r="BF25" s="640"/>
      <c r="BG25" s="623" t="s">
        <v>130</v>
      </c>
      <c r="BH25" s="624"/>
      <c r="BI25" s="624"/>
      <c r="BJ25" s="624"/>
      <c r="BK25" s="624"/>
      <c r="BL25" s="624"/>
      <c r="BM25" s="624"/>
      <c r="BN25" s="625"/>
      <c r="BO25" s="626" t="s">
        <v>130</v>
      </c>
      <c r="BP25" s="626"/>
      <c r="BQ25" s="626"/>
      <c r="BR25" s="626"/>
      <c r="BS25" s="627" t="s">
        <v>130</v>
      </c>
      <c r="BT25" s="627"/>
      <c r="BU25" s="627"/>
      <c r="BV25" s="627"/>
      <c r="BW25" s="627"/>
      <c r="BX25" s="627"/>
      <c r="BY25" s="627"/>
      <c r="BZ25" s="627"/>
      <c r="CA25" s="627"/>
      <c r="CB25" s="631"/>
      <c r="CD25" s="620" t="s">
        <v>297</v>
      </c>
      <c r="CE25" s="621"/>
      <c r="CF25" s="621"/>
      <c r="CG25" s="621"/>
      <c r="CH25" s="621"/>
      <c r="CI25" s="621"/>
      <c r="CJ25" s="621"/>
      <c r="CK25" s="621"/>
      <c r="CL25" s="621"/>
      <c r="CM25" s="621"/>
      <c r="CN25" s="621"/>
      <c r="CO25" s="621"/>
      <c r="CP25" s="621"/>
      <c r="CQ25" s="622"/>
      <c r="CR25" s="623">
        <v>1662491</v>
      </c>
      <c r="CS25" s="644"/>
      <c r="CT25" s="644"/>
      <c r="CU25" s="644"/>
      <c r="CV25" s="644"/>
      <c r="CW25" s="644"/>
      <c r="CX25" s="644"/>
      <c r="CY25" s="645"/>
      <c r="CZ25" s="628">
        <v>15.6</v>
      </c>
      <c r="DA25" s="656"/>
      <c r="DB25" s="656"/>
      <c r="DC25" s="658"/>
      <c r="DD25" s="632">
        <v>1582614</v>
      </c>
      <c r="DE25" s="644"/>
      <c r="DF25" s="644"/>
      <c r="DG25" s="644"/>
      <c r="DH25" s="644"/>
      <c r="DI25" s="644"/>
      <c r="DJ25" s="644"/>
      <c r="DK25" s="645"/>
      <c r="DL25" s="632">
        <v>1523894</v>
      </c>
      <c r="DM25" s="644"/>
      <c r="DN25" s="644"/>
      <c r="DO25" s="644"/>
      <c r="DP25" s="644"/>
      <c r="DQ25" s="644"/>
      <c r="DR25" s="644"/>
      <c r="DS25" s="644"/>
      <c r="DT25" s="644"/>
      <c r="DU25" s="644"/>
      <c r="DV25" s="645"/>
      <c r="DW25" s="628">
        <v>28.1</v>
      </c>
      <c r="DX25" s="656"/>
      <c r="DY25" s="656"/>
      <c r="DZ25" s="656"/>
      <c r="EA25" s="656"/>
      <c r="EB25" s="656"/>
      <c r="EC25" s="657"/>
    </row>
    <row r="26" spans="2:133" ht="11.25" customHeight="1">
      <c r="B26" s="620" t="s">
        <v>298</v>
      </c>
      <c r="C26" s="621"/>
      <c r="D26" s="621"/>
      <c r="E26" s="621"/>
      <c r="F26" s="621"/>
      <c r="G26" s="621"/>
      <c r="H26" s="621"/>
      <c r="I26" s="621"/>
      <c r="J26" s="621"/>
      <c r="K26" s="621"/>
      <c r="L26" s="621"/>
      <c r="M26" s="621"/>
      <c r="N26" s="621"/>
      <c r="O26" s="621"/>
      <c r="P26" s="621"/>
      <c r="Q26" s="622"/>
      <c r="R26" s="623">
        <v>1711</v>
      </c>
      <c r="S26" s="624"/>
      <c r="T26" s="624"/>
      <c r="U26" s="624"/>
      <c r="V26" s="624"/>
      <c r="W26" s="624"/>
      <c r="X26" s="624"/>
      <c r="Y26" s="625"/>
      <c r="Z26" s="626">
        <v>0</v>
      </c>
      <c r="AA26" s="626"/>
      <c r="AB26" s="626"/>
      <c r="AC26" s="626"/>
      <c r="AD26" s="627">
        <v>1711</v>
      </c>
      <c r="AE26" s="627"/>
      <c r="AF26" s="627"/>
      <c r="AG26" s="627"/>
      <c r="AH26" s="627"/>
      <c r="AI26" s="627"/>
      <c r="AJ26" s="627"/>
      <c r="AK26" s="627"/>
      <c r="AL26" s="628">
        <v>0</v>
      </c>
      <c r="AM26" s="629"/>
      <c r="AN26" s="629"/>
      <c r="AO26" s="630"/>
      <c r="AP26" s="620" t="s">
        <v>299</v>
      </c>
      <c r="AQ26" s="639"/>
      <c r="AR26" s="639"/>
      <c r="AS26" s="639"/>
      <c r="AT26" s="639"/>
      <c r="AU26" s="639"/>
      <c r="AV26" s="639"/>
      <c r="AW26" s="639"/>
      <c r="AX26" s="639"/>
      <c r="AY26" s="639"/>
      <c r="AZ26" s="639"/>
      <c r="BA26" s="639"/>
      <c r="BB26" s="639"/>
      <c r="BC26" s="639"/>
      <c r="BD26" s="639"/>
      <c r="BE26" s="639"/>
      <c r="BF26" s="640"/>
      <c r="BG26" s="623" t="s">
        <v>237</v>
      </c>
      <c r="BH26" s="624"/>
      <c r="BI26" s="624"/>
      <c r="BJ26" s="624"/>
      <c r="BK26" s="624"/>
      <c r="BL26" s="624"/>
      <c r="BM26" s="624"/>
      <c r="BN26" s="625"/>
      <c r="BO26" s="626" t="s">
        <v>130</v>
      </c>
      <c r="BP26" s="626"/>
      <c r="BQ26" s="626"/>
      <c r="BR26" s="626"/>
      <c r="BS26" s="627" t="s">
        <v>130</v>
      </c>
      <c r="BT26" s="627"/>
      <c r="BU26" s="627"/>
      <c r="BV26" s="627"/>
      <c r="BW26" s="627"/>
      <c r="BX26" s="627"/>
      <c r="BY26" s="627"/>
      <c r="BZ26" s="627"/>
      <c r="CA26" s="627"/>
      <c r="CB26" s="631"/>
      <c r="CD26" s="620" t="s">
        <v>300</v>
      </c>
      <c r="CE26" s="621"/>
      <c r="CF26" s="621"/>
      <c r="CG26" s="621"/>
      <c r="CH26" s="621"/>
      <c r="CI26" s="621"/>
      <c r="CJ26" s="621"/>
      <c r="CK26" s="621"/>
      <c r="CL26" s="621"/>
      <c r="CM26" s="621"/>
      <c r="CN26" s="621"/>
      <c r="CO26" s="621"/>
      <c r="CP26" s="621"/>
      <c r="CQ26" s="622"/>
      <c r="CR26" s="623">
        <v>1017814</v>
      </c>
      <c r="CS26" s="624"/>
      <c r="CT26" s="624"/>
      <c r="CU26" s="624"/>
      <c r="CV26" s="624"/>
      <c r="CW26" s="624"/>
      <c r="CX26" s="624"/>
      <c r="CY26" s="625"/>
      <c r="CZ26" s="628">
        <v>9.6</v>
      </c>
      <c r="DA26" s="656"/>
      <c r="DB26" s="656"/>
      <c r="DC26" s="658"/>
      <c r="DD26" s="632">
        <v>977026</v>
      </c>
      <c r="DE26" s="624"/>
      <c r="DF26" s="624"/>
      <c r="DG26" s="624"/>
      <c r="DH26" s="624"/>
      <c r="DI26" s="624"/>
      <c r="DJ26" s="624"/>
      <c r="DK26" s="625"/>
      <c r="DL26" s="632" t="s">
        <v>130</v>
      </c>
      <c r="DM26" s="624"/>
      <c r="DN26" s="624"/>
      <c r="DO26" s="624"/>
      <c r="DP26" s="624"/>
      <c r="DQ26" s="624"/>
      <c r="DR26" s="624"/>
      <c r="DS26" s="624"/>
      <c r="DT26" s="624"/>
      <c r="DU26" s="624"/>
      <c r="DV26" s="625"/>
      <c r="DW26" s="628" t="s">
        <v>130</v>
      </c>
      <c r="DX26" s="656"/>
      <c r="DY26" s="656"/>
      <c r="DZ26" s="656"/>
      <c r="EA26" s="656"/>
      <c r="EB26" s="656"/>
      <c r="EC26" s="657"/>
    </row>
    <row r="27" spans="2:133" ht="11.25" customHeight="1">
      <c r="B27" s="620" t="s">
        <v>301</v>
      </c>
      <c r="C27" s="621"/>
      <c r="D27" s="621"/>
      <c r="E27" s="621"/>
      <c r="F27" s="621"/>
      <c r="G27" s="621"/>
      <c r="H27" s="621"/>
      <c r="I27" s="621"/>
      <c r="J27" s="621"/>
      <c r="K27" s="621"/>
      <c r="L27" s="621"/>
      <c r="M27" s="621"/>
      <c r="N27" s="621"/>
      <c r="O27" s="621"/>
      <c r="P27" s="621"/>
      <c r="Q27" s="622"/>
      <c r="R27" s="623">
        <v>37487</v>
      </c>
      <c r="S27" s="624"/>
      <c r="T27" s="624"/>
      <c r="U27" s="624"/>
      <c r="V27" s="624"/>
      <c r="W27" s="624"/>
      <c r="X27" s="624"/>
      <c r="Y27" s="625"/>
      <c r="Z27" s="626">
        <v>0.3</v>
      </c>
      <c r="AA27" s="626"/>
      <c r="AB27" s="626"/>
      <c r="AC27" s="626"/>
      <c r="AD27" s="627" t="s">
        <v>130</v>
      </c>
      <c r="AE27" s="627"/>
      <c r="AF27" s="627"/>
      <c r="AG27" s="627"/>
      <c r="AH27" s="627"/>
      <c r="AI27" s="627"/>
      <c r="AJ27" s="627"/>
      <c r="AK27" s="627"/>
      <c r="AL27" s="628" t="s">
        <v>130</v>
      </c>
      <c r="AM27" s="629"/>
      <c r="AN27" s="629"/>
      <c r="AO27" s="630"/>
      <c r="AP27" s="620" t="s">
        <v>302</v>
      </c>
      <c r="AQ27" s="621"/>
      <c r="AR27" s="621"/>
      <c r="AS27" s="621"/>
      <c r="AT27" s="621"/>
      <c r="AU27" s="621"/>
      <c r="AV27" s="621"/>
      <c r="AW27" s="621"/>
      <c r="AX27" s="621"/>
      <c r="AY27" s="621"/>
      <c r="AZ27" s="621"/>
      <c r="BA27" s="621"/>
      <c r="BB27" s="621"/>
      <c r="BC27" s="621"/>
      <c r="BD27" s="621"/>
      <c r="BE27" s="621"/>
      <c r="BF27" s="622"/>
      <c r="BG27" s="623">
        <v>1602182</v>
      </c>
      <c r="BH27" s="624"/>
      <c r="BI27" s="624"/>
      <c r="BJ27" s="624"/>
      <c r="BK27" s="624"/>
      <c r="BL27" s="624"/>
      <c r="BM27" s="624"/>
      <c r="BN27" s="625"/>
      <c r="BO27" s="626">
        <v>100</v>
      </c>
      <c r="BP27" s="626"/>
      <c r="BQ27" s="626"/>
      <c r="BR27" s="626"/>
      <c r="BS27" s="627" t="s">
        <v>237</v>
      </c>
      <c r="BT27" s="627"/>
      <c r="BU27" s="627"/>
      <c r="BV27" s="627"/>
      <c r="BW27" s="627"/>
      <c r="BX27" s="627"/>
      <c r="BY27" s="627"/>
      <c r="BZ27" s="627"/>
      <c r="CA27" s="627"/>
      <c r="CB27" s="631"/>
      <c r="CD27" s="620" t="s">
        <v>303</v>
      </c>
      <c r="CE27" s="621"/>
      <c r="CF27" s="621"/>
      <c r="CG27" s="621"/>
      <c r="CH27" s="621"/>
      <c r="CI27" s="621"/>
      <c r="CJ27" s="621"/>
      <c r="CK27" s="621"/>
      <c r="CL27" s="621"/>
      <c r="CM27" s="621"/>
      <c r="CN27" s="621"/>
      <c r="CO27" s="621"/>
      <c r="CP27" s="621"/>
      <c r="CQ27" s="622"/>
      <c r="CR27" s="623">
        <v>1527896</v>
      </c>
      <c r="CS27" s="644"/>
      <c r="CT27" s="644"/>
      <c r="CU27" s="644"/>
      <c r="CV27" s="644"/>
      <c r="CW27" s="644"/>
      <c r="CX27" s="644"/>
      <c r="CY27" s="645"/>
      <c r="CZ27" s="628">
        <v>14.4</v>
      </c>
      <c r="DA27" s="656"/>
      <c r="DB27" s="656"/>
      <c r="DC27" s="658"/>
      <c r="DD27" s="632">
        <v>425448</v>
      </c>
      <c r="DE27" s="644"/>
      <c r="DF27" s="644"/>
      <c r="DG27" s="644"/>
      <c r="DH27" s="644"/>
      <c r="DI27" s="644"/>
      <c r="DJ27" s="644"/>
      <c r="DK27" s="645"/>
      <c r="DL27" s="632">
        <v>382358</v>
      </c>
      <c r="DM27" s="644"/>
      <c r="DN27" s="644"/>
      <c r="DO27" s="644"/>
      <c r="DP27" s="644"/>
      <c r="DQ27" s="644"/>
      <c r="DR27" s="644"/>
      <c r="DS27" s="644"/>
      <c r="DT27" s="644"/>
      <c r="DU27" s="644"/>
      <c r="DV27" s="645"/>
      <c r="DW27" s="628">
        <v>7</v>
      </c>
      <c r="DX27" s="656"/>
      <c r="DY27" s="656"/>
      <c r="DZ27" s="656"/>
      <c r="EA27" s="656"/>
      <c r="EB27" s="656"/>
      <c r="EC27" s="657"/>
    </row>
    <row r="28" spans="2:133" ht="11.25" customHeight="1">
      <c r="B28" s="620" t="s">
        <v>304</v>
      </c>
      <c r="C28" s="621"/>
      <c r="D28" s="621"/>
      <c r="E28" s="621"/>
      <c r="F28" s="621"/>
      <c r="G28" s="621"/>
      <c r="H28" s="621"/>
      <c r="I28" s="621"/>
      <c r="J28" s="621"/>
      <c r="K28" s="621"/>
      <c r="L28" s="621"/>
      <c r="M28" s="621"/>
      <c r="N28" s="621"/>
      <c r="O28" s="621"/>
      <c r="P28" s="621"/>
      <c r="Q28" s="622"/>
      <c r="R28" s="623">
        <v>100657</v>
      </c>
      <c r="S28" s="624"/>
      <c r="T28" s="624"/>
      <c r="U28" s="624"/>
      <c r="V28" s="624"/>
      <c r="W28" s="624"/>
      <c r="X28" s="624"/>
      <c r="Y28" s="625"/>
      <c r="Z28" s="626">
        <v>0.9</v>
      </c>
      <c r="AA28" s="626"/>
      <c r="AB28" s="626"/>
      <c r="AC28" s="626"/>
      <c r="AD28" s="627">
        <v>4643</v>
      </c>
      <c r="AE28" s="627"/>
      <c r="AF28" s="627"/>
      <c r="AG28" s="627"/>
      <c r="AH28" s="627"/>
      <c r="AI28" s="627"/>
      <c r="AJ28" s="627"/>
      <c r="AK28" s="627"/>
      <c r="AL28" s="628">
        <v>0.1</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305</v>
      </c>
      <c r="CE28" s="621"/>
      <c r="CF28" s="621"/>
      <c r="CG28" s="621"/>
      <c r="CH28" s="621"/>
      <c r="CI28" s="621"/>
      <c r="CJ28" s="621"/>
      <c r="CK28" s="621"/>
      <c r="CL28" s="621"/>
      <c r="CM28" s="621"/>
      <c r="CN28" s="621"/>
      <c r="CO28" s="621"/>
      <c r="CP28" s="621"/>
      <c r="CQ28" s="622"/>
      <c r="CR28" s="623">
        <v>770352</v>
      </c>
      <c r="CS28" s="624"/>
      <c r="CT28" s="624"/>
      <c r="CU28" s="624"/>
      <c r="CV28" s="624"/>
      <c r="CW28" s="624"/>
      <c r="CX28" s="624"/>
      <c r="CY28" s="625"/>
      <c r="CZ28" s="628">
        <v>7.2</v>
      </c>
      <c r="DA28" s="656"/>
      <c r="DB28" s="656"/>
      <c r="DC28" s="658"/>
      <c r="DD28" s="632">
        <v>759116</v>
      </c>
      <c r="DE28" s="624"/>
      <c r="DF28" s="624"/>
      <c r="DG28" s="624"/>
      <c r="DH28" s="624"/>
      <c r="DI28" s="624"/>
      <c r="DJ28" s="624"/>
      <c r="DK28" s="625"/>
      <c r="DL28" s="632">
        <v>759116</v>
      </c>
      <c r="DM28" s="624"/>
      <c r="DN28" s="624"/>
      <c r="DO28" s="624"/>
      <c r="DP28" s="624"/>
      <c r="DQ28" s="624"/>
      <c r="DR28" s="624"/>
      <c r="DS28" s="624"/>
      <c r="DT28" s="624"/>
      <c r="DU28" s="624"/>
      <c r="DV28" s="625"/>
      <c r="DW28" s="628">
        <v>14</v>
      </c>
      <c r="DX28" s="656"/>
      <c r="DY28" s="656"/>
      <c r="DZ28" s="656"/>
      <c r="EA28" s="656"/>
      <c r="EB28" s="656"/>
      <c r="EC28" s="657"/>
    </row>
    <row r="29" spans="2:133" ht="11.25" customHeight="1">
      <c r="B29" s="620" t="s">
        <v>306</v>
      </c>
      <c r="C29" s="621"/>
      <c r="D29" s="621"/>
      <c r="E29" s="621"/>
      <c r="F29" s="621"/>
      <c r="G29" s="621"/>
      <c r="H29" s="621"/>
      <c r="I29" s="621"/>
      <c r="J29" s="621"/>
      <c r="K29" s="621"/>
      <c r="L29" s="621"/>
      <c r="M29" s="621"/>
      <c r="N29" s="621"/>
      <c r="O29" s="621"/>
      <c r="P29" s="621"/>
      <c r="Q29" s="622"/>
      <c r="R29" s="623">
        <v>9592</v>
      </c>
      <c r="S29" s="624"/>
      <c r="T29" s="624"/>
      <c r="U29" s="624"/>
      <c r="V29" s="624"/>
      <c r="W29" s="624"/>
      <c r="X29" s="624"/>
      <c r="Y29" s="625"/>
      <c r="Z29" s="626">
        <v>0.1</v>
      </c>
      <c r="AA29" s="626"/>
      <c r="AB29" s="626"/>
      <c r="AC29" s="626"/>
      <c r="AD29" s="627" t="s">
        <v>130</v>
      </c>
      <c r="AE29" s="627"/>
      <c r="AF29" s="627"/>
      <c r="AG29" s="627"/>
      <c r="AH29" s="627"/>
      <c r="AI29" s="627"/>
      <c r="AJ29" s="627"/>
      <c r="AK29" s="627"/>
      <c r="AL29" s="628" t="s">
        <v>130</v>
      </c>
      <c r="AM29" s="629"/>
      <c r="AN29" s="629"/>
      <c r="AO29" s="630"/>
      <c r="AP29" s="646"/>
      <c r="AQ29" s="647"/>
      <c r="AR29" s="647"/>
      <c r="AS29" s="647"/>
      <c r="AT29" s="647"/>
      <c r="AU29" s="647"/>
      <c r="AV29" s="647"/>
      <c r="AW29" s="647"/>
      <c r="AX29" s="647"/>
      <c r="AY29" s="647"/>
      <c r="AZ29" s="647"/>
      <c r="BA29" s="647"/>
      <c r="BB29" s="647"/>
      <c r="BC29" s="647"/>
      <c r="BD29" s="647"/>
      <c r="BE29" s="647"/>
      <c r="BF29" s="648"/>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307</v>
      </c>
      <c r="CE29" s="662"/>
      <c r="CF29" s="620" t="s">
        <v>308</v>
      </c>
      <c r="CG29" s="621"/>
      <c r="CH29" s="621"/>
      <c r="CI29" s="621"/>
      <c r="CJ29" s="621"/>
      <c r="CK29" s="621"/>
      <c r="CL29" s="621"/>
      <c r="CM29" s="621"/>
      <c r="CN29" s="621"/>
      <c r="CO29" s="621"/>
      <c r="CP29" s="621"/>
      <c r="CQ29" s="622"/>
      <c r="CR29" s="623">
        <v>770352</v>
      </c>
      <c r="CS29" s="644"/>
      <c r="CT29" s="644"/>
      <c r="CU29" s="644"/>
      <c r="CV29" s="644"/>
      <c r="CW29" s="644"/>
      <c r="CX29" s="644"/>
      <c r="CY29" s="645"/>
      <c r="CZ29" s="628">
        <v>7.2</v>
      </c>
      <c r="DA29" s="656"/>
      <c r="DB29" s="656"/>
      <c r="DC29" s="658"/>
      <c r="DD29" s="632">
        <v>759116</v>
      </c>
      <c r="DE29" s="644"/>
      <c r="DF29" s="644"/>
      <c r="DG29" s="644"/>
      <c r="DH29" s="644"/>
      <c r="DI29" s="644"/>
      <c r="DJ29" s="644"/>
      <c r="DK29" s="645"/>
      <c r="DL29" s="632">
        <v>759116</v>
      </c>
      <c r="DM29" s="644"/>
      <c r="DN29" s="644"/>
      <c r="DO29" s="644"/>
      <c r="DP29" s="644"/>
      <c r="DQ29" s="644"/>
      <c r="DR29" s="644"/>
      <c r="DS29" s="644"/>
      <c r="DT29" s="644"/>
      <c r="DU29" s="644"/>
      <c r="DV29" s="645"/>
      <c r="DW29" s="628">
        <v>14</v>
      </c>
      <c r="DX29" s="656"/>
      <c r="DY29" s="656"/>
      <c r="DZ29" s="656"/>
      <c r="EA29" s="656"/>
      <c r="EB29" s="656"/>
      <c r="EC29" s="657"/>
    </row>
    <row r="30" spans="2:133" ht="11.25" customHeight="1">
      <c r="B30" s="620" t="s">
        <v>309</v>
      </c>
      <c r="C30" s="621"/>
      <c r="D30" s="621"/>
      <c r="E30" s="621"/>
      <c r="F30" s="621"/>
      <c r="G30" s="621"/>
      <c r="H30" s="621"/>
      <c r="I30" s="621"/>
      <c r="J30" s="621"/>
      <c r="K30" s="621"/>
      <c r="L30" s="621"/>
      <c r="M30" s="621"/>
      <c r="N30" s="621"/>
      <c r="O30" s="621"/>
      <c r="P30" s="621"/>
      <c r="Q30" s="622"/>
      <c r="R30" s="623">
        <v>2284886</v>
      </c>
      <c r="S30" s="624"/>
      <c r="T30" s="624"/>
      <c r="U30" s="624"/>
      <c r="V30" s="624"/>
      <c r="W30" s="624"/>
      <c r="X30" s="624"/>
      <c r="Y30" s="625"/>
      <c r="Z30" s="626">
        <v>20.399999999999999</v>
      </c>
      <c r="AA30" s="626"/>
      <c r="AB30" s="626"/>
      <c r="AC30" s="626"/>
      <c r="AD30" s="627" t="s">
        <v>130</v>
      </c>
      <c r="AE30" s="627"/>
      <c r="AF30" s="627"/>
      <c r="AG30" s="627"/>
      <c r="AH30" s="627"/>
      <c r="AI30" s="627"/>
      <c r="AJ30" s="627"/>
      <c r="AK30" s="627"/>
      <c r="AL30" s="628" t="s">
        <v>237</v>
      </c>
      <c r="AM30" s="629"/>
      <c r="AN30" s="629"/>
      <c r="AO30" s="630"/>
      <c r="AP30" s="605" t="s">
        <v>225</v>
      </c>
      <c r="AQ30" s="606"/>
      <c r="AR30" s="606"/>
      <c r="AS30" s="606"/>
      <c r="AT30" s="606"/>
      <c r="AU30" s="606"/>
      <c r="AV30" s="606"/>
      <c r="AW30" s="606"/>
      <c r="AX30" s="606"/>
      <c r="AY30" s="606"/>
      <c r="AZ30" s="606"/>
      <c r="BA30" s="606"/>
      <c r="BB30" s="606"/>
      <c r="BC30" s="606"/>
      <c r="BD30" s="606"/>
      <c r="BE30" s="606"/>
      <c r="BF30" s="607"/>
      <c r="BG30" s="605" t="s">
        <v>310</v>
      </c>
      <c r="BH30" s="659"/>
      <c r="BI30" s="659"/>
      <c r="BJ30" s="659"/>
      <c r="BK30" s="659"/>
      <c r="BL30" s="659"/>
      <c r="BM30" s="659"/>
      <c r="BN30" s="659"/>
      <c r="BO30" s="659"/>
      <c r="BP30" s="659"/>
      <c r="BQ30" s="660"/>
      <c r="BR30" s="605" t="s">
        <v>311</v>
      </c>
      <c r="BS30" s="659"/>
      <c r="BT30" s="659"/>
      <c r="BU30" s="659"/>
      <c r="BV30" s="659"/>
      <c r="BW30" s="659"/>
      <c r="BX30" s="659"/>
      <c r="BY30" s="659"/>
      <c r="BZ30" s="659"/>
      <c r="CA30" s="659"/>
      <c r="CB30" s="660"/>
      <c r="CD30" s="663"/>
      <c r="CE30" s="664"/>
      <c r="CF30" s="620" t="s">
        <v>312</v>
      </c>
      <c r="CG30" s="621"/>
      <c r="CH30" s="621"/>
      <c r="CI30" s="621"/>
      <c r="CJ30" s="621"/>
      <c r="CK30" s="621"/>
      <c r="CL30" s="621"/>
      <c r="CM30" s="621"/>
      <c r="CN30" s="621"/>
      <c r="CO30" s="621"/>
      <c r="CP30" s="621"/>
      <c r="CQ30" s="622"/>
      <c r="CR30" s="623">
        <v>755423</v>
      </c>
      <c r="CS30" s="624"/>
      <c r="CT30" s="624"/>
      <c r="CU30" s="624"/>
      <c r="CV30" s="624"/>
      <c r="CW30" s="624"/>
      <c r="CX30" s="624"/>
      <c r="CY30" s="625"/>
      <c r="CZ30" s="628">
        <v>7.1</v>
      </c>
      <c r="DA30" s="656"/>
      <c r="DB30" s="656"/>
      <c r="DC30" s="658"/>
      <c r="DD30" s="632">
        <v>744187</v>
      </c>
      <c r="DE30" s="624"/>
      <c r="DF30" s="624"/>
      <c r="DG30" s="624"/>
      <c r="DH30" s="624"/>
      <c r="DI30" s="624"/>
      <c r="DJ30" s="624"/>
      <c r="DK30" s="625"/>
      <c r="DL30" s="632">
        <v>744187</v>
      </c>
      <c r="DM30" s="624"/>
      <c r="DN30" s="624"/>
      <c r="DO30" s="624"/>
      <c r="DP30" s="624"/>
      <c r="DQ30" s="624"/>
      <c r="DR30" s="624"/>
      <c r="DS30" s="624"/>
      <c r="DT30" s="624"/>
      <c r="DU30" s="624"/>
      <c r="DV30" s="625"/>
      <c r="DW30" s="628">
        <v>13.7</v>
      </c>
      <c r="DX30" s="656"/>
      <c r="DY30" s="656"/>
      <c r="DZ30" s="656"/>
      <c r="EA30" s="656"/>
      <c r="EB30" s="656"/>
      <c r="EC30" s="657"/>
    </row>
    <row r="31" spans="2:133" ht="11.25" customHeight="1">
      <c r="B31" s="636" t="s">
        <v>313</v>
      </c>
      <c r="C31" s="637"/>
      <c r="D31" s="637"/>
      <c r="E31" s="637"/>
      <c r="F31" s="637"/>
      <c r="G31" s="637"/>
      <c r="H31" s="637"/>
      <c r="I31" s="637"/>
      <c r="J31" s="637"/>
      <c r="K31" s="637"/>
      <c r="L31" s="637"/>
      <c r="M31" s="637"/>
      <c r="N31" s="637"/>
      <c r="O31" s="637"/>
      <c r="P31" s="637"/>
      <c r="Q31" s="638"/>
      <c r="R31" s="623">
        <v>69275</v>
      </c>
      <c r="S31" s="624"/>
      <c r="T31" s="624"/>
      <c r="U31" s="624"/>
      <c r="V31" s="624"/>
      <c r="W31" s="624"/>
      <c r="X31" s="624"/>
      <c r="Y31" s="625"/>
      <c r="Z31" s="626">
        <v>0.6</v>
      </c>
      <c r="AA31" s="626"/>
      <c r="AB31" s="626"/>
      <c r="AC31" s="626"/>
      <c r="AD31" s="627">
        <v>69275</v>
      </c>
      <c r="AE31" s="627"/>
      <c r="AF31" s="627"/>
      <c r="AG31" s="627"/>
      <c r="AH31" s="627"/>
      <c r="AI31" s="627"/>
      <c r="AJ31" s="627"/>
      <c r="AK31" s="627"/>
      <c r="AL31" s="628">
        <v>1.3</v>
      </c>
      <c r="AM31" s="629"/>
      <c r="AN31" s="629"/>
      <c r="AO31" s="630"/>
      <c r="AP31" s="671" t="s">
        <v>314</v>
      </c>
      <c r="AQ31" s="672"/>
      <c r="AR31" s="672"/>
      <c r="AS31" s="672"/>
      <c r="AT31" s="677" t="s">
        <v>315</v>
      </c>
      <c r="AU31" s="218"/>
      <c r="AV31" s="218"/>
      <c r="AW31" s="218"/>
      <c r="AX31" s="609" t="s">
        <v>190</v>
      </c>
      <c r="AY31" s="610"/>
      <c r="AZ31" s="610"/>
      <c r="BA31" s="610"/>
      <c r="BB31" s="610"/>
      <c r="BC31" s="610"/>
      <c r="BD31" s="610"/>
      <c r="BE31" s="610"/>
      <c r="BF31" s="611"/>
      <c r="BG31" s="670">
        <v>99.3</v>
      </c>
      <c r="BH31" s="667"/>
      <c r="BI31" s="667"/>
      <c r="BJ31" s="667"/>
      <c r="BK31" s="667"/>
      <c r="BL31" s="667"/>
      <c r="BM31" s="618">
        <v>97.9</v>
      </c>
      <c r="BN31" s="667"/>
      <c r="BO31" s="667"/>
      <c r="BP31" s="667"/>
      <c r="BQ31" s="668"/>
      <c r="BR31" s="670">
        <v>99.5</v>
      </c>
      <c r="BS31" s="667"/>
      <c r="BT31" s="667"/>
      <c r="BU31" s="667"/>
      <c r="BV31" s="667"/>
      <c r="BW31" s="667"/>
      <c r="BX31" s="618">
        <v>97.1</v>
      </c>
      <c r="BY31" s="667"/>
      <c r="BZ31" s="667"/>
      <c r="CA31" s="667"/>
      <c r="CB31" s="668"/>
      <c r="CD31" s="663"/>
      <c r="CE31" s="664"/>
      <c r="CF31" s="620" t="s">
        <v>316</v>
      </c>
      <c r="CG31" s="621"/>
      <c r="CH31" s="621"/>
      <c r="CI31" s="621"/>
      <c r="CJ31" s="621"/>
      <c r="CK31" s="621"/>
      <c r="CL31" s="621"/>
      <c r="CM31" s="621"/>
      <c r="CN31" s="621"/>
      <c r="CO31" s="621"/>
      <c r="CP31" s="621"/>
      <c r="CQ31" s="622"/>
      <c r="CR31" s="623">
        <v>14929</v>
      </c>
      <c r="CS31" s="644"/>
      <c r="CT31" s="644"/>
      <c r="CU31" s="644"/>
      <c r="CV31" s="644"/>
      <c r="CW31" s="644"/>
      <c r="CX31" s="644"/>
      <c r="CY31" s="645"/>
      <c r="CZ31" s="628">
        <v>0.1</v>
      </c>
      <c r="DA31" s="656"/>
      <c r="DB31" s="656"/>
      <c r="DC31" s="658"/>
      <c r="DD31" s="632">
        <v>14929</v>
      </c>
      <c r="DE31" s="644"/>
      <c r="DF31" s="644"/>
      <c r="DG31" s="644"/>
      <c r="DH31" s="644"/>
      <c r="DI31" s="644"/>
      <c r="DJ31" s="644"/>
      <c r="DK31" s="645"/>
      <c r="DL31" s="632">
        <v>14929</v>
      </c>
      <c r="DM31" s="644"/>
      <c r="DN31" s="644"/>
      <c r="DO31" s="644"/>
      <c r="DP31" s="644"/>
      <c r="DQ31" s="644"/>
      <c r="DR31" s="644"/>
      <c r="DS31" s="644"/>
      <c r="DT31" s="644"/>
      <c r="DU31" s="644"/>
      <c r="DV31" s="645"/>
      <c r="DW31" s="628">
        <v>0.3</v>
      </c>
      <c r="DX31" s="656"/>
      <c r="DY31" s="656"/>
      <c r="DZ31" s="656"/>
      <c r="EA31" s="656"/>
      <c r="EB31" s="656"/>
      <c r="EC31" s="657"/>
    </row>
    <row r="32" spans="2:133" ht="11.25" customHeight="1">
      <c r="B32" s="620" t="s">
        <v>317</v>
      </c>
      <c r="C32" s="621"/>
      <c r="D32" s="621"/>
      <c r="E32" s="621"/>
      <c r="F32" s="621"/>
      <c r="G32" s="621"/>
      <c r="H32" s="621"/>
      <c r="I32" s="621"/>
      <c r="J32" s="621"/>
      <c r="K32" s="621"/>
      <c r="L32" s="621"/>
      <c r="M32" s="621"/>
      <c r="N32" s="621"/>
      <c r="O32" s="621"/>
      <c r="P32" s="621"/>
      <c r="Q32" s="622"/>
      <c r="R32" s="623">
        <v>1332355</v>
      </c>
      <c r="S32" s="624"/>
      <c r="T32" s="624"/>
      <c r="U32" s="624"/>
      <c r="V32" s="624"/>
      <c r="W32" s="624"/>
      <c r="X32" s="624"/>
      <c r="Y32" s="625"/>
      <c r="Z32" s="626">
        <v>11.9</v>
      </c>
      <c r="AA32" s="626"/>
      <c r="AB32" s="626"/>
      <c r="AC32" s="626"/>
      <c r="AD32" s="627" t="s">
        <v>237</v>
      </c>
      <c r="AE32" s="627"/>
      <c r="AF32" s="627"/>
      <c r="AG32" s="627"/>
      <c r="AH32" s="627"/>
      <c r="AI32" s="627"/>
      <c r="AJ32" s="627"/>
      <c r="AK32" s="627"/>
      <c r="AL32" s="628" t="s">
        <v>130</v>
      </c>
      <c r="AM32" s="629"/>
      <c r="AN32" s="629"/>
      <c r="AO32" s="630"/>
      <c r="AP32" s="673"/>
      <c r="AQ32" s="674"/>
      <c r="AR32" s="674"/>
      <c r="AS32" s="674"/>
      <c r="AT32" s="678"/>
      <c r="AU32" s="214" t="s">
        <v>318</v>
      </c>
      <c r="AX32" s="620" t="s">
        <v>319</v>
      </c>
      <c r="AY32" s="621"/>
      <c r="AZ32" s="621"/>
      <c r="BA32" s="621"/>
      <c r="BB32" s="621"/>
      <c r="BC32" s="621"/>
      <c r="BD32" s="621"/>
      <c r="BE32" s="621"/>
      <c r="BF32" s="622"/>
      <c r="BG32" s="680">
        <v>99</v>
      </c>
      <c r="BH32" s="644"/>
      <c r="BI32" s="644"/>
      <c r="BJ32" s="644"/>
      <c r="BK32" s="644"/>
      <c r="BL32" s="644"/>
      <c r="BM32" s="629">
        <v>98.4</v>
      </c>
      <c r="BN32" s="644"/>
      <c r="BO32" s="644"/>
      <c r="BP32" s="644"/>
      <c r="BQ32" s="669"/>
      <c r="BR32" s="680">
        <v>99.6</v>
      </c>
      <c r="BS32" s="644"/>
      <c r="BT32" s="644"/>
      <c r="BU32" s="644"/>
      <c r="BV32" s="644"/>
      <c r="BW32" s="644"/>
      <c r="BX32" s="629">
        <v>98.7</v>
      </c>
      <c r="BY32" s="644"/>
      <c r="BZ32" s="644"/>
      <c r="CA32" s="644"/>
      <c r="CB32" s="669"/>
      <c r="CD32" s="665"/>
      <c r="CE32" s="666"/>
      <c r="CF32" s="620" t="s">
        <v>320</v>
      </c>
      <c r="CG32" s="621"/>
      <c r="CH32" s="621"/>
      <c r="CI32" s="621"/>
      <c r="CJ32" s="621"/>
      <c r="CK32" s="621"/>
      <c r="CL32" s="621"/>
      <c r="CM32" s="621"/>
      <c r="CN32" s="621"/>
      <c r="CO32" s="621"/>
      <c r="CP32" s="621"/>
      <c r="CQ32" s="622"/>
      <c r="CR32" s="623" t="s">
        <v>130</v>
      </c>
      <c r="CS32" s="624"/>
      <c r="CT32" s="624"/>
      <c r="CU32" s="624"/>
      <c r="CV32" s="624"/>
      <c r="CW32" s="624"/>
      <c r="CX32" s="624"/>
      <c r="CY32" s="625"/>
      <c r="CZ32" s="628" t="s">
        <v>130</v>
      </c>
      <c r="DA32" s="656"/>
      <c r="DB32" s="656"/>
      <c r="DC32" s="658"/>
      <c r="DD32" s="632" t="s">
        <v>237</v>
      </c>
      <c r="DE32" s="624"/>
      <c r="DF32" s="624"/>
      <c r="DG32" s="624"/>
      <c r="DH32" s="624"/>
      <c r="DI32" s="624"/>
      <c r="DJ32" s="624"/>
      <c r="DK32" s="625"/>
      <c r="DL32" s="632" t="s">
        <v>130</v>
      </c>
      <c r="DM32" s="624"/>
      <c r="DN32" s="624"/>
      <c r="DO32" s="624"/>
      <c r="DP32" s="624"/>
      <c r="DQ32" s="624"/>
      <c r="DR32" s="624"/>
      <c r="DS32" s="624"/>
      <c r="DT32" s="624"/>
      <c r="DU32" s="624"/>
      <c r="DV32" s="625"/>
      <c r="DW32" s="628" t="s">
        <v>237</v>
      </c>
      <c r="DX32" s="656"/>
      <c r="DY32" s="656"/>
      <c r="DZ32" s="656"/>
      <c r="EA32" s="656"/>
      <c r="EB32" s="656"/>
      <c r="EC32" s="657"/>
    </row>
    <row r="33" spans="2:133" ht="11.25" customHeight="1">
      <c r="B33" s="620" t="s">
        <v>321</v>
      </c>
      <c r="C33" s="621"/>
      <c r="D33" s="621"/>
      <c r="E33" s="621"/>
      <c r="F33" s="621"/>
      <c r="G33" s="621"/>
      <c r="H33" s="621"/>
      <c r="I33" s="621"/>
      <c r="J33" s="621"/>
      <c r="K33" s="621"/>
      <c r="L33" s="621"/>
      <c r="M33" s="621"/>
      <c r="N33" s="621"/>
      <c r="O33" s="621"/>
      <c r="P33" s="621"/>
      <c r="Q33" s="622"/>
      <c r="R33" s="623">
        <v>34647</v>
      </c>
      <c r="S33" s="624"/>
      <c r="T33" s="624"/>
      <c r="U33" s="624"/>
      <c r="V33" s="624"/>
      <c r="W33" s="624"/>
      <c r="X33" s="624"/>
      <c r="Y33" s="625"/>
      <c r="Z33" s="626">
        <v>0.3</v>
      </c>
      <c r="AA33" s="626"/>
      <c r="AB33" s="626"/>
      <c r="AC33" s="626"/>
      <c r="AD33" s="627" t="s">
        <v>130</v>
      </c>
      <c r="AE33" s="627"/>
      <c r="AF33" s="627"/>
      <c r="AG33" s="627"/>
      <c r="AH33" s="627"/>
      <c r="AI33" s="627"/>
      <c r="AJ33" s="627"/>
      <c r="AK33" s="627"/>
      <c r="AL33" s="628" t="s">
        <v>130</v>
      </c>
      <c r="AM33" s="629"/>
      <c r="AN33" s="629"/>
      <c r="AO33" s="630"/>
      <c r="AP33" s="675"/>
      <c r="AQ33" s="676"/>
      <c r="AR33" s="676"/>
      <c r="AS33" s="676"/>
      <c r="AT33" s="679"/>
      <c r="AU33" s="219"/>
      <c r="AV33" s="219"/>
      <c r="AW33" s="219"/>
      <c r="AX33" s="646" t="s">
        <v>322</v>
      </c>
      <c r="AY33" s="647"/>
      <c r="AZ33" s="647"/>
      <c r="BA33" s="647"/>
      <c r="BB33" s="647"/>
      <c r="BC33" s="647"/>
      <c r="BD33" s="647"/>
      <c r="BE33" s="647"/>
      <c r="BF33" s="648"/>
      <c r="BG33" s="681">
        <v>99.4</v>
      </c>
      <c r="BH33" s="682"/>
      <c r="BI33" s="682"/>
      <c r="BJ33" s="682"/>
      <c r="BK33" s="682"/>
      <c r="BL33" s="682"/>
      <c r="BM33" s="683">
        <v>97</v>
      </c>
      <c r="BN33" s="682"/>
      <c r="BO33" s="682"/>
      <c r="BP33" s="682"/>
      <c r="BQ33" s="684"/>
      <c r="BR33" s="681">
        <v>99.2</v>
      </c>
      <c r="BS33" s="682"/>
      <c r="BT33" s="682"/>
      <c r="BU33" s="682"/>
      <c r="BV33" s="682"/>
      <c r="BW33" s="682"/>
      <c r="BX33" s="683">
        <v>95.2</v>
      </c>
      <c r="BY33" s="682"/>
      <c r="BZ33" s="682"/>
      <c r="CA33" s="682"/>
      <c r="CB33" s="684"/>
      <c r="CD33" s="620" t="s">
        <v>323</v>
      </c>
      <c r="CE33" s="621"/>
      <c r="CF33" s="621"/>
      <c r="CG33" s="621"/>
      <c r="CH33" s="621"/>
      <c r="CI33" s="621"/>
      <c r="CJ33" s="621"/>
      <c r="CK33" s="621"/>
      <c r="CL33" s="621"/>
      <c r="CM33" s="621"/>
      <c r="CN33" s="621"/>
      <c r="CO33" s="621"/>
      <c r="CP33" s="621"/>
      <c r="CQ33" s="622"/>
      <c r="CR33" s="623">
        <v>4813296</v>
      </c>
      <c r="CS33" s="644"/>
      <c r="CT33" s="644"/>
      <c r="CU33" s="644"/>
      <c r="CV33" s="644"/>
      <c r="CW33" s="644"/>
      <c r="CX33" s="644"/>
      <c r="CY33" s="645"/>
      <c r="CZ33" s="628">
        <v>45.3</v>
      </c>
      <c r="DA33" s="656"/>
      <c r="DB33" s="656"/>
      <c r="DC33" s="658"/>
      <c r="DD33" s="632">
        <v>3465523</v>
      </c>
      <c r="DE33" s="644"/>
      <c r="DF33" s="644"/>
      <c r="DG33" s="644"/>
      <c r="DH33" s="644"/>
      <c r="DI33" s="644"/>
      <c r="DJ33" s="644"/>
      <c r="DK33" s="645"/>
      <c r="DL33" s="632">
        <v>2346621</v>
      </c>
      <c r="DM33" s="644"/>
      <c r="DN33" s="644"/>
      <c r="DO33" s="644"/>
      <c r="DP33" s="644"/>
      <c r="DQ33" s="644"/>
      <c r="DR33" s="644"/>
      <c r="DS33" s="644"/>
      <c r="DT33" s="644"/>
      <c r="DU33" s="644"/>
      <c r="DV33" s="645"/>
      <c r="DW33" s="628">
        <v>43.2</v>
      </c>
      <c r="DX33" s="656"/>
      <c r="DY33" s="656"/>
      <c r="DZ33" s="656"/>
      <c r="EA33" s="656"/>
      <c r="EB33" s="656"/>
      <c r="EC33" s="657"/>
    </row>
    <row r="34" spans="2:133" ht="11.25" customHeight="1">
      <c r="B34" s="620" t="s">
        <v>324</v>
      </c>
      <c r="C34" s="621"/>
      <c r="D34" s="621"/>
      <c r="E34" s="621"/>
      <c r="F34" s="621"/>
      <c r="G34" s="621"/>
      <c r="H34" s="621"/>
      <c r="I34" s="621"/>
      <c r="J34" s="621"/>
      <c r="K34" s="621"/>
      <c r="L34" s="621"/>
      <c r="M34" s="621"/>
      <c r="N34" s="621"/>
      <c r="O34" s="621"/>
      <c r="P34" s="621"/>
      <c r="Q34" s="622"/>
      <c r="R34" s="623">
        <v>217569</v>
      </c>
      <c r="S34" s="624"/>
      <c r="T34" s="624"/>
      <c r="U34" s="624"/>
      <c r="V34" s="624"/>
      <c r="W34" s="624"/>
      <c r="X34" s="624"/>
      <c r="Y34" s="625"/>
      <c r="Z34" s="626">
        <v>1.9</v>
      </c>
      <c r="AA34" s="626"/>
      <c r="AB34" s="626"/>
      <c r="AC34" s="626"/>
      <c r="AD34" s="627" t="s">
        <v>130</v>
      </c>
      <c r="AE34" s="627"/>
      <c r="AF34" s="627"/>
      <c r="AG34" s="627"/>
      <c r="AH34" s="627"/>
      <c r="AI34" s="627"/>
      <c r="AJ34" s="627"/>
      <c r="AK34" s="627"/>
      <c r="AL34" s="628" t="s">
        <v>130</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325</v>
      </c>
      <c r="CE34" s="621"/>
      <c r="CF34" s="621"/>
      <c r="CG34" s="621"/>
      <c r="CH34" s="621"/>
      <c r="CI34" s="621"/>
      <c r="CJ34" s="621"/>
      <c r="CK34" s="621"/>
      <c r="CL34" s="621"/>
      <c r="CM34" s="621"/>
      <c r="CN34" s="621"/>
      <c r="CO34" s="621"/>
      <c r="CP34" s="621"/>
      <c r="CQ34" s="622"/>
      <c r="CR34" s="623">
        <v>1545451</v>
      </c>
      <c r="CS34" s="624"/>
      <c r="CT34" s="624"/>
      <c r="CU34" s="624"/>
      <c r="CV34" s="624"/>
      <c r="CW34" s="624"/>
      <c r="CX34" s="624"/>
      <c r="CY34" s="625"/>
      <c r="CZ34" s="628">
        <v>14.5</v>
      </c>
      <c r="DA34" s="656"/>
      <c r="DB34" s="656"/>
      <c r="DC34" s="658"/>
      <c r="DD34" s="632">
        <v>969672</v>
      </c>
      <c r="DE34" s="624"/>
      <c r="DF34" s="624"/>
      <c r="DG34" s="624"/>
      <c r="DH34" s="624"/>
      <c r="DI34" s="624"/>
      <c r="DJ34" s="624"/>
      <c r="DK34" s="625"/>
      <c r="DL34" s="632">
        <v>767545</v>
      </c>
      <c r="DM34" s="624"/>
      <c r="DN34" s="624"/>
      <c r="DO34" s="624"/>
      <c r="DP34" s="624"/>
      <c r="DQ34" s="624"/>
      <c r="DR34" s="624"/>
      <c r="DS34" s="624"/>
      <c r="DT34" s="624"/>
      <c r="DU34" s="624"/>
      <c r="DV34" s="625"/>
      <c r="DW34" s="628">
        <v>14.1</v>
      </c>
      <c r="DX34" s="656"/>
      <c r="DY34" s="656"/>
      <c r="DZ34" s="656"/>
      <c r="EA34" s="656"/>
      <c r="EB34" s="656"/>
      <c r="EC34" s="657"/>
    </row>
    <row r="35" spans="2:133" ht="11.25" customHeight="1">
      <c r="B35" s="620" t="s">
        <v>326</v>
      </c>
      <c r="C35" s="621"/>
      <c r="D35" s="621"/>
      <c r="E35" s="621"/>
      <c r="F35" s="621"/>
      <c r="G35" s="621"/>
      <c r="H35" s="621"/>
      <c r="I35" s="621"/>
      <c r="J35" s="621"/>
      <c r="K35" s="621"/>
      <c r="L35" s="621"/>
      <c r="M35" s="621"/>
      <c r="N35" s="621"/>
      <c r="O35" s="621"/>
      <c r="P35" s="621"/>
      <c r="Q35" s="622"/>
      <c r="R35" s="623">
        <v>736785</v>
      </c>
      <c r="S35" s="624"/>
      <c r="T35" s="624"/>
      <c r="U35" s="624"/>
      <c r="V35" s="624"/>
      <c r="W35" s="624"/>
      <c r="X35" s="624"/>
      <c r="Y35" s="625"/>
      <c r="Z35" s="626">
        <v>6.6</v>
      </c>
      <c r="AA35" s="626"/>
      <c r="AB35" s="626"/>
      <c r="AC35" s="626"/>
      <c r="AD35" s="627" t="s">
        <v>130</v>
      </c>
      <c r="AE35" s="627"/>
      <c r="AF35" s="627"/>
      <c r="AG35" s="627"/>
      <c r="AH35" s="627"/>
      <c r="AI35" s="627"/>
      <c r="AJ35" s="627"/>
      <c r="AK35" s="627"/>
      <c r="AL35" s="628" t="s">
        <v>130</v>
      </c>
      <c r="AM35" s="629"/>
      <c r="AN35" s="629"/>
      <c r="AO35" s="630"/>
      <c r="AP35" s="222"/>
      <c r="AQ35" s="605" t="s">
        <v>327</v>
      </c>
      <c r="AR35" s="606"/>
      <c r="AS35" s="606"/>
      <c r="AT35" s="606"/>
      <c r="AU35" s="606"/>
      <c r="AV35" s="606"/>
      <c r="AW35" s="606"/>
      <c r="AX35" s="606"/>
      <c r="AY35" s="606"/>
      <c r="AZ35" s="606"/>
      <c r="BA35" s="606"/>
      <c r="BB35" s="606"/>
      <c r="BC35" s="606"/>
      <c r="BD35" s="606"/>
      <c r="BE35" s="606"/>
      <c r="BF35" s="607"/>
      <c r="BG35" s="605" t="s">
        <v>328</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329</v>
      </c>
      <c r="CE35" s="621"/>
      <c r="CF35" s="621"/>
      <c r="CG35" s="621"/>
      <c r="CH35" s="621"/>
      <c r="CI35" s="621"/>
      <c r="CJ35" s="621"/>
      <c r="CK35" s="621"/>
      <c r="CL35" s="621"/>
      <c r="CM35" s="621"/>
      <c r="CN35" s="621"/>
      <c r="CO35" s="621"/>
      <c r="CP35" s="621"/>
      <c r="CQ35" s="622"/>
      <c r="CR35" s="623">
        <v>28272</v>
      </c>
      <c r="CS35" s="644"/>
      <c r="CT35" s="644"/>
      <c r="CU35" s="644"/>
      <c r="CV35" s="644"/>
      <c r="CW35" s="644"/>
      <c r="CX35" s="644"/>
      <c r="CY35" s="645"/>
      <c r="CZ35" s="628">
        <v>0.3</v>
      </c>
      <c r="DA35" s="656"/>
      <c r="DB35" s="656"/>
      <c r="DC35" s="658"/>
      <c r="DD35" s="632">
        <v>16308</v>
      </c>
      <c r="DE35" s="644"/>
      <c r="DF35" s="644"/>
      <c r="DG35" s="644"/>
      <c r="DH35" s="644"/>
      <c r="DI35" s="644"/>
      <c r="DJ35" s="644"/>
      <c r="DK35" s="645"/>
      <c r="DL35" s="632">
        <v>6689</v>
      </c>
      <c r="DM35" s="644"/>
      <c r="DN35" s="644"/>
      <c r="DO35" s="644"/>
      <c r="DP35" s="644"/>
      <c r="DQ35" s="644"/>
      <c r="DR35" s="644"/>
      <c r="DS35" s="644"/>
      <c r="DT35" s="644"/>
      <c r="DU35" s="644"/>
      <c r="DV35" s="645"/>
      <c r="DW35" s="628">
        <v>0.1</v>
      </c>
      <c r="DX35" s="656"/>
      <c r="DY35" s="656"/>
      <c r="DZ35" s="656"/>
      <c r="EA35" s="656"/>
      <c r="EB35" s="656"/>
      <c r="EC35" s="657"/>
    </row>
    <row r="36" spans="2:133" ht="11.25" customHeight="1">
      <c r="B36" s="620" t="s">
        <v>330</v>
      </c>
      <c r="C36" s="621"/>
      <c r="D36" s="621"/>
      <c r="E36" s="621"/>
      <c r="F36" s="621"/>
      <c r="G36" s="621"/>
      <c r="H36" s="621"/>
      <c r="I36" s="621"/>
      <c r="J36" s="621"/>
      <c r="K36" s="621"/>
      <c r="L36" s="621"/>
      <c r="M36" s="621"/>
      <c r="N36" s="621"/>
      <c r="O36" s="621"/>
      <c r="P36" s="621"/>
      <c r="Q36" s="622"/>
      <c r="R36" s="623">
        <v>177605</v>
      </c>
      <c r="S36" s="624"/>
      <c r="T36" s="624"/>
      <c r="U36" s="624"/>
      <c r="V36" s="624"/>
      <c r="W36" s="624"/>
      <c r="X36" s="624"/>
      <c r="Y36" s="625"/>
      <c r="Z36" s="626">
        <v>1.6</v>
      </c>
      <c r="AA36" s="626"/>
      <c r="AB36" s="626"/>
      <c r="AC36" s="626"/>
      <c r="AD36" s="627" t="s">
        <v>130</v>
      </c>
      <c r="AE36" s="627"/>
      <c r="AF36" s="627"/>
      <c r="AG36" s="627"/>
      <c r="AH36" s="627"/>
      <c r="AI36" s="627"/>
      <c r="AJ36" s="627"/>
      <c r="AK36" s="627"/>
      <c r="AL36" s="628" t="s">
        <v>130</v>
      </c>
      <c r="AM36" s="629"/>
      <c r="AN36" s="629"/>
      <c r="AO36" s="630"/>
      <c r="AP36" s="222"/>
      <c r="AQ36" s="689" t="s">
        <v>331</v>
      </c>
      <c r="AR36" s="690"/>
      <c r="AS36" s="690"/>
      <c r="AT36" s="690"/>
      <c r="AU36" s="690"/>
      <c r="AV36" s="690"/>
      <c r="AW36" s="690"/>
      <c r="AX36" s="690"/>
      <c r="AY36" s="691"/>
      <c r="AZ36" s="612">
        <v>1000811</v>
      </c>
      <c r="BA36" s="613"/>
      <c r="BB36" s="613"/>
      <c r="BC36" s="613"/>
      <c r="BD36" s="613"/>
      <c r="BE36" s="613"/>
      <c r="BF36" s="685"/>
      <c r="BG36" s="609" t="s">
        <v>332</v>
      </c>
      <c r="BH36" s="610"/>
      <c r="BI36" s="610"/>
      <c r="BJ36" s="610"/>
      <c r="BK36" s="610"/>
      <c r="BL36" s="610"/>
      <c r="BM36" s="610"/>
      <c r="BN36" s="610"/>
      <c r="BO36" s="610"/>
      <c r="BP36" s="610"/>
      <c r="BQ36" s="610"/>
      <c r="BR36" s="610"/>
      <c r="BS36" s="610"/>
      <c r="BT36" s="610"/>
      <c r="BU36" s="611"/>
      <c r="BV36" s="612">
        <v>60319</v>
      </c>
      <c r="BW36" s="613"/>
      <c r="BX36" s="613"/>
      <c r="BY36" s="613"/>
      <c r="BZ36" s="613"/>
      <c r="CA36" s="613"/>
      <c r="CB36" s="685"/>
      <c r="CD36" s="620" t="s">
        <v>333</v>
      </c>
      <c r="CE36" s="621"/>
      <c r="CF36" s="621"/>
      <c r="CG36" s="621"/>
      <c r="CH36" s="621"/>
      <c r="CI36" s="621"/>
      <c r="CJ36" s="621"/>
      <c r="CK36" s="621"/>
      <c r="CL36" s="621"/>
      <c r="CM36" s="621"/>
      <c r="CN36" s="621"/>
      <c r="CO36" s="621"/>
      <c r="CP36" s="621"/>
      <c r="CQ36" s="622"/>
      <c r="CR36" s="623">
        <v>1466071</v>
      </c>
      <c r="CS36" s="624"/>
      <c r="CT36" s="624"/>
      <c r="CU36" s="624"/>
      <c r="CV36" s="624"/>
      <c r="CW36" s="624"/>
      <c r="CX36" s="624"/>
      <c r="CY36" s="625"/>
      <c r="CZ36" s="628">
        <v>13.8</v>
      </c>
      <c r="DA36" s="656"/>
      <c r="DB36" s="656"/>
      <c r="DC36" s="658"/>
      <c r="DD36" s="632">
        <v>1087941</v>
      </c>
      <c r="DE36" s="624"/>
      <c r="DF36" s="624"/>
      <c r="DG36" s="624"/>
      <c r="DH36" s="624"/>
      <c r="DI36" s="624"/>
      <c r="DJ36" s="624"/>
      <c r="DK36" s="625"/>
      <c r="DL36" s="632">
        <v>807125</v>
      </c>
      <c r="DM36" s="624"/>
      <c r="DN36" s="624"/>
      <c r="DO36" s="624"/>
      <c r="DP36" s="624"/>
      <c r="DQ36" s="624"/>
      <c r="DR36" s="624"/>
      <c r="DS36" s="624"/>
      <c r="DT36" s="624"/>
      <c r="DU36" s="624"/>
      <c r="DV36" s="625"/>
      <c r="DW36" s="628">
        <v>14.9</v>
      </c>
      <c r="DX36" s="656"/>
      <c r="DY36" s="656"/>
      <c r="DZ36" s="656"/>
      <c r="EA36" s="656"/>
      <c r="EB36" s="656"/>
      <c r="EC36" s="657"/>
    </row>
    <row r="37" spans="2:133" ht="11.25" customHeight="1">
      <c r="B37" s="620" t="s">
        <v>334</v>
      </c>
      <c r="C37" s="621"/>
      <c r="D37" s="621"/>
      <c r="E37" s="621"/>
      <c r="F37" s="621"/>
      <c r="G37" s="621"/>
      <c r="H37" s="621"/>
      <c r="I37" s="621"/>
      <c r="J37" s="621"/>
      <c r="K37" s="621"/>
      <c r="L37" s="621"/>
      <c r="M37" s="621"/>
      <c r="N37" s="621"/>
      <c r="O37" s="621"/>
      <c r="P37" s="621"/>
      <c r="Q37" s="622"/>
      <c r="R37" s="623">
        <v>136595</v>
      </c>
      <c r="S37" s="624"/>
      <c r="T37" s="624"/>
      <c r="U37" s="624"/>
      <c r="V37" s="624"/>
      <c r="W37" s="624"/>
      <c r="X37" s="624"/>
      <c r="Y37" s="625"/>
      <c r="Z37" s="626">
        <v>1.2</v>
      </c>
      <c r="AA37" s="626"/>
      <c r="AB37" s="626"/>
      <c r="AC37" s="626"/>
      <c r="AD37" s="627">
        <v>190</v>
      </c>
      <c r="AE37" s="627"/>
      <c r="AF37" s="627"/>
      <c r="AG37" s="627"/>
      <c r="AH37" s="627"/>
      <c r="AI37" s="627"/>
      <c r="AJ37" s="627"/>
      <c r="AK37" s="627"/>
      <c r="AL37" s="628">
        <v>0</v>
      </c>
      <c r="AM37" s="629"/>
      <c r="AN37" s="629"/>
      <c r="AO37" s="630"/>
      <c r="AQ37" s="686" t="s">
        <v>335</v>
      </c>
      <c r="AR37" s="687"/>
      <c r="AS37" s="687"/>
      <c r="AT37" s="687"/>
      <c r="AU37" s="687"/>
      <c r="AV37" s="687"/>
      <c r="AW37" s="687"/>
      <c r="AX37" s="687"/>
      <c r="AY37" s="688"/>
      <c r="AZ37" s="623">
        <v>40420</v>
      </c>
      <c r="BA37" s="624"/>
      <c r="BB37" s="624"/>
      <c r="BC37" s="624"/>
      <c r="BD37" s="644"/>
      <c r="BE37" s="644"/>
      <c r="BF37" s="669"/>
      <c r="BG37" s="620" t="s">
        <v>336</v>
      </c>
      <c r="BH37" s="621"/>
      <c r="BI37" s="621"/>
      <c r="BJ37" s="621"/>
      <c r="BK37" s="621"/>
      <c r="BL37" s="621"/>
      <c r="BM37" s="621"/>
      <c r="BN37" s="621"/>
      <c r="BO37" s="621"/>
      <c r="BP37" s="621"/>
      <c r="BQ37" s="621"/>
      <c r="BR37" s="621"/>
      <c r="BS37" s="621"/>
      <c r="BT37" s="621"/>
      <c r="BU37" s="622"/>
      <c r="BV37" s="623">
        <v>29291</v>
      </c>
      <c r="BW37" s="624"/>
      <c r="BX37" s="624"/>
      <c r="BY37" s="624"/>
      <c r="BZ37" s="624"/>
      <c r="CA37" s="624"/>
      <c r="CB37" s="633"/>
      <c r="CD37" s="620" t="s">
        <v>337</v>
      </c>
      <c r="CE37" s="621"/>
      <c r="CF37" s="621"/>
      <c r="CG37" s="621"/>
      <c r="CH37" s="621"/>
      <c r="CI37" s="621"/>
      <c r="CJ37" s="621"/>
      <c r="CK37" s="621"/>
      <c r="CL37" s="621"/>
      <c r="CM37" s="621"/>
      <c r="CN37" s="621"/>
      <c r="CO37" s="621"/>
      <c r="CP37" s="621"/>
      <c r="CQ37" s="622"/>
      <c r="CR37" s="623">
        <v>537159</v>
      </c>
      <c r="CS37" s="644"/>
      <c r="CT37" s="644"/>
      <c r="CU37" s="644"/>
      <c r="CV37" s="644"/>
      <c r="CW37" s="644"/>
      <c r="CX37" s="644"/>
      <c r="CY37" s="645"/>
      <c r="CZ37" s="628">
        <v>5.0999999999999996</v>
      </c>
      <c r="DA37" s="656"/>
      <c r="DB37" s="656"/>
      <c r="DC37" s="658"/>
      <c r="DD37" s="632">
        <v>531379</v>
      </c>
      <c r="DE37" s="644"/>
      <c r="DF37" s="644"/>
      <c r="DG37" s="644"/>
      <c r="DH37" s="644"/>
      <c r="DI37" s="644"/>
      <c r="DJ37" s="644"/>
      <c r="DK37" s="645"/>
      <c r="DL37" s="632">
        <v>530406</v>
      </c>
      <c r="DM37" s="644"/>
      <c r="DN37" s="644"/>
      <c r="DO37" s="644"/>
      <c r="DP37" s="644"/>
      <c r="DQ37" s="644"/>
      <c r="DR37" s="644"/>
      <c r="DS37" s="644"/>
      <c r="DT37" s="644"/>
      <c r="DU37" s="644"/>
      <c r="DV37" s="645"/>
      <c r="DW37" s="628">
        <v>9.8000000000000007</v>
      </c>
      <c r="DX37" s="656"/>
      <c r="DY37" s="656"/>
      <c r="DZ37" s="656"/>
      <c r="EA37" s="656"/>
      <c r="EB37" s="656"/>
      <c r="EC37" s="657"/>
    </row>
    <row r="38" spans="2:133" ht="11.25" customHeight="1">
      <c r="B38" s="620" t="s">
        <v>338</v>
      </c>
      <c r="C38" s="621"/>
      <c r="D38" s="621"/>
      <c r="E38" s="621"/>
      <c r="F38" s="621"/>
      <c r="G38" s="621"/>
      <c r="H38" s="621"/>
      <c r="I38" s="621"/>
      <c r="J38" s="621"/>
      <c r="K38" s="621"/>
      <c r="L38" s="621"/>
      <c r="M38" s="621"/>
      <c r="N38" s="621"/>
      <c r="O38" s="621"/>
      <c r="P38" s="621"/>
      <c r="Q38" s="622"/>
      <c r="R38" s="623">
        <v>403800</v>
      </c>
      <c r="S38" s="624"/>
      <c r="T38" s="624"/>
      <c r="U38" s="624"/>
      <c r="V38" s="624"/>
      <c r="W38" s="624"/>
      <c r="X38" s="624"/>
      <c r="Y38" s="625"/>
      <c r="Z38" s="626">
        <v>3.6</v>
      </c>
      <c r="AA38" s="626"/>
      <c r="AB38" s="626"/>
      <c r="AC38" s="626"/>
      <c r="AD38" s="627" t="s">
        <v>237</v>
      </c>
      <c r="AE38" s="627"/>
      <c r="AF38" s="627"/>
      <c r="AG38" s="627"/>
      <c r="AH38" s="627"/>
      <c r="AI38" s="627"/>
      <c r="AJ38" s="627"/>
      <c r="AK38" s="627"/>
      <c r="AL38" s="628" t="s">
        <v>130</v>
      </c>
      <c r="AM38" s="629"/>
      <c r="AN38" s="629"/>
      <c r="AO38" s="630"/>
      <c r="AQ38" s="686" t="s">
        <v>339</v>
      </c>
      <c r="AR38" s="687"/>
      <c r="AS38" s="687"/>
      <c r="AT38" s="687"/>
      <c r="AU38" s="687"/>
      <c r="AV38" s="687"/>
      <c r="AW38" s="687"/>
      <c r="AX38" s="687"/>
      <c r="AY38" s="688"/>
      <c r="AZ38" s="623" t="s">
        <v>130</v>
      </c>
      <c r="BA38" s="624"/>
      <c r="BB38" s="624"/>
      <c r="BC38" s="624"/>
      <c r="BD38" s="644"/>
      <c r="BE38" s="644"/>
      <c r="BF38" s="669"/>
      <c r="BG38" s="620" t="s">
        <v>340</v>
      </c>
      <c r="BH38" s="621"/>
      <c r="BI38" s="621"/>
      <c r="BJ38" s="621"/>
      <c r="BK38" s="621"/>
      <c r="BL38" s="621"/>
      <c r="BM38" s="621"/>
      <c r="BN38" s="621"/>
      <c r="BO38" s="621"/>
      <c r="BP38" s="621"/>
      <c r="BQ38" s="621"/>
      <c r="BR38" s="621"/>
      <c r="BS38" s="621"/>
      <c r="BT38" s="621"/>
      <c r="BU38" s="622"/>
      <c r="BV38" s="623">
        <v>2118</v>
      </c>
      <c r="BW38" s="624"/>
      <c r="BX38" s="624"/>
      <c r="BY38" s="624"/>
      <c r="BZ38" s="624"/>
      <c r="CA38" s="624"/>
      <c r="CB38" s="633"/>
      <c r="CD38" s="620" t="s">
        <v>341</v>
      </c>
      <c r="CE38" s="621"/>
      <c r="CF38" s="621"/>
      <c r="CG38" s="621"/>
      <c r="CH38" s="621"/>
      <c r="CI38" s="621"/>
      <c r="CJ38" s="621"/>
      <c r="CK38" s="621"/>
      <c r="CL38" s="621"/>
      <c r="CM38" s="621"/>
      <c r="CN38" s="621"/>
      <c r="CO38" s="621"/>
      <c r="CP38" s="621"/>
      <c r="CQ38" s="622"/>
      <c r="CR38" s="623">
        <v>1000811</v>
      </c>
      <c r="CS38" s="624"/>
      <c r="CT38" s="624"/>
      <c r="CU38" s="624"/>
      <c r="CV38" s="624"/>
      <c r="CW38" s="624"/>
      <c r="CX38" s="624"/>
      <c r="CY38" s="625"/>
      <c r="CZ38" s="628">
        <v>9.4</v>
      </c>
      <c r="DA38" s="656"/>
      <c r="DB38" s="656"/>
      <c r="DC38" s="658"/>
      <c r="DD38" s="632">
        <v>839361</v>
      </c>
      <c r="DE38" s="624"/>
      <c r="DF38" s="624"/>
      <c r="DG38" s="624"/>
      <c r="DH38" s="624"/>
      <c r="DI38" s="624"/>
      <c r="DJ38" s="624"/>
      <c r="DK38" s="625"/>
      <c r="DL38" s="632">
        <v>765262</v>
      </c>
      <c r="DM38" s="624"/>
      <c r="DN38" s="624"/>
      <c r="DO38" s="624"/>
      <c r="DP38" s="624"/>
      <c r="DQ38" s="624"/>
      <c r="DR38" s="624"/>
      <c r="DS38" s="624"/>
      <c r="DT38" s="624"/>
      <c r="DU38" s="624"/>
      <c r="DV38" s="625"/>
      <c r="DW38" s="628">
        <v>14.1</v>
      </c>
      <c r="DX38" s="656"/>
      <c r="DY38" s="656"/>
      <c r="DZ38" s="656"/>
      <c r="EA38" s="656"/>
      <c r="EB38" s="656"/>
      <c r="EC38" s="657"/>
    </row>
    <row r="39" spans="2:133" ht="11.25" customHeight="1">
      <c r="B39" s="620" t="s">
        <v>342</v>
      </c>
      <c r="C39" s="621"/>
      <c r="D39" s="621"/>
      <c r="E39" s="621"/>
      <c r="F39" s="621"/>
      <c r="G39" s="621"/>
      <c r="H39" s="621"/>
      <c r="I39" s="621"/>
      <c r="J39" s="621"/>
      <c r="K39" s="621"/>
      <c r="L39" s="621"/>
      <c r="M39" s="621"/>
      <c r="N39" s="621"/>
      <c r="O39" s="621"/>
      <c r="P39" s="621"/>
      <c r="Q39" s="622"/>
      <c r="R39" s="623" t="s">
        <v>130</v>
      </c>
      <c r="S39" s="624"/>
      <c r="T39" s="624"/>
      <c r="U39" s="624"/>
      <c r="V39" s="624"/>
      <c r="W39" s="624"/>
      <c r="X39" s="624"/>
      <c r="Y39" s="625"/>
      <c r="Z39" s="626" t="s">
        <v>237</v>
      </c>
      <c r="AA39" s="626"/>
      <c r="AB39" s="626"/>
      <c r="AC39" s="626"/>
      <c r="AD39" s="627" t="s">
        <v>130</v>
      </c>
      <c r="AE39" s="627"/>
      <c r="AF39" s="627"/>
      <c r="AG39" s="627"/>
      <c r="AH39" s="627"/>
      <c r="AI39" s="627"/>
      <c r="AJ39" s="627"/>
      <c r="AK39" s="627"/>
      <c r="AL39" s="628" t="s">
        <v>237</v>
      </c>
      <c r="AM39" s="629"/>
      <c r="AN39" s="629"/>
      <c r="AO39" s="630"/>
      <c r="AQ39" s="686" t="s">
        <v>343</v>
      </c>
      <c r="AR39" s="687"/>
      <c r="AS39" s="687"/>
      <c r="AT39" s="687"/>
      <c r="AU39" s="687"/>
      <c r="AV39" s="687"/>
      <c r="AW39" s="687"/>
      <c r="AX39" s="687"/>
      <c r="AY39" s="688"/>
      <c r="AZ39" s="623" t="s">
        <v>130</v>
      </c>
      <c r="BA39" s="624"/>
      <c r="BB39" s="624"/>
      <c r="BC39" s="624"/>
      <c r="BD39" s="644"/>
      <c r="BE39" s="644"/>
      <c r="BF39" s="669"/>
      <c r="BG39" s="620" t="s">
        <v>344</v>
      </c>
      <c r="BH39" s="621"/>
      <c r="BI39" s="621"/>
      <c r="BJ39" s="621"/>
      <c r="BK39" s="621"/>
      <c r="BL39" s="621"/>
      <c r="BM39" s="621"/>
      <c r="BN39" s="621"/>
      <c r="BO39" s="621"/>
      <c r="BP39" s="621"/>
      <c r="BQ39" s="621"/>
      <c r="BR39" s="621"/>
      <c r="BS39" s="621"/>
      <c r="BT39" s="621"/>
      <c r="BU39" s="622"/>
      <c r="BV39" s="623">
        <v>3319</v>
      </c>
      <c r="BW39" s="624"/>
      <c r="BX39" s="624"/>
      <c r="BY39" s="624"/>
      <c r="BZ39" s="624"/>
      <c r="CA39" s="624"/>
      <c r="CB39" s="633"/>
      <c r="CD39" s="620" t="s">
        <v>345</v>
      </c>
      <c r="CE39" s="621"/>
      <c r="CF39" s="621"/>
      <c r="CG39" s="621"/>
      <c r="CH39" s="621"/>
      <c r="CI39" s="621"/>
      <c r="CJ39" s="621"/>
      <c r="CK39" s="621"/>
      <c r="CL39" s="621"/>
      <c r="CM39" s="621"/>
      <c r="CN39" s="621"/>
      <c r="CO39" s="621"/>
      <c r="CP39" s="621"/>
      <c r="CQ39" s="622"/>
      <c r="CR39" s="623">
        <v>772691</v>
      </c>
      <c r="CS39" s="644"/>
      <c r="CT39" s="644"/>
      <c r="CU39" s="644"/>
      <c r="CV39" s="644"/>
      <c r="CW39" s="644"/>
      <c r="CX39" s="644"/>
      <c r="CY39" s="645"/>
      <c r="CZ39" s="628">
        <v>7.3</v>
      </c>
      <c r="DA39" s="656"/>
      <c r="DB39" s="656"/>
      <c r="DC39" s="658"/>
      <c r="DD39" s="632">
        <v>552241</v>
      </c>
      <c r="DE39" s="644"/>
      <c r="DF39" s="644"/>
      <c r="DG39" s="644"/>
      <c r="DH39" s="644"/>
      <c r="DI39" s="644"/>
      <c r="DJ39" s="644"/>
      <c r="DK39" s="645"/>
      <c r="DL39" s="632" t="s">
        <v>130</v>
      </c>
      <c r="DM39" s="644"/>
      <c r="DN39" s="644"/>
      <c r="DO39" s="644"/>
      <c r="DP39" s="644"/>
      <c r="DQ39" s="644"/>
      <c r="DR39" s="644"/>
      <c r="DS39" s="644"/>
      <c r="DT39" s="644"/>
      <c r="DU39" s="644"/>
      <c r="DV39" s="645"/>
      <c r="DW39" s="628" t="s">
        <v>130</v>
      </c>
      <c r="DX39" s="656"/>
      <c r="DY39" s="656"/>
      <c r="DZ39" s="656"/>
      <c r="EA39" s="656"/>
      <c r="EB39" s="656"/>
      <c r="EC39" s="657"/>
    </row>
    <row r="40" spans="2:133" ht="11.25" customHeight="1">
      <c r="B40" s="620" t="s">
        <v>346</v>
      </c>
      <c r="C40" s="621"/>
      <c r="D40" s="621"/>
      <c r="E40" s="621"/>
      <c r="F40" s="621"/>
      <c r="G40" s="621"/>
      <c r="H40" s="621"/>
      <c r="I40" s="621"/>
      <c r="J40" s="621"/>
      <c r="K40" s="621"/>
      <c r="L40" s="621"/>
      <c r="M40" s="621"/>
      <c r="N40" s="621"/>
      <c r="O40" s="621"/>
      <c r="P40" s="621"/>
      <c r="Q40" s="622"/>
      <c r="R40" s="623">
        <v>62600</v>
      </c>
      <c r="S40" s="624"/>
      <c r="T40" s="624"/>
      <c r="U40" s="624"/>
      <c r="V40" s="624"/>
      <c r="W40" s="624"/>
      <c r="X40" s="624"/>
      <c r="Y40" s="625"/>
      <c r="Z40" s="626">
        <v>0.6</v>
      </c>
      <c r="AA40" s="626"/>
      <c r="AB40" s="626"/>
      <c r="AC40" s="626"/>
      <c r="AD40" s="627" t="s">
        <v>130</v>
      </c>
      <c r="AE40" s="627"/>
      <c r="AF40" s="627"/>
      <c r="AG40" s="627"/>
      <c r="AH40" s="627"/>
      <c r="AI40" s="627"/>
      <c r="AJ40" s="627"/>
      <c r="AK40" s="627"/>
      <c r="AL40" s="628" t="s">
        <v>130</v>
      </c>
      <c r="AM40" s="629"/>
      <c r="AN40" s="629"/>
      <c r="AO40" s="630"/>
      <c r="AQ40" s="686" t="s">
        <v>347</v>
      </c>
      <c r="AR40" s="687"/>
      <c r="AS40" s="687"/>
      <c r="AT40" s="687"/>
      <c r="AU40" s="687"/>
      <c r="AV40" s="687"/>
      <c r="AW40" s="687"/>
      <c r="AX40" s="687"/>
      <c r="AY40" s="688"/>
      <c r="AZ40" s="623" t="s">
        <v>130</v>
      </c>
      <c r="BA40" s="624"/>
      <c r="BB40" s="624"/>
      <c r="BC40" s="624"/>
      <c r="BD40" s="644"/>
      <c r="BE40" s="644"/>
      <c r="BF40" s="669"/>
      <c r="BG40" s="673" t="s">
        <v>348</v>
      </c>
      <c r="BH40" s="674"/>
      <c r="BI40" s="674"/>
      <c r="BJ40" s="674"/>
      <c r="BK40" s="674"/>
      <c r="BL40" s="223"/>
      <c r="BM40" s="621" t="s">
        <v>349</v>
      </c>
      <c r="BN40" s="621"/>
      <c r="BO40" s="621"/>
      <c r="BP40" s="621"/>
      <c r="BQ40" s="621"/>
      <c r="BR40" s="621"/>
      <c r="BS40" s="621"/>
      <c r="BT40" s="621"/>
      <c r="BU40" s="622"/>
      <c r="BV40" s="623">
        <v>105</v>
      </c>
      <c r="BW40" s="624"/>
      <c r="BX40" s="624"/>
      <c r="BY40" s="624"/>
      <c r="BZ40" s="624"/>
      <c r="CA40" s="624"/>
      <c r="CB40" s="633"/>
      <c r="CD40" s="620" t="s">
        <v>350</v>
      </c>
      <c r="CE40" s="621"/>
      <c r="CF40" s="621"/>
      <c r="CG40" s="621"/>
      <c r="CH40" s="621"/>
      <c r="CI40" s="621"/>
      <c r="CJ40" s="621"/>
      <c r="CK40" s="621"/>
      <c r="CL40" s="621"/>
      <c r="CM40" s="621"/>
      <c r="CN40" s="621"/>
      <c r="CO40" s="621"/>
      <c r="CP40" s="621"/>
      <c r="CQ40" s="622"/>
      <c r="CR40" s="623" t="s">
        <v>237</v>
      </c>
      <c r="CS40" s="624"/>
      <c r="CT40" s="624"/>
      <c r="CU40" s="624"/>
      <c r="CV40" s="624"/>
      <c r="CW40" s="624"/>
      <c r="CX40" s="624"/>
      <c r="CY40" s="625"/>
      <c r="CZ40" s="628" t="s">
        <v>130</v>
      </c>
      <c r="DA40" s="656"/>
      <c r="DB40" s="656"/>
      <c r="DC40" s="658"/>
      <c r="DD40" s="632" t="s">
        <v>130</v>
      </c>
      <c r="DE40" s="624"/>
      <c r="DF40" s="624"/>
      <c r="DG40" s="624"/>
      <c r="DH40" s="624"/>
      <c r="DI40" s="624"/>
      <c r="DJ40" s="624"/>
      <c r="DK40" s="625"/>
      <c r="DL40" s="632" t="s">
        <v>130</v>
      </c>
      <c r="DM40" s="624"/>
      <c r="DN40" s="624"/>
      <c r="DO40" s="624"/>
      <c r="DP40" s="624"/>
      <c r="DQ40" s="624"/>
      <c r="DR40" s="624"/>
      <c r="DS40" s="624"/>
      <c r="DT40" s="624"/>
      <c r="DU40" s="624"/>
      <c r="DV40" s="625"/>
      <c r="DW40" s="628" t="s">
        <v>130</v>
      </c>
      <c r="DX40" s="656"/>
      <c r="DY40" s="656"/>
      <c r="DZ40" s="656"/>
      <c r="EA40" s="656"/>
      <c r="EB40" s="656"/>
      <c r="EC40" s="657"/>
    </row>
    <row r="41" spans="2:133" ht="11.25" customHeight="1">
      <c r="B41" s="646" t="s">
        <v>351</v>
      </c>
      <c r="C41" s="647"/>
      <c r="D41" s="647"/>
      <c r="E41" s="647"/>
      <c r="F41" s="647"/>
      <c r="G41" s="647"/>
      <c r="H41" s="647"/>
      <c r="I41" s="647"/>
      <c r="J41" s="647"/>
      <c r="K41" s="647"/>
      <c r="L41" s="647"/>
      <c r="M41" s="647"/>
      <c r="N41" s="647"/>
      <c r="O41" s="647"/>
      <c r="P41" s="647"/>
      <c r="Q41" s="648"/>
      <c r="R41" s="695">
        <v>11214540</v>
      </c>
      <c r="S41" s="696"/>
      <c r="T41" s="696"/>
      <c r="U41" s="696"/>
      <c r="V41" s="696"/>
      <c r="W41" s="696"/>
      <c r="X41" s="696"/>
      <c r="Y41" s="700"/>
      <c r="Z41" s="701">
        <v>100</v>
      </c>
      <c r="AA41" s="701"/>
      <c r="AB41" s="701"/>
      <c r="AC41" s="701"/>
      <c r="AD41" s="702">
        <v>5367225</v>
      </c>
      <c r="AE41" s="702"/>
      <c r="AF41" s="702"/>
      <c r="AG41" s="702"/>
      <c r="AH41" s="702"/>
      <c r="AI41" s="702"/>
      <c r="AJ41" s="702"/>
      <c r="AK41" s="702"/>
      <c r="AL41" s="703">
        <v>100</v>
      </c>
      <c r="AM41" s="683"/>
      <c r="AN41" s="683"/>
      <c r="AO41" s="704"/>
      <c r="AQ41" s="686" t="s">
        <v>352</v>
      </c>
      <c r="AR41" s="687"/>
      <c r="AS41" s="687"/>
      <c r="AT41" s="687"/>
      <c r="AU41" s="687"/>
      <c r="AV41" s="687"/>
      <c r="AW41" s="687"/>
      <c r="AX41" s="687"/>
      <c r="AY41" s="688"/>
      <c r="AZ41" s="623">
        <v>194924</v>
      </c>
      <c r="BA41" s="624"/>
      <c r="BB41" s="624"/>
      <c r="BC41" s="624"/>
      <c r="BD41" s="644"/>
      <c r="BE41" s="644"/>
      <c r="BF41" s="669"/>
      <c r="BG41" s="673"/>
      <c r="BH41" s="674"/>
      <c r="BI41" s="674"/>
      <c r="BJ41" s="674"/>
      <c r="BK41" s="674"/>
      <c r="BL41" s="223"/>
      <c r="BM41" s="621" t="s">
        <v>353</v>
      </c>
      <c r="BN41" s="621"/>
      <c r="BO41" s="621"/>
      <c r="BP41" s="621"/>
      <c r="BQ41" s="621"/>
      <c r="BR41" s="621"/>
      <c r="BS41" s="621"/>
      <c r="BT41" s="621"/>
      <c r="BU41" s="622"/>
      <c r="BV41" s="623" t="s">
        <v>130</v>
      </c>
      <c r="BW41" s="624"/>
      <c r="BX41" s="624"/>
      <c r="BY41" s="624"/>
      <c r="BZ41" s="624"/>
      <c r="CA41" s="624"/>
      <c r="CB41" s="633"/>
      <c r="CD41" s="620" t="s">
        <v>354</v>
      </c>
      <c r="CE41" s="621"/>
      <c r="CF41" s="621"/>
      <c r="CG41" s="621"/>
      <c r="CH41" s="621"/>
      <c r="CI41" s="621"/>
      <c r="CJ41" s="621"/>
      <c r="CK41" s="621"/>
      <c r="CL41" s="621"/>
      <c r="CM41" s="621"/>
      <c r="CN41" s="621"/>
      <c r="CO41" s="621"/>
      <c r="CP41" s="621"/>
      <c r="CQ41" s="622"/>
      <c r="CR41" s="623" t="s">
        <v>130</v>
      </c>
      <c r="CS41" s="644"/>
      <c r="CT41" s="644"/>
      <c r="CU41" s="644"/>
      <c r="CV41" s="644"/>
      <c r="CW41" s="644"/>
      <c r="CX41" s="644"/>
      <c r="CY41" s="645"/>
      <c r="CZ41" s="628" t="s">
        <v>237</v>
      </c>
      <c r="DA41" s="656"/>
      <c r="DB41" s="656"/>
      <c r="DC41" s="658"/>
      <c r="DD41" s="632" t="s">
        <v>130</v>
      </c>
      <c r="DE41" s="644"/>
      <c r="DF41" s="644"/>
      <c r="DG41" s="644"/>
      <c r="DH41" s="644"/>
      <c r="DI41" s="644"/>
      <c r="DJ41" s="644"/>
      <c r="DK41" s="645"/>
      <c r="DL41" s="706"/>
      <c r="DM41" s="707"/>
      <c r="DN41" s="707"/>
      <c r="DO41" s="707"/>
      <c r="DP41" s="707"/>
      <c r="DQ41" s="707"/>
      <c r="DR41" s="707"/>
      <c r="DS41" s="707"/>
      <c r="DT41" s="707"/>
      <c r="DU41" s="707"/>
      <c r="DV41" s="708"/>
      <c r="DW41" s="697"/>
      <c r="DX41" s="698"/>
      <c r="DY41" s="698"/>
      <c r="DZ41" s="698"/>
      <c r="EA41" s="698"/>
      <c r="EB41" s="698"/>
      <c r="EC41" s="699"/>
    </row>
    <row r="42" spans="2:133" ht="11.25" customHeight="1">
      <c r="AQ42" s="692" t="s">
        <v>355</v>
      </c>
      <c r="AR42" s="693"/>
      <c r="AS42" s="693"/>
      <c r="AT42" s="693"/>
      <c r="AU42" s="693"/>
      <c r="AV42" s="693"/>
      <c r="AW42" s="693"/>
      <c r="AX42" s="693"/>
      <c r="AY42" s="694"/>
      <c r="AZ42" s="695">
        <v>765467</v>
      </c>
      <c r="BA42" s="696"/>
      <c r="BB42" s="696"/>
      <c r="BC42" s="696"/>
      <c r="BD42" s="682"/>
      <c r="BE42" s="682"/>
      <c r="BF42" s="684"/>
      <c r="BG42" s="675"/>
      <c r="BH42" s="676"/>
      <c r="BI42" s="676"/>
      <c r="BJ42" s="676"/>
      <c r="BK42" s="676"/>
      <c r="BL42" s="224"/>
      <c r="BM42" s="647" t="s">
        <v>356</v>
      </c>
      <c r="BN42" s="647"/>
      <c r="BO42" s="647"/>
      <c r="BP42" s="647"/>
      <c r="BQ42" s="647"/>
      <c r="BR42" s="647"/>
      <c r="BS42" s="647"/>
      <c r="BT42" s="647"/>
      <c r="BU42" s="648"/>
      <c r="BV42" s="695">
        <v>460</v>
      </c>
      <c r="BW42" s="696"/>
      <c r="BX42" s="696"/>
      <c r="BY42" s="696"/>
      <c r="BZ42" s="696"/>
      <c r="CA42" s="696"/>
      <c r="CB42" s="705"/>
      <c r="CD42" s="620" t="s">
        <v>357</v>
      </c>
      <c r="CE42" s="621"/>
      <c r="CF42" s="621"/>
      <c r="CG42" s="621"/>
      <c r="CH42" s="621"/>
      <c r="CI42" s="621"/>
      <c r="CJ42" s="621"/>
      <c r="CK42" s="621"/>
      <c r="CL42" s="621"/>
      <c r="CM42" s="621"/>
      <c r="CN42" s="621"/>
      <c r="CO42" s="621"/>
      <c r="CP42" s="621"/>
      <c r="CQ42" s="622"/>
      <c r="CR42" s="623">
        <v>1862393</v>
      </c>
      <c r="CS42" s="644"/>
      <c r="CT42" s="644"/>
      <c r="CU42" s="644"/>
      <c r="CV42" s="644"/>
      <c r="CW42" s="644"/>
      <c r="CX42" s="644"/>
      <c r="CY42" s="645"/>
      <c r="CZ42" s="628">
        <v>17.5</v>
      </c>
      <c r="DA42" s="656"/>
      <c r="DB42" s="656"/>
      <c r="DC42" s="658"/>
      <c r="DD42" s="632">
        <v>517642</v>
      </c>
      <c r="DE42" s="644"/>
      <c r="DF42" s="644"/>
      <c r="DG42" s="644"/>
      <c r="DH42" s="644"/>
      <c r="DI42" s="644"/>
      <c r="DJ42" s="644"/>
      <c r="DK42" s="645"/>
      <c r="DL42" s="706"/>
      <c r="DM42" s="707"/>
      <c r="DN42" s="707"/>
      <c r="DO42" s="707"/>
      <c r="DP42" s="707"/>
      <c r="DQ42" s="707"/>
      <c r="DR42" s="707"/>
      <c r="DS42" s="707"/>
      <c r="DT42" s="707"/>
      <c r="DU42" s="707"/>
      <c r="DV42" s="708"/>
      <c r="DW42" s="697"/>
      <c r="DX42" s="698"/>
      <c r="DY42" s="698"/>
      <c r="DZ42" s="698"/>
      <c r="EA42" s="698"/>
      <c r="EB42" s="698"/>
      <c r="EC42" s="699"/>
    </row>
    <row r="43" spans="2:133" ht="11.25" customHeight="1">
      <c r="B43" s="214" t="s">
        <v>358</v>
      </c>
      <c r="CD43" s="620" t="s">
        <v>359</v>
      </c>
      <c r="CE43" s="621"/>
      <c r="CF43" s="621"/>
      <c r="CG43" s="621"/>
      <c r="CH43" s="621"/>
      <c r="CI43" s="621"/>
      <c r="CJ43" s="621"/>
      <c r="CK43" s="621"/>
      <c r="CL43" s="621"/>
      <c r="CM43" s="621"/>
      <c r="CN43" s="621"/>
      <c r="CO43" s="621"/>
      <c r="CP43" s="621"/>
      <c r="CQ43" s="622"/>
      <c r="CR43" s="623">
        <v>45331</v>
      </c>
      <c r="CS43" s="644"/>
      <c r="CT43" s="644"/>
      <c r="CU43" s="644"/>
      <c r="CV43" s="644"/>
      <c r="CW43" s="644"/>
      <c r="CX43" s="644"/>
      <c r="CY43" s="645"/>
      <c r="CZ43" s="628">
        <v>0.4</v>
      </c>
      <c r="DA43" s="656"/>
      <c r="DB43" s="656"/>
      <c r="DC43" s="658"/>
      <c r="DD43" s="632">
        <v>44721</v>
      </c>
      <c r="DE43" s="644"/>
      <c r="DF43" s="644"/>
      <c r="DG43" s="644"/>
      <c r="DH43" s="644"/>
      <c r="DI43" s="644"/>
      <c r="DJ43" s="644"/>
      <c r="DK43" s="645"/>
      <c r="DL43" s="706"/>
      <c r="DM43" s="707"/>
      <c r="DN43" s="707"/>
      <c r="DO43" s="707"/>
      <c r="DP43" s="707"/>
      <c r="DQ43" s="707"/>
      <c r="DR43" s="707"/>
      <c r="DS43" s="707"/>
      <c r="DT43" s="707"/>
      <c r="DU43" s="707"/>
      <c r="DV43" s="708"/>
      <c r="DW43" s="697"/>
      <c r="DX43" s="698"/>
      <c r="DY43" s="698"/>
      <c r="DZ43" s="698"/>
      <c r="EA43" s="698"/>
      <c r="EB43" s="698"/>
      <c r="EC43" s="699"/>
    </row>
    <row r="44" spans="2:133" ht="11.25" customHeight="1">
      <c r="B44" s="709" t="s">
        <v>360</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307</v>
      </c>
      <c r="CE44" s="662"/>
      <c r="CF44" s="620" t="s">
        <v>361</v>
      </c>
      <c r="CG44" s="621"/>
      <c r="CH44" s="621"/>
      <c r="CI44" s="621"/>
      <c r="CJ44" s="621"/>
      <c r="CK44" s="621"/>
      <c r="CL44" s="621"/>
      <c r="CM44" s="621"/>
      <c r="CN44" s="621"/>
      <c r="CO44" s="621"/>
      <c r="CP44" s="621"/>
      <c r="CQ44" s="622"/>
      <c r="CR44" s="623">
        <v>914334</v>
      </c>
      <c r="CS44" s="624"/>
      <c r="CT44" s="624"/>
      <c r="CU44" s="624"/>
      <c r="CV44" s="624"/>
      <c r="CW44" s="624"/>
      <c r="CX44" s="624"/>
      <c r="CY44" s="625"/>
      <c r="CZ44" s="628">
        <v>8.6</v>
      </c>
      <c r="DA44" s="629"/>
      <c r="DB44" s="629"/>
      <c r="DC44" s="635"/>
      <c r="DD44" s="632">
        <v>301643</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c r="B45" s="709" t="s">
        <v>362</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363</v>
      </c>
      <c r="CG45" s="621"/>
      <c r="CH45" s="621"/>
      <c r="CI45" s="621"/>
      <c r="CJ45" s="621"/>
      <c r="CK45" s="621"/>
      <c r="CL45" s="621"/>
      <c r="CM45" s="621"/>
      <c r="CN45" s="621"/>
      <c r="CO45" s="621"/>
      <c r="CP45" s="621"/>
      <c r="CQ45" s="622"/>
      <c r="CR45" s="623">
        <v>479866</v>
      </c>
      <c r="CS45" s="644"/>
      <c r="CT45" s="644"/>
      <c r="CU45" s="644"/>
      <c r="CV45" s="644"/>
      <c r="CW45" s="644"/>
      <c r="CX45" s="644"/>
      <c r="CY45" s="645"/>
      <c r="CZ45" s="628">
        <v>4.5</v>
      </c>
      <c r="DA45" s="656"/>
      <c r="DB45" s="656"/>
      <c r="DC45" s="658"/>
      <c r="DD45" s="632">
        <v>52071</v>
      </c>
      <c r="DE45" s="644"/>
      <c r="DF45" s="644"/>
      <c r="DG45" s="644"/>
      <c r="DH45" s="644"/>
      <c r="DI45" s="644"/>
      <c r="DJ45" s="644"/>
      <c r="DK45" s="645"/>
      <c r="DL45" s="706"/>
      <c r="DM45" s="707"/>
      <c r="DN45" s="707"/>
      <c r="DO45" s="707"/>
      <c r="DP45" s="707"/>
      <c r="DQ45" s="707"/>
      <c r="DR45" s="707"/>
      <c r="DS45" s="707"/>
      <c r="DT45" s="707"/>
      <c r="DU45" s="707"/>
      <c r="DV45" s="708"/>
      <c r="DW45" s="697"/>
      <c r="DX45" s="698"/>
      <c r="DY45" s="698"/>
      <c r="DZ45" s="698"/>
      <c r="EA45" s="698"/>
      <c r="EB45" s="698"/>
      <c r="EC45" s="699"/>
    </row>
    <row r="46" spans="2:133" ht="11.25" customHeight="1">
      <c r="B46" s="225"/>
      <c r="CD46" s="663"/>
      <c r="CE46" s="664"/>
      <c r="CF46" s="620" t="s">
        <v>364</v>
      </c>
      <c r="CG46" s="621"/>
      <c r="CH46" s="621"/>
      <c r="CI46" s="621"/>
      <c r="CJ46" s="621"/>
      <c r="CK46" s="621"/>
      <c r="CL46" s="621"/>
      <c r="CM46" s="621"/>
      <c r="CN46" s="621"/>
      <c r="CO46" s="621"/>
      <c r="CP46" s="621"/>
      <c r="CQ46" s="622"/>
      <c r="CR46" s="623">
        <v>376349</v>
      </c>
      <c r="CS46" s="624"/>
      <c r="CT46" s="624"/>
      <c r="CU46" s="624"/>
      <c r="CV46" s="624"/>
      <c r="CW46" s="624"/>
      <c r="CX46" s="624"/>
      <c r="CY46" s="625"/>
      <c r="CZ46" s="628">
        <v>3.5</v>
      </c>
      <c r="DA46" s="629"/>
      <c r="DB46" s="629"/>
      <c r="DC46" s="635"/>
      <c r="DD46" s="632">
        <v>228753</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c r="B47" s="225"/>
      <c r="CD47" s="663"/>
      <c r="CE47" s="664"/>
      <c r="CF47" s="620" t="s">
        <v>365</v>
      </c>
      <c r="CG47" s="621"/>
      <c r="CH47" s="621"/>
      <c r="CI47" s="621"/>
      <c r="CJ47" s="621"/>
      <c r="CK47" s="621"/>
      <c r="CL47" s="621"/>
      <c r="CM47" s="621"/>
      <c r="CN47" s="621"/>
      <c r="CO47" s="621"/>
      <c r="CP47" s="621"/>
      <c r="CQ47" s="622"/>
      <c r="CR47" s="623">
        <v>948059</v>
      </c>
      <c r="CS47" s="644"/>
      <c r="CT47" s="644"/>
      <c r="CU47" s="644"/>
      <c r="CV47" s="644"/>
      <c r="CW47" s="644"/>
      <c r="CX47" s="644"/>
      <c r="CY47" s="645"/>
      <c r="CZ47" s="628">
        <v>8.9</v>
      </c>
      <c r="DA47" s="656"/>
      <c r="DB47" s="656"/>
      <c r="DC47" s="658"/>
      <c r="DD47" s="632">
        <v>215999</v>
      </c>
      <c r="DE47" s="644"/>
      <c r="DF47" s="644"/>
      <c r="DG47" s="644"/>
      <c r="DH47" s="644"/>
      <c r="DI47" s="644"/>
      <c r="DJ47" s="644"/>
      <c r="DK47" s="645"/>
      <c r="DL47" s="706"/>
      <c r="DM47" s="707"/>
      <c r="DN47" s="707"/>
      <c r="DO47" s="707"/>
      <c r="DP47" s="707"/>
      <c r="DQ47" s="707"/>
      <c r="DR47" s="707"/>
      <c r="DS47" s="707"/>
      <c r="DT47" s="707"/>
      <c r="DU47" s="707"/>
      <c r="DV47" s="708"/>
      <c r="DW47" s="697"/>
      <c r="DX47" s="698"/>
      <c r="DY47" s="698"/>
      <c r="DZ47" s="698"/>
      <c r="EA47" s="698"/>
      <c r="EB47" s="698"/>
      <c r="EC47" s="699"/>
    </row>
    <row r="48" spans="2:133">
      <c r="B48" s="225"/>
      <c r="CD48" s="665"/>
      <c r="CE48" s="666"/>
      <c r="CF48" s="620" t="s">
        <v>366</v>
      </c>
      <c r="CG48" s="621"/>
      <c r="CH48" s="621"/>
      <c r="CI48" s="621"/>
      <c r="CJ48" s="621"/>
      <c r="CK48" s="621"/>
      <c r="CL48" s="621"/>
      <c r="CM48" s="621"/>
      <c r="CN48" s="621"/>
      <c r="CO48" s="621"/>
      <c r="CP48" s="621"/>
      <c r="CQ48" s="622"/>
      <c r="CR48" s="623" t="s">
        <v>237</v>
      </c>
      <c r="CS48" s="624"/>
      <c r="CT48" s="624"/>
      <c r="CU48" s="624"/>
      <c r="CV48" s="624"/>
      <c r="CW48" s="624"/>
      <c r="CX48" s="624"/>
      <c r="CY48" s="625"/>
      <c r="CZ48" s="628" t="s">
        <v>130</v>
      </c>
      <c r="DA48" s="629"/>
      <c r="DB48" s="629"/>
      <c r="DC48" s="635"/>
      <c r="DD48" s="632" t="s">
        <v>130</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c r="B49" s="225"/>
      <c r="CD49" s="646" t="s">
        <v>367</v>
      </c>
      <c r="CE49" s="647"/>
      <c r="CF49" s="647"/>
      <c r="CG49" s="647"/>
      <c r="CH49" s="647"/>
      <c r="CI49" s="647"/>
      <c r="CJ49" s="647"/>
      <c r="CK49" s="647"/>
      <c r="CL49" s="647"/>
      <c r="CM49" s="647"/>
      <c r="CN49" s="647"/>
      <c r="CO49" s="647"/>
      <c r="CP49" s="647"/>
      <c r="CQ49" s="648"/>
      <c r="CR49" s="695">
        <v>10636428</v>
      </c>
      <c r="CS49" s="682"/>
      <c r="CT49" s="682"/>
      <c r="CU49" s="682"/>
      <c r="CV49" s="682"/>
      <c r="CW49" s="682"/>
      <c r="CX49" s="682"/>
      <c r="CY49" s="711"/>
      <c r="CZ49" s="703">
        <v>100</v>
      </c>
      <c r="DA49" s="712"/>
      <c r="DB49" s="712"/>
      <c r="DC49" s="713"/>
      <c r="DD49" s="714">
        <v>6750343</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zzfpgV8oLZEn4q8aHFfhf47o/bCOk9ZJ9rZwsQ0qvX2PhFOVHvF2rCL8O5380jrkky1WMlcYLH0JYEG1jk674w==" saltValue="GCdmuxMujag/6nh6Q54CQg=="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abSelected="1" topLeftCell="A19" zoomScale="70" zoomScaleNormal="25" zoomScaleSheetLayoutView="70" workbookViewId="0"/>
  </sheetViews>
  <sheetFormatPr defaultColWidth="0" defaultRowHeight="13.5" zeroHeight="1"/>
  <cols>
    <col min="1" max="130" width="2.75" style="231" customWidth="1"/>
    <col min="131" max="131" width="1.625" style="231" customWidth="1"/>
    <col min="132" max="16384" width="9" style="231" hidden="1"/>
  </cols>
  <sheetData>
    <row r="1" spans="1:131" ht="11.25" customHeight="1" thickBot="1">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c r="A2" s="721" t="s">
        <v>368</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369</v>
      </c>
      <c r="DK2" s="723"/>
      <c r="DL2" s="723"/>
      <c r="DM2" s="723"/>
      <c r="DN2" s="723"/>
      <c r="DO2" s="724"/>
      <c r="DP2" s="228"/>
      <c r="DQ2" s="722" t="s">
        <v>370</v>
      </c>
      <c r="DR2" s="723"/>
      <c r="DS2" s="723"/>
      <c r="DT2" s="723"/>
      <c r="DU2" s="723"/>
      <c r="DV2" s="723"/>
      <c r="DW2" s="723"/>
      <c r="DX2" s="723"/>
      <c r="DY2" s="723"/>
      <c r="DZ2" s="724"/>
      <c r="EA2" s="230"/>
    </row>
    <row r="3" spans="1:131" ht="11.25" customHeight="1">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c r="A4" s="725" t="s">
        <v>371</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372</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c r="A5" s="727" t="s">
        <v>373</v>
      </c>
      <c r="B5" s="728"/>
      <c r="C5" s="728"/>
      <c r="D5" s="728"/>
      <c r="E5" s="728"/>
      <c r="F5" s="728"/>
      <c r="G5" s="728"/>
      <c r="H5" s="728"/>
      <c r="I5" s="728"/>
      <c r="J5" s="728"/>
      <c r="K5" s="728"/>
      <c r="L5" s="728"/>
      <c r="M5" s="728"/>
      <c r="N5" s="728"/>
      <c r="O5" s="728"/>
      <c r="P5" s="729"/>
      <c r="Q5" s="733" t="s">
        <v>374</v>
      </c>
      <c r="R5" s="734"/>
      <c r="S5" s="734"/>
      <c r="T5" s="734"/>
      <c r="U5" s="735"/>
      <c r="V5" s="733" t="s">
        <v>375</v>
      </c>
      <c r="W5" s="734"/>
      <c r="X5" s="734"/>
      <c r="Y5" s="734"/>
      <c r="Z5" s="735"/>
      <c r="AA5" s="733" t="s">
        <v>376</v>
      </c>
      <c r="AB5" s="734"/>
      <c r="AC5" s="734"/>
      <c r="AD5" s="734"/>
      <c r="AE5" s="734"/>
      <c r="AF5" s="739" t="s">
        <v>377</v>
      </c>
      <c r="AG5" s="734"/>
      <c r="AH5" s="734"/>
      <c r="AI5" s="734"/>
      <c r="AJ5" s="740"/>
      <c r="AK5" s="734" t="s">
        <v>378</v>
      </c>
      <c r="AL5" s="734"/>
      <c r="AM5" s="734"/>
      <c r="AN5" s="734"/>
      <c r="AO5" s="735"/>
      <c r="AP5" s="733" t="s">
        <v>379</v>
      </c>
      <c r="AQ5" s="734"/>
      <c r="AR5" s="734"/>
      <c r="AS5" s="734"/>
      <c r="AT5" s="735"/>
      <c r="AU5" s="733" t="s">
        <v>380</v>
      </c>
      <c r="AV5" s="734"/>
      <c r="AW5" s="734"/>
      <c r="AX5" s="734"/>
      <c r="AY5" s="740"/>
      <c r="AZ5" s="232"/>
      <c r="BA5" s="232"/>
      <c r="BB5" s="232"/>
      <c r="BC5" s="232"/>
      <c r="BD5" s="232"/>
      <c r="BE5" s="233"/>
      <c r="BF5" s="233"/>
      <c r="BG5" s="233"/>
      <c r="BH5" s="233"/>
      <c r="BI5" s="233"/>
      <c r="BJ5" s="233"/>
      <c r="BK5" s="233"/>
      <c r="BL5" s="233"/>
      <c r="BM5" s="233"/>
      <c r="BN5" s="233"/>
      <c r="BO5" s="233"/>
      <c r="BP5" s="233"/>
      <c r="BQ5" s="727" t="s">
        <v>381</v>
      </c>
      <c r="BR5" s="728"/>
      <c r="BS5" s="728"/>
      <c r="BT5" s="728"/>
      <c r="BU5" s="728"/>
      <c r="BV5" s="728"/>
      <c r="BW5" s="728"/>
      <c r="BX5" s="728"/>
      <c r="BY5" s="728"/>
      <c r="BZ5" s="728"/>
      <c r="CA5" s="728"/>
      <c r="CB5" s="728"/>
      <c r="CC5" s="728"/>
      <c r="CD5" s="728"/>
      <c r="CE5" s="728"/>
      <c r="CF5" s="728"/>
      <c r="CG5" s="729"/>
      <c r="CH5" s="733" t="s">
        <v>382</v>
      </c>
      <c r="CI5" s="734"/>
      <c r="CJ5" s="734"/>
      <c r="CK5" s="734"/>
      <c r="CL5" s="735"/>
      <c r="CM5" s="733" t="s">
        <v>383</v>
      </c>
      <c r="CN5" s="734"/>
      <c r="CO5" s="734"/>
      <c r="CP5" s="734"/>
      <c r="CQ5" s="735"/>
      <c r="CR5" s="733" t="s">
        <v>384</v>
      </c>
      <c r="CS5" s="734"/>
      <c r="CT5" s="734"/>
      <c r="CU5" s="734"/>
      <c r="CV5" s="735"/>
      <c r="CW5" s="733" t="s">
        <v>385</v>
      </c>
      <c r="CX5" s="734"/>
      <c r="CY5" s="734"/>
      <c r="CZ5" s="734"/>
      <c r="DA5" s="735"/>
      <c r="DB5" s="733" t="s">
        <v>386</v>
      </c>
      <c r="DC5" s="734"/>
      <c r="DD5" s="734"/>
      <c r="DE5" s="734"/>
      <c r="DF5" s="735"/>
      <c r="DG5" s="763" t="s">
        <v>387</v>
      </c>
      <c r="DH5" s="764"/>
      <c r="DI5" s="764"/>
      <c r="DJ5" s="764"/>
      <c r="DK5" s="765"/>
      <c r="DL5" s="763" t="s">
        <v>388</v>
      </c>
      <c r="DM5" s="764"/>
      <c r="DN5" s="764"/>
      <c r="DO5" s="764"/>
      <c r="DP5" s="765"/>
      <c r="DQ5" s="733" t="s">
        <v>389</v>
      </c>
      <c r="DR5" s="734"/>
      <c r="DS5" s="734"/>
      <c r="DT5" s="734"/>
      <c r="DU5" s="735"/>
      <c r="DV5" s="733" t="s">
        <v>380</v>
      </c>
      <c r="DW5" s="734"/>
      <c r="DX5" s="734"/>
      <c r="DY5" s="734"/>
      <c r="DZ5" s="740"/>
      <c r="EA5" s="234"/>
    </row>
    <row r="6" spans="1:131" s="235" customFormat="1" ht="26.25" customHeight="1" thickBot="1">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c r="A7" s="236">
        <v>1</v>
      </c>
      <c r="B7" s="749" t="s">
        <v>390</v>
      </c>
      <c r="C7" s="750"/>
      <c r="D7" s="750"/>
      <c r="E7" s="750"/>
      <c r="F7" s="750"/>
      <c r="G7" s="750"/>
      <c r="H7" s="750"/>
      <c r="I7" s="750"/>
      <c r="J7" s="750"/>
      <c r="K7" s="750"/>
      <c r="L7" s="750"/>
      <c r="M7" s="750"/>
      <c r="N7" s="750"/>
      <c r="O7" s="750"/>
      <c r="P7" s="751"/>
      <c r="Q7" s="752">
        <v>11222</v>
      </c>
      <c r="R7" s="753"/>
      <c r="S7" s="753"/>
      <c r="T7" s="753"/>
      <c r="U7" s="753"/>
      <c r="V7" s="753">
        <v>10644</v>
      </c>
      <c r="W7" s="753"/>
      <c r="X7" s="753"/>
      <c r="Y7" s="753"/>
      <c r="Z7" s="753"/>
      <c r="AA7" s="753">
        <v>578</v>
      </c>
      <c r="AB7" s="753"/>
      <c r="AC7" s="753"/>
      <c r="AD7" s="753"/>
      <c r="AE7" s="754"/>
      <c r="AF7" s="755">
        <v>473</v>
      </c>
      <c r="AG7" s="756"/>
      <c r="AH7" s="756"/>
      <c r="AI7" s="756"/>
      <c r="AJ7" s="757"/>
      <c r="AK7" s="758">
        <v>736</v>
      </c>
      <c r="AL7" s="759"/>
      <c r="AM7" s="759"/>
      <c r="AN7" s="759"/>
      <c r="AO7" s="759"/>
      <c r="AP7" s="759">
        <v>7627</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t="s">
        <v>579</v>
      </c>
      <c r="BT7" s="747"/>
      <c r="BU7" s="747"/>
      <c r="BV7" s="747"/>
      <c r="BW7" s="747"/>
      <c r="BX7" s="747"/>
      <c r="BY7" s="747"/>
      <c r="BZ7" s="747"/>
      <c r="CA7" s="747"/>
      <c r="CB7" s="747"/>
      <c r="CC7" s="747"/>
      <c r="CD7" s="747"/>
      <c r="CE7" s="747"/>
      <c r="CF7" s="747"/>
      <c r="CG7" s="762"/>
      <c r="CH7" s="743">
        <v>-1</v>
      </c>
      <c r="CI7" s="744"/>
      <c r="CJ7" s="744"/>
      <c r="CK7" s="744"/>
      <c r="CL7" s="745"/>
      <c r="CM7" s="743">
        <v>65</v>
      </c>
      <c r="CN7" s="744"/>
      <c r="CO7" s="744"/>
      <c r="CP7" s="744"/>
      <c r="CQ7" s="745"/>
      <c r="CR7" s="743">
        <v>32</v>
      </c>
      <c r="CS7" s="744"/>
      <c r="CT7" s="744"/>
      <c r="CU7" s="744"/>
      <c r="CV7" s="745"/>
      <c r="CW7" s="743" t="s">
        <v>580</v>
      </c>
      <c r="CX7" s="744"/>
      <c r="CY7" s="744"/>
      <c r="CZ7" s="744"/>
      <c r="DA7" s="745"/>
      <c r="DB7" s="743" t="s">
        <v>580</v>
      </c>
      <c r="DC7" s="744"/>
      <c r="DD7" s="744"/>
      <c r="DE7" s="744"/>
      <c r="DF7" s="745"/>
      <c r="DG7" s="743" t="s">
        <v>580</v>
      </c>
      <c r="DH7" s="744"/>
      <c r="DI7" s="744"/>
      <c r="DJ7" s="744"/>
      <c r="DK7" s="745"/>
      <c r="DL7" s="743" t="s">
        <v>580</v>
      </c>
      <c r="DM7" s="744"/>
      <c r="DN7" s="744"/>
      <c r="DO7" s="744"/>
      <c r="DP7" s="745"/>
      <c r="DQ7" s="743" t="s">
        <v>580</v>
      </c>
      <c r="DR7" s="744"/>
      <c r="DS7" s="744"/>
      <c r="DT7" s="744"/>
      <c r="DU7" s="745"/>
      <c r="DV7" s="746"/>
      <c r="DW7" s="747"/>
      <c r="DX7" s="747"/>
      <c r="DY7" s="747"/>
      <c r="DZ7" s="748"/>
      <c r="EA7" s="234"/>
    </row>
    <row r="8" spans="1:131" s="235" customFormat="1" ht="26.25" customHeight="1">
      <c r="A8" s="238">
        <v>2</v>
      </c>
      <c r="B8" s="780" t="s">
        <v>391</v>
      </c>
      <c r="C8" s="781"/>
      <c r="D8" s="781"/>
      <c r="E8" s="781"/>
      <c r="F8" s="781"/>
      <c r="G8" s="781"/>
      <c r="H8" s="781"/>
      <c r="I8" s="781"/>
      <c r="J8" s="781"/>
      <c r="K8" s="781"/>
      <c r="L8" s="781"/>
      <c r="M8" s="781"/>
      <c r="N8" s="781"/>
      <c r="O8" s="781"/>
      <c r="P8" s="782"/>
      <c r="Q8" s="783">
        <v>0</v>
      </c>
      <c r="R8" s="784"/>
      <c r="S8" s="784"/>
      <c r="T8" s="784"/>
      <c r="U8" s="784"/>
      <c r="V8" s="784">
        <v>0</v>
      </c>
      <c r="W8" s="784"/>
      <c r="X8" s="784"/>
      <c r="Y8" s="784"/>
      <c r="Z8" s="784"/>
      <c r="AA8" s="784">
        <v>0</v>
      </c>
      <c r="AB8" s="784"/>
      <c r="AC8" s="784"/>
      <c r="AD8" s="784"/>
      <c r="AE8" s="785"/>
      <c r="AF8" s="786" t="s">
        <v>130</v>
      </c>
      <c r="AG8" s="787"/>
      <c r="AH8" s="787"/>
      <c r="AI8" s="787"/>
      <c r="AJ8" s="788"/>
      <c r="AK8" s="769">
        <v>0</v>
      </c>
      <c r="AL8" s="770"/>
      <c r="AM8" s="770"/>
      <c r="AN8" s="770"/>
      <c r="AO8" s="770"/>
      <c r="AP8" s="770">
        <v>0</v>
      </c>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c r="BT8" s="774"/>
      <c r="BU8" s="774"/>
      <c r="BV8" s="774"/>
      <c r="BW8" s="774"/>
      <c r="BX8" s="774"/>
      <c r="BY8" s="774"/>
      <c r="BZ8" s="774"/>
      <c r="CA8" s="774"/>
      <c r="CB8" s="774"/>
      <c r="CC8" s="774"/>
      <c r="CD8" s="774"/>
      <c r="CE8" s="774"/>
      <c r="CF8" s="774"/>
      <c r="CG8" s="775"/>
      <c r="CH8" s="776"/>
      <c r="CI8" s="777"/>
      <c r="CJ8" s="777"/>
      <c r="CK8" s="777"/>
      <c r="CL8" s="778"/>
      <c r="CM8" s="776"/>
      <c r="CN8" s="777"/>
      <c r="CO8" s="777"/>
      <c r="CP8" s="777"/>
      <c r="CQ8" s="778"/>
      <c r="CR8" s="776"/>
      <c r="CS8" s="777"/>
      <c r="CT8" s="777"/>
      <c r="CU8" s="777"/>
      <c r="CV8" s="778"/>
      <c r="CW8" s="776"/>
      <c r="CX8" s="777"/>
      <c r="CY8" s="777"/>
      <c r="CZ8" s="777"/>
      <c r="DA8" s="778"/>
      <c r="DB8" s="776"/>
      <c r="DC8" s="777"/>
      <c r="DD8" s="777"/>
      <c r="DE8" s="777"/>
      <c r="DF8" s="778"/>
      <c r="DG8" s="776"/>
      <c r="DH8" s="777"/>
      <c r="DI8" s="777"/>
      <c r="DJ8" s="777"/>
      <c r="DK8" s="778"/>
      <c r="DL8" s="776"/>
      <c r="DM8" s="777"/>
      <c r="DN8" s="777"/>
      <c r="DO8" s="777"/>
      <c r="DP8" s="778"/>
      <c r="DQ8" s="776"/>
      <c r="DR8" s="777"/>
      <c r="DS8" s="777"/>
      <c r="DT8" s="777"/>
      <c r="DU8" s="778"/>
      <c r="DV8" s="773"/>
      <c r="DW8" s="774"/>
      <c r="DX8" s="774"/>
      <c r="DY8" s="774"/>
      <c r="DZ8" s="779"/>
      <c r="EA8" s="234"/>
    </row>
    <row r="9" spans="1:131" s="235" customFormat="1" ht="26.25" customHeight="1">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c r="BT9" s="774"/>
      <c r="BU9" s="774"/>
      <c r="BV9" s="774"/>
      <c r="BW9" s="774"/>
      <c r="BX9" s="774"/>
      <c r="BY9" s="774"/>
      <c r="BZ9" s="774"/>
      <c r="CA9" s="774"/>
      <c r="CB9" s="774"/>
      <c r="CC9" s="774"/>
      <c r="CD9" s="774"/>
      <c r="CE9" s="774"/>
      <c r="CF9" s="774"/>
      <c r="CG9" s="775"/>
      <c r="CH9" s="776"/>
      <c r="CI9" s="777"/>
      <c r="CJ9" s="777"/>
      <c r="CK9" s="777"/>
      <c r="CL9" s="778"/>
      <c r="CM9" s="776"/>
      <c r="CN9" s="777"/>
      <c r="CO9" s="777"/>
      <c r="CP9" s="777"/>
      <c r="CQ9" s="778"/>
      <c r="CR9" s="776"/>
      <c r="CS9" s="777"/>
      <c r="CT9" s="777"/>
      <c r="CU9" s="777"/>
      <c r="CV9" s="778"/>
      <c r="CW9" s="776"/>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4"/>
    </row>
    <row r="10" spans="1:131" s="235" customFormat="1" ht="26.25" customHeight="1">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392</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c r="A23" s="240" t="s">
        <v>393</v>
      </c>
      <c r="B23" s="789" t="s">
        <v>394</v>
      </c>
      <c r="C23" s="790"/>
      <c r="D23" s="790"/>
      <c r="E23" s="790"/>
      <c r="F23" s="790"/>
      <c r="G23" s="790"/>
      <c r="H23" s="790"/>
      <c r="I23" s="790"/>
      <c r="J23" s="790"/>
      <c r="K23" s="790"/>
      <c r="L23" s="790"/>
      <c r="M23" s="790"/>
      <c r="N23" s="790"/>
      <c r="O23" s="790"/>
      <c r="P23" s="791"/>
      <c r="Q23" s="792"/>
      <c r="R23" s="793"/>
      <c r="S23" s="793"/>
      <c r="T23" s="793"/>
      <c r="U23" s="793"/>
      <c r="V23" s="793"/>
      <c r="W23" s="793"/>
      <c r="X23" s="793"/>
      <c r="Y23" s="793"/>
      <c r="Z23" s="793"/>
      <c r="AA23" s="793"/>
      <c r="AB23" s="793"/>
      <c r="AC23" s="793"/>
      <c r="AD23" s="793"/>
      <c r="AE23" s="794"/>
      <c r="AF23" s="795">
        <v>473</v>
      </c>
      <c r="AG23" s="793"/>
      <c r="AH23" s="793"/>
      <c r="AI23" s="793"/>
      <c r="AJ23" s="796"/>
      <c r="AK23" s="797"/>
      <c r="AL23" s="798"/>
      <c r="AM23" s="798"/>
      <c r="AN23" s="798"/>
      <c r="AO23" s="798"/>
      <c r="AP23" s="793"/>
      <c r="AQ23" s="793"/>
      <c r="AR23" s="793"/>
      <c r="AS23" s="793"/>
      <c r="AT23" s="793"/>
      <c r="AU23" s="809"/>
      <c r="AV23" s="809"/>
      <c r="AW23" s="809"/>
      <c r="AX23" s="809"/>
      <c r="AY23" s="810"/>
      <c r="AZ23" s="811" t="s">
        <v>395</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c r="A24" s="808" t="s">
        <v>396</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c r="A25" s="725" t="s">
        <v>397</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c r="A26" s="727" t="s">
        <v>373</v>
      </c>
      <c r="B26" s="728"/>
      <c r="C26" s="728"/>
      <c r="D26" s="728"/>
      <c r="E26" s="728"/>
      <c r="F26" s="728"/>
      <c r="G26" s="728"/>
      <c r="H26" s="728"/>
      <c r="I26" s="728"/>
      <c r="J26" s="728"/>
      <c r="K26" s="728"/>
      <c r="L26" s="728"/>
      <c r="M26" s="728"/>
      <c r="N26" s="728"/>
      <c r="O26" s="728"/>
      <c r="P26" s="729"/>
      <c r="Q26" s="733" t="s">
        <v>398</v>
      </c>
      <c r="R26" s="734"/>
      <c r="S26" s="734"/>
      <c r="T26" s="734"/>
      <c r="U26" s="735"/>
      <c r="V26" s="733" t="s">
        <v>399</v>
      </c>
      <c r="W26" s="734"/>
      <c r="X26" s="734"/>
      <c r="Y26" s="734"/>
      <c r="Z26" s="735"/>
      <c r="AA26" s="733" t="s">
        <v>400</v>
      </c>
      <c r="AB26" s="734"/>
      <c r="AC26" s="734"/>
      <c r="AD26" s="734"/>
      <c r="AE26" s="734"/>
      <c r="AF26" s="814" t="s">
        <v>401</v>
      </c>
      <c r="AG26" s="815"/>
      <c r="AH26" s="815"/>
      <c r="AI26" s="815"/>
      <c r="AJ26" s="816"/>
      <c r="AK26" s="734" t="s">
        <v>402</v>
      </c>
      <c r="AL26" s="734"/>
      <c r="AM26" s="734"/>
      <c r="AN26" s="734"/>
      <c r="AO26" s="735"/>
      <c r="AP26" s="733" t="s">
        <v>403</v>
      </c>
      <c r="AQ26" s="734"/>
      <c r="AR26" s="734"/>
      <c r="AS26" s="734"/>
      <c r="AT26" s="735"/>
      <c r="AU26" s="733" t="s">
        <v>404</v>
      </c>
      <c r="AV26" s="734"/>
      <c r="AW26" s="734"/>
      <c r="AX26" s="734"/>
      <c r="AY26" s="735"/>
      <c r="AZ26" s="733" t="s">
        <v>405</v>
      </c>
      <c r="BA26" s="734"/>
      <c r="BB26" s="734"/>
      <c r="BC26" s="734"/>
      <c r="BD26" s="735"/>
      <c r="BE26" s="733" t="s">
        <v>380</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c r="A28" s="242">
        <v>1</v>
      </c>
      <c r="B28" s="749" t="s">
        <v>406</v>
      </c>
      <c r="C28" s="750"/>
      <c r="D28" s="750"/>
      <c r="E28" s="750"/>
      <c r="F28" s="750"/>
      <c r="G28" s="750"/>
      <c r="H28" s="750"/>
      <c r="I28" s="750"/>
      <c r="J28" s="750"/>
      <c r="K28" s="750"/>
      <c r="L28" s="750"/>
      <c r="M28" s="750"/>
      <c r="N28" s="750"/>
      <c r="O28" s="750"/>
      <c r="P28" s="751"/>
      <c r="Q28" s="822">
        <v>2162</v>
      </c>
      <c r="R28" s="823"/>
      <c r="S28" s="823"/>
      <c r="T28" s="823"/>
      <c r="U28" s="823"/>
      <c r="V28" s="823">
        <v>2102</v>
      </c>
      <c r="W28" s="823"/>
      <c r="X28" s="823"/>
      <c r="Y28" s="823"/>
      <c r="Z28" s="823"/>
      <c r="AA28" s="823">
        <v>60</v>
      </c>
      <c r="AB28" s="823"/>
      <c r="AC28" s="823"/>
      <c r="AD28" s="823"/>
      <c r="AE28" s="824"/>
      <c r="AF28" s="825">
        <v>60</v>
      </c>
      <c r="AG28" s="823"/>
      <c r="AH28" s="823"/>
      <c r="AI28" s="823"/>
      <c r="AJ28" s="826"/>
      <c r="AK28" s="827">
        <v>195</v>
      </c>
      <c r="AL28" s="828"/>
      <c r="AM28" s="828"/>
      <c r="AN28" s="828"/>
      <c r="AO28" s="828"/>
      <c r="AP28" s="828" t="s">
        <v>580</v>
      </c>
      <c r="AQ28" s="828"/>
      <c r="AR28" s="828"/>
      <c r="AS28" s="828"/>
      <c r="AT28" s="828"/>
      <c r="AU28" s="828"/>
      <c r="AV28" s="828"/>
      <c r="AW28" s="828"/>
      <c r="AX28" s="828"/>
      <c r="AY28" s="828"/>
      <c r="AZ28" s="829"/>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c r="A29" s="242">
        <v>2</v>
      </c>
      <c r="B29" s="780" t="s">
        <v>407</v>
      </c>
      <c r="C29" s="781"/>
      <c r="D29" s="781"/>
      <c r="E29" s="781"/>
      <c r="F29" s="781"/>
      <c r="G29" s="781"/>
      <c r="H29" s="781"/>
      <c r="I29" s="781"/>
      <c r="J29" s="781"/>
      <c r="K29" s="781"/>
      <c r="L29" s="781"/>
      <c r="M29" s="781"/>
      <c r="N29" s="781"/>
      <c r="O29" s="781"/>
      <c r="P29" s="782"/>
      <c r="Q29" s="783">
        <v>2261</v>
      </c>
      <c r="R29" s="784"/>
      <c r="S29" s="784"/>
      <c r="T29" s="784"/>
      <c r="U29" s="784"/>
      <c r="V29" s="784">
        <v>2131</v>
      </c>
      <c r="W29" s="784"/>
      <c r="X29" s="784"/>
      <c r="Y29" s="784"/>
      <c r="Z29" s="784"/>
      <c r="AA29" s="784">
        <v>130</v>
      </c>
      <c r="AB29" s="784"/>
      <c r="AC29" s="784"/>
      <c r="AD29" s="784"/>
      <c r="AE29" s="785"/>
      <c r="AF29" s="786">
        <v>130</v>
      </c>
      <c r="AG29" s="787"/>
      <c r="AH29" s="787"/>
      <c r="AI29" s="787"/>
      <c r="AJ29" s="788"/>
      <c r="AK29" s="834">
        <v>393</v>
      </c>
      <c r="AL29" s="830"/>
      <c r="AM29" s="830"/>
      <c r="AN29" s="830"/>
      <c r="AO29" s="830"/>
      <c r="AP29" s="830" t="s">
        <v>580</v>
      </c>
      <c r="AQ29" s="830"/>
      <c r="AR29" s="830"/>
      <c r="AS29" s="830"/>
      <c r="AT29" s="830"/>
      <c r="AU29" s="830"/>
      <c r="AV29" s="830"/>
      <c r="AW29" s="830"/>
      <c r="AX29" s="830"/>
      <c r="AY29" s="830"/>
      <c r="AZ29" s="831"/>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c r="A30" s="242">
        <v>3</v>
      </c>
      <c r="B30" s="780" t="s">
        <v>408</v>
      </c>
      <c r="C30" s="781"/>
      <c r="D30" s="781"/>
      <c r="E30" s="781"/>
      <c r="F30" s="781"/>
      <c r="G30" s="781"/>
      <c r="H30" s="781"/>
      <c r="I30" s="781"/>
      <c r="J30" s="781"/>
      <c r="K30" s="781"/>
      <c r="L30" s="781"/>
      <c r="M30" s="781"/>
      <c r="N30" s="781"/>
      <c r="O30" s="781"/>
      <c r="P30" s="782"/>
      <c r="Q30" s="783">
        <v>245</v>
      </c>
      <c r="R30" s="784"/>
      <c r="S30" s="784"/>
      <c r="T30" s="784"/>
      <c r="U30" s="784"/>
      <c r="V30" s="784">
        <v>244</v>
      </c>
      <c r="W30" s="784"/>
      <c r="X30" s="784"/>
      <c r="Y30" s="784"/>
      <c r="Z30" s="784"/>
      <c r="AA30" s="784">
        <v>1</v>
      </c>
      <c r="AB30" s="784"/>
      <c r="AC30" s="784"/>
      <c r="AD30" s="784"/>
      <c r="AE30" s="785"/>
      <c r="AF30" s="786">
        <v>1</v>
      </c>
      <c r="AG30" s="787"/>
      <c r="AH30" s="787"/>
      <c r="AI30" s="787"/>
      <c r="AJ30" s="788"/>
      <c r="AK30" s="834">
        <v>81</v>
      </c>
      <c r="AL30" s="830"/>
      <c r="AM30" s="830"/>
      <c r="AN30" s="830"/>
      <c r="AO30" s="830"/>
      <c r="AP30" s="830" t="s">
        <v>580</v>
      </c>
      <c r="AQ30" s="830"/>
      <c r="AR30" s="830"/>
      <c r="AS30" s="830"/>
      <c r="AT30" s="830"/>
      <c r="AU30" s="830"/>
      <c r="AV30" s="830"/>
      <c r="AW30" s="830"/>
      <c r="AX30" s="830"/>
      <c r="AY30" s="830"/>
      <c r="AZ30" s="831"/>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c r="A31" s="242">
        <v>4</v>
      </c>
      <c r="B31" s="780" t="s">
        <v>409</v>
      </c>
      <c r="C31" s="781"/>
      <c r="D31" s="781"/>
      <c r="E31" s="781"/>
      <c r="F31" s="781"/>
      <c r="G31" s="781"/>
      <c r="H31" s="781"/>
      <c r="I31" s="781"/>
      <c r="J31" s="781"/>
      <c r="K31" s="781"/>
      <c r="L31" s="781"/>
      <c r="M31" s="781"/>
      <c r="N31" s="781"/>
      <c r="O31" s="781"/>
      <c r="P31" s="782"/>
      <c r="Q31" s="783">
        <v>212</v>
      </c>
      <c r="R31" s="784"/>
      <c r="S31" s="784"/>
      <c r="T31" s="784"/>
      <c r="U31" s="784"/>
      <c r="V31" s="784">
        <v>158</v>
      </c>
      <c r="W31" s="784"/>
      <c r="X31" s="784"/>
      <c r="Y31" s="784"/>
      <c r="Z31" s="784"/>
      <c r="AA31" s="784">
        <v>54</v>
      </c>
      <c r="AB31" s="784"/>
      <c r="AC31" s="784"/>
      <c r="AD31" s="784"/>
      <c r="AE31" s="785"/>
      <c r="AF31" s="786">
        <v>349</v>
      </c>
      <c r="AG31" s="787"/>
      <c r="AH31" s="787"/>
      <c r="AI31" s="787"/>
      <c r="AJ31" s="788"/>
      <c r="AK31" s="834">
        <v>0</v>
      </c>
      <c r="AL31" s="830"/>
      <c r="AM31" s="830"/>
      <c r="AN31" s="830"/>
      <c r="AO31" s="830"/>
      <c r="AP31" s="830">
        <v>265</v>
      </c>
      <c r="AQ31" s="830"/>
      <c r="AR31" s="830"/>
      <c r="AS31" s="830"/>
      <c r="AT31" s="830"/>
      <c r="AU31" s="830"/>
      <c r="AV31" s="830"/>
      <c r="AW31" s="830"/>
      <c r="AX31" s="830"/>
      <c r="AY31" s="830"/>
      <c r="AZ31" s="831"/>
      <c r="BA31" s="831"/>
      <c r="BB31" s="831"/>
      <c r="BC31" s="831"/>
      <c r="BD31" s="831"/>
      <c r="BE31" s="832" t="s">
        <v>410</v>
      </c>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c r="A32" s="242">
        <v>5</v>
      </c>
      <c r="B32" s="780" t="s">
        <v>411</v>
      </c>
      <c r="C32" s="781"/>
      <c r="D32" s="781"/>
      <c r="E32" s="781"/>
      <c r="F32" s="781"/>
      <c r="G32" s="781"/>
      <c r="H32" s="781"/>
      <c r="I32" s="781"/>
      <c r="J32" s="781"/>
      <c r="K32" s="781"/>
      <c r="L32" s="781"/>
      <c r="M32" s="781"/>
      <c r="N32" s="781"/>
      <c r="O32" s="781"/>
      <c r="P32" s="782"/>
      <c r="Q32" s="783">
        <v>43</v>
      </c>
      <c r="R32" s="784"/>
      <c r="S32" s="784"/>
      <c r="T32" s="784"/>
      <c r="U32" s="784"/>
      <c r="V32" s="784">
        <v>43</v>
      </c>
      <c r="W32" s="784"/>
      <c r="X32" s="784"/>
      <c r="Y32" s="784"/>
      <c r="Z32" s="784"/>
      <c r="AA32" s="784">
        <v>0</v>
      </c>
      <c r="AB32" s="784"/>
      <c r="AC32" s="784"/>
      <c r="AD32" s="784"/>
      <c r="AE32" s="785"/>
      <c r="AF32" s="786" t="s">
        <v>130</v>
      </c>
      <c r="AG32" s="787"/>
      <c r="AH32" s="787"/>
      <c r="AI32" s="787"/>
      <c r="AJ32" s="788"/>
      <c r="AK32" s="834">
        <v>40</v>
      </c>
      <c r="AL32" s="830"/>
      <c r="AM32" s="830"/>
      <c r="AN32" s="830"/>
      <c r="AO32" s="830"/>
      <c r="AP32" s="830" t="s">
        <v>580</v>
      </c>
      <c r="AQ32" s="830"/>
      <c r="AR32" s="830"/>
      <c r="AS32" s="830"/>
      <c r="AT32" s="830"/>
      <c r="AU32" s="830"/>
      <c r="AV32" s="830"/>
      <c r="AW32" s="830"/>
      <c r="AX32" s="830"/>
      <c r="AY32" s="830"/>
      <c r="AZ32" s="831"/>
      <c r="BA32" s="831"/>
      <c r="BB32" s="831"/>
      <c r="BC32" s="831"/>
      <c r="BD32" s="831"/>
      <c r="BE32" s="832" t="s">
        <v>412</v>
      </c>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c r="A33" s="242">
        <v>6</v>
      </c>
      <c r="B33" s="780"/>
      <c r="C33" s="781"/>
      <c r="D33" s="781"/>
      <c r="E33" s="781"/>
      <c r="F33" s="781"/>
      <c r="G33" s="781"/>
      <c r="H33" s="781"/>
      <c r="I33" s="781"/>
      <c r="J33" s="781"/>
      <c r="K33" s="781"/>
      <c r="L33" s="781"/>
      <c r="M33" s="781"/>
      <c r="N33" s="781"/>
      <c r="O33" s="781"/>
      <c r="P33" s="782"/>
      <c r="Q33" s="783"/>
      <c r="R33" s="784"/>
      <c r="S33" s="784"/>
      <c r="T33" s="784"/>
      <c r="U33" s="784"/>
      <c r="V33" s="784"/>
      <c r="W33" s="784"/>
      <c r="X33" s="784"/>
      <c r="Y33" s="784"/>
      <c r="Z33" s="784"/>
      <c r="AA33" s="784"/>
      <c r="AB33" s="784"/>
      <c r="AC33" s="784"/>
      <c r="AD33" s="784"/>
      <c r="AE33" s="785"/>
      <c r="AF33" s="786"/>
      <c r="AG33" s="787"/>
      <c r="AH33" s="787"/>
      <c r="AI33" s="787"/>
      <c r="AJ33" s="788"/>
      <c r="AK33" s="834"/>
      <c r="AL33" s="830"/>
      <c r="AM33" s="830"/>
      <c r="AN33" s="830"/>
      <c r="AO33" s="830"/>
      <c r="AP33" s="830"/>
      <c r="AQ33" s="830"/>
      <c r="AR33" s="830"/>
      <c r="AS33" s="830"/>
      <c r="AT33" s="830"/>
      <c r="AU33" s="830"/>
      <c r="AV33" s="830"/>
      <c r="AW33" s="830"/>
      <c r="AX33" s="830"/>
      <c r="AY33" s="830"/>
      <c r="AZ33" s="831"/>
      <c r="BA33" s="831"/>
      <c r="BB33" s="831"/>
      <c r="BC33" s="831"/>
      <c r="BD33" s="831"/>
      <c r="BE33" s="832"/>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c r="A34" s="242">
        <v>7</v>
      </c>
      <c r="B34" s="780"/>
      <c r="C34" s="781"/>
      <c r="D34" s="781"/>
      <c r="E34" s="781"/>
      <c r="F34" s="781"/>
      <c r="G34" s="781"/>
      <c r="H34" s="781"/>
      <c r="I34" s="781"/>
      <c r="J34" s="781"/>
      <c r="K34" s="781"/>
      <c r="L34" s="781"/>
      <c r="M34" s="781"/>
      <c r="N34" s="781"/>
      <c r="O34" s="781"/>
      <c r="P34" s="782"/>
      <c r="Q34" s="783"/>
      <c r="R34" s="784"/>
      <c r="S34" s="784"/>
      <c r="T34" s="784"/>
      <c r="U34" s="784"/>
      <c r="V34" s="784"/>
      <c r="W34" s="784"/>
      <c r="X34" s="784"/>
      <c r="Y34" s="784"/>
      <c r="Z34" s="784"/>
      <c r="AA34" s="784"/>
      <c r="AB34" s="784"/>
      <c r="AC34" s="784"/>
      <c r="AD34" s="784"/>
      <c r="AE34" s="785"/>
      <c r="AF34" s="786"/>
      <c r="AG34" s="787"/>
      <c r="AH34" s="787"/>
      <c r="AI34" s="787"/>
      <c r="AJ34" s="788"/>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413</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c r="A63" s="240" t="s">
        <v>393</v>
      </c>
      <c r="B63" s="789" t="s">
        <v>414</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540</v>
      </c>
      <c r="AG63" s="844"/>
      <c r="AH63" s="844"/>
      <c r="AI63" s="844"/>
      <c r="AJ63" s="845"/>
      <c r="AK63" s="846"/>
      <c r="AL63" s="841"/>
      <c r="AM63" s="841"/>
      <c r="AN63" s="841"/>
      <c r="AO63" s="841"/>
      <c r="AP63" s="844"/>
      <c r="AQ63" s="844"/>
      <c r="AR63" s="844"/>
      <c r="AS63" s="844"/>
      <c r="AT63" s="844"/>
      <c r="AU63" s="844"/>
      <c r="AV63" s="844"/>
      <c r="AW63" s="844"/>
      <c r="AX63" s="844"/>
      <c r="AY63" s="844"/>
      <c r="AZ63" s="848"/>
      <c r="BA63" s="848"/>
      <c r="BB63" s="848"/>
      <c r="BC63" s="848"/>
      <c r="BD63" s="848"/>
      <c r="BE63" s="849"/>
      <c r="BF63" s="849"/>
      <c r="BG63" s="849"/>
      <c r="BH63" s="849"/>
      <c r="BI63" s="850"/>
      <c r="BJ63" s="851" t="s">
        <v>415</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c r="A65" s="232" t="s">
        <v>416</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c r="A66" s="727" t="s">
        <v>417</v>
      </c>
      <c r="B66" s="728"/>
      <c r="C66" s="728"/>
      <c r="D66" s="728"/>
      <c r="E66" s="728"/>
      <c r="F66" s="728"/>
      <c r="G66" s="728"/>
      <c r="H66" s="728"/>
      <c r="I66" s="728"/>
      <c r="J66" s="728"/>
      <c r="K66" s="728"/>
      <c r="L66" s="728"/>
      <c r="M66" s="728"/>
      <c r="N66" s="728"/>
      <c r="O66" s="728"/>
      <c r="P66" s="729"/>
      <c r="Q66" s="733" t="s">
        <v>418</v>
      </c>
      <c r="R66" s="734"/>
      <c r="S66" s="734"/>
      <c r="T66" s="734"/>
      <c r="U66" s="735"/>
      <c r="V66" s="733" t="s">
        <v>399</v>
      </c>
      <c r="W66" s="734"/>
      <c r="X66" s="734"/>
      <c r="Y66" s="734"/>
      <c r="Z66" s="735"/>
      <c r="AA66" s="733" t="s">
        <v>400</v>
      </c>
      <c r="AB66" s="734"/>
      <c r="AC66" s="734"/>
      <c r="AD66" s="734"/>
      <c r="AE66" s="735"/>
      <c r="AF66" s="854" t="s">
        <v>401</v>
      </c>
      <c r="AG66" s="815"/>
      <c r="AH66" s="815"/>
      <c r="AI66" s="815"/>
      <c r="AJ66" s="855"/>
      <c r="AK66" s="733" t="s">
        <v>402</v>
      </c>
      <c r="AL66" s="728"/>
      <c r="AM66" s="728"/>
      <c r="AN66" s="728"/>
      <c r="AO66" s="729"/>
      <c r="AP66" s="733" t="s">
        <v>403</v>
      </c>
      <c r="AQ66" s="734"/>
      <c r="AR66" s="734"/>
      <c r="AS66" s="734"/>
      <c r="AT66" s="735"/>
      <c r="AU66" s="733" t="s">
        <v>419</v>
      </c>
      <c r="AV66" s="734"/>
      <c r="AW66" s="734"/>
      <c r="AX66" s="734"/>
      <c r="AY66" s="735"/>
      <c r="AZ66" s="733" t="s">
        <v>380</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c r="A68" s="236">
        <v>1</v>
      </c>
      <c r="B68" s="869" t="s">
        <v>581</v>
      </c>
      <c r="C68" s="870"/>
      <c r="D68" s="870"/>
      <c r="E68" s="870"/>
      <c r="F68" s="870"/>
      <c r="G68" s="870"/>
      <c r="H68" s="870"/>
      <c r="I68" s="870"/>
      <c r="J68" s="870"/>
      <c r="K68" s="870"/>
      <c r="L68" s="870"/>
      <c r="M68" s="870"/>
      <c r="N68" s="870"/>
      <c r="O68" s="870"/>
      <c r="P68" s="871"/>
      <c r="Q68" s="872">
        <v>1799</v>
      </c>
      <c r="R68" s="866"/>
      <c r="S68" s="866"/>
      <c r="T68" s="866"/>
      <c r="U68" s="866"/>
      <c r="V68" s="866">
        <v>1376</v>
      </c>
      <c r="W68" s="866"/>
      <c r="X68" s="866"/>
      <c r="Y68" s="866"/>
      <c r="Z68" s="866"/>
      <c r="AA68" s="866">
        <v>423</v>
      </c>
      <c r="AB68" s="866"/>
      <c r="AC68" s="866"/>
      <c r="AD68" s="866"/>
      <c r="AE68" s="866"/>
      <c r="AF68" s="866">
        <v>423</v>
      </c>
      <c r="AG68" s="866"/>
      <c r="AH68" s="866"/>
      <c r="AI68" s="866"/>
      <c r="AJ68" s="866"/>
      <c r="AK68" s="866" t="s">
        <v>580</v>
      </c>
      <c r="AL68" s="866"/>
      <c r="AM68" s="866"/>
      <c r="AN68" s="866"/>
      <c r="AO68" s="866"/>
      <c r="AP68" s="866" t="s">
        <v>580</v>
      </c>
      <c r="AQ68" s="866"/>
      <c r="AR68" s="866"/>
      <c r="AS68" s="866"/>
      <c r="AT68" s="866"/>
      <c r="AU68" s="866" t="s">
        <v>580</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c r="A69" s="238">
        <v>2</v>
      </c>
      <c r="B69" s="873" t="s">
        <v>582</v>
      </c>
      <c r="C69" s="874"/>
      <c r="D69" s="874"/>
      <c r="E69" s="874"/>
      <c r="F69" s="874"/>
      <c r="G69" s="874"/>
      <c r="H69" s="874"/>
      <c r="I69" s="874"/>
      <c r="J69" s="874"/>
      <c r="K69" s="874"/>
      <c r="L69" s="874"/>
      <c r="M69" s="874"/>
      <c r="N69" s="874"/>
      <c r="O69" s="874"/>
      <c r="P69" s="875"/>
      <c r="Q69" s="876">
        <v>341</v>
      </c>
      <c r="R69" s="830"/>
      <c r="S69" s="830"/>
      <c r="T69" s="830"/>
      <c r="U69" s="830"/>
      <c r="V69" s="830">
        <v>340</v>
      </c>
      <c r="W69" s="830"/>
      <c r="X69" s="830"/>
      <c r="Y69" s="830"/>
      <c r="Z69" s="830"/>
      <c r="AA69" s="830">
        <v>1</v>
      </c>
      <c r="AB69" s="830"/>
      <c r="AC69" s="830"/>
      <c r="AD69" s="830"/>
      <c r="AE69" s="830"/>
      <c r="AF69" s="830">
        <v>1</v>
      </c>
      <c r="AG69" s="830"/>
      <c r="AH69" s="830"/>
      <c r="AI69" s="830"/>
      <c r="AJ69" s="830"/>
      <c r="AK69" s="830">
        <v>2</v>
      </c>
      <c r="AL69" s="830"/>
      <c r="AM69" s="830"/>
      <c r="AN69" s="830"/>
      <c r="AO69" s="830"/>
      <c r="AP69" s="830" t="s">
        <v>580</v>
      </c>
      <c r="AQ69" s="830"/>
      <c r="AR69" s="830"/>
      <c r="AS69" s="830"/>
      <c r="AT69" s="830"/>
      <c r="AU69" s="830" t="s">
        <v>580</v>
      </c>
      <c r="AV69" s="830"/>
      <c r="AW69" s="830"/>
      <c r="AX69" s="830"/>
      <c r="AY69" s="830"/>
      <c r="AZ69" s="832" t="s">
        <v>590</v>
      </c>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c r="A70" s="238">
        <v>3</v>
      </c>
      <c r="B70" s="873" t="s">
        <v>583</v>
      </c>
      <c r="C70" s="874"/>
      <c r="D70" s="874"/>
      <c r="E70" s="874"/>
      <c r="F70" s="874"/>
      <c r="G70" s="874"/>
      <c r="H70" s="874"/>
      <c r="I70" s="874"/>
      <c r="J70" s="874"/>
      <c r="K70" s="874"/>
      <c r="L70" s="874"/>
      <c r="M70" s="874"/>
      <c r="N70" s="874"/>
      <c r="O70" s="874"/>
      <c r="P70" s="875"/>
      <c r="Q70" s="876">
        <v>30</v>
      </c>
      <c r="R70" s="830"/>
      <c r="S70" s="830"/>
      <c r="T70" s="830"/>
      <c r="U70" s="830"/>
      <c r="V70" s="830">
        <v>26</v>
      </c>
      <c r="W70" s="830"/>
      <c r="X70" s="830"/>
      <c r="Y70" s="830"/>
      <c r="Z70" s="830"/>
      <c r="AA70" s="830">
        <v>4</v>
      </c>
      <c r="AB70" s="830"/>
      <c r="AC70" s="830"/>
      <c r="AD70" s="830"/>
      <c r="AE70" s="830"/>
      <c r="AF70" s="830">
        <v>4</v>
      </c>
      <c r="AG70" s="830"/>
      <c r="AH70" s="830"/>
      <c r="AI70" s="830"/>
      <c r="AJ70" s="830"/>
      <c r="AK70" s="830" t="s">
        <v>580</v>
      </c>
      <c r="AL70" s="830"/>
      <c r="AM70" s="830"/>
      <c r="AN70" s="830"/>
      <c r="AO70" s="830"/>
      <c r="AP70" s="830" t="s">
        <v>580</v>
      </c>
      <c r="AQ70" s="830"/>
      <c r="AR70" s="830"/>
      <c r="AS70" s="830"/>
      <c r="AT70" s="830"/>
      <c r="AU70" s="830" t="s">
        <v>580</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c r="A71" s="238">
        <v>4</v>
      </c>
      <c r="B71" s="873" t="s">
        <v>584</v>
      </c>
      <c r="C71" s="874"/>
      <c r="D71" s="874"/>
      <c r="E71" s="874"/>
      <c r="F71" s="874"/>
      <c r="G71" s="874"/>
      <c r="H71" s="874"/>
      <c r="I71" s="874"/>
      <c r="J71" s="874"/>
      <c r="K71" s="874"/>
      <c r="L71" s="874"/>
      <c r="M71" s="874"/>
      <c r="N71" s="874"/>
      <c r="O71" s="874"/>
      <c r="P71" s="875"/>
      <c r="Q71" s="876">
        <v>62</v>
      </c>
      <c r="R71" s="830"/>
      <c r="S71" s="830"/>
      <c r="T71" s="830"/>
      <c r="U71" s="830"/>
      <c r="V71" s="830">
        <v>57</v>
      </c>
      <c r="W71" s="830"/>
      <c r="X71" s="830"/>
      <c r="Y71" s="830"/>
      <c r="Z71" s="830"/>
      <c r="AA71" s="830">
        <v>5</v>
      </c>
      <c r="AB71" s="830"/>
      <c r="AC71" s="830"/>
      <c r="AD71" s="830"/>
      <c r="AE71" s="830"/>
      <c r="AF71" s="830">
        <v>5</v>
      </c>
      <c r="AG71" s="830"/>
      <c r="AH71" s="830"/>
      <c r="AI71" s="830"/>
      <c r="AJ71" s="830"/>
      <c r="AK71" s="830" t="s">
        <v>580</v>
      </c>
      <c r="AL71" s="830"/>
      <c r="AM71" s="830"/>
      <c r="AN71" s="830"/>
      <c r="AO71" s="830"/>
      <c r="AP71" s="830" t="s">
        <v>580</v>
      </c>
      <c r="AQ71" s="830"/>
      <c r="AR71" s="830"/>
      <c r="AS71" s="830"/>
      <c r="AT71" s="830"/>
      <c r="AU71" s="830" t="s">
        <v>580</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c r="A72" s="238">
        <v>5</v>
      </c>
      <c r="B72" s="873" t="s">
        <v>585</v>
      </c>
      <c r="C72" s="874"/>
      <c r="D72" s="874"/>
      <c r="E72" s="874"/>
      <c r="F72" s="874"/>
      <c r="G72" s="874"/>
      <c r="H72" s="874"/>
      <c r="I72" s="874"/>
      <c r="J72" s="874"/>
      <c r="K72" s="874"/>
      <c r="L72" s="874"/>
      <c r="M72" s="874"/>
      <c r="N72" s="874"/>
      <c r="O72" s="874"/>
      <c r="P72" s="875"/>
      <c r="Q72" s="876">
        <v>343</v>
      </c>
      <c r="R72" s="830"/>
      <c r="S72" s="830"/>
      <c r="T72" s="830"/>
      <c r="U72" s="830"/>
      <c r="V72" s="830">
        <v>229</v>
      </c>
      <c r="W72" s="830"/>
      <c r="X72" s="830"/>
      <c r="Y72" s="830"/>
      <c r="Z72" s="830"/>
      <c r="AA72" s="830">
        <v>114</v>
      </c>
      <c r="AB72" s="830"/>
      <c r="AC72" s="830"/>
      <c r="AD72" s="830"/>
      <c r="AE72" s="830"/>
      <c r="AF72" s="830">
        <v>114</v>
      </c>
      <c r="AG72" s="830"/>
      <c r="AH72" s="830"/>
      <c r="AI72" s="830"/>
      <c r="AJ72" s="830"/>
      <c r="AK72" s="830">
        <v>133</v>
      </c>
      <c r="AL72" s="830"/>
      <c r="AM72" s="830"/>
      <c r="AN72" s="830"/>
      <c r="AO72" s="830"/>
      <c r="AP72" s="830" t="s">
        <v>580</v>
      </c>
      <c r="AQ72" s="830"/>
      <c r="AR72" s="830"/>
      <c r="AS72" s="830"/>
      <c r="AT72" s="830"/>
      <c r="AU72" s="830" t="s">
        <v>580</v>
      </c>
      <c r="AV72" s="830"/>
      <c r="AW72" s="830"/>
      <c r="AX72" s="830"/>
      <c r="AY72" s="830"/>
      <c r="AZ72" s="832" t="s">
        <v>591</v>
      </c>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c r="A73" s="238">
        <v>6</v>
      </c>
      <c r="B73" s="873" t="s">
        <v>586</v>
      </c>
      <c r="C73" s="874"/>
      <c r="D73" s="874"/>
      <c r="E73" s="874"/>
      <c r="F73" s="874"/>
      <c r="G73" s="874"/>
      <c r="H73" s="874"/>
      <c r="I73" s="874"/>
      <c r="J73" s="874"/>
      <c r="K73" s="874"/>
      <c r="L73" s="874"/>
      <c r="M73" s="874"/>
      <c r="N73" s="874"/>
      <c r="O73" s="874"/>
      <c r="P73" s="875"/>
      <c r="Q73" s="876">
        <v>204864</v>
      </c>
      <c r="R73" s="830"/>
      <c r="S73" s="830"/>
      <c r="T73" s="830"/>
      <c r="U73" s="830"/>
      <c r="V73" s="830">
        <v>198243</v>
      </c>
      <c r="W73" s="830"/>
      <c r="X73" s="830"/>
      <c r="Y73" s="830"/>
      <c r="Z73" s="830"/>
      <c r="AA73" s="830">
        <v>6621</v>
      </c>
      <c r="AB73" s="830"/>
      <c r="AC73" s="830"/>
      <c r="AD73" s="830"/>
      <c r="AE73" s="830"/>
      <c r="AF73" s="830">
        <v>6621</v>
      </c>
      <c r="AG73" s="830"/>
      <c r="AH73" s="830"/>
      <c r="AI73" s="830"/>
      <c r="AJ73" s="830"/>
      <c r="AK73" s="830" t="s">
        <v>580</v>
      </c>
      <c r="AL73" s="830"/>
      <c r="AM73" s="830"/>
      <c r="AN73" s="830"/>
      <c r="AO73" s="830"/>
      <c r="AP73" s="830" t="s">
        <v>580</v>
      </c>
      <c r="AQ73" s="830"/>
      <c r="AR73" s="830"/>
      <c r="AS73" s="830"/>
      <c r="AT73" s="830"/>
      <c r="AU73" s="830" t="s">
        <v>580</v>
      </c>
      <c r="AV73" s="830"/>
      <c r="AW73" s="830"/>
      <c r="AX73" s="830"/>
      <c r="AY73" s="830"/>
      <c r="AZ73" s="832" t="s">
        <v>589</v>
      </c>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c r="A74" s="238">
        <v>7</v>
      </c>
      <c r="B74" s="873" t="s">
        <v>587</v>
      </c>
      <c r="C74" s="874"/>
      <c r="D74" s="874"/>
      <c r="E74" s="874"/>
      <c r="F74" s="874"/>
      <c r="G74" s="874"/>
      <c r="H74" s="874"/>
      <c r="I74" s="874"/>
      <c r="J74" s="874"/>
      <c r="K74" s="874"/>
      <c r="L74" s="874"/>
      <c r="M74" s="874"/>
      <c r="N74" s="874"/>
      <c r="O74" s="874"/>
      <c r="P74" s="875"/>
      <c r="Q74" s="876">
        <v>1061</v>
      </c>
      <c r="R74" s="830"/>
      <c r="S74" s="830"/>
      <c r="T74" s="830"/>
      <c r="U74" s="830"/>
      <c r="V74" s="830">
        <v>1049</v>
      </c>
      <c r="W74" s="830"/>
      <c r="X74" s="830"/>
      <c r="Y74" s="830"/>
      <c r="Z74" s="830"/>
      <c r="AA74" s="830">
        <v>12</v>
      </c>
      <c r="AB74" s="830"/>
      <c r="AC74" s="830"/>
      <c r="AD74" s="830"/>
      <c r="AE74" s="830"/>
      <c r="AF74" s="830">
        <v>10</v>
      </c>
      <c r="AG74" s="830"/>
      <c r="AH74" s="830"/>
      <c r="AI74" s="830"/>
      <c r="AJ74" s="830"/>
      <c r="AK74" s="830" t="s">
        <v>580</v>
      </c>
      <c r="AL74" s="830"/>
      <c r="AM74" s="830"/>
      <c r="AN74" s="830"/>
      <c r="AO74" s="830"/>
      <c r="AP74" s="830">
        <v>556</v>
      </c>
      <c r="AQ74" s="830"/>
      <c r="AR74" s="830"/>
      <c r="AS74" s="830"/>
      <c r="AT74" s="830"/>
      <c r="AU74" s="830">
        <v>8</v>
      </c>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c r="A75" s="238">
        <v>8</v>
      </c>
      <c r="B75" s="873" t="s">
        <v>588</v>
      </c>
      <c r="C75" s="874"/>
      <c r="D75" s="874"/>
      <c r="E75" s="874"/>
      <c r="F75" s="874"/>
      <c r="G75" s="874"/>
      <c r="H75" s="874"/>
      <c r="I75" s="874"/>
      <c r="J75" s="874"/>
      <c r="K75" s="874"/>
      <c r="L75" s="874"/>
      <c r="M75" s="874"/>
      <c r="N75" s="874"/>
      <c r="O75" s="874"/>
      <c r="P75" s="875"/>
      <c r="Q75" s="877">
        <v>652</v>
      </c>
      <c r="R75" s="878"/>
      <c r="S75" s="878"/>
      <c r="T75" s="878"/>
      <c r="U75" s="834"/>
      <c r="V75" s="879">
        <v>626</v>
      </c>
      <c r="W75" s="878"/>
      <c r="X75" s="878"/>
      <c r="Y75" s="878"/>
      <c r="Z75" s="834"/>
      <c r="AA75" s="879">
        <v>25</v>
      </c>
      <c r="AB75" s="878"/>
      <c r="AC75" s="878"/>
      <c r="AD75" s="878"/>
      <c r="AE75" s="834"/>
      <c r="AF75" s="879">
        <v>25</v>
      </c>
      <c r="AG75" s="878"/>
      <c r="AH75" s="878"/>
      <c r="AI75" s="878"/>
      <c r="AJ75" s="834"/>
      <c r="AK75" s="879">
        <v>2</v>
      </c>
      <c r="AL75" s="878"/>
      <c r="AM75" s="878"/>
      <c r="AN75" s="878"/>
      <c r="AO75" s="834"/>
      <c r="AP75" s="879" t="s">
        <v>580</v>
      </c>
      <c r="AQ75" s="878"/>
      <c r="AR75" s="878"/>
      <c r="AS75" s="878"/>
      <c r="AT75" s="834"/>
      <c r="AU75" s="879">
        <v>0</v>
      </c>
      <c r="AV75" s="878"/>
      <c r="AW75" s="878"/>
      <c r="AX75" s="878"/>
      <c r="AY75" s="834"/>
      <c r="AZ75" s="832" t="s">
        <v>592</v>
      </c>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c r="A76" s="238">
        <v>9</v>
      </c>
      <c r="B76" s="873"/>
      <c r="C76" s="874"/>
      <c r="D76" s="874"/>
      <c r="E76" s="874"/>
      <c r="F76" s="874"/>
      <c r="G76" s="874"/>
      <c r="H76" s="874"/>
      <c r="I76" s="874"/>
      <c r="J76" s="874"/>
      <c r="K76" s="874"/>
      <c r="L76" s="874"/>
      <c r="M76" s="874"/>
      <c r="N76" s="874"/>
      <c r="O76" s="874"/>
      <c r="P76" s="875"/>
      <c r="Q76" s="877"/>
      <c r="R76" s="878"/>
      <c r="S76" s="878"/>
      <c r="T76" s="878"/>
      <c r="U76" s="834"/>
      <c r="V76" s="879"/>
      <c r="W76" s="878"/>
      <c r="X76" s="878"/>
      <c r="Y76" s="878"/>
      <c r="Z76" s="834"/>
      <c r="AA76" s="879"/>
      <c r="AB76" s="878"/>
      <c r="AC76" s="878"/>
      <c r="AD76" s="878"/>
      <c r="AE76" s="834"/>
      <c r="AF76" s="879"/>
      <c r="AG76" s="878"/>
      <c r="AH76" s="878"/>
      <c r="AI76" s="878"/>
      <c r="AJ76" s="834"/>
      <c r="AK76" s="879"/>
      <c r="AL76" s="878"/>
      <c r="AM76" s="878"/>
      <c r="AN76" s="878"/>
      <c r="AO76" s="834"/>
      <c r="AP76" s="879"/>
      <c r="AQ76" s="878"/>
      <c r="AR76" s="878"/>
      <c r="AS76" s="878"/>
      <c r="AT76" s="834"/>
      <c r="AU76" s="879"/>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c r="A77" s="238">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c r="A88" s="240" t="s">
        <v>393</v>
      </c>
      <c r="B88" s="789" t="s">
        <v>420</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7434</v>
      </c>
      <c r="AG88" s="844"/>
      <c r="AH88" s="844"/>
      <c r="AI88" s="844"/>
      <c r="AJ88" s="844"/>
      <c r="AK88" s="841"/>
      <c r="AL88" s="841"/>
      <c r="AM88" s="841"/>
      <c r="AN88" s="841"/>
      <c r="AO88" s="841"/>
      <c r="AP88" s="844">
        <v>556</v>
      </c>
      <c r="AQ88" s="844"/>
      <c r="AR88" s="844"/>
      <c r="AS88" s="844"/>
      <c r="AT88" s="844"/>
      <c r="AU88" s="844">
        <v>8</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393</v>
      </c>
      <c r="BR102" s="789" t="s">
        <v>421</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v>32</v>
      </c>
      <c r="CS102" s="852"/>
      <c r="CT102" s="852"/>
      <c r="CU102" s="852"/>
      <c r="CV102" s="891"/>
      <c r="CW102" s="890"/>
      <c r="CX102" s="852"/>
      <c r="CY102" s="852"/>
      <c r="CZ102" s="852"/>
      <c r="DA102" s="891"/>
      <c r="DB102" s="890"/>
      <c r="DC102" s="852"/>
      <c r="DD102" s="852"/>
      <c r="DE102" s="852"/>
      <c r="DF102" s="891"/>
      <c r="DG102" s="890"/>
      <c r="DH102" s="852"/>
      <c r="DI102" s="852"/>
      <c r="DJ102" s="852"/>
      <c r="DK102" s="891"/>
      <c r="DL102" s="890"/>
      <c r="DM102" s="852"/>
      <c r="DN102" s="852"/>
      <c r="DO102" s="852"/>
      <c r="DP102" s="891"/>
      <c r="DQ102" s="890"/>
      <c r="DR102" s="852"/>
      <c r="DS102" s="852"/>
      <c r="DT102" s="852"/>
      <c r="DU102" s="891"/>
      <c r="DV102" s="789"/>
      <c r="DW102" s="790"/>
      <c r="DX102" s="790"/>
      <c r="DY102" s="790"/>
      <c r="DZ102" s="914"/>
      <c r="EA102" s="230"/>
    </row>
    <row r="103" spans="1:131" ht="26.25" customHeight="1">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422</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423</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c r="A107" s="249" t="s">
        <v>424</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425</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c r="A108" s="917" t="s">
        <v>426</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427</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c r="A109" s="912" t="s">
        <v>428</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429</v>
      </c>
      <c r="AB109" s="893"/>
      <c r="AC109" s="893"/>
      <c r="AD109" s="893"/>
      <c r="AE109" s="894"/>
      <c r="AF109" s="892" t="s">
        <v>430</v>
      </c>
      <c r="AG109" s="893"/>
      <c r="AH109" s="893"/>
      <c r="AI109" s="893"/>
      <c r="AJ109" s="894"/>
      <c r="AK109" s="892" t="s">
        <v>310</v>
      </c>
      <c r="AL109" s="893"/>
      <c r="AM109" s="893"/>
      <c r="AN109" s="893"/>
      <c r="AO109" s="894"/>
      <c r="AP109" s="892" t="s">
        <v>431</v>
      </c>
      <c r="AQ109" s="893"/>
      <c r="AR109" s="893"/>
      <c r="AS109" s="893"/>
      <c r="AT109" s="895"/>
      <c r="AU109" s="912" t="s">
        <v>428</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429</v>
      </c>
      <c r="BR109" s="893"/>
      <c r="BS109" s="893"/>
      <c r="BT109" s="893"/>
      <c r="BU109" s="894"/>
      <c r="BV109" s="892" t="s">
        <v>430</v>
      </c>
      <c r="BW109" s="893"/>
      <c r="BX109" s="893"/>
      <c r="BY109" s="893"/>
      <c r="BZ109" s="894"/>
      <c r="CA109" s="892" t="s">
        <v>310</v>
      </c>
      <c r="CB109" s="893"/>
      <c r="CC109" s="893"/>
      <c r="CD109" s="893"/>
      <c r="CE109" s="894"/>
      <c r="CF109" s="913" t="s">
        <v>431</v>
      </c>
      <c r="CG109" s="913"/>
      <c r="CH109" s="913"/>
      <c r="CI109" s="913"/>
      <c r="CJ109" s="913"/>
      <c r="CK109" s="892" t="s">
        <v>432</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429</v>
      </c>
      <c r="DH109" s="893"/>
      <c r="DI109" s="893"/>
      <c r="DJ109" s="893"/>
      <c r="DK109" s="894"/>
      <c r="DL109" s="892" t="s">
        <v>430</v>
      </c>
      <c r="DM109" s="893"/>
      <c r="DN109" s="893"/>
      <c r="DO109" s="893"/>
      <c r="DP109" s="894"/>
      <c r="DQ109" s="892" t="s">
        <v>310</v>
      </c>
      <c r="DR109" s="893"/>
      <c r="DS109" s="893"/>
      <c r="DT109" s="893"/>
      <c r="DU109" s="894"/>
      <c r="DV109" s="892" t="s">
        <v>431</v>
      </c>
      <c r="DW109" s="893"/>
      <c r="DX109" s="893"/>
      <c r="DY109" s="893"/>
      <c r="DZ109" s="895"/>
    </row>
    <row r="110" spans="1:131" s="230" customFormat="1" ht="26.25" customHeight="1">
      <c r="A110" s="896" t="s">
        <v>433</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713126</v>
      </c>
      <c r="AB110" s="900"/>
      <c r="AC110" s="900"/>
      <c r="AD110" s="900"/>
      <c r="AE110" s="901"/>
      <c r="AF110" s="902">
        <v>728261</v>
      </c>
      <c r="AG110" s="900"/>
      <c r="AH110" s="900"/>
      <c r="AI110" s="900"/>
      <c r="AJ110" s="901"/>
      <c r="AK110" s="902">
        <v>770352</v>
      </c>
      <c r="AL110" s="900"/>
      <c r="AM110" s="900"/>
      <c r="AN110" s="900"/>
      <c r="AO110" s="901"/>
      <c r="AP110" s="903">
        <v>16.399999999999999</v>
      </c>
      <c r="AQ110" s="904"/>
      <c r="AR110" s="904"/>
      <c r="AS110" s="904"/>
      <c r="AT110" s="905"/>
      <c r="AU110" s="906" t="s">
        <v>75</v>
      </c>
      <c r="AV110" s="907"/>
      <c r="AW110" s="907"/>
      <c r="AX110" s="907"/>
      <c r="AY110" s="907"/>
      <c r="AZ110" s="929" t="s">
        <v>434</v>
      </c>
      <c r="BA110" s="897"/>
      <c r="BB110" s="897"/>
      <c r="BC110" s="897"/>
      <c r="BD110" s="897"/>
      <c r="BE110" s="897"/>
      <c r="BF110" s="897"/>
      <c r="BG110" s="897"/>
      <c r="BH110" s="897"/>
      <c r="BI110" s="897"/>
      <c r="BJ110" s="897"/>
      <c r="BK110" s="897"/>
      <c r="BL110" s="897"/>
      <c r="BM110" s="897"/>
      <c r="BN110" s="897"/>
      <c r="BO110" s="897"/>
      <c r="BP110" s="898"/>
      <c r="BQ110" s="930">
        <v>7895272</v>
      </c>
      <c r="BR110" s="931"/>
      <c r="BS110" s="931"/>
      <c r="BT110" s="931"/>
      <c r="BU110" s="931"/>
      <c r="BV110" s="931">
        <v>7978912</v>
      </c>
      <c r="BW110" s="931"/>
      <c r="BX110" s="931"/>
      <c r="BY110" s="931"/>
      <c r="BZ110" s="931"/>
      <c r="CA110" s="931">
        <v>7627289</v>
      </c>
      <c r="CB110" s="931"/>
      <c r="CC110" s="931"/>
      <c r="CD110" s="931"/>
      <c r="CE110" s="931"/>
      <c r="CF110" s="944">
        <v>162</v>
      </c>
      <c r="CG110" s="945"/>
      <c r="CH110" s="945"/>
      <c r="CI110" s="945"/>
      <c r="CJ110" s="945"/>
      <c r="CK110" s="946" t="s">
        <v>435</v>
      </c>
      <c r="CL110" s="947"/>
      <c r="CM110" s="929" t="s">
        <v>436</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130</v>
      </c>
      <c r="DH110" s="931"/>
      <c r="DI110" s="931"/>
      <c r="DJ110" s="931"/>
      <c r="DK110" s="931"/>
      <c r="DL110" s="931" t="s">
        <v>130</v>
      </c>
      <c r="DM110" s="931"/>
      <c r="DN110" s="931"/>
      <c r="DO110" s="931"/>
      <c r="DP110" s="931"/>
      <c r="DQ110" s="931" t="s">
        <v>130</v>
      </c>
      <c r="DR110" s="931"/>
      <c r="DS110" s="931"/>
      <c r="DT110" s="931"/>
      <c r="DU110" s="931"/>
      <c r="DV110" s="932" t="s">
        <v>130</v>
      </c>
      <c r="DW110" s="932"/>
      <c r="DX110" s="932"/>
      <c r="DY110" s="932"/>
      <c r="DZ110" s="933"/>
    </row>
    <row r="111" spans="1:131" s="230" customFormat="1" ht="26.25" customHeight="1">
      <c r="A111" s="934" t="s">
        <v>437</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130</v>
      </c>
      <c r="AB111" s="938"/>
      <c r="AC111" s="938"/>
      <c r="AD111" s="938"/>
      <c r="AE111" s="939"/>
      <c r="AF111" s="940" t="s">
        <v>130</v>
      </c>
      <c r="AG111" s="938"/>
      <c r="AH111" s="938"/>
      <c r="AI111" s="938"/>
      <c r="AJ111" s="939"/>
      <c r="AK111" s="940" t="s">
        <v>130</v>
      </c>
      <c r="AL111" s="938"/>
      <c r="AM111" s="938"/>
      <c r="AN111" s="938"/>
      <c r="AO111" s="939"/>
      <c r="AP111" s="941" t="s">
        <v>130</v>
      </c>
      <c r="AQ111" s="942"/>
      <c r="AR111" s="942"/>
      <c r="AS111" s="942"/>
      <c r="AT111" s="943"/>
      <c r="AU111" s="908"/>
      <c r="AV111" s="909"/>
      <c r="AW111" s="909"/>
      <c r="AX111" s="909"/>
      <c r="AY111" s="909"/>
      <c r="AZ111" s="922" t="s">
        <v>438</v>
      </c>
      <c r="BA111" s="923"/>
      <c r="BB111" s="923"/>
      <c r="BC111" s="923"/>
      <c r="BD111" s="923"/>
      <c r="BE111" s="923"/>
      <c r="BF111" s="923"/>
      <c r="BG111" s="923"/>
      <c r="BH111" s="923"/>
      <c r="BI111" s="923"/>
      <c r="BJ111" s="923"/>
      <c r="BK111" s="923"/>
      <c r="BL111" s="923"/>
      <c r="BM111" s="923"/>
      <c r="BN111" s="923"/>
      <c r="BO111" s="923"/>
      <c r="BP111" s="924"/>
      <c r="BQ111" s="925" t="s">
        <v>130</v>
      </c>
      <c r="BR111" s="926"/>
      <c r="BS111" s="926"/>
      <c r="BT111" s="926"/>
      <c r="BU111" s="926"/>
      <c r="BV111" s="926" t="s">
        <v>130</v>
      </c>
      <c r="BW111" s="926"/>
      <c r="BX111" s="926"/>
      <c r="BY111" s="926"/>
      <c r="BZ111" s="926"/>
      <c r="CA111" s="926" t="s">
        <v>130</v>
      </c>
      <c r="CB111" s="926"/>
      <c r="CC111" s="926"/>
      <c r="CD111" s="926"/>
      <c r="CE111" s="926"/>
      <c r="CF111" s="920" t="s">
        <v>130</v>
      </c>
      <c r="CG111" s="921"/>
      <c r="CH111" s="921"/>
      <c r="CI111" s="921"/>
      <c r="CJ111" s="921"/>
      <c r="CK111" s="948"/>
      <c r="CL111" s="949"/>
      <c r="CM111" s="922" t="s">
        <v>439</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130</v>
      </c>
      <c r="DH111" s="926"/>
      <c r="DI111" s="926"/>
      <c r="DJ111" s="926"/>
      <c r="DK111" s="926"/>
      <c r="DL111" s="926" t="s">
        <v>395</v>
      </c>
      <c r="DM111" s="926"/>
      <c r="DN111" s="926"/>
      <c r="DO111" s="926"/>
      <c r="DP111" s="926"/>
      <c r="DQ111" s="926" t="s">
        <v>395</v>
      </c>
      <c r="DR111" s="926"/>
      <c r="DS111" s="926"/>
      <c r="DT111" s="926"/>
      <c r="DU111" s="926"/>
      <c r="DV111" s="927" t="s">
        <v>130</v>
      </c>
      <c r="DW111" s="927"/>
      <c r="DX111" s="927"/>
      <c r="DY111" s="927"/>
      <c r="DZ111" s="928"/>
    </row>
    <row r="112" spans="1:131" s="230" customFormat="1" ht="26.25" customHeight="1">
      <c r="A112" s="952" t="s">
        <v>440</v>
      </c>
      <c r="B112" s="953"/>
      <c r="C112" s="923" t="s">
        <v>441</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130</v>
      </c>
      <c r="AB112" s="959"/>
      <c r="AC112" s="959"/>
      <c r="AD112" s="959"/>
      <c r="AE112" s="960"/>
      <c r="AF112" s="961" t="s">
        <v>395</v>
      </c>
      <c r="AG112" s="959"/>
      <c r="AH112" s="959"/>
      <c r="AI112" s="959"/>
      <c r="AJ112" s="960"/>
      <c r="AK112" s="961" t="s">
        <v>395</v>
      </c>
      <c r="AL112" s="959"/>
      <c r="AM112" s="959"/>
      <c r="AN112" s="959"/>
      <c r="AO112" s="960"/>
      <c r="AP112" s="962" t="s">
        <v>130</v>
      </c>
      <c r="AQ112" s="963"/>
      <c r="AR112" s="963"/>
      <c r="AS112" s="963"/>
      <c r="AT112" s="964"/>
      <c r="AU112" s="908"/>
      <c r="AV112" s="909"/>
      <c r="AW112" s="909"/>
      <c r="AX112" s="909"/>
      <c r="AY112" s="909"/>
      <c r="AZ112" s="922" t="s">
        <v>442</v>
      </c>
      <c r="BA112" s="923"/>
      <c r="BB112" s="923"/>
      <c r="BC112" s="923"/>
      <c r="BD112" s="923"/>
      <c r="BE112" s="923"/>
      <c r="BF112" s="923"/>
      <c r="BG112" s="923"/>
      <c r="BH112" s="923"/>
      <c r="BI112" s="923"/>
      <c r="BJ112" s="923"/>
      <c r="BK112" s="923"/>
      <c r="BL112" s="923"/>
      <c r="BM112" s="923"/>
      <c r="BN112" s="923"/>
      <c r="BO112" s="923"/>
      <c r="BP112" s="924"/>
      <c r="BQ112" s="925">
        <v>369</v>
      </c>
      <c r="BR112" s="926"/>
      <c r="BS112" s="926"/>
      <c r="BT112" s="926"/>
      <c r="BU112" s="926"/>
      <c r="BV112" s="926" t="s">
        <v>130</v>
      </c>
      <c r="BW112" s="926"/>
      <c r="BX112" s="926"/>
      <c r="BY112" s="926"/>
      <c r="BZ112" s="926"/>
      <c r="CA112" s="926" t="s">
        <v>130</v>
      </c>
      <c r="CB112" s="926"/>
      <c r="CC112" s="926"/>
      <c r="CD112" s="926"/>
      <c r="CE112" s="926"/>
      <c r="CF112" s="920" t="s">
        <v>130</v>
      </c>
      <c r="CG112" s="921"/>
      <c r="CH112" s="921"/>
      <c r="CI112" s="921"/>
      <c r="CJ112" s="921"/>
      <c r="CK112" s="948"/>
      <c r="CL112" s="949"/>
      <c r="CM112" s="922" t="s">
        <v>443</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395</v>
      </c>
      <c r="DH112" s="926"/>
      <c r="DI112" s="926"/>
      <c r="DJ112" s="926"/>
      <c r="DK112" s="926"/>
      <c r="DL112" s="926" t="s">
        <v>130</v>
      </c>
      <c r="DM112" s="926"/>
      <c r="DN112" s="926"/>
      <c r="DO112" s="926"/>
      <c r="DP112" s="926"/>
      <c r="DQ112" s="926" t="s">
        <v>395</v>
      </c>
      <c r="DR112" s="926"/>
      <c r="DS112" s="926"/>
      <c r="DT112" s="926"/>
      <c r="DU112" s="926"/>
      <c r="DV112" s="927" t="s">
        <v>130</v>
      </c>
      <c r="DW112" s="927"/>
      <c r="DX112" s="927"/>
      <c r="DY112" s="927"/>
      <c r="DZ112" s="928"/>
    </row>
    <row r="113" spans="1:130" s="230" customFormat="1" ht="26.25" customHeight="1">
      <c r="A113" s="954"/>
      <c r="B113" s="955"/>
      <c r="C113" s="923" t="s">
        <v>444</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404</v>
      </c>
      <c r="AB113" s="938"/>
      <c r="AC113" s="938"/>
      <c r="AD113" s="938"/>
      <c r="AE113" s="939"/>
      <c r="AF113" s="940">
        <v>407</v>
      </c>
      <c r="AG113" s="938"/>
      <c r="AH113" s="938"/>
      <c r="AI113" s="938"/>
      <c r="AJ113" s="939"/>
      <c r="AK113" s="940" t="s">
        <v>130</v>
      </c>
      <c r="AL113" s="938"/>
      <c r="AM113" s="938"/>
      <c r="AN113" s="938"/>
      <c r="AO113" s="939"/>
      <c r="AP113" s="941" t="s">
        <v>130</v>
      </c>
      <c r="AQ113" s="942"/>
      <c r="AR113" s="942"/>
      <c r="AS113" s="942"/>
      <c r="AT113" s="943"/>
      <c r="AU113" s="908"/>
      <c r="AV113" s="909"/>
      <c r="AW113" s="909"/>
      <c r="AX113" s="909"/>
      <c r="AY113" s="909"/>
      <c r="AZ113" s="922" t="s">
        <v>445</v>
      </c>
      <c r="BA113" s="923"/>
      <c r="BB113" s="923"/>
      <c r="BC113" s="923"/>
      <c r="BD113" s="923"/>
      <c r="BE113" s="923"/>
      <c r="BF113" s="923"/>
      <c r="BG113" s="923"/>
      <c r="BH113" s="923"/>
      <c r="BI113" s="923"/>
      <c r="BJ113" s="923"/>
      <c r="BK113" s="923"/>
      <c r="BL113" s="923"/>
      <c r="BM113" s="923"/>
      <c r="BN113" s="923"/>
      <c r="BO113" s="923"/>
      <c r="BP113" s="924"/>
      <c r="BQ113" s="925">
        <v>8824</v>
      </c>
      <c r="BR113" s="926"/>
      <c r="BS113" s="926"/>
      <c r="BT113" s="926"/>
      <c r="BU113" s="926"/>
      <c r="BV113" s="926">
        <v>8297</v>
      </c>
      <c r="BW113" s="926"/>
      <c r="BX113" s="926"/>
      <c r="BY113" s="926"/>
      <c r="BZ113" s="926"/>
      <c r="CA113" s="926">
        <v>8297</v>
      </c>
      <c r="CB113" s="926"/>
      <c r="CC113" s="926"/>
      <c r="CD113" s="926"/>
      <c r="CE113" s="926"/>
      <c r="CF113" s="920">
        <v>0.2</v>
      </c>
      <c r="CG113" s="921"/>
      <c r="CH113" s="921"/>
      <c r="CI113" s="921"/>
      <c r="CJ113" s="921"/>
      <c r="CK113" s="948"/>
      <c r="CL113" s="949"/>
      <c r="CM113" s="922" t="s">
        <v>446</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130</v>
      </c>
      <c r="DH113" s="959"/>
      <c r="DI113" s="959"/>
      <c r="DJ113" s="959"/>
      <c r="DK113" s="960"/>
      <c r="DL113" s="961" t="s">
        <v>395</v>
      </c>
      <c r="DM113" s="959"/>
      <c r="DN113" s="959"/>
      <c r="DO113" s="959"/>
      <c r="DP113" s="960"/>
      <c r="DQ113" s="961" t="s">
        <v>130</v>
      </c>
      <c r="DR113" s="959"/>
      <c r="DS113" s="959"/>
      <c r="DT113" s="959"/>
      <c r="DU113" s="960"/>
      <c r="DV113" s="962" t="s">
        <v>130</v>
      </c>
      <c r="DW113" s="963"/>
      <c r="DX113" s="963"/>
      <c r="DY113" s="963"/>
      <c r="DZ113" s="964"/>
    </row>
    <row r="114" spans="1:130" s="230" customFormat="1" ht="26.25" customHeight="1">
      <c r="A114" s="954"/>
      <c r="B114" s="955"/>
      <c r="C114" s="923" t="s">
        <v>447</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11046</v>
      </c>
      <c r="AB114" s="959"/>
      <c r="AC114" s="959"/>
      <c r="AD114" s="959"/>
      <c r="AE114" s="960"/>
      <c r="AF114" s="961">
        <v>13157</v>
      </c>
      <c r="AG114" s="959"/>
      <c r="AH114" s="959"/>
      <c r="AI114" s="959"/>
      <c r="AJ114" s="960"/>
      <c r="AK114" s="961">
        <v>13706</v>
      </c>
      <c r="AL114" s="959"/>
      <c r="AM114" s="959"/>
      <c r="AN114" s="959"/>
      <c r="AO114" s="960"/>
      <c r="AP114" s="962">
        <v>0.3</v>
      </c>
      <c r="AQ114" s="963"/>
      <c r="AR114" s="963"/>
      <c r="AS114" s="963"/>
      <c r="AT114" s="964"/>
      <c r="AU114" s="908"/>
      <c r="AV114" s="909"/>
      <c r="AW114" s="909"/>
      <c r="AX114" s="909"/>
      <c r="AY114" s="909"/>
      <c r="AZ114" s="922" t="s">
        <v>448</v>
      </c>
      <c r="BA114" s="923"/>
      <c r="BB114" s="923"/>
      <c r="BC114" s="923"/>
      <c r="BD114" s="923"/>
      <c r="BE114" s="923"/>
      <c r="BF114" s="923"/>
      <c r="BG114" s="923"/>
      <c r="BH114" s="923"/>
      <c r="BI114" s="923"/>
      <c r="BJ114" s="923"/>
      <c r="BK114" s="923"/>
      <c r="BL114" s="923"/>
      <c r="BM114" s="923"/>
      <c r="BN114" s="923"/>
      <c r="BO114" s="923"/>
      <c r="BP114" s="924"/>
      <c r="BQ114" s="925">
        <v>1328056</v>
      </c>
      <c r="BR114" s="926"/>
      <c r="BS114" s="926"/>
      <c r="BT114" s="926"/>
      <c r="BU114" s="926"/>
      <c r="BV114" s="926">
        <v>1442161</v>
      </c>
      <c r="BW114" s="926"/>
      <c r="BX114" s="926"/>
      <c r="BY114" s="926"/>
      <c r="BZ114" s="926"/>
      <c r="CA114" s="926">
        <v>1462710</v>
      </c>
      <c r="CB114" s="926"/>
      <c r="CC114" s="926"/>
      <c r="CD114" s="926"/>
      <c r="CE114" s="926"/>
      <c r="CF114" s="920">
        <v>31.1</v>
      </c>
      <c r="CG114" s="921"/>
      <c r="CH114" s="921"/>
      <c r="CI114" s="921"/>
      <c r="CJ114" s="921"/>
      <c r="CK114" s="948"/>
      <c r="CL114" s="949"/>
      <c r="CM114" s="922" t="s">
        <v>449</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395</v>
      </c>
      <c r="DH114" s="959"/>
      <c r="DI114" s="959"/>
      <c r="DJ114" s="959"/>
      <c r="DK114" s="960"/>
      <c r="DL114" s="961" t="s">
        <v>130</v>
      </c>
      <c r="DM114" s="959"/>
      <c r="DN114" s="959"/>
      <c r="DO114" s="959"/>
      <c r="DP114" s="960"/>
      <c r="DQ114" s="961" t="s">
        <v>130</v>
      </c>
      <c r="DR114" s="959"/>
      <c r="DS114" s="959"/>
      <c r="DT114" s="959"/>
      <c r="DU114" s="960"/>
      <c r="DV114" s="962" t="s">
        <v>130</v>
      </c>
      <c r="DW114" s="963"/>
      <c r="DX114" s="963"/>
      <c r="DY114" s="963"/>
      <c r="DZ114" s="964"/>
    </row>
    <row r="115" spans="1:130" s="230" customFormat="1" ht="26.25" customHeight="1">
      <c r="A115" s="954"/>
      <c r="B115" s="955"/>
      <c r="C115" s="923" t="s">
        <v>450</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t="s">
        <v>395</v>
      </c>
      <c r="AB115" s="938"/>
      <c r="AC115" s="938"/>
      <c r="AD115" s="938"/>
      <c r="AE115" s="939"/>
      <c r="AF115" s="940" t="s">
        <v>130</v>
      </c>
      <c r="AG115" s="938"/>
      <c r="AH115" s="938"/>
      <c r="AI115" s="938"/>
      <c r="AJ115" s="939"/>
      <c r="AK115" s="940" t="s">
        <v>130</v>
      </c>
      <c r="AL115" s="938"/>
      <c r="AM115" s="938"/>
      <c r="AN115" s="938"/>
      <c r="AO115" s="939"/>
      <c r="AP115" s="941" t="s">
        <v>130</v>
      </c>
      <c r="AQ115" s="942"/>
      <c r="AR115" s="942"/>
      <c r="AS115" s="942"/>
      <c r="AT115" s="943"/>
      <c r="AU115" s="908"/>
      <c r="AV115" s="909"/>
      <c r="AW115" s="909"/>
      <c r="AX115" s="909"/>
      <c r="AY115" s="909"/>
      <c r="AZ115" s="922" t="s">
        <v>451</v>
      </c>
      <c r="BA115" s="923"/>
      <c r="BB115" s="923"/>
      <c r="BC115" s="923"/>
      <c r="BD115" s="923"/>
      <c r="BE115" s="923"/>
      <c r="BF115" s="923"/>
      <c r="BG115" s="923"/>
      <c r="BH115" s="923"/>
      <c r="BI115" s="923"/>
      <c r="BJ115" s="923"/>
      <c r="BK115" s="923"/>
      <c r="BL115" s="923"/>
      <c r="BM115" s="923"/>
      <c r="BN115" s="923"/>
      <c r="BO115" s="923"/>
      <c r="BP115" s="924"/>
      <c r="BQ115" s="925" t="s">
        <v>395</v>
      </c>
      <c r="BR115" s="926"/>
      <c r="BS115" s="926"/>
      <c r="BT115" s="926"/>
      <c r="BU115" s="926"/>
      <c r="BV115" s="926" t="s">
        <v>130</v>
      </c>
      <c r="BW115" s="926"/>
      <c r="BX115" s="926"/>
      <c r="BY115" s="926"/>
      <c r="BZ115" s="926"/>
      <c r="CA115" s="926" t="s">
        <v>395</v>
      </c>
      <c r="CB115" s="926"/>
      <c r="CC115" s="926"/>
      <c r="CD115" s="926"/>
      <c r="CE115" s="926"/>
      <c r="CF115" s="920" t="s">
        <v>130</v>
      </c>
      <c r="CG115" s="921"/>
      <c r="CH115" s="921"/>
      <c r="CI115" s="921"/>
      <c r="CJ115" s="921"/>
      <c r="CK115" s="948"/>
      <c r="CL115" s="949"/>
      <c r="CM115" s="922" t="s">
        <v>452</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130</v>
      </c>
      <c r="DH115" s="959"/>
      <c r="DI115" s="959"/>
      <c r="DJ115" s="959"/>
      <c r="DK115" s="960"/>
      <c r="DL115" s="961" t="s">
        <v>130</v>
      </c>
      <c r="DM115" s="959"/>
      <c r="DN115" s="959"/>
      <c r="DO115" s="959"/>
      <c r="DP115" s="960"/>
      <c r="DQ115" s="961" t="s">
        <v>130</v>
      </c>
      <c r="DR115" s="959"/>
      <c r="DS115" s="959"/>
      <c r="DT115" s="959"/>
      <c r="DU115" s="960"/>
      <c r="DV115" s="962" t="s">
        <v>130</v>
      </c>
      <c r="DW115" s="963"/>
      <c r="DX115" s="963"/>
      <c r="DY115" s="963"/>
      <c r="DZ115" s="964"/>
    </row>
    <row r="116" spans="1:130" s="230" customFormat="1" ht="26.25" customHeight="1">
      <c r="A116" s="956"/>
      <c r="B116" s="957"/>
      <c r="C116" s="965" t="s">
        <v>453</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130</v>
      </c>
      <c r="AB116" s="959"/>
      <c r="AC116" s="959"/>
      <c r="AD116" s="959"/>
      <c r="AE116" s="960"/>
      <c r="AF116" s="961" t="s">
        <v>130</v>
      </c>
      <c r="AG116" s="959"/>
      <c r="AH116" s="959"/>
      <c r="AI116" s="959"/>
      <c r="AJ116" s="960"/>
      <c r="AK116" s="961" t="s">
        <v>130</v>
      </c>
      <c r="AL116" s="959"/>
      <c r="AM116" s="959"/>
      <c r="AN116" s="959"/>
      <c r="AO116" s="960"/>
      <c r="AP116" s="962" t="s">
        <v>130</v>
      </c>
      <c r="AQ116" s="963"/>
      <c r="AR116" s="963"/>
      <c r="AS116" s="963"/>
      <c r="AT116" s="964"/>
      <c r="AU116" s="908"/>
      <c r="AV116" s="909"/>
      <c r="AW116" s="909"/>
      <c r="AX116" s="909"/>
      <c r="AY116" s="909"/>
      <c r="AZ116" s="967" t="s">
        <v>454</v>
      </c>
      <c r="BA116" s="968"/>
      <c r="BB116" s="968"/>
      <c r="BC116" s="968"/>
      <c r="BD116" s="968"/>
      <c r="BE116" s="968"/>
      <c r="BF116" s="968"/>
      <c r="BG116" s="968"/>
      <c r="BH116" s="968"/>
      <c r="BI116" s="968"/>
      <c r="BJ116" s="968"/>
      <c r="BK116" s="968"/>
      <c r="BL116" s="968"/>
      <c r="BM116" s="968"/>
      <c r="BN116" s="968"/>
      <c r="BO116" s="968"/>
      <c r="BP116" s="969"/>
      <c r="BQ116" s="925" t="s">
        <v>130</v>
      </c>
      <c r="BR116" s="926"/>
      <c r="BS116" s="926"/>
      <c r="BT116" s="926"/>
      <c r="BU116" s="926"/>
      <c r="BV116" s="926" t="s">
        <v>130</v>
      </c>
      <c r="BW116" s="926"/>
      <c r="BX116" s="926"/>
      <c r="BY116" s="926"/>
      <c r="BZ116" s="926"/>
      <c r="CA116" s="926" t="s">
        <v>395</v>
      </c>
      <c r="CB116" s="926"/>
      <c r="CC116" s="926"/>
      <c r="CD116" s="926"/>
      <c r="CE116" s="926"/>
      <c r="CF116" s="920" t="s">
        <v>395</v>
      </c>
      <c r="CG116" s="921"/>
      <c r="CH116" s="921"/>
      <c r="CI116" s="921"/>
      <c r="CJ116" s="921"/>
      <c r="CK116" s="948"/>
      <c r="CL116" s="949"/>
      <c r="CM116" s="922" t="s">
        <v>455</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130</v>
      </c>
      <c r="DH116" s="959"/>
      <c r="DI116" s="959"/>
      <c r="DJ116" s="959"/>
      <c r="DK116" s="960"/>
      <c r="DL116" s="961" t="s">
        <v>130</v>
      </c>
      <c r="DM116" s="959"/>
      <c r="DN116" s="959"/>
      <c r="DO116" s="959"/>
      <c r="DP116" s="960"/>
      <c r="DQ116" s="961" t="s">
        <v>395</v>
      </c>
      <c r="DR116" s="959"/>
      <c r="DS116" s="959"/>
      <c r="DT116" s="959"/>
      <c r="DU116" s="960"/>
      <c r="DV116" s="962" t="s">
        <v>130</v>
      </c>
      <c r="DW116" s="963"/>
      <c r="DX116" s="963"/>
      <c r="DY116" s="963"/>
      <c r="DZ116" s="964"/>
    </row>
    <row r="117" spans="1:130" s="230" customFormat="1" ht="26.25" customHeight="1">
      <c r="A117" s="912" t="s">
        <v>190</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456</v>
      </c>
      <c r="Z117" s="894"/>
      <c r="AA117" s="978">
        <v>724576</v>
      </c>
      <c r="AB117" s="979"/>
      <c r="AC117" s="979"/>
      <c r="AD117" s="979"/>
      <c r="AE117" s="980"/>
      <c r="AF117" s="981">
        <v>741825</v>
      </c>
      <c r="AG117" s="979"/>
      <c r="AH117" s="979"/>
      <c r="AI117" s="979"/>
      <c r="AJ117" s="980"/>
      <c r="AK117" s="981">
        <v>784058</v>
      </c>
      <c r="AL117" s="979"/>
      <c r="AM117" s="979"/>
      <c r="AN117" s="979"/>
      <c r="AO117" s="980"/>
      <c r="AP117" s="982"/>
      <c r="AQ117" s="983"/>
      <c r="AR117" s="983"/>
      <c r="AS117" s="983"/>
      <c r="AT117" s="984"/>
      <c r="AU117" s="908"/>
      <c r="AV117" s="909"/>
      <c r="AW117" s="909"/>
      <c r="AX117" s="909"/>
      <c r="AY117" s="909"/>
      <c r="AZ117" s="974" t="s">
        <v>457</v>
      </c>
      <c r="BA117" s="975"/>
      <c r="BB117" s="975"/>
      <c r="BC117" s="975"/>
      <c r="BD117" s="975"/>
      <c r="BE117" s="975"/>
      <c r="BF117" s="975"/>
      <c r="BG117" s="975"/>
      <c r="BH117" s="975"/>
      <c r="BI117" s="975"/>
      <c r="BJ117" s="975"/>
      <c r="BK117" s="975"/>
      <c r="BL117" s="975"/>
      <c r="BM117" s="975"/>
      <c r="BN117" s="975"/>
      <c r="BO117" s="975"/>
      <c r="BP117" s="976"/>
      <c r="BQ117" s="925" t="s">
        <v>130</v>
      </c>
      <c r="BR117" s="926"/>
      <c r="BS117" s="926"/>
      <c r="BT117" s="926"/>
      <c r="BU117" s="926"/>
      <c r="BV117" s="926" t="s">
        <v>130</v>
      </c>
      <c r="BW117" s="926"/>
      <c r="BX117" s="926"/>
      <c r="BY117" s="926"/>
      <c r="BZ117" s="926"/>
      <c r="CA117" s="926" t="s">
        <v>130</v>
      </c>
      <c r="CB117" s="926"/>
      <c r="CC117" s="926"/>
      <c r="CD117" s="926"/>
      <c r="CE117" s="926"/>
      <c r="CF117" s="920" t="s">
        <v>130</v>
      </c>
      <c r="CG117" s="921"/>
      <c r="CH117" s="921"/>
      <c r="CI117" s="921"/>
      <c r="CJ117" s="921"/>
      <c r="CK117" s="948"/>
      <c r="CL117" s="949"/>
      <c r="CM117" s="922" t="s">
        <v>458</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130</v>
      </c>
      <c r="DH117" s="959"/>
      <c r="DI117" s="959"/>
      <c r="DJ117" s="959"/>
      <c r="DK117" s="960"/>
      <c r="DL117" s="961" t="s">
        <v>130</v>
      </c>
      <c r="DM117" s="959"/>
      <c r="DN117" s="959"/>
      <c r="DO117" s="959"/>
      <c r="DP117" s="960"/>
      <c r="DQ117" s="961" t="s">
        <v>130</v>
      </c>
      <c r="DR117" s="959"/>
      <c r="DS117" s="959"/>
      <c r="DT117" s="959"/>
      <c r="DU117" s="960"/>
      <c r="DV117" s="962" t="s">
        <v>130</v>
      </c>
      <c r="DW117" s="963"/>
      <c r="DX117" s="963"/>
      <c r="DY117" s="963"/>
      <c r="DZ117" s="964"/>
    </row>
    <row r="118" spans="1:130" s="230" customFormat="1" ht="26.25" customHeight="1">
      <c r="A118" s="912" t="s">
        <v>432</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429</v>
      </c>
      <c r="AB118" s="893"/>
      <c r="AC118" s="893"/>
      <c r="AD118" s="893"/>
      <c r="AE118" s="894"/>
      <c r="AF118" s="892" t="s">
        <v>430</v>
      </c>
      <c r="AG118" s="893"/>
      <c r="AH118" s="893"/>
      <c r="AI118" s="893"/>
      <c r="AJ118" s="894"/>
      <c r="AK118" s="892" t="s">
        <v>310</v>
      </c>
      <c r="AL118" s="893"/>
      <c r="AM118" s="893"/>
      <c r="AN118" s="893"/>
      <c r="AO118" s="894"/>
      <c r="AP118" s="970" t="s">
        <v>431</v>
      </c>
      <c r="AQ118" s="971"/>
      <c r="AR118" s="971"/>
      <c r="AS118" s="971"/>
      <c r="AT118" s="972"/>
      <c r="AU118" s="908"/>
      <c r="AV118" s="909"/>
      <c r="AW118" s="909"/>
      <c r="AX118" s="909"/>
      <c r="AY118" s="909"/>
      <c r="AZ118" s="973" t="s">
        <v>459</v>
      </c>
      <c r="BA118" s="965"/>
      <c r="BB118" s="965"/>
      <c r="BC118" s="965"/>
      <c r="BD118" s="965"/>
      <c r="BE118" s="965"/>
      <c r="BF118" s="965"/>
      <c r="BG118" s="965"/>
      <c r="BH118" s="965"/>
      <c r="BI118" s="965"/>
      <c r="BJ118" s="965"/>
      <c r="BK118" s="965"/>
      <c r="BL118" s="965"/>
      <c r="BM118" s="965"/>
      <c r="BN118" s="965"/>
      <c r="BO118" s="965"/>
      <c r="BP118" s="966"/>
      <c r="BQ118" s="999" t="s">
        <v>130</v>
      </c>
      <c r="BR118" s="1000"/>
      <c r="BS118" s="1000"/>
      <c r="BT118" s="1000"/>
      <c r="BU118" s="1000"/>
      <c r="BV118" s="1000" t="s">
        <v>130</v>
      </c>
      <c r="BW118" s="1000"/>
      <c r="BX118" s="1000"/>
      <c r="BY118" s="1000"/>
      <c r="BZ118" s="1000"/>
      <c r="CA118" s="1000" t="s">
        <v>130</v>
      </c>
      <c r="CB118" s="1000"/>
      <c r="CC118" s="1000"/>
      <c r="CD118" s="1000"/>
      <c r="CE118" s="1000"/>
      <c r="CF118" s="920" t="s">
        <v>130</v>
      </c>
      <c r="CG118" s="921"/>
      <c r="CH118" s="921"/>
      <c r="CI118" s="921"/>
      <c r="CJ118" s="921"/>
      <c r="CK118" s="948"/>
      <c r="CL118" s="949"/>
      <c r="CM118" s="922" t="s">
        <v>460</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130</v>
      </c>
      <c r="DH118" s="959"/>
      <c r="DI118" s="959"/>
      <c r="DJ118" s="959"/>
      <c r="DK118" s="960"/>
      <c r="DL118" s="961" t="s">
        <v>130</v>
      </c>
      <c r="DM118" s="959"/>
      <c r="DN118" s="959"/>
      <c r="DO118" s="959"/>
      <c r="DP118" s="960"/>
      <c r="DQ118" s="961" t="s">
        <v>130</v>
      </c>
      <c r="DR118" s="959"/>
      <c r="DS118" s="959"/>
      <c r="DT118" s="959"/>
      <c r="DU118" s="960"/>
      <c r="DV118" s="962" t="s">
        <v>130</v>
      </c>
      <c r="DW118" s="963"/>
      <c r="DX118" s="963"/>
      <c r="DY118" s="963"/>
      <c r="DZ118" s="964"/>
    </row>
    <row r="119" spans="1:130" s="230" customFormat="1" ht="26.25" customHeight="1">
      <c r="A119" s="1056" t="s">
        <v>435</v>
      </c>
      <c r="B119" s="947"/>
      <c r="C119" s="929" t="s">
        <v>436</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130</v>
      </c>
      <c r="AB119" s="900"/>
      <c r="AC119" s="900"/>
      <c r="AD119" s="900"/>
      <c r="AE119" s="901"/>
      <c r="AF119" s="902" t="s">
        <v>130</v>
      </c>
      <c r="AG119" s="900"/>
      <c r="AH119" s="900"/>
      <c r="AI119" s="900"/>
      <c r="AJ119" s="901"/>
      <c r="AK119" s="902" t="s">
        <v>130</v>
      </c>
      <c r="AL119" s="900"/>
      <c r="AM119" s="900"/>
      <c r="AN119" s="900"/>
      <c r="AO119" s="901"/>
      <c r="AP119" s="903" t="s">
        <v>130</v>
      </c>
      <c r="AQ119" s="904"/>
      <c r="AR119" s="904"/>
      <c r="AS119" s="904"/>
      <c r="AT119" s="905"/>
      <c r="AU119" s="910"/>
      <c r="AV119" s="911"/>
      <c r="AW119" s="911"/>
      <c r="AX119" s="911"/>
      <c r="AY119" s="911"/>
      <c r="AZ119" s="251" t="s">
        <v>190</v>
      </c>
      <c r="BA119" s="251"/>
      <c r="BB119" s="251"/>
      <c r="BC119" s="251"/>
      <c r="BD119" s="251"/>
      <c r="BE119" s="251"/>
      <c r="BF119" s="251"/>
      <c r="BG119" s="251"/>
      <c r="BH119" s="251"/>
      <c r="BI119" s="251"/>
      <c r="BJ119" s="251"/>
      <c r="BK119" s="251"/>
      <c r="BL119" s="251"/>
      <c r="BM119" s="251"/>
      <c r="BN119" s="251"/>
      <c r="BO119" s="977" t="s">
        <v>461</v>
      </c>
      <c r="BP119" s="1005"/>
      <c r="BQ119" s="999">
        <v>9232521</v>
      </c>
      <c r="BR119" s="1000"/>
      <c r="BS119" s="1000"/>
      <c r="BT119" s="1000"/>
      <c r="BU119" s="1000"/>
      <c r="BV119" s="1000">
        <v>9429370</v>
      </c>
      <c r="BW119" s="1000"/>
      <c r="BX119" s="1000"/>
      <c r="BY119" s="1000"/>
      <c r="BZ119" s="1000"/>
      <c r="CA119" s="1000">
        <v>9098296</v>
      </c>
      <c r="CB119" s="1000"/>
      <c r="CC119" s="1000"/>
      <c r="CD119" s="1000"/>
      <c r="CE119" s="1000"/>
      <c r="CF119" s="1001"/>
      <c r="CG119" s="1002"/>
      <c r="CH119" s="1002"/>
      <c r="CI119" s="1002"/>
      <c r="CJ119" s="1003"/>
      <c r="CK119" s="950"/>
      <c r="CL119" s="951"/>
      <c r="CM119" s="973" t="s">
        <v>462</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130</v>
      </c>
      <c r="DH119" s="986"/>
      <c r="DI119" s="986"/>
      <c r="DJ119" s="986"/>
      <c r="DK119" s="987"/>
      <c r="DL119" s="985" t="s">
        <v>130</v>
      </c>
      <c r="DM119" s="986"/>
      <c r="DN119" s="986"/>
      <c r="DO119" s="986"/>
      <c r="DP119" s="987"/>
      <c r="DQ119" s="985" t="s">
        <v>130</v>
      </c>
      <c r="DR119" s="986"/>
      <c r="DS119" s="986"/>
      <c r="DT119" s="986"/>
      <c r="DU119" s="987"/>
      <c r="DV119" s="988" t="s">
        <v>130</v>
      </c>
      <c r="DW119" s="989"/>
      <c r="DX119" s="989"/>
      <c r="DY119" s="989"/>
      <c r="DZ119" s="990"/>
    </row>
    <row r="120" spans="1:130" s="230" customFormat="1" ht="26.25" customHeight="1">
      <c r="A120" s="1057"/>
      <c r="B120" s="949"/>
      <c r="C120" s="922" t="s">
        <v>439</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130</v>
      </c>
      <c r="AB120" s="959"/>
      <c r="AC120" s="959"/>
      <c r="AD120" s="959"/>
      <c r="AE120" s="960"/>
      <c r="AF120" s="961" t="s">
        <v>130</v>
      </c>
      <c r="AG120" s="959"/>
      <c r="AH120" s="959"/>
      <c r="AI120" s="959"/>
      <c r="AJ120" s="960"/>
      <c r="AK120" s="961" t="s">
        <v>130</v>
      </c>
      <c r="AL120" s="959"/>
      <c r="AM120" s="959"/>
      <c r="AN120" s="959"/>
      <c r="AO120" s="960"/>
      <c r="AP120" s="962" t="s">
        <v>130</v>
      </c>
      <c r="AQ120" s="963"/>
      <c r="AR120" s="963"/>
      <c r="AS120" s="963"/>
      <c r="AT120" s="964"/>
      <c r="AU120" s="991" t="s">
        <v>463</v>
      </c>
      <c r="AV120" s="992"/>
      <c r="AW120" s="992"/>
      <c r="AX120" s="992"/>
      <c r="AY120" s="993"/>
      <c r="AZ120" s="929" t="s">
        <v>464</v>
      </c>
      <c r="BA120" s="897"/>
      <c r="BB120" s="897"/>
      <c r="BC120" s="897"/>
      <c r="BD120" s="897"/>
      <c r="BE120" s="897"/>
      <c r="BF120" s="897"/>
      <c r="BG120" s="897"/>
      <c r="BH120" s="897"/>
      <c r="BI120" s="897"/>
      <c r="BJ120" s="897"/>
      <c r="BK120" s="897"/>
      <c r="BL120" s="897"/>
      <c r="BM120" s="897"/>
      <c r="BN120" s="897"/>
      <c r="BO120" s="897"/>
      <c r="BP120" s="898"/>
      <c r="BQ120" s="930">
        <v>4154372</v>
      </c>
      <c r="BR120" s="931"/>
      <c r="BS120" s="931"/>
      <c r="BT120" s="931"/>
      <c r="BU120" s="931"/>
      <c r="BV120" s="931">
        <v>4911070</v>
      </c>
      <c r="BW120" s="931"/>
      <c r="BX120" s="931"/>
      <c r="BY120" s="931"/>
      <c r="BZ120" s="931"/>
      <c r="CA120" s="931">
        <v>4953970</v>
      </c>
      <c r="CB120" s="931"/>
      <c r="CC120" s="931"/>
      <c r="CD120" s="931"/>
      <c r="CE120" s="931"/>
      <c r="CF120" s="944">
        <v>105.2</v>
      </c>
      <c r="CG120" s="945"/>
      <c r="CH120" s="945"/>
      <c r="CI120" s="945"/>
      <c r="CJ120" s="945"/>
      <c r="CK120" s="1006" t="s">
        <v>465</v>
      </c>
      <c r="CL120" s="1007"/>
      <c r="CM120" s="1007"/>
      <c r="CN120" s="1007"/>
      <c r="CO120" s="1008"/>
      <c r="CP120" s="1014" t="s">
        <v>466</v>
      </c>
      <c r="CQ120" s="1015"/>
      <c r="CR120" s="1015"/>
      <c r="CS120" s="1015"/>
      <c r="CT120" s="1015"/>
      <c r="CU120" s="1015"/>
      <c r="CV120" s="1015"/>
      <c r="CW120" s="1015"/>
      <c r="CX120" s="1015"/>
      <c r="CY120" s="1015"/>
      <c r="CZ120" s="1015"/>
      <c r="DA120" s="1015"/>
      <c r="DB120" s="1015"/>
      <c r="DC120" s="1015"/>
      <c r="DD120" s="1015"/>
      <c r="DE120" s="1015"/>
      <c r="DF120" s="1016"/>
      <c r="DG120" s="930" t="s">
        <v>130</v>
      </c>
      <c r="DH120" s="931"/>
      <c r="DI120" s="931"/>
      <c r="DJ120" s="931"/>
      <c r="DK120" s="931"/>
      <c r="DL120" s="931" t="s">
        <v>130</v>
      </c>
      <c r="DM120" s="931"/>
      <c r="DN120" s="931"/>
      <c r="DO120" s="931"/>
      <c r="DP120" s="931"/>
      <c r="DQ120" s="931" t="s">
        <v>130</v>
      </c>
      <c r="DR120" s="931"/>
      <c r="DS120" s="931"/>
      <c r="DT120" s="931"/>
      <c r="DU120" s="931"/>
      <c r="DV120" s="932" t="s">
        <v>130</v>
      </c>
      <c r="DW120" s="932"/>
      <c r="DX120" s="932"/>
      <c r="DY120" s="932"/>
      <c r="DZ120" s="933"/>
    </row>
    <row r="121" spans="1:130" s="230" customFormat="1" ht="26.25" customHeight="1">
      <c r="A121" s="1057"/>
      <c r="B121" s="949"/>
      <c r="C121" s="974" t="s">
        <v>467</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130</v>
      </c>
      <c r="AB121" s="959"/>
      <c r="AC121" s="959"/>
      <c r="AD121" s="959"/>
      <c r="AE121" s="960"/>
      <c r="AF121" s="961" t="s">
        <v>130</v>
      </c>
      <c r="AG121" s="959"/>
      <c r="AH121" s="959"/>
      <c r="AI121" s="959"/>
      <c r="AJ121" s="960"/>
      <c r="AK121" s="961" t="s">
        <v>130</v>
      </c>
      <c r="AL121" s="959"/>
      <c r="AM121" s="959"/>
      <c r="AN121" s="959"/>
      <c r="AO121" s="960"/>
      <c r="AP121" s="962" t="s">
        <v>130</v>
      </c>
      <c r="AQ121" s="963"/>
      <c r="AR121" s="963"/>
      <c r="AS121" s="963"/>
      <c r="AT121" s="964"/>
      <c r="AU121" s="994"/>
      <c r="AV121" s="995"/>
      <c r="AW121" s="995"/>
      <c r="AX121" s="995"/>
      <c r="AY121" s="996"/>
      <c r="AZ121" s="922" t="s">
        <v>468</v>
      </c>
      <c r="BA121" s="923"/>
      <c r="BB121" s="923"/>
      <c r="BC121" s="923"/>
      <c r="BD121" s="923"/>
      <c r="BE121" s="923"/>
      <c r="BF121" s="923"/>
      <c r="BG121" s="923"/>
      <c r="BH121" s="923"/>
      <c r="BI121" s="923"/>
      <c r="BJ121" s="923"/>
      <c r="BK121" s="923"/>
      <c r="BL121" s="923"/>
      <c r="BM121" s="923"/>
      <c r="BN121" s="923"/>
      <c r="BO121" s="923"/>
      <c r="BP121" s="924"/>
      <c r="BQ121" s="925">
        <v>142855</v>
      </c>
      <c r="BR121" s="926"/>
      <c r="BS121" s="926"/>
      <c r="BT121" s="926"/>
      <c r="BU121" s="926"/>
      <c r="BV121" s="926">
        <v>122579</v>
      </c>
      <c r="BW121" s="926"/>
      <c r="BX121" s="926"/>
      <c r="BY121" s="926"/>
      <c r="BZ121" s="926"/>
      <c r="CA121" s="926">
        <v>115819</v>
      </c>
      <c r="CB121" s="926"/>
      <c r="CC121" s="926"/>
      <c r="CD121" s="926"/>
      <c r="CE121" s="926"/>
      <c r="CF121" s="920">
        <v>2.5</v>
      </c>
      <c r="CG121" s="921"/>
      <c r="CH121" s="921"/>
      <c r="CI121" s="921"/>
      <c r="CJ121" s="921"/>
      <c r="CK121" s="1009"/>
      <c r="CL121" s="1010"/>
      <c r="CM121" s="1010"/>
      <c r="CN121" s="1010"/>
      <c r="CO121" s="1011"/>
      <c r="CP121" s="1019" t="s">
        <v>411</v>
      </c>
      <c r="CQ121" s="1020"/>
      <c r="CR121" s="1020"/>
      <c r="CS121" s="1020"/>
      <c r="CT121" s="1020"/>
      <c r="CU121" s="1020"/>
      <c r="CV121" s="1020"/>
      <c r="CW121" s="1020"/>
      <c r="CX121" s="1020"/>
      <c r="CY121" s="1020"/>
      <c r="CZ121" s="1020"/>
      <c r="DA121" s="1020"/>
      <c r="DB121" s="1020"/>
      <c r="DC121" s="1020"/>
      <c r="DD121" s="1020"/>
      <c r="DE121" s="1020"/>
      <c r="DF121" s="1021"/>
      <c r="DG121" s="925">
        <v>369</v>
      </c>
      <c r="DH121" s="926"/>
      <c r="DI121" s="926"/>
      <c r="DJ121" s="926"/>
      <c r="DK121" s="926"/>
      <c r="DL121" s="926" t="s">
        <v>130</v>
      </c>
      <c r="DM121" s="926"/>
      <c r="DN121" s="926"/>
      <c r="DO121" s="926"/>
      <c r="DP121" s="926"/>
      <c r="DQ121" s="926" t="s">
        <v>130</v>
      </c>
      <c r="DR121" s="926"/>
      <c r="DS121" s="926"/>
      <c r="DT121" s="926"/>
      <c r="DU121" s="926"/>
      <c r="DV121" s="927" t="s">
        <v>130</v>
      </c>
      <c r="DW121" s="927"/>
      <c r="DX121" s="927"/>
      <c r="DY121" s="927"/>
      <c r="DZ121" s="928"/>
    </row>
    <row r="122" spans="1:130" s="230" customFormat="1" ht="26.25" customHeight="1">
      <c r="A122" s="1057"/>
      <c r="B122" s="949"/>
      <c r="C122" s="922" t="s">
        <v>449</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130</v>
      </c>
      <c r="AB122" s="959"/>
      <c r="AC122" s="959"/>
      <c r="AD122" s="959"/>
      <c r="AE122" s="960"/>
      <c r="AF122" s="961" t="s">
        <v>130</v>
      </c>
      <c r="AG122" s="959"/>
      <c r="AH122" s="959"/>
      <c r="AI122" s="959"/>
      <c r="AJ122" s="960"/>
      <c r="AK122" s="961" t="s">
        <v>130</v>
      </c>
      <c r="AL122" s="959"/>
      <c r="AM122" s="959"/>
      <c r="AN122" s="959"/>
      <c r="AO122" s="960"/>
      <c r="AP122" s="962" t="s">
        <v>130</v>
      </c>
      <c r="AQ122" s="963"/>
      <c r="AR122" s="963"/>
      <c r="AS122" s="963"/>
      <c r="AT122" s="964"/>
      <c r="AU122" s="994"/>
      <c r="AV122" s="995"/>
      <c r="AW122" s="995"/>
      <c r="AX122" s="995"/>
      <c r="AY122" s="996"/>
      <c r="AZ122" s="973" t="s">
        <v>469</v>
      </c>
      <c r="BA122" s="965"/>
      <c r="BB122" s="965"/>
      <c r="BC122" s="965"/>
      <c r="BD122" s="965"/>
      <c r="BE122" s="965"/>
      <c r="BF122" s="965"/>
      <c r="BG122" s="965"/>
      <c r="BH122" s="965"/>
      <c r="BI122" s="965"/>
      <c r="BJ122" s="965"/>
      <c r="BK122" s="965"/>
      <c r="BL122" s="965"/>
      <c r="BM122" s="965"/>
      <c r="BN122" s="965"/>
      <c r="BO122" s="965"/>
      <c r="BP122" s="966"/>
      <c r="BQ122" s="999">
        <v>6323924</v>
      </c>
      <c r="BR122" s="1000"/>
      <c r="BS122" s="1000"/>
      <c r="BT122" s="1000"/>
      <c r="BU122" s="1000"/>
      <c r="BV122" s="1000">
        <v>6251116</v>
      </c>
      <c r="BW122" s="1000"/>
      <c r="BX122" s="1000"/>
      <c r="BY122" s="1000"/>
      <c r="BZ122" s="1000"/>
      <c r="CA122" s="1000">
        <v>6038533</v>
      </c>
      <c r="CB122" s="1000"/>
      <c r="CC122" s="1000"/>
      <c r="CD122" s="1000"/>
      <c r="CE122" s="1000"/>
      <c r="CF122" s="1017">
        <v>128.30000000000001</v>
      </c>
      <c r="CG122" s="1018"/>
      <c r="CH122" s="1018"/>
      <c r="CI122" s="1018"/>
      <c r="CJ122" s="1018"/>
      <c r="CK122" s="1009"/>
      <c r="CL122" s="1010"/>
      <c r="CM122" s="1010"/>
      <c r="CN122" s="1010"/>
      <c r="CO122" s="1011"/>
      <c r="CP122" s="1019" t="s">
        <v>408</v>
      </c>
      <c r="CQ122" s="1020"/>
      <c r="CR122" s="1020"/>
      <c r="CS122" s="1020"/>
      <c r="CT122" s="1020"/>
      <c r="CU122" s="1020"/>
      <c r="CV122" s="1020"/>
      <c r="CW122" s="1020"/>
      <c r="CX122" s="1020"/>
      <c r="CY122" s="1020"/>
      <c r="CZ122" s="1020"/>
      <c r="DA122" s="1020"/>
      <c r="DB122" s="1020"/>
      <c r="DC122" s="1020"/>
      <c r="DD122" s="1020"/>
      <c r="DE122" s="1020"/>
      <c r="DF122" s="1021"/>
      <c r="DG122" s="925" t="s">
        <v>130</v>
      </c>
      <c r="DH122" s="926"/>
      <c r="DI122" s="926"/>
      <c r="DJ122" s="926"/>
      <c r="DK122" s="926"/>
      <c r="DL122" s="926" t="s">
        <v>130</v>
      </c>
      <c r="DM122" s="926"/>
      <c r="DN122" s="926"/>
      <c r="DO122" s="926"/>
      <c r="DP122" s="926"/>
      <c r="DQ122" s="926" t="s">
        <v>130</v>
      </c>
      <c r="DR122" s="926"/>
      <c r="DS122" s="926"/>
      <c r="DT122" s="926"/>
      <c r="DU122" s="926"/>
      <c r="DV122" s="927" t="s">
        <v>130</v>
      </c>
      <c r="DW122" s="927"/>
      <c r="DX122" s="927"/>
      <c r="DY122" s="927"/>
      <c r="DZ122" s="928"/>
    </row>
    <row r="123" spans="1:130" s="230" customFormat="1" ht="26.25" customHeight="1">
      <c r="A123" s="1057"/>
      <c r="B123" s="949"/>
      <c r="C123" s="922" t="s">
        <v>455</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130</v>
      </c>
      <c r="AB123" s="959"/>
      <c r="AC123" s="959"/>
      <c r="AD123" s="959"/>
      <c r="AE123" s="960"/>
      <c r="AF123" s="961" t="s">
        <v>130</v>
      </c>
      <c r="AG123" s="959"/>
      <c r="AH123" s="959"/>
      <c r="AI123" s="959"/>
      <c r="AJ123" s="960"/>
      <c r="AK123" s="961" t="s">
        <v>130</v>
      </c>
      <c r="AL123" s="959"/>
      <c r="AM123" s="959"/>
      <c r="AN123" s="959"/>
      <c r="AO123" s="960"/>
      <c r="AP123" s="962" t="s">
        <v>130</v>
      </c>
      <c r="AQ123" s="963"/>
      <c r="AR123" s="963"/>
      <c r="AS123" s="963"/>
      <c r="AT123" s="964"/>
      <c r="AU123" s="997"/>
      <c r="AV123" s="998"/>
      <c r="AW123" s="998"/>
      <c r="AX123" s="998"/>
      <c r="AY123" s="998"/>
      <c r="AZ123" s="251" t="s">
        <v>190</v>
      </c>
      <c r="BA123" s="251"/>
      <c r="BB123" s="251"/>
      <c r="BC123" s="251"/>
      <c r="BD123" s="251"/>
      <c r="BE123" s="251"/>
      <c r="BF123" s="251"/>
      <c r="BG123" s="251"/>
      <c r="BH123" s="251"/>
      <c r="BI123" s="251"/>
      <c r="BJ123" s="251"/>
      <c r="BK123" s="251"/>
      <c r="BL123" s="251"/>
      <c r="BM123" s="251"/>
      <c r="BN123" s="251"/>
      <c r="BO123" s="977" t="s">
        <v>470</v>
      </c>
      <c r="BP123" s="1005"/>
      <c r="BQ123" s="1063">
        <v>10621151</v>
      </c>
      <c r="BR123" s="1064"/>
      <c r="BS123" s="1064"/>
      <c r="BT123" s="1064"/>
      <c r="BU123" s="1064"/>
      <c r="BV123" s="1064">
        <v>11284765</v>
      </c>
      <c r="BW123" s="1064"/>
      <c r="BX123" s="1064"/>
      <c r="BY123" s="1064"/>
      <c r="BZ123" s="1064"/>
      <c r="CA123" s="1064">
        <v>11108322</v>
      </c>
      <c r="CB123" s="1064"/>
      <c r="CC123" s="1064"/>
      <c r="CD123" s="1064"/>
      <c r="CE123" s="1064"/>
      <c r="CF123" s="1001"/>
      <c r="CG123" s="1002"/>
      <c r="CH123" s="1002"/>
      <c r="CI123" s="1002"/>
      <c r="CJ123" s="1003"/>
      <c r="CK123" s="1009"/>
      <c r="CL123" s="1010"/>
      <c r="CM123" s="1010"/>
      <c r="CN123" s="1010"/>
      <c r="CO123" s="1011"/>
      <c r="CP123" s="1019" t="s">
        <v>406</v>
      </c>
      <c r="CQ123" s="1020"/>
      <c r="CR123" s="1020"/>
      <c r="CS123" s="1020"/>
      <c r="CT123" s="1020"/>
      <c r="CU123" s="1020"/>
      <c r="CV123" s="1020"/>
      <c r="CW123" s="1020"/>
      <c r="CX123" s="1020"/>
      <c r="CY123" s="1020"/>
      <c r="CZ123" s="1020"/>
      <c r="DA123" s="1020"/>
      <c r="DB123" s="1020"/>
      <c r="DC123" s="1020"/>
      <c r="DD123" s="1020"/>
      <c r="DE123" s="1020"/>
      <c r="DF123" s="1021"/>
      <c r="DG123" s="958" t="s">
        <v>130</v>
      </c>
      <c r="DH123" s="959"/>
      <c r="DI123" s="959"/>
      <c r="DJ123" s="959"/>
      <c r="DK123" s="960"/>
      <c r="DL123" s="961" t="s">
        <v>130</v>
      </c>
      <c r="DM123" s="959"/>
      <c r="DN123" s="959"/>
      <c r="DO123" s="959"/>
      <c r="DP123" s="960"/>
      <c r="DQ123" s="961" t="s">
        <v>130</v>
      </c>
      <c r="DR123" s="959"/>
      <c r="DS123" s="959"/>
      <c r="DT123" s="959"/>
      <c r="DU123" s="960"/>
      <c r="DV123" s="962" t="s">
        <v>130</v>
      </c>
      <c r="DW123" s="963"/>
      <c r="DX123" s="963"/>
      <c r="DY123" s="963"/>
      <c r="DZ123" s="964"/>
    </row>
    <row r="124" spans="1:130" s="230" customFormat="1" ht="26.25" customHeight="1" thickBot="1">
      <c r="A124" s="1057"/>
      <c r="B124" s="949"/>
      <c r="C124" s="922" t="s">
        <v>458</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130</v>
      </c>
      <c r="AB124" s="959"/>
      <c r="AC124" s="959"/>
      <c r="AD124" s="959"/>
      <c r="AE124" s="960"/>
      <c r="AF124" s="961" t="s">
        <v>130</v>
      </c>
      <c r="AG124" s="959"/>
      <c r="AH124" s="959"/>
      <c r="AI124" s="959"/>
      <c r="AJ124" s="960"/>
      <c r="AK124" s="961" t="s">
        <v>130</v>
      </c>
      <c r="AL124" s="959"/>
      <c r="AM124" s="959"/>
      <c r="AN124" s="959"/>
      <c r="AO124" s="960"/>
      <c r="AP124" s="962" t="s">
        <v>130</v>
      </c>
      <c r="AQ124" s="963"/>
      <c r="AR124" s="963"/>
      <c r="AS124" s="963"/>
      <c r="AT124" s="964"/>
      <c r="AU124" s="1059" t="s">
        <v>471</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t="s">
        <v>130</v>
      </c>
      <c r="BR124" s="1027"/>
      <c r="BS124" s="1027"/>
      <c r="BT124" s="1027"/>
      <c r="BU124" s="1027"/>
      <c r="BV124" s="1027" t="s">
        <v>130</v>
      </c>
      <c r="BW124" s="1027"/>
      <c r="BX124" s="1027"/>
      <c r="BY124" s="1027"/>
      <c r="BZ124" s="1027"/>
      <c r="CA124" s="1027" t="s">
        <v>130</v>
      </c>
      <c r="CB124" s="1027"/>
      <c r="CC124" s="1027"/>
      <c r="CD124" s="1027"/>
      <c r="CE124" s="1027"/>
      <c r="CF124" s="1028"/>
      <c r="CG124" s="1029"/>
      <c r="CH124" s="1029"/>
      <c r="CI124" s="1029"/>
      <c r="CJ124" s="1030"/>
      <c r="CK124" s="1012"/>
      <c r="CL124" s="1012"/>
      <c r="CM124" s="1012"/>
      <c r="CN124" s="1012"/>
      <c r="CO124" s="1013"/>
      <c r="CP124" s="1019" t="s">
        <v>472</v>
      </c>
      <c r="CQ124" s="1020"/>
      <c r="CR124" s="1020"/>
      <c r="CS124" s="1020"/>
      <c r="CT124" s="1020"/>
      <c r="CU124" s="1020"/>
      <c r="CV124" s="1020"/>
      <c r="CW124" s="1020"/>
      <c r="CX124" s="1020"/>
      <c r="CY124" s="1020"/>
      <c r="CZ124" s="1020"/>
      <c r="DA124" s="1020"/>
      <c r="DB124" s="1020"/>
      <c r="DC124" s="1020"/>
      <c r="DD124" s="1020"/>
      <c r="DE124" s="1020"/>
      <c r="DF124" s="1021"/>
      <c r="DG124" s="1004" t="s">
        <v>130</v>
      </c>
      <c r="DH124" s="986"/>
      <c r="DI124" s="986"/>
      <c r="DJ124" s="986"/>
      <c r="DK124" s="987"/>
      <c r="DL124" s="985" t="s">
        <v>130</v>
      </c>
      <c r="DM124" s="986"/>
      <c r="DN124" s="986"/>
      <c r="DO124" s="986"/>
      <c r="DP124" s="987"/>
      <c r="DQ124" s="985" t="s">
        <v>130</v>
      </c>
      <c r="DR124" s="986"/>
      <c r="DS124" s="986"/>
      <c r="DT124" s="986"/>
      <c r="DU124" s="987"/>
      <c r="DV124" s="988" t="s">
        <v>130</v>
      </c>
      <c r="DW124" s="989"/>
      <c r="DX124" s="989"/>
      <c r="DY124" s="989"/>
      <c r="DZ124" s="990"/>
    </row>
    <row r="125" spans="1:130" s="230" customFormat="1" ht="26.25" customHeight="1">
      <c r="A125" s="1057"/>
      <c r="B125" s="949"/>
      <c r="C125" s="922" t="s">
        <v>460</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130</v>
      </c>
      <c r="AB125" s="959"/>
      <c r="AC125" s="959"/>
      <c r="AD125" s="959"/>
      <c r="AE125" s="960"/>
      <c r="AF125" s="961" t="s">
        <v>130</v>
      </c>
      <c r="AG125" s="959"/>
      <c r="AH125" s="959"/>
      <c r="AI125" s="959"/>
      <c r="AJ125" s="960"/>
      <c r="AK125" s="961" t="s">
        <v>130</v>
      </c>
      <c r="AL125" s="959"/>
      <c r="AM125" s="959"/>
      <c r="AN125" s="959"/>
      <c r="AO125" s="960"/>
      <c r="AP125" s="962" t="s">
        <v>130</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473</v>
      </c>
      <c r="CL125" s="1007"/>
      <c r="CM125" s="1007"/>
      <c r="CN125" s="1007"/>
      <c r="CO125" s="1008"/>
      <c r="CP125" s="929" t="s">
        <v>474</v>
      </c>
      <c r="CQ125" s="897"/>
      <c r="CR125" s="897"/>
      <c r="CS125" s="897"/>
      <c r="CT125" s="897"/>
      <c r="CU125" s="897"/>
      <c r="CV125" s="897"/>
      <c r="CW125" s="897"/>
      <c r="CX125" s="897"/>
      <c r="CY125" s="897"/>
      <c r="CZ125" s="897"/>
      <c r="DA125" s="897"/>
      <c r="DB125" s="897"/>
      <c r="DC125" s="897"/>
      <c r="DD125" s="897"/>
      <c r="DE125" s="897"/>
      <c r="DF125" s="898"/>
      <c r="DG125" s="930" t="s">
        <v>130</v>
      </c>
      <c r="DH125" s="931"/>
      <c r="DI125" s="931"/>
      <c r="DJ125" s="931"/>
      <c r="DK125" s="931"/>
      <c r="DL125" s="931" t="s">
        <v>130</v>
      </c>
      <c r="DM125" s="931"/>
      <c r="DN125" s="931"/>
      <c r="DO125" s="931"/>
      <c r="DP125" s="931"/>
      <c r="DQ125" s="931" t="s">
        <v>130</v>
      </c>
      <c r="DR125" s="931"/>
      <c r="DS125" s="931"/>
      <c r="DT125" s="931"/>
      <c r="DU125" s="931"/>
      <c r="DV125" s="932" t="s">
        <v>130</v>
      </c>
      <c r="DW125" s="932"/>
      <c r="DX125" s="932"/>
      <c r="DY125" s="932"/>
      <c r="DZ125" s="933"/>
    </row>
    <row r="126" spans="1:130" s="230" customFormat="1" ht="26.25" customHeight="1" thickBot="1">
      <c r="A126" s="1057"/>
      <c r="B126" s="949"/>
      <c r="C126" s="922" t="s">
        <v>462</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130</v>
      </c>
      <c r="AB126" s="959"/>
      <c r="AC126" s="959"/>
      <c r="AD126" s="959"/>
      <c r="AE126" s="960"/>
      <c r="AF126" s="961" t="s">
        <v>130</v>
      </c>
      <c r="AG126" s="959"/>
      <c r="AH126" s="959"/>
      <c r="AI126" s="959"/>
      <c r="AJ126" s="960"/>
      <c r="AK126" s="961" t="s">
        <v>130</v>
      </c>
      <c r="AL126" s="959"/>
      <c r="AM126" s="959"/>
      <c r="AN126" s="959"/>
      <c r="AO126" s="960"/>
      <c r="AP126" s="962" t="s">
        <v>130</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475</v>
      </c>
      <c r="CQ126" s="923"/>
      <c r="CR126" s="923"/>
      <c r="CS126" s="923"/>
      <c r="CT126" s="923"/>
      <c r="CU126" s="923"/>
      <c r="CV126" s="923"/>
      <c r="CW126" s="923"/>
      <c r="CX126" s="923"/>
      <c r="CY126" s="923"/>
      <c r="CZ126" s="923"/>
      <c r="DA126" s="923"/>
      <c r="DB126" s="923"/>
      <c r="DC126" s="923"/>
      <c r="DD126" s="923"/>
      <c r="DE126" s="923"/>
      <c r="DF126" s="924"/>
      <c r="DG126" s="925" t="s">
        <v>130</v>
      </c>
      <c r="DH126" s="926"/>
      <c r="DI126" s="926"/>
      <c r="DJ126" s="926"/>
      <c r="DK126" s="926"/>
      <c r="DL126" s="926" t="s">
        <v>130</v>
      </c>
      <c r="DM126" s="926"/>
      <c r="DN126" s="926"/>
      <c r="DO126" s="926"/>
      <c r="DP126" s="926"/>
      <c r="DQ126" s="926" t="s">
        <v>130</v>
      </c>
      <c r="DR126" s="926"/>
      <c r="DS126" s="926"/>
      <c r="DT126" s="926"/>
      <c r="DU126" s="926"/>
      <c r="DV126" s="927" t="s">
        <v>130</v>
      </c>
      <c r="DW126" s="927"/>
      <c r="DX126" s="927"/>
      <c r="DY126" s="927"/>
      <c r="DZ126" s="928"/>
    </row>
    <row r="127" spans="1:130" s="230" customFormat="1" ht="26.25" customHeight="1">
      <c r="A127" s="1058"/>
      <c r="B127" s="951"/>
      <c r="C127" s="973" t="s">
        <v>476</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130</v>
      </c>
      <c r="AB127" s="959"/>
      <c r="AC127" s="959"/>
      <c r="AD127" s="959"/>
      <c r="AE127" s="960"/>
      <c r="AF127" s="961" t="s">
        <v>130</v>
      </c>
      <c r="AG127" s="959"/>
      <c r="AH127" s="959"/>
      <c r="AI127" s="959"/>
      <c r="AJ127" s="960"/>
      <c r="AK127" s="961" t="s">
        <v>130</v>
      </c>
      <c r="AL127" s="959"/>
      <c r="AM127" s="959"/>
      <c r="AN127" s="959"/>
      <c r="AO127" s="960"/>
      <c r="AP127" s="962" t="s">
        <v>130</v>
      </c>
      <c r="AQ127" s="963"/>
      <c r="AR127" s="963"/>
      <c r="AS127" s="963"/>
      <c r="AT127" s="964"/>
      <c r="AU127" s="232"/>
      <c r="AV127" s="232"/>
      <c r="AW127" s="232"/>
      <c r="AX127" s="1031" t="s">
        <v>477</v>
      </c>
      <c r="AY127" s="1032"/>
      <c r="AZ127" s="1032"/>
      <c r="BA127" s="1032"/>
      <c r="BB127" s="1032"/>
      <c r="BC127" s="1032"/>
      <c r="BD127" s="1032"/>
      <c r="BE127" s="1033"/>
      <c r="BF127" s="1034" t="s">
        <v>478</v>
      </c>
      <c r="BG127" s="1032"/>
      <c r="BH127" s="1032"/>
      <c r="BI127" s="1032"/>
      <c r="BJ127" s="1032"/>
      <c r="BK127" s="1032"/>
      <c r="BL127" s="1033"/>
      <c r="BM127" s="1034" t="s">
        <v>479</v>
      </c>
      <c r="BN127" s="1032"/>
      <c r="BO127" s="1032"/>
      <c r="BP127" s="1032"/>
      <c r="BQ127" s="1032"/>
      <c r="BR127" s="1032"/>
      <c r="BS127" s="1033"/>
      <c r="BT127" s="1034" t="s">
        <v>480</v>
      </c>
      <c r="BU127" s="1032"/>
      <c r="BV127" s="1032"/>
      <c r="BW127" s="1032"/>
      <c r="BX127" s="1032"/>
      <c r="BY127" s="1032"/>
      <c r="BZ127" s="1055"/>
      <c r="CA127" s="232"/>
      <c r="CB127" s="232"/>
      <c r="CC127" s="232"/>
      <c r="CD127" s="255"/>
      <c r="CE127" s="255"/>
      <c r="CF127" s="255"/>
      <c r="CG127" s="232"/>
      <c r="CH127" s="232"/>
      <c r="CI127" s="232"/>
      <c r="CJ127" s="254"/>
      <c r="CK127" s="1023"/>
      <c r="CL127" s="1010"/>
      <c r="CM127" s="1010"/>
      <c r="CN127" s="1010"/>
      <c r="CO127" s="1011"/>
      <c r="CP127" s="922" t="s">
        <v>481</v>
      </c>
      <c r="CQ127" s="923"/>
      <c r="CR127" s="923"/>
      <c r="CS127" s="923"/>
      <c r="CT127" s="923"/>
      <c r="CU127" s="923"/>
      <c r="CV127" s="923"/>
      <c r="CW127" s="923"/>
      <c r="CX127" s="923"/>
      <c r="CY127" s="923"/>
      <c r="CZ127" s="923"/>
      <c r="DA127" s="923"/>
      <c r="DB127" s="923"/>
      <c r="DC127" s="923"/>
      <c r="DD127" s="923"/>
      <c r="DE127" s="923"/>
      <c r="DF127" s="924"/>
      <c r="DG127" s="925" t="s">
        <v>130</v>
      </c>
      <c r="DH127" s="926"/>
      <c r="DI127" s="926"/>
      <c r="DJ127" s="926"/>
      <c r="DK127" s="926"/>
      <c r="DL127" s="926" t="s">
        <v>130</v>
      </c>
      <c r="DM127" s="926"/>
      <c r="DN127" s="926"/>
      <c r="DO127" s="926"/>
      <c r="DP127" s="926"/>
      <c r="DQ127" s="926" t="s">
        <v>130</v>
      </c>
      <c r="DR127" s="926"/>
      <c r="DS127" s="926"/>
      <c r="DT127" s="926"/>
      <c r="DU127" s="926"/>
      <c r="DV127" s="927" t="s">
        <v>130</v>
      </c>
      <c r="DW127" s="927"/>
      <c r="DX127" s="927"/>
      <c r="DY127" s="927"/>
      <c r="DZ127" s="928"/>
    </row>
    <row r="128" spans="1:130" s="230" customFormat="1" ht="26.25" customHeight="1" thickBot="1">
      <c r="A128" s="1041" t="s">
        <v>482</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483</v>
      </c>
      <c r="X128" s="1043"/>
      <c r="Y128" s="1043"/>
      <c r="Z128" s="1044"/>
      <c r="AA128" s="1045">
        <v>14904</v>
      </c>
      <c r="AB128" s="1046"/>
      <c r="AC128" s="1046"/>
      <c r="AD128" s="1046"/>
      <c r="AE128" s="1047"/>
      <c r="AF128" s="1048">
        <v>14804</v>
      </c>
      <c r="AG128" s="1046"/>
      <c r="AH128" s="1046"/>
      <c r="AI128" s="1046"/>
      <c r="AJ128" s="1047"/>
      <c r="AK128" s="1048">
        <v>11397</v>
      </c>
      <c r="AL128" s="1046"/>
      <c r="AM128" s="1046"/>
      <c r="AN128" s="1046"/>
      <c r="AO128" s="1047"/>
      <c r="AP128" s="1049"/>
      <c r="AQ128" s="1050"/>
      <c r="AR128" s="1050"/>
      <c r="AS128" s="1050"/>
      <c r="AT128" s="1051"/>
      <c r="AU128" s="232"/>
      <c r="AV128" s="232"/>
      <c r="AW128" s="232"/>
      <c r="AX128" s="896" t="s">
        <v>484</v>
      </c>
      <c r="AY128" s="897"/>
      <c r="AZ128" s="897"/>
      <c r="BA128" s="897"/>
      <c r="BB128" s="897"/>
      <c r="BC128" s="897"/>
      <c r="BD128" s="897"/>
      <c r="BE128" s="898"/>
      <c r="BF128" s="1052" t="s">
        <v>130</v>
      </c>
      <c r="BG128" s="1053"/>
      <c r="BH128" s="1053"/>
      <c r="BI128" s="1053"/>
      <c r="BJ128" s="1053"/>
      <c r="BK128" s="1053"/>
      <c r="BL128" s="1054"/>
      <c r="BM128" s="1052">
        <v>14.81</v>
      </c>
      <c r="BN128" s="1053"/>
      <c r="BO128" s="1053"/>
      <c r="BP128" s="1053"/>
      <c r="BQ128" s="1053"/>
      <c r="BR128" s="1053"/>
      <c r="BS128" s="1054"/>
      <c r="BT128" s="1052">
        <v>20</v>
      </c>
      <c r="BU128" s="1053"/>
      <c r="BV128" s="1053"/>
      <c r="BW128" s="1053"/>
      <c r="BX128" s="1053"/>
      <c r="BY128" s="1053"/>
      <c r="BZ128" s="1076"/>
      <c r="CA128" s="255"/>
      <c r="CB128" s="255"/>
      <c r="CC128" s="255"/>
      <c r="CD128" s="255"/>
      <c r="CE128" s="255"/>
      <c r="CF128" s="255"/>
      <c r="CG128" s="232"/>
      <c r="CH128" s="232"/>
      <c r="CI128" s="232"/>
      <c r="CJ128" s="254"/>
      <c r="CK128" s="1024"/>
      <c r="CL128" s="1025"/>
      <c r="CM128" s="1025"/>
      <c r="CN128" s="1025"/>
      <c r="CO128" s="1026"/>
      <c r="CP128" s="1035" t="s">
        <v>485</v>
      </c>
      <c r="CQ128" s="726"/>
      <c r="CR128" s="726"/>
      <c r="CS128" s="726"/>
      <c r="CT128" s="726"/>
      <c r="CU128" s="726"/>
      <c r="CV128" s="726"/>
      <c r="CW128" s="726"/>
      <c r="CX128" s="726"/>
      <c r="CY128" s="726"/>
      <c r="CZ128" s="726"/>
      <c r="DA128" s="726"/>
      <c r="DB128" s="726"/>
      <c r="DC128" s="726"/>
      <c r="DD128" s="726"/>
      <c r="DE128" s="726"/>
      <c r="DF128" s="1036"/>
      <c r="DG128" s="1037" t="s">
        <v>130</v>
      </c>
      <c r="DH128" s="1038"/>
      <c r="DI128" s="1038"/>
      <c r="DJ128" s="1038"/>
      <c r="DK128" s="1038"/>
      <c r="DL128" s="1038" t="s">
        <v>130</v>
      </c>
      <c r="DM128" s="1038"/>
      <c r="DN128" s="1038"/>
      <c r="DO128" s="1038"/>
      <c r="DP128" s="1038"/>
      <c r="DQ128" s="1038" t="s">
        <v>130</v>
      </c>
      <c r="DR128" s="1038"/>
      <c r="DS128" s="1038"/>
      <c r="DT128" s="1038"/>
      <c r="DU128" s="1038"/>
      <c r="DV128" s="1039" t="s">
        <v>130</v>
      </c>
      <c r="DW128" s="1039"/>
      <c r="DX128" s="1039"/>
      <c r="DY128" s="1039"/>
      <c r="DZ128" s="1040"/>
    </row>
    <row r="129" spans="1:131" s="230" customFormat="1" ht="26.25" customHeight="1">
      <c r="A129" s="934" t="s">
        <v>109</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486</v>
      </c>
      <c r="X129" s="1071"/>
      <c r="Y129" s="1071"/>
      <c r="Z129" s="1072"/>
      <c r="AA129" s="958">
        <v>5100797</v>
      </c>
      <c r="AB129" s="959"/>
      <c r="AC129" s="959"/>
      <c r="AD129" s="959"/>
      <c r="AE129" s="960"/>
      <c r="AF129" s="961">
        <v>5464907</v>
      </c>
      <c r="AG129" s="959"/>
      <c r="AH129" s="959"/>
      <c r="AI129" s="959"/>
      <c r="AJ129" s="960"/>
      <c r="AK129" s="961">
        <v>5305766</v>
      </c>
      <c r="AL129" s="959"/>
      <c r="AM129" s="959"/>
      <c r="AN129" s="959"/>
      <c r="AO129" s="960"/>
      <c r="AP129" s="1073"/>
      <c r="AQ129" s="1074"/>
      <c r="AR129" s="1074"/>
      <c r="AS129" s="1074"/>
      <c r="AT129" s="1075"/>
      <c r="AU129" s="233"/>
      <c r="AV129" s="233"/>
      <c r="AW129" s="233"/>
      <c r="AX129" s="1065" t="s">
        <v>487</v>
      </c>
      <c r="AY129" s="923"/>
      <c r="AZ129" s="923"/>
      <c r="BA129" s="923"/>
      <c r="BB129" s="923"/>
      <c r="BC129" s="923"/>
      <c r="BD129" s="923"/>
      <c r="BE129" s="924"/>
      <c r="BF129" s="1066" t="s">
        <v>130</v>
      </c>
      <c r="BG129" s="1067"/>
      <c r="BH129" s="1067"/>
      <c r="BI129" s="1067"/>
      <c r="BJ129" s="1067"/>
      <c r="BK129" s="1067"/>
      <c r="BL129" s="1068"/>
      <c r="BM129" s="1066">
        <v>19.809999999999999</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c r="A130" s="934" t="s">
        <v>488</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489</v>
      </c>
      <c r="X130" s="1071"/>
      <c r="Y130" s="1071"/>
      <c r="Z130" s="1072"/>
      <c r="AA130" s="958">
        <v>581288</v>
      </c>
      <c r="AB130" s="959"/>
      <c r="AC130" s="959"/>
      <c r="AD130" s="959"/>
      <c r="AE130" s="960"/>
      <c r="AF130" s="961">
        <v>583720</v>
      </c>
      <c r="AG130" s="959"/>
      <c r="AH130" s="959"/>
      <c r="AI130" s="959"/>
      <c r="AJ130" s="960"/>
      <c r="AK130" s="961">
        <v>598851</v>
      </c>
      <c r="AL130" s="959"/>
      <c r="AM130" s="959"/>
      <c r="AN130" s="959"/>
      <c r="AO130" s="960"/>
      <c r="AP130" s="1073"/>
      <c r="AQ130" s="1074"/>
      <c r="AR130" s="1074"/>
      <c r="AS130" s="1074"/>
      <c r="AT130" s="1075"/>
      <c r="AU130" s="233"/>
      <c r="AV130" s="233"/>
      <c r="AW130" s="233"/>
      <c r="AX130" s="1065" t="s">
        <v>490</v>
      </c>
      <c r="AY130" s="923"/>
      <c r="AZ130" s="923"/>
      <c r="BA130" s="923"/>
      <c r="BB130" s="923"/>
      <c r="BC130" s="923"/>
      <c r="BD130" s="923"/>
      <c r="BE130" s="924"/>
      <c r="BF130" s="1101">
        <v>3.1</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491</v>
      </c>
      <c r="X131" s="1108"/>
      <c r="Y131" s="1108"/>
      <c r="Z131" s="1109"/>
      <c r="AA131" s="1004">
        <v>4519509</v>
      </c>
      <c r="AB131" s="986"/>
      <c r="AC131" s="986"/>
      <c r="AD131" s="986"/>
      <c r="AE131" s="987"/>
      <c r="AF131" s="985">
        <v>4881187</v>
      </c>
      <c r="AG131" s="986"/>
      <c r="AH131" s="986"/>
      <c r="AI131" s="986"/>
      <c r="AJ131" s="987"/>
      <c r="AK131" s="985">
        <v>4706915</v>
      </c>
      <c r="AL131" s="986"/>
      <c r="AM131" s="986"/>
      <c r="AN131" s="986"/>
      <c r="AO131" s="987"/>
      <c r="AP131" s="1110"/>
      <c r="AQ131" s="1111"/>
      <c r="AR131" s="1111"/>
      <c r="AS131" s="1111"/>
      <c r="AT131" s="1112"/>
      <c r="AU131" s="233"/>
      <c r="AV131" s="233"/>
      <c r="AW131" s="233"/>
      <c r="AX131" s="1083" t="s">
        <v>492</v>
      </c>
      <c r="AY131" s="726"/>
      <c r="AZ131" s="726"/>
      <c r="BA131" s="726"/>
      <c r="BB131" s="726"/>
      <c r="BC131" s="726"/>
      <c r="BD131" s="726"/>
      <c r="BE131" s="1036"/>
      <c r="BF131" s="1084" t="s">
        <v>130</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c r="A132" s="1090" t="s">
        <v>493</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494</v>
      </c>
      <c r="W132" s="1094"/>
      <c r="X132" s="1094"/>
      <c r="Y132" s="1094"/>
      <c r="Z132" s="1095"/>
      <c r="AA132" s="1096">
        <v>2.8406625590000001</v>
      </c>
      <c r="AB132" s="1097"/>
      <c r="AC132" s="1097"/>
      <c r="AD132" s="1097"/>
      <c r="AE132" s="1098"/>
      <c r="AF132" s="1099">
        <v>2.9357818089999999</v>
      </c>
      <c r="AG132" s="1097"/>
      <c r="AH132" s="1097"/>
      <c r="AI132" s="1097"/>
      <c r="AJ132" s="1098"/>
      <c r="AK132" s="1099">
        <v>3.6926521939999999</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495</v>
      </c>
      <c r="W133" s="1077"/>
      <c r="X133" s="1077"/>
      <c r="Y133" s="1077"/>
      <c r="Z133" s="1078"/>
      <c r="AA133" s="1079">
        <v>2.9</v>
      </c>
      <c r="AB133" s="1080"/>
      <c r="AC133" s="1080"/>
      <c r="AD133" s="1080"/>
      <c r="AE133" s="1081"/>
      <c r="AF133" s="1079">
        <v>2.9</v>
      </c>
      <c r="AG133" s="1080"/>
      <c r="AH133" s="1080"/>
      <c r="AI133" s="1080"/>
      <c r="AJ133" s="1081"/>
      <c r="AK133" s="1079">
        <v>3.1</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ho01Syh5ABerx19YAFKQDaO14AP+E2OtxNZIakP3WNKk5wwPPQ136U6nghsMThhIr5KTUT9kMy6rZKGGSad52Q==" saltValue="JFU8hmCXRnqqLi9WDPcJ0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tabSelected="1" view="pageBreakPreview" topLeftCell="A55" zoomScale="85" zoomScaleNormal="85" zoomScaleSheetLayoutView="85" workbookViewId="0"/>
  </sheetViews>
  <sheetFormatPr defaultColWidth="0" defaultRowHeight="13.5" customHeight="1" zeroHeight="1"/>
  <cols>
    <col min="1" max="120" width="2.75" style="260" customWidth="1"/>
    <col min="121" max="121" width="0" style="259" hidden="1" customWidth="1"/>
    <col min="122" max="16384" width="9" style="259" hidden="1"/>
  </cols>
  <sheetData>
    <row r="1" spans="1:120">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row r="3" spans="1:120"/>
    <row r="4" spans="1:120"/>
    <row r="5" spans="1:120"/>
    <row r="6" spans="1:120"/>
    <row r="7" spans="1:120"/>
    <row r="8" spans="1:120"/>
    <row r="9" spans="1:120"/>
    <row r="10" spans="1:120"/>
    <row r="11" spans="1:120"/>
    <row r="12" spans="1:120"/>
    <row r="13" spans="1:120"/>
    <row r="14" spans="1:120"/>
    <row r="15" spans="1:120"/>
    <row r="16" spans="1:120">
      <c r="DP16" s="259"/>
    </row>
    <row r="17" spans="119:120">
      <c r="DP17" s="259"/>
    </row>
    <row r="18" spans="119:120"/>
    <row r="19" spans="119:120"/>
    <row r="20" spans="119:120">
      <c r="DO20" s="259"/>
      <c r="DP20" s="259"/>
    </row>
    <row r="21" spans="119:120">
      <c r="DP21" s="259"/>
    </row>
    <row r="22" spans="119:120"/>
    <row r="23" spans="119:120">
      <c r="DO23" s="259"/>
      <c r="DP23" s="259"/>
    </row>
    <row r="24" spans="119:120">
      <c r="DP24" s="259"/>
    </row>
    <row r="25" spans="119:120">
      <c r="DP25" s="259"/>
    </row>
    <row r="26" spans="119:120">
      <c r="DO26" s="259"/>
      <c r="DP26" s="259"/>
    </row>
    <row r="27" spans="119:120"/>
    <row r="28" spans="119:120">
      <c r="DO28" s="259"/>
      <c r="DP28" s="259"/>
    </row>
    <row r="29" spans="119:120">
      <c r="DP29" s="259"/>
    </row>
    <row r="30" spans="119:120"/>
    <row r="31" spans="119:120">
      <c r="DO31" s="259"/>
      <c r="DP31" s="259"/>
    </row>
    <row r="32" spans="119:120"/>
    <row r="33" spans="98:120">
      <c r="DO33" s="259"/>
      <c r="DP33" s="259"/>
    </row>
    <row r="34" spans="98:120">
      <c r="DM34" s="259"/>
    </row>
    <row r="35" spans="98:120">
      <c r="CT35" s="259"/>
      <c r="CU35" s="259"/>
      <c r="CV35" s="259"/>
      <c r="CY35" s="259"/>
      <c r="CZ35" s="259"/>
      <c r="DA35" s="259"/>
      <c r="DD35" s="259"/>
      <c r="DE35" s="259"/>
      <c r="DF35" s="259"/>
      <c r="DI35" s="259"/>
      <c r="DJ35" s="259"/>
      <c r="DK35" s="259"/>
      <c r="DM35" s="259"/>
      <c r="DN35" s="259"/>
      <c r="DO35" s="259"/>
      <c r="DP35" s="259"/>
    </row>
    <row r="36" spans="98:120"/>
    <row r="37" spans="98:120">
      <c r="CW37" s="259"/>
      <c r="DB37" s="259"/>
      <c r="DG37" s="259"/>
      <c r="DL37" s="259"/>
      <c r="DP37" s="259"/>
    </row>
    <row r="38" spans="98:120">
      <c r="CT38" s="259"/>
      <c r="CU38" s="259"/>
      <c r="CV38" s="259"/>
      <c r="CW38" s="259"/>
      <c r="CY38" s="259"/>
      <c r="CZ38" s="259"/>
      <c r="DA38" s="259"/>
      <c r="DB38" s="259"/>
      <c r="DD38" s="259"/>
      <c r="DE38" s="259"/>
      <c r="DF38" s="259"/>
      <c r="DG38" s="259"/>
      <c r="DI38" s="259"/>
      <c r="DJ38" s="259"/>
      <c r="DK38" s="259"/>
      <c r="DL38" s="259"/>
      <c r="DN38" s="259"/>
      <c r="DO38" s="259"/>
      <c r="DP38" s="259"/>
    </row>
    <row r="39" spans="98:120"/>
    <row r="40" spans="98:120"/>
    <row r="41" spans="98:120"/>
    <row r="42" spans="98:120"/>
    <row r="43" spans="98:120"/>
    <row r="44" spans="98:120"/>
    <row r="45" spans="98:120"/>
    <row r="46" spans="98:120"/>
    <row r="47" spans="98:120"/>
    <row r="48" spans="98:120"/>
    <row r="49" spans="22:120">
      <c r="DN49" s="259"/>
      <c r="DO49" s="259"/>
      <c r="DP49" s="259"/>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59"/>
      <c r="CS63" s="259"/>
      <c r="CX63" s="259"/>
      <c r="DC63" s="259"/>
      <c r="DH63" s="259"/>
    </row>
    <row r="64" spans="22:120">
      <c r="V64" s="259"/>
    </row>
    <row r="65" spans="15:120">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c r="Q66" s="259"/>
      <c r="S66" s="259"/>
      <c r="U66" s="259"/>
      <c r="DM66" s="259"/>
    </row>
    <row r="67" spans="15:120">
      <c r="O67" s="259"/>
      <c r="P67" s="259"/>
      <c r="R67" s="259"/>
      <c r="T67" s="259"/>
      <c r="Y67" s="259"/>
      <c r="CT67" s="259"/>
      <c r="CV67" s="259"/>
      <c r="CW67" s="259"/>
      <c r="CY67" s="259"/>
      <c r="DA67" s="259"/>
      <c r="DB67" s="259"/>
      <c r="DD67" s="259"/>
      <c r="DF67" s="259"/>
      <c r="DG67" s="259"/>
      <c r="DI67" s="259"/>
      <c r="DK67" s="259"/>
      <c r="DL67" s="259"/>
      <c r="DN67" s="259"/>
      <c r="DO67" s="259"/>
      <c r="DP67" s="259"/>
    </row>
    <row r="68" spans="15:120"/>
    <row r="69" spans="15:120"/>
    <row r="70" spans="15:120"/>
    <row r="71" spans="15:120"/>
    <row r="72" spans="15:120">
      <c r="DP72" s="259"/>
    </row>
    <row r="73" spans="15:120">
      <c r="DP73" s="259"/>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59"/>
      <c r="CX96" s="259"/>
      <c r="DC96" s="259"/>
      <c r="DH96" s="259"/>
    </row>
    <row r="97" spans="24:120">
      <c r="CS97" s="259"/>
      <c r="CX97" s="259"/>
      <c r="DC97" s="259"/>
      <c r="DH97" s="259"/>
      <c r="DP97" s="260" t="s">
        <v>496</v>
      </c>
    </row>
    <row r="98" spans="24:120" hidden="1">
      <c r="CS98" s="259"/>
      <c r="CX98" s="259"/>
      <c r="DC98" s="259"/>
      <c r="DH98" s="259"/>
    </row>
    <row r="99" spans="24:120" hidden="1">
      <c r="CS99" s="259"/>
      <c r="CX99" s="259"/>
      <c r="DC99" s="259"/>
      <c r="DH99" s="259"/>
    </row>
    <row r="101" spans="24:120" ht="12" hidden="1" customHeight="1">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c r="CU102" s="259"/>
      <c r="CZ102" s="259"/>
      <c r="DE102" s="259"/>
      <c r="DJ102" s="259"/>
      <c r="DM102" s="259"/>
    </row>
    <row r="103" spans="24:120" hidden="1">
      <c r="CT103" s="259"/>
      <c r="CV103" s="259"/>
      <c r="CW103" s="259"/>
      <c r="CY103" s="259"/>
      <c r="DA103" s="259"/>
      <c r="DB103" s="259"/>
      <c r="DD103" s="259"/>
      <c r="DF103" s="259"/>
      <c r="DG103" s="259"/>
      <c r="DI103" s="259"/>
      <c r="DK103" s="259"/>
      <c r="DL103" s="259"/>
      <c r="DM103" s="259"/>
      <c r="DN103" s="259"/>
      <c r="DO103" s="259"/>
      <c r="DP103" s="259"/>
    </row>
    <row r="104" spans="24:120" hidden="1">
      <c r="CV104" s="259"/>
      <c r="CW104" s="259"/>
      <c r="DA104" s="259"/>
      <c r="DB104" s="259"/>
      <c r="DF104" s="259"/>
      <c r="DG104" s="259"/>
      <c r="DK104" s="259"/>
      <c r="DL104" s="259"/>
      <c r="DN104" s="259"/>
      <c r="DO104" s="259"/>
      <c r="DP104" s="259"/>
    </row>
    <row r="105" spans="24:120" ht="12.75" hidden="1" customHeight="1"/>
  </sheetData>
  <sheetProtection algorithmName="SHA-512" hashValue="ZkIq2dIp5EyFrSyQTiQQ2J0HhZ9i6UGmb7eeYEvQgr4uiRqKVagxOUZuqYOMRf+gV1ctmXZfot32SQVssl0s3A==" saltValue="xPT1mYpVL+Sy8aIMI/bpK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abSelected="1" topLeftCell="AF52" zoomScaleNormal="100" zoomScaleSheetLayoutView="55" workbookViewId="0"/>
  </sheetViews>
  <sheetFormatPr defaultColWidth="0" defaultRowHeight="13.5" customHeight="1" zeroHeight="1"/>
  <cols>
    <col min="1" max="116" width="2.625" style="260" customWidth="1"/>
    <col min="117" max="16384" width="9" style="259" hidden="1"/>
  </cols>
  <sheetData>
    <row r="1" spans="2:116">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row r="3" spans="2:116"/>
    <row r="4" spans="2:116">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row r="7" spans="2:116"/>
    <row r="8" spans="2:116"/>
    <row r="9" spans="2:116"/>
    <row r="10" spans="2:116"/>
    <row r="11" spans="2:116"/>
    <row r="12" spans="2:116"/>
    <row r="13" spans="2:116"/>
    <row r="14" spans="2:116"/>
    <row r="15" spans="2:116"/>
    <row r="16" spans="2:116"/>
    <row r="17" spans="9:116"/>
    <row r="18" spans="9:116">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row r="20" spans="9:116"/>
    <row r="21" spans="9:116">
      <c r="DL21" s="259"/>
    </row>
    <row r="22" spans="9:116">
      <c r="DI22" s="259"/>
      <c r="DJ22" s="259"/>
      <c r="DK22" s="259"/>
      <c r="DL22" s="259"/>
    </row>
    <row r="23" spans="9:116">
      <c r="CY23" s="259"/>
      <c r="CZ23" s="259"/>
      <c r="DA23" s="259"/>
      <c r="DB23" s="259"/>
      <c r="DC23" s="259"/>
      <c r="DD23" s="259"/>
      <c r="DE23" s="259"/>
      <c r="DF23" s="259"/>
      <c r="DG23" s="259"/>
      <c r="DH23" s="259"/>
      <c r="DI23" s="259"/>
      <c r="DJ23" s="259"/>
      <c r="DK23" s="259"/>
      <c r="DL23" s="259"/>
    </row>
    <row r="24" spans="9:116"/>
    <row r="25" spans="9:116"/>
    <row r="26" spans="9:116"/>
    <row r="27" spans="9:116"/>
    <row r="28" spans="9:116"/>
    <row r="29" spans="9:116"/>
    <row r="30" spans="9:116"/>
    <row r="31" spans="9:116"/>
    <row r="32" spans="9:116"/>
    <row r="33" spans="15:116"/>
    <row r="34" spans="15:116"/>
    <row r="35" spans="15:116">
      <c r="CZ35" s="259"/>
      <c r="DA35" s="259"/>
      <c r="DB35" s="259"/>
      <c r="DC35" s="259"/>
      <c r="DD35" s="259"/>
      <c r="DE35" s="259"/>
      <c r="DF35" s="259"/>
      <c r="DG35" s="259"/>
      <c r="DH35" s="259"/>
      <c r="DI35" s="259"/>
      <c r="DJ35" s="259"/>
      <c r="DK35" s="259"/>
      <c r="DL35" s="259"/>
    </row>
    <row r="36" spans="15:116"/>
    <row r="37" spans="15:116">
      <c r="DL37" s="259"/>
    </row>
    <row r="38" spans="15:116">
      <c r="DI38" s="259"/>
      <c r="DJ38" s="259"/>
      <c r="DK38" s="259"/>
      <c r="DL38" s="259"/>
    </row>
    <row r="39" spans="15:116"/>
    <row r="40" spans="15:116"/>
    <row r="41" spans="15:116"/>
    <row r="42" spans="15:116"/>
    <row r="43" spans="15:116">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c r="DL44" s="259"/>
    </row>
    <row r="45" spans="15:116"/>
    <row r="46" spans="15:116">
      <c r="DA46" s="259"/>
      <c r="DB46" s="259"/>
      <c r="DC46" s="259"/>
      <c r="DD46" s="259"/>
      <c r="DE46" s="259"/>
      <c r="DF46" s="259"/>
      <c r="DG46" s="259"/>
      <c r="DH46" s="259"/>
      <c r="DI46" s="259"/>
      <c r="DJ46" s="259"/>
      <c r="DK46" s="259"/>
      <c r="DL46" s="259"/>
    </row>
    <row r="47" spans="15:116"/>
    <row r="48" spans="15:116"/>
    <row r="49" spans="104:116"/>
    <row r="50" spans="104:116">
      <c r="CZ50" s="259"/>
      <c r="DA50" s="259"/>
      <c r="DB50" s="259"/>
      <c r="DC50" s="259"/>
      <c r="DD50" s="259"/>
      <c r="DE50" s="259"/>
      <c r="DF50" s="259"/>
      <c r="DG50" s="259"/>
      <c r="DH50" s="259"/>
      <c r="DI50" s="259"/>
      <c r="DJ50" s="259"/>
      <c r="DK50" s="259"/>
      <c r="DL50" s="259"/>
    </row>
    <row r="51" spans="104:116"/>
    <row r="52" spans="104:116"/>
    <row r="53" spans="104:116">
      <c r="DL53" s="259"/>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59"/>
      <c r="DD67" s="259"/>
      <c r="DE67" s="259"/>
      <c r="DF67" s="259"/>
      <c r="DG67" s="259"/>
      <c r="DH67" s="259"/>
      <c r="DI67" s="259"/>
      <c r="DJ67" s="259"/>
      <c r="DK67" s="259"/>
      <c r="DL67" s="259"/>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1PKpwRj0hCDCcLcv/QJ5SkdH8Hu8zo4Nzo7fUwAOXZdTk07F0x0ExxvnVGGcRRHhpnxHQn7ne2mMRreyKrmp6A==" saltValue="wL7aOsVgz9AH7C7Yq9qza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tabSelected="1" view="pageBreakPreview" workbookViewId="0"/>
  </sheetViews>
  <sheetFormatPr defaultColWidth="0" defaultRowHeight="13.5" customHeight="1" zeroHeight="1"/>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c r="AS1" s="262"/>
      <c r="AT1" s="262"/>
    </row>
    <row r="2" spans="1:46">
      <c r="AS2" s="262"/>
      <c r="AT2" s="262"/>
    </row>
    <row r="3" spans="1:46">
      <c r="AS3" s="262"/>
      <c r="AT3" s="262"/>
    </row>
    <row r="4" spans="1:46">
      <c r="AS4" s="262"/>
      <c r="AT4" s="262"/>
    </row>
    <row r="5" spans="1:46" ht="17.25">
      <c r="A5" s="263" t="s">
        <v>497</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498</v>
      </c>
      <c r="AL6" s="267"/>
      <c r="AM6" s="267"/>
      <c r="AN6" s="267"/>
      <c r="AO6" s="262"/>
      <c r="AP6" s="262"/>
      <c r="AQ6" s="262"/>
      <c r="AR6" s="262"/>
    </row>
    <row r="7" spans="1:46" ht="13.5" customHeight="1">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499</v>
      </c>
      <c r="AP7" s="272"/>
      <c r="AQ7" s="273" t="s">
        <v>500</v>
      </c>
      <c r="AR7" s="274"/>
    </row>
    <row r="8" spans="1:46">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501</v>
      </c>
      <c r="AQ8" s="279" t="s">
        <v>502</v>
      </c>
      <c r="AR8" s="280" t="s">
        <v>503</v>
      </c>
    </row>
    <row r="9" spans="1:46">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504</v>
      </c>
      <c r="AL9" s="1117"/>
      <c r="AM9" s="1117"/>
      <c r="AN9" s="1118"/>
      <c r="AO9" s="281">
        <v>1662491</v>
      </c>
      <c r="AP9" s="281">
        <v>115579</v>
      </c>
      <c r="AQ9" s="282">
        <v>108757</v>
      </c>
      <c r="AR9" s="283">
        <v>6.3</v>
      </c>
    </row>
    <row r="10" spans="1:46" ht="13.5" customHeight="1">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505</v>
      </c>
      <c r="AL10" s="1117"/>
      <c r="AM10" s="1117"/>
      <c r="AN10" s="1118"/>
      <c r="AO10" s="284">
        <v>228909</v>
      </c>
      <c r="AP10" s="284">
        <v>15914</v>
      </c>
      <c r="AQ10" s="285">
        <v>15108</v>
      </c>
      <c r="AR10" s="286">
        <v>5.3</v>
      </c>
    </row>
    <row r="11" spans="1:46" ht="13.5" customHeight="1">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506</v>
      </c>
      <c r="AL11" s="1117"/>
      <c r="AM11" s="1117"/>
      <c r="AN11" s="1118"/>
      <c r="AO11" s="284" t="s">
        <v>507</v>
      </c>
      <c r="AP11" s="284" t="s">
        <v>507</v>
      </c>
      <c r="AQ11" s="285">
        <v>1414</v>
      </c>
      <c r="AR11" s="286" t="s">
        <v>507</v>
      </c>
    </row>
    <row r="12" spans="1:46" ht="13.5" customHeight="1">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508</v>
      </c>
      <c r="AL12" s="1117"/>
      <c r="AM12" s="1117"/>
      <c r="AN12" s="1118"/>
      <c r="AO12" s="284" t="s">
        <v>507</v>
      </c>
      <c r="AP12" s="284" t="s">
        <v>507</v>
      </c>
      <c r="AQ12" s="285">
        <v>40</v>
      </c>
      <c r="AR12" s="286" t="s">
        <v>507</v>
      </c>
    </row>
    <row r="13" spans="1:46" ht="13.5" customHeight="1">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509</v>
      </c>
      <c r="AL13" s="1117"/>
      <c r="AM13" s="1117"/>
      <c r="AN13" s="1118"/>
      <c r="AO13" s="284">
        <v>109927</v>
      </c>
      <c r="AP13" s="284">
        <v>7642</v>
      </c>
      <c r="AQ13" s="285">
        <v>4611</v>
      </c>
      <c r="AR13" s="286">
        <v>65.7</v>
      </c>
    </row>
    <row r="14" spans="1:46" ht="13.5" customHeight="1">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510</v>
      </c>
      <c r="AL14" s="1117"/>
      <c r="AM14" s="1117"/>
      <c r="AN14" s="1118"/>
      <c r="AO14" s="284">
        <v>45331</v>
      </c>
      <c r="AP14" s="284">
        <v>3151</v>
      </c>
      <c r="AQ14" s="285">
        <v>2427</v>
      </c>
      <c r="AR14" s="286">
        <v>29.8</v>
      </c>
    </row>
    <row r="15" spans="1:46" ht="13.5" customHeight="1">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511</v>
      </c>
      <c r="AL15" s="1120"/>
      <c r="AM15" s="1120"/>
      <c r="AN15" s="1121"/>
      <c r="AO15" s="284">
        <v>-122236</v>
      </c>
      <c r="AP15" s="284">
        <v>-8498</v>
      </c>
      <c r="AQ15" s="285">
        <v>-7785</v>
      </c>
      <c r="AR15" s="286">
        <v>9.1999999999999993</v>
      </c>
    </row>
    <row r="16" spans="1:46">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190</v>
      </c>
      <c r="AL16" s="1120"/>
      <c r="AM16" s="1120"/>
      <c r="AN16" s="1121"/>
      <c r="AO16" s="284">
        <v>1924422</v>
      </c>
      <c r="AP16" s="284">
        <v>133789</v>
      </c>
      <c r="AQ16" s="285">
        <v>124572</v>
      </c>
      <c r="AR16" s="286">
        <v>7.4</v>
      </c>
    </row>
    <row r="17" spans="1:46">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512</v>
      </c>
      <c r="AL19" s="262"/>
      <c r="AM19" s="262"/>
      <c r="AN19" s="262"/>
      <c r="AO19" s="262"/>
      <c r="AP19" s="262"/>
      <c r="AQ19" s="262"/>
      <c r="AR19" s="262"/>
    </row>
    <row r="20" spans="1:46">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513</v>
      </c>
      <c r="AP20" s="293" t="s">
        <v>514</v>
      </c>
      <c r="AQ20" s="294" t="s">
        <v>515</v>
      </c>
      <c r="AR20" s="295"/>
    </row>
    <row r="21" spans="1:46" s="301" customFormat="1">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516</v>
      </c>
      <c r="AL21" s="1123"/>
      <c r="AM21" s="1123"/>
      <c r="AN21" s="1124"/>
      <c r="AO21" s="297">
        <v>11.61</v>
      </c>
      <c r="AP21" s="298">
        <v>10.78</v>
      </c>
      <c r="AQ21" s="299">
        <v>0.83</v>
      </c>
      <c r="AR21" s="267"/>
      <c r="AS21" s="300"/>
      <c r="AT21" s="296"/>
    </row>
    <row r="22" spans="1:46" s="301" customFormat="1">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517</v>
      </c>
      <c r="AL22" s="1123"/>
      <c r="AM22" s="1123"/>
      <c r="AN22" s="1124"/>
      <c r="AO22" s="302">
        <v>100.4</v>
      </c>
      <c r="AP22" s="303">
        <v>96.3</v>
      </c>
      <c r="AQ22" s="304">
        <v>4.0999999999999996</v>
      </c>
      <c r="AR22" s="288"/>
      <c r="AS22" s="300"/>
      <c r="AT22" s="296"/>
    </row>
    <row r="23" spans="1:46" s="301" customFormat="1">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c r="A26" s="1113" t="s">
        <v>518</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c r="A27" s="309"/>
      <c r="AO27" s="262"/>
      <c r="AP27" s="262"/>
      <c r="AQ27" s="262"/>
      <c r="AR27" s="262"/>
      <c r="AS27" s="262"/>
      <c r="AT27" s="262"/>
    </row>
    <row r="28" spans="1:46" ht="17.25">
      <c r="A28" s="263" t="s">
        <v>519</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520</v>
      </c>
      <c r="AL29" s="267"/>
      <c r="AM29" s="267"/>
      <c r="AN29" s="267"/>
      <c r="AO29" s="262"/>
      <c r="AP29" s="262"/>
      <c r="AQ29" s="262"/>
      <c r="AR29" s="262"/>
      <c r="AS29" s="311"/>
    </row>
    <row r="30" spans="1:46" ht="13.5" customHeight="1">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499</v>
      </c>
      <c r="AP30" s="272"/>
      <c r="AQ30" s="273" t="s">
        <v>500</v>
      </c>
      <c r="AR30" s="274"/>
    </row>
    <row r="31" spans="1:46">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501</v>
      </c>
      <c r="AQ31" s="279" t="s">
        <v>502</v>
      </c>
      <c r="AR31" s="280" t="s">
        <v>503</v>
      </c>
    </row>
    <row r="32" spans="1:46" ht="27" customHeight="1">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521</v>
      </c>
      <c r="AL32" s="1131"/>
      <c r="AM32" s="1131"/>
      <c r="AN32" s="1132"/>
      <c r="AO32" s="312">
        <v>770352</v>
      </c>
      <c r="AP32" s="312">
        <v>53556</v>
      </c>
      <c r="AQ32" s="313">
        <v>62543</v>
      </c>
      <c r="AR32" s="314">
        <v>-14.4</v>
      </c>
    </row>
    <row r="33" spans="1:46" ht="13.5" customHeight="1">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522</v>
      </c>
      <c r="AL33" s="1131"/>
      <c r="AM33" s="1131"/>
      <c r="AN33" s="1132"/>
      <c r="AO33" s="312" t="s">
        <v>507</v>
      </c>
      <c r="AP33" s="312" t="s">
        <v>507</v>
      </c>
      <c r="AQ33" s="313" t="s">
        <v>507</v>
      </c>
      <c r="AR33" s="314" t="s">
        <v>507</v>
      </c>
    </row>
    <row r="34" spans="1:46" ht="27" customHeight="1">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523</v>
      </c>
      <c r="AL34" s="1131"/>
      <c r="AM34" s="1131"/>
      <c r="AN34" s="1132"/>
      <c r="AO34" s="312" t="s">
        <v>507</v>
      </c>
      <c r="AP34" s="312" t="s">
        <v>507</v>
      </c>
      <c r="AQ34" s="313" t="s">
        <v>507</v>
      </c>
      <c r="AR34" s="314" t="s">
        <v>507</v>
      </c>
    </row>
    <row r="35" spans="1:46" ht="27" customHeight="1">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524</v>
      </c>
      <c r="AL35" s="1131"/>
      <c r="AM35" s="1131"/>
      <c r="AN35" s="1132"/>
      <c r="AO35" s="312" t="s">
        <v>507</v>
      </c>
      <c r="AP35" s="312" t="s">
        <v>507</v>
      </c>
      <c r="AQ35" s="313">
        <v>16620</v>
      </c>
      <c r="AR35" s="314" t="s">
        <v>507</v>
      </c>
    </row>
    <row r="36" spans="1:46" ht="27" customHeight="1">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525</v>
      </c>
      <c r="AL36" s="1131"/>
      <c r="AM36" s="1131"/>
      <c r="AN36" s="1132"/>
      <c r="AO36" s="312">
        <v>13706</v>
      </c>
      <c r="AP36" s="312">
        <v>953</v>
      </c>
      <c r="AQ36" s="313">
        <v>3562</v>
      </c>
      <c r="AR36" s="314">
        <v>-73.2</v>
      </c>
    </row>
    <row r="37" spans="1:46" ht="13.5" customHeight="1">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526</v>
      </c>
      <c r="AL37" s="1131"/>
      <c r="AM37" s="1131"/>
      <c r="AN37" s="1132"/>
      <c r="AO37" s="312" t="s">
        <v>507</v>
      </c>
      <c r="AP37" s="312" t="s">
        <v>507</v>
      </c>
      <c r="AQ37" s="313">
        <v>625</v>
      </c>
      <c r="AR37" s="314" t="s">
        <v>507</v>
      </c>
    </row>
    <row r="38" spans="1:46" ht="27" customHeight="1">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527</v>
      </c>
      <c r="AL38" s="1134"/>
      <c r="AM38" s="1134"/>
      <c r="AN38" s="1135"/>
      <c r="AO38" s="315" t="s">
        <v>507</v>
      </c>
      <c r="AP38" s="315" t="s">
        <v>507</v>
      </c>
      <c r="AQ38" s="316">
        <v>3</v>
      </c>
      <c r="AR38" s="304" t="s">
        <v>507</v>
      </c>
      <c r="AS38" s="311"/>
    </row>
    <row r="39" spans="1:46">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528</v>
      </c>
      <c r="AL39" s="1134"/>
      <c r="AM39" s="1134"/>
      <c r="AN39" s="1135"/>
      <c r="AO39" s="312">
        <v>-11397</v>
      </c>
      <c r="AP39" s="312">
        <v>-792</v>
      </c>
      <c r="AQ39" s="313">
        <v>-2822</v>
      </c>
      <c r="AR39" s="314">
        <v>-71.900000000000006</v>
      </c>
      <c r="AS39" s="311"/>
    </row>
    <row r="40" spans="1:46" ht="27" customHeight="1">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529</v>
      </c>
      <c r="AL40" s="1131"/>
      <c r="AM40" s="1131"/>
      <c r="AN40" s="1132"/>
      <c r="AO40" s="312">
        <v>-598851</v>
      </c>
      <c r="AP40" s="312">
        <v>-41633</v>
      </c>
      <c r="AQ40" s="313">
        <v>-53912</v>
      </c>
      <c r="AR40" s="314">
        <v>-22.8</v>
      </c>
      <c r="AS40" s="311"/>
    </row>
    <row r="41" spans="1:46">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302</v>
      </c>
      <c r="AL41" s="1137"/>
      <c r="AM41" s="1137"/>
      <c r="AN41" s="1138"/>
      <c r="AO41" s="312">
        <v>173810</v>
      </c>
      <c r="AP41" s="312">
        <v>12084</v>
      </c>
      <c r="AQ41" s="313">
        <v>26618</v>
      </c>
      <c r="AR41" s="314">
        <v>-54.6</v>
      </c>
      <c r="AS41" s="311"/>
    </row>
    <row r="42" spans="1:46">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530</v>
      </c>
      <c r="AL42" s="262"/>
      <c r="AM42" s="262"/>
      <c r="AN42" s="262"/>
      <c r="AO42" s="262"/>
      <c r="AP42" s="262"/>
      <c r="AQ42" s="288"/>
      <c r="AR42" s="288"/>
      <c r="AS42" s="311"/>
    </row>
    <row r="43" spans="1:46">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c r="A47" s="321" t="s">
        <v>531</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532</v>
      </c>
      <c r="AL48" s="322"/>
      <c r="AM48" s="322"/>
      <c r="AN48" s="322"/>
      <c r="AO48" s="322"/>
      <c r="AP48" s="322"/>
      <c r="AQ48" s="323"/>
      <c r="AR48" s="322"/>
    </row>
    <row r="49" spans="1:44" ht="13.5" customHeight="1">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499</v>
      </c>
      <c r="AN49" s="1127" t="s">
        <v>533</v>
      </c>
      <c r="AO49" s="1128"/>
      <c r="AP49" s="1128"/>
      <c r="AQ49" s="1128"/>
      <c r="AR49" s="1129"/>
    </row>
    <row r="50" spans="1:44">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534</v>
      </c>
      <c r="AO50" s="329" t="s">
        <v>535</v>
      </c>
      <c r="AP50" s="330" t="s">
        <v>536</v>
      </c>
      <c r="AQ50" s="331" t="s">
        <v>537</v>
      </c>
      <c r="AR50" s="332" t="s">
        <v>538</v>
      </c>
    </row>
    <row r="51" spans="1:44">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539</v>
      </c>
      <c r="AL51" s="325"/>
      <c r="AM51" s="333">
        <v>3433777</v>
      </c>
      <c r="AN51" s="334">
        <v>224371</v>
      </c>
      <c r="AO51" s="335">
        <v>111</v>
      </c>
      <c r="AP51" s="336">
        <v>73475</v>
      </c>
      <c r="AQ51" s="337">
        <v>9.1</v>
      </c>
      <c r="AR51" s="338">
        <v>101.9</v>
      </c>
    </row>
    <row r="52" spans="1:44">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540</v>
      </c>
      <c r="AM52" s="341">
        <v>419102</v>
      </c>
      <c r="AN52" s="342">
        <v>27385</v>
      </c>
      <c r="AO52" s="343">
        <v>-10.9</v>
      </c>
      <c r="AP52" s="344">
        <v>43072</v>
      </c>
      <c r="AQ52" s="345">
        <v>31.1</v>
      </c>
      <c r="AR52" s="346">
        <v>-42</v>
      </c>
    </row>
    <row r="53" spans="1:44">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541</v>
      </c>
      <c r="AL53" s="325"/>
      <c r="AM53" s="333">
        <v>1406029</v>
      </c>
      <c r="AN53" s="334">
        <v>92235</v>
      </c>
      <c r="AO53" s="335">
        <v>-58.9</v>
      </c>
      <c r="AP53" s="336">
        <v>87464</v>
      </c>
      <c r="AQ53" s="337">
        <v>19</v>
      </c>
      <c r="AR53" s="338">
        <v>-77.900000000000006</v>
      </c>
    </row>
    <row r="54" spans="1:44">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540</v>
      </c>
      <c r="AM54" s="341">
        <v>573367</v>
      </c>
      <c r="AN54" s="342">
        <v>37613</v>
      </c>
      <c r="AO54" s="343">
        <v>37.299999999999997</v>
      </c>
      <c r="AP54" s="344">
        <v>47479</v>
      </c>
      <c r="AQ54" s="345">
        <v>10.199999999999999</v>
      </c>
      <c r="AR54" s="346">
        <v>27.1</v>
      </c>
    </row>
    <row r="55" spans="1:44">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542</v>
      </c>
      <c r="AL55" s="325"/>
      <c r="AM55" s="333">
        <v>1280438</v>
      </c>
      <c r="AN55" s="334">
        <v>85477</v>
      </c>
      <c r="AO55" s="335">
        <v>-7.3</v>
      </c>
      <c r="AP55" s="336">
        <v>117234</v>
      </c>
      <c r="AQ55" s="337">
        <v>34</v>
      </c>
      <c r="AR55" s="338">
        <v>-41.3</v>
      </c>
    </row>
    <row r="56" spans="1:44">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540</v>
      </c>
      <c r="AM56" s="341">
        <v>543242</v>
      </c>
      <c r="AN56" s="342">
        <v>36264</v>
      </c>
      <c r="AO56" s="343">
        <v>-3.6</v>
      </c>
      <c r="AP56" s="344">
        <v>59796</v>
      </c>
      <c r="AQ56" s="345">
        <v>25.9</v>
      </c>
      <c r="AR56" s="346">
        <v>-29.5</v>
      </c>
    </row>
    <row r="57" spans="1:44">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543</v>
      </c>
      <c r="AL57" s="325"/>
      <c r="AM57" s="333">
        <v>1350420</v>
      </c>
      <c r="AN57" s="334">
        <v>91903</v>
      </c>
      <c r="AO57" s="335">
        <v>7.5</v>
      </c>
      <c r="AP57" s="336">
        <v>97758</v>
      </c>
      <c r="AQ57" s="337">
        <v>-16.600000000000001</v>
      </c>
      <c r="AR57" s="338">
        <v>24.1</v>
      </c>
    </row>
    <row r="58" spans="1:44">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540</v>
      </c>
      <c r="AM58" s="341">
        <v>656717</v>
      </c>
      <c r="AN58" s="342">
        <v>44693</v>
      </c>
      <c r="AO58" s="343">
        <v>23.2</v>
      </c>
      <c r="AP58" s="344">
        <v>45946</v>
      </c>
      <c r="AQ58" s="345">
        <v>-23.2</v>
      </c>
      <c r="AR58" s="346">
        <v>46.4</v>
      </c>
    </row>
    <row r="59" spans="1:44">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544</v>
      </c>
      <c r="AL59" s="325"/>
      <c r="AM59" s="333">
        <v>914334</v>
      </c>
      <c r="AN59" s="334">
        <v>63566</v>
      </c>
      <c r="AO59" s="335">
        <v>-30.8</v>
      </c>
      <c r="AP59" s="336">
        <v>91338</v>
      </c>
      <c r="AQ59" s="337">
        <v>-6.6</v>
      </c>
      <c r="AR59" s="338">
        <v>-24.2</v>
      </c>
    </row>
    <row r="60" spans="1:44">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540</v>
      </c>
      <c r="AM60" s="341">
        <v>376349</v>
      </c>
      <c r="AN60" s="342">
        <v>26164</v>
      </c>
      <c r="AO60" s="343">
        <v>-41.5</v>
      </c>
      <c r="AP60" s="344">
        <v>43989</v>
      </c>
      <c r="AQ60" s="345">
        <v>-4.3</v>
      </c>
      <c r="AR60" s="346">
        <v>-37.200000000000003</v>
      </c>
    </row>
    <row r="61" spans="1:44">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545</v>
      </c>
      <c r="AL61" s="347"/>
      <c r="AM61" s="348">
        <v>1677000</v>
      </c>
      <c r="AN61" s="349">
        <v>111510</v>
      </c>
      <c r="AO61" s="350">
        <v>4.3</v>
      </c>
      <c r="AP61" s="351">
        <v>93454</v>
      </c>
      <c r="AQ61" s="352">
        <v>7.8</v>
      </c>
      <c r="AR61" s="338">
        <v>-3.5</v>
      </c>
    </row>
    <row r="62" spans="1:44">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540</v>
      </c>
      <c r="AM62" s="341">
        <v>513755</v>
      </c>
      <c r="AN62" s="342">
        <v>34424</v>
      </c>
      <c r="AO62" s="343">
        <v>0.9</v>
      </c>
      <c r="AP62" s="344">
        <v>48056</v>
      </c>
      <c r="AQ62" s="345">
        <v>7.9</v>
      </c>
      <c r="AR62" s="346">
        <v>-7</v>
      </c>
    </row>
    <row r="63" spans="1:44">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c r="AK67" s="262"/>
      <c r="AL67" s="262"/>
      <c r="AM67" s="262"/>
      <c r="AN67" s="262"/>
      <c r="AO67" s="262"/>
      <c r="AP67" s="262"/>
      <c r="AQ67" s="262"/>
      <c r="AR67" s="262"/>
      <c r="AS67" s="262"/>
      <c r="AT67" s="262"/>
    </row>
    <row r="68" spans="1:46" ht="13.5" hidden="1" customHeight="1">
      <c r="AK68" s="262"/>
      <c r="AL68" s="262"/>
      <c r="AM68" s="262"/>
      <c r="AN68" s="262"/>
      <c r="AO68" s="262"/>
      <c r="AP68" s="262"/>
      <c r="AQ68" s="262"/>
      <c r="AR68" s="262"/>
    </row>
    <row r="69" spans="1:46" ht="13.5" hidden="1" customHeight="1">
      <c r="AK69" s="262"/>
      <c r="AL69" s="262"/>
      <c r="AM69" s="262"/>
      <c r="AN69" s="262"/>
      <c r="AO69" s="262"/>
      <c r="AP69" s="262"/>
      <c r="AQ69" s="262"/>
      <c r="AR69" s="262"/>
    </row>
    <row r="70" spans="1:46" hidden="1">
      <c r="AK70" s="262"/>
      <c r="AL70" s="262"/>
      <c r="AM70" s="262"/>
      <c r="AN70" s="262"/>
      <c r="AO70" s="262"/>
      <c r="AP70" s="262"/>
      <c r="AQ70" s="262"/>
      <c r="AR70" s="262"/>
    </row>
    <row r="71" spans="1:46" hidden="1">
      <c r="AK71" s="262"/>
      <c r="AL71" s="262"/>
      <c r="AM71" s="262"/>
      <c r="AN71" s="262"/>
      <c r="AO71" s="262"/>
      <c r="AP71" s="262"/>
      <c r="AQ71" s="262"/>
      <c r="AR71" s="262"/>
    </row>
    <row r="72" spans="1:46" hidden="1">
      <c r="AK72" s="262"/>
      <c r="AL72" s="262"/>
      <c r="AM72" s="262"/>
      <c r="AN72" s="262"/>
      <c r="AO72" s="262"/>
      <c r="AP72" s="262"/>
      <c r="AQ72" s="262"/>
      <c r="AR72" s="262"/>
    </row>
    <row r="73" spans="1:46" hidden="1">
      <c r="AK73" s="262"/>
      <c r="AL73" s="262"/>
      <c r="AM73" s="262"/>
      <c r="AN73" s="262"/>
      <c r="AO73" s="262"/>
      <c r="AP73" s="262"/>
      <c r="AQ73" s="262"/>
      <c r="AR73" s="262"/>
    </row>
  </sheetData>
  <sheetProtection algorithmName="SHA-512" hashValue="ErmfNKh2tbi7L0XuADKeFoAXicLypU8yqqjYBR7aClPQPFWM5Tk5G2MJH6VQsZ04dgxDSXArLEPIkSOdiG6lmQ==" saltValue="6qljlrMkj+NmP8ef+fLoB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abSelected="1" zoomScaleNormal="100" zoomScaleSheetLayoutView="55" workbookViewId="0"/>
  </sheetViews>
  <sheetFormatPr defaultColWidth="0" defaultRowHeight="13.5" customHeight="1" zeroHeight="1"/>
  <cols>
    <col min="1" max="125" width="2.5" style="260" customWidth="1"/>
    <col min="126" max="16384" width="9" style="259" hidden="1"/>
  </cols>
  <sheetData>
    <row r="1" spans="2:125" ht="13.5" customHeight="1">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c r="B2" s="259"/>
      <c r="DG2" s="259"/>
    </row>
    <row r="3" spans="2:12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row r="5" spans="2:125"/>
    <row r="6" spans="2:125"/>
    <row r="7" spans="2:125"/>
    <row r="8" spans="2:125"/>
    <row r="9" spans="2:125">
      <c r="DU9" s="259"/>
    </row>
    <row r="10" spans="2:125"/>
    <row r="11" spans="2:125"/>
    <row r="12" spans="2:125"/>
    <row r="13" spans="2:125"/>
    <row r="14" spans="2:125"/>
    <row r="15" spans="2:125"/>
    <row r="16" spans="2:125"/>
    <row r="17" spans="125:125">
      <c r="DU17" s="259"/>
    </row>
    <row r="18" spans="125:125"/>
    <row r="19" spans="125:125"/>
    <row r="20" spans="125:125">
      <c r="DU20" s="259"/>
    </row>
    <row r="21" spans="125:125">
      <c r="DU21" s="259"/>
    </row>
    <row r="22" spans="125:125"/>
    <row r="23" spans="125:125"/>
    <row r="24" spans="125:125"/>
    <row r="25" spans="125:125"/>
    <row r="26" spans="125:125"/>
    <row r="27" spans="125:125"/>
    <row r="28" spans="125:125">
      <c r="DU28" s="259"/>
    </row>
    <row r="29" spans="125:125"/>
    <row r="30" spans="125:125"/>
    <row r="31" spans="125:125"/>
    <row r="32" spans="125:125"/>
    <row r="33" spans="2:125">
      <c r="B33" s="259"/>
      <c r="G33" s="259"/>
      <c r="I33" s="259"/>
    </row>
    <row r="34" spans="2:125">
      <c r="C34" s="259"/>
      <c r="P34" s="259"/>
      <c r="DE34" s="259"/>
      <c r="DH34" s="259"/>
    </row>
    <row r="35" spans="2:125">
      <c r="D35" s="259"/>
      <c r="E35" s="259"/>
      <c r="DG35" s="259"/>
      <c r="DJ35" s="259"/>
      <c r="DP35" s="259"/>
      <c r="DQ35" s="259"/>
      <c r="DR35" s="259"/>
      <c r="DS35" s="259"/>
      <c r="DT35" s="259"/>
      <c r="DU35" s="259"/>
    </row>
    <row r="36" spans="2:12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c r="DU37" s="259"/>
    </row>
    <row r="38" spans="2:125">
      <c r="DT38" s="259"/>
      <c r="DU38" s="259"/>
    </row>
    <row r="39" spans="2:125"/>
    <row r="40" spans="2:125">
      <c r="DH40" s="259"/>
    </row>
    <row r="41" spans="2:125">
      <c r="DE41" s="259"/>
    </row>
    <row r="42" spans="2:125">
      <c r="DG42" s="259"/>
      <c r="DJ42" s="259"/>
    </row>
    <row r="43" spans="2:12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c r="DU44" s="259"/>
    </row>
    <row r="45" spans="2:125"/>
    <row r="46" spans="2:125"/>
    <row r="47" spans="2:125"/>
    <row r="48" spans="2:125">
      <c r="DT48" s="259"/>
      <c r="DU48" s="259"/>
    </row>
    <row r="49" spans="120:125">
      <c r="DU49" s="259"/>
    </row>
    <row r="50" spans="120:125">
      <c r="DU50" s="259"/>
    </row>
    <row r="51" spans="120:125">
      <c r="DP51" s="259"/>
      <c r="DQ51" s="259"/>
      <c r="DR51" s="259"/>
      <c r="DS51" s="259"/>
      <c r="DT51" s="259"/>
      <c r="DU51" s="259"/>
    </row>
    <row r="52" spans="120:125"/>
    <row r="53" spans="120:125"/>
    <row r="54" spans="120:125">
      <c r="DU54" s="259"/>
    </row>
    <row r="55" spans="120:125"/>
    <row r="56" spans="120:125"/>
    <row r="57" spans="120:125"/>
    <row r="58" spans="120:125">
      <c r="DU58" s="259"/>
    </row>
    <row r="59" spans="120:125"/>
    <row r="60" spans="120:125"/>
    <row r="61" spans="120:125"/>
    <row r="62" spans="120:125"/>
    <row r="63" spans="120:125">
      <c r="DU63" s="259"/>
    </row>
    <row r="64" spans="120:125">
      <c r="DT64" s="259"/>
      <c r="DU64" s="259"/>
    </row>
    <row r="65" spans="123:125"/>
    <row r="66" spans="123:125"/>
    <row r="67" spans="123:125"/>
    <row r="68" spans="123:125"/>
    <row r="69" spans="123:125">
      <c r="DS69" s="259"/>
      <c r="DT69" s="259"/>
      <c r="DU69" s="259"/>
    </row>
    <row r="70" spans="123:125"/>
    <row r="71" spans="123:125"/>
    <row r="72" spans="123:125"/>
    <row r="73" spans="123:125"/>
    <row r="74" spans="123:125"/>
    <row r="75" spans="123:125"/>
    <row r="76" spans="123:125"/>
    <row r="77" spans="123:125"/>
    <row r="78" spans="123:125"/>
    <row r="79" spans="123:125"/>
    <row r="80" spans="123:125"/>
    <row r="81" spans="116:125"/>
    <row r="82" spans="116:125">
      <c r="DL82" s="259"/>
    </row>
    <row r="83" spans="116:125">
      <c r="DM83" s="259"/>
      <c r="DN83" s="259"/>
      <c r="DO83" s="259"/>
      <c r="DP83" s="259"/>
      <c r="DQ83" s="259"/>
      <c r="DR83" s="259"/>
      <c r="DS83" s="259"/>
      <c r="DT83" s="259"/>
      <c r="DU83" s="259"/>
    </row>
    <row r="84" spans="116:125"/>
    <row r="85" spans="116:125"/>
    <row r="86" spans="116:125"/>
    <row r="87" spans="116:125"/>
    <row r="88" spans="116:125">
      <c r="DU88" s="259"/>
    </row>
    <row r="89" spans="116:125"/>
    <row r="90" spans="116:125"/>
    <row r="91" spans="116:125"/>
    <row r="92" spans="116:125" ht="13.5" customHeight="1"/>
    <row r="93" spans="116:125" ht="13.5" customHeight="1"/>
    <row r="94" spans="116:125" ht="13.5" customHeight="1">
      <c r="DS94" s="259"/>
      <c r="DT94" s="259"/>
      <c r="DU94" s="259"/>
    </row>
    <row r="95" spans="116:125" ht="13.5" customHeight="1">
      <c r="DU95" s="259"/>
    </row>
    <row r="96" spans="116:125" ht="13.5" customHeight="1"/>
    <row r="97" spans="124:125" ht="13.5" customHeight="1"/>
    <row r="98" spans="124:125" ht="13.5" customHeight="1"/>
    <row r="99" spans="124:125" ht="13.5" customHeight="1"/>
    <row r="100" spans="124:125" ht="13.5" customHeight="1"/>
    <row r="101" spans="124:125" ht="13.5" customHeight="1">
      <c r="DU101" s="259"/>
    </row>
    <row r="102" spans="124:125" ht="13.5" customHeight="1"/>
    <row r="103" spans="124:125" ht="13.5" customHeight="1"/>
    <row r="104" spans="124:125" ht="13.5" customHeight="1">
      <c r="DT104" s="259"/>
      <c r="DU104" s="259"/>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9" t="s">
        <v>547</v>
      </c>
    </row>
    <row r="121" spans="125:125" ht="13.5" hidden="1" customHeight="1">
      <c r="DU121" s="259"/>
    </row>
  </sheetData>
  <sheetProtection algorithmName="SHA-512" hashValue="iCsa2TkvSD8HXXK6nY2jr3YFk/MFLwXE9ona+/Vb778q89aWDAnB/bytlV/8PY4OCOao8WSP4LMRjwnFYfL/YQ==" saltValue="BGYtOXrA4g4v+X2stI0PB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abSelected="1" topLeftCell="A79" zoomScaleNormal="100" zoomScaleSheetLayoutView="55" workbookViewId="0"/>
  </sheetViews>
  <sheetFormatPr defaultColWidth="0" defaultRowHeight="13.5" customHeight="1" zeroHeight="1"/>
  <cols>
    <col min="1" max="125" width="2.5" style="260" customWidth="1"/>
    <col min="126" max="142" width="0" style="259" hidden="1" customWidth="1"/>
    <col min="143" max="16384" width="9" style="259" hidden="1"/>
  </cols>
  <sheetData>
    <row r="1" spans="1:125" ht="13.5" customHeight="1">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c r="B2" s="259"/>
      <c r="T2" s="259"/>
    </row>
    <row r="3" spans="1:12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59"/>
      <c r="G33" s="259"/>
      <c r="I33" s="259"/>
    </row>
    <row r="34" spans="2:125">
      <c r="C34" s="259"/>
      <c r="P34" s="259"/>
      <c r="R34" s="259"/>
      <c r="U34" s="259"/>
    </row>
    <row r="35" spans="2:12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c r="F36" s="259"/>
      <c r="H36" s="259"/>
      <c r="J36" s="259"/>
      <c r="K36" s="259"/>
      <c r="L36" s="259"/>
      <c r="M36" s="259"/>
      <c r="N36" s="259"/>
      <c r="O36" s="259"/>
      <c r="Q36" s="259"/>
      <c r="S36" s="259"/>
      <c r="V36" s="259"/>
    </row>
    <row r="37" spans="2:125"/>
    <row r="38" spans="2:125"/>
    <row r="39" spans="2:125"/>
    <row r="40" spans="2:125">
      <c r="U40" s="259"/>
    </row>
    <row r="41" spans="2:125">
      <c r="R41" s="259"/>
    </row>
    <row r="42" spans="2:12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c r="Q43" s="259"/>
      <c r="S43" s="259"/>
      <c r="V43" s="259"/>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60" t="s">
        <v>548</v>
      </c>
    </row>
  </sheetData>
  <sheetProtection algorithmName="SHA-512" hashValue="p4Cj9mmJkHaqJeqqHtccFr57aQ1T7ydZOfnrdZnN12tUD3NWNiR+4KFHLv5EYAiGW8Vnj7Pe1zH9nswr1ZqX8w==" saltValue="x0/c04B8lZK+s9QF3s+go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abSelected="1"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549</v>
      </c>
      <c r="G46" s="8" t="s">
        <v>550</v>
      </c>
      <c r="H46" s="8" t="s">
        <v>551</v>
      </c>
      <c r="I46" s="8" t="s">
        <v>552</v>
      </c>
      <c r="J46" s="9" t="s">
        <v>553</v>
      </c>
    </row>
    <row r="47" spans="2:10" ht="57.75" customHeight="1">
      <c r="B47" s="10"/>
      <c r="C47" s="1139" t="s">
        <v>3</v>
      </c>
      <c r="D47" s="1139"/>
      <c r="E47" s="1140"/>
      <c r="F47" s="11">
        <v>21.73</v>
      </c>
      <c r="G47" s="12">
        <v>18.72</v>
      </c>
      <c r="H47" s="12">
        <v>17.05</v>
      </c>
      <c r="I47" s="12">
        <v>18.05</v>
      </c>
      <c r="J47" s="13">
        <v>16.37</v>
      </c>
    </row>
    <row r="48" spans="2:10" ht="57.75" customHeight="1">
      <c r="B48" s="14"/>
      <c r="C48" s="1141" t="s">
        <v>4</v>
      </c>
      <c r="D48" s="1141"/>
      <c r="E48" s="1142"/>
      <c r="F48" s="15">
        <v>6.2</v>
      </c>
      <c r="G48" s="16">
        <v>10.68</v>
      </c>
      <c r="H48" s="16">
        <v>10.78</v>
      </c>
      <c r="I48" s="16">
        <v>5.3</v>
      </c>
      <c r="J48" s="17">
        <v>8.92</v>
      </c>
    </row>
    <row r="49" spans="2:10" ht="57.75" customHeight="1" thickBot="1">
      <c r="B49" s="18"/>
      <c r="C49" s="1143" t="s">
        <v>5</v>
      </c>
      <c r="D49" s="1143"/>
      <c r="E49" s="1144"/>
      <c r="F49" s="19" t="s">
        <v>554</v>
      </c>
      <c r="G49" s="20" t="s">
        <v>555</v>
      </c>
      <c r="H49" s="20" t="s">
        <v>556</v>
      </c>
      <c r="I49" s="20" t="s">
        <v>557</v>
      </c>
      <c r="J49" s="21" t="s">
        <v>558</v>
      </c>
    </row>
    <row r="50" spans="2:10"/>
  </sheetData>
  <sheetProtection algorithmName="SHA-512" hashValue="LAR1/glP7n+DE4QBLQXlVJVhV2/WhB41/r7RmtrS4RtQRnMzJ23G9EUvjPKzCBOggk2aiD6xGnxJj76CutBh8Q==" saltValue="U6t3/J9IIw/8746NwXE5s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2024-03-22T03:20:09Z</cp:lastPrinted>
  <dcterms:created xsi:type="dcterms:W3CDTF">2024-02-05T03:50:01Z</dcterms:created>
  <dcterms:modified xsi:type="dcterms:W3CDTF">2024-03-22T03:20:12Z</dcterms:modified>
  <cp:category/>
</cp:coreProperties>
</file>