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 sheetId="25" r:id="rId4"/>
    <sheet name="経常経費分析表（経常収支比率の分析）" sheetId="14" r:id="rId5"/>
    <sheet name="経常経費分析表（人件費・公債費・普通建設事業費の分析）" sheetId="15" r:id="rId6"/>
    <sheet name="性質別歳出決算分析表（住民一人当たりのコスト）" sheetId="21" r:id="rId7"/>
    <sheet name="目的別歳出決算分析表（住民一人当たりのコスト）" sheetId="22" r:id="rId8"/>
    <sheet name="実質収支比率等に係る経年分析" sheetId="24" r:id="rId9"/>
    <sheet name="連結実質赤字比率に係る赤字・黒字の構成分析 " sheetId="18" r:id="rId10"/>
    <sheet name="実質公債費比率（分子）の構造" sheetId="19" r:id="rId11"/>
    <sheet name="将来負担比率（分子）の構造" sheetId="20" r:id="rId12"/>
    <sheet name="基金残高に係る経年分析" sheetId="8" r:id="rId13"/>
    <sheet name="データシート" sheetId="9" state="hidden" r:id="rId14"/>
  </sheets>
  <externalReferences>
    <externalReference r:id="rId15"/>
    <externalReference r:id="rId16"/>
  </externalReference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V23" i="12"/>
  <c r="AA23" i="12"/>
  <c r="Q23" i="12"/>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s="1"/>
  <c r="BE35" i="10" s="1"/>
  <c r="BW34" i="10" l="1"/>
  <c r="BW35" i="10" s="1"/>
  <c r="BW36" i="10" s="1"/>
  <c r="BW37" i="10" s="1"/>
  <c r="BW38" i="10" s="1"/>
  <c r="CO34" i="10" l="1"/>
  <c r="CO35" i="10" s="1"/>
</calcChain>
</file>

<file path=xl/sharedStrings.xml><?xml version="1.0" encoding="utf-8"?>
<sst xmlns="http://schemas.openxmlformats.org/spreadsheetml/2006/main" count="1064" uniqueCount="594">
  <si>
    <t>標準財政規模比（％）</t>
    <phoneticPr fontId="5"/>
  </si>
  <si>
    <t>区分</t>
    <rPh sb="0" eb="2">
      <t>クブン</t>
    </rPh>
    <phoneticPr fontId="5"/>
  </si>
  <si>
    <t>年度</t>
    <rPh sb="0" eb="2">
      <t>ネンド</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</si>
  <si>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</si>
  <si>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</si>
  <si>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</si>
  <si>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</si>
  <si>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</si>
  <si>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</si>
  <si>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</si>
  <si>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</si>
  <si>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</si>
  <si>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</si>
  <si>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</si>
  <si>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</si>
  <si>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</si>
  <si>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</si>
  <si>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</si>
  <si>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</si>
  <si>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</si>
  <si>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</si>
  <si>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</si>
  <si>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</si>
  <si>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</si>
  <si>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</si>
  <si>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</si>
  <si>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</si>
  <si>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</si>
  <si>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</si>
  <si>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</si>
  <si>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</si>
  <si>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</si>
  <si>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</si>
  <si>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</si>
  <si>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</si>
  <si>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</si>
  <si>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</si>
  <si>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</si>
  <si>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</si>
  <si>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</si>
  <si>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</si>
  <si>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</si>
  <si>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</si>
  <si>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</si>
  <si>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</si>
  <si>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</si>
  <si>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</si>
  <si>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</si>
  <si>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</si>
  <si>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</si>
  <si>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</si>
  <si>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</si>
  <si>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</si>
  <si>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</si>
  <si>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</si>
  <si>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</si>
  <si>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</si>
  <si>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</si>
  <si>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</si>
  <si>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</si>
  <si>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</si>
  <si>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</si>
  <si>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</si>
  <si>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</si>
  <si>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</si>
  <si>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</si>
  <si>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</si>
  <si>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</si>
  <si>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</si>
  <si>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</si>
  <si>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</si>
  <si>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</si>
  <si>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</si>
  <si>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</si>
  <si>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</si>
  <si>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</si>
  <si>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</si>
  <si>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</si>
  <si>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</si>
  <si>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</si>
  <si>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</si>
  <si>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</si>
  <si>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</si>
  <si>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</si>
  <si>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</si>
  <si>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</si>
  <si>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</si>
  <si>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</si>
  <si>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</si>
  <si>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</si>
  <si>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</si>
  <si>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</si>
  <si>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</si>
  <si>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</si>
  <si>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</si>
  <si>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</si>
  <si>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</si>
  <si>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</si>
  <si>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</si>
  <si>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</si>
  <si>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</si>
  <si>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</si>
  <si>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</si>
  <si>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</si>
  <si>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</si>
  <si>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</si>
  <si>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</si>
  <si>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</si>
  <si>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</si>
  <si>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</si>
  <si>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</si>
  <si>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</si>
  <si>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</si>
  <si>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</si>
  <si>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</si>
  <si>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</si>
  <si>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</si>
  <si>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</si>
  <si>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</si>
  <si>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</si>
  <si>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</si>
  <si>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</si>
  <si>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</si>
  <si>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</si>
  <si>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</si>
  <si>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</si>
  <si>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</si>
  <si>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</si>
  <si>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</si>
  <si>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</si>
  <si>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</si>
  <si>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</si>
  <si>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</si>
  <si>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</si>
  <si>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</si>
  <si>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</si>
  <si>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</si>
  <si>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</si>
  <si>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</si>
  <si>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</si>
  <si>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</si>
  <si>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</si>
  <si>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</si>
  <si>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</si>
  <si>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</si>
  <si>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</si>
  <si>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</si>
  <si>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</si>
  <si>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</si>
  <si>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</si>
  <si>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</si>
  <si>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</si>
  <si>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</si>
  <si>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</si>
  <si>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</si>
  <si>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</si>
  <si>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</si>
  <si>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</si>
  <si>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</si>
  <si>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</si>
  <si>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</si>
  <si>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</si>
  <si>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</si>
  <si>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</si>
  <si>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</si>
  <si>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</si>
  <si>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</si>
  <si>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</si>
  <si>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</si>
  <si>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</si>
  <si>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</si>
  <si>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</si>
  <si>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</si>
  <si>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</si>
  <si>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</si>
  <si>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</si>
  <si>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</si>
  <si>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</si>
  <si>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</si>
  <si>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</si>
  <si>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</si>
  <si>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</si>
  <si>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</si>
  <si>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</si>
  <si>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</si>
  <si>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</si>
  <si>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</si>
  <si>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</si>
  <si>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</si>
  <si>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</si>
  <si>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</si>
  <si>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</si>
  <si>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</si>
  <si>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</si>
  <si>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</si>
  <si>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</si>
  <si>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</si>
  <si>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</si>
  <si>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</si>
  <si>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</si>
  <si>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</si>
  <si>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</si>
  <si>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</si>
  <si>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</si>
  <si>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</si>
  <si>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</si>
  <si>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</si>
  <si>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</si>
  <si>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</si>
  <si>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</si>
  <si>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</si>
  <si>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</si>
  <si>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</si>
  <si>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</si>
  <si>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</si>
  <si>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</si>
  <si>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</si>
  <si>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</si>
  <si>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</si>
  <si>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</si>
  <si>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</si>
  <si>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</si>
  <si>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</si>
  <si>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</si>
  <si>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</si>
  <si>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</si>
  <si>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</si>
  <si>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</si>
  <si>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</si>
  <si>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</si>
  <si>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</si>
  <si>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</si>
  <si>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</si>
  <si>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</si>
  <si>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</si>
  <si>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</si>
  <si>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</si>
  <si>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</si>
  <si>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</si>
  <si>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</si>
  <si>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</si>
  <si>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</si>
  <si>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</si>
  <si>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</si>
  <si>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</si>
  <si>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</si>
  <si>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</si>
  <si>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</si>
  <si>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</si>
  <si>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</si>
  <si>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</si>
  <si>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</si>
  <si>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</si>
  <si>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</si>
  <si>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</si>
  <si>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</si>
  <si>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</si>
  <si>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</si>
  <si>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</si>
  <si>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</si>
  <si>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</si>
  <si>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</si>
  <si>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</si>
  <si>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</si>
  <si>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</si>
  <si>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</si>
  <si>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</si>
  <si>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</si>
  <si>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</si>
  <si>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</si>
  <si>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</si>
  <si>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</si>
  <si>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</si>
  <si>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</si>
  <si>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</si>
  <si>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</si>
  <si>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</si>
  <si>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</si>
  <si>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</si>
  <si>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</si>
  <si>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</si>
  <si>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</si>
  <si>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</si>
  <si>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</si>
  <si>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</si>
  <si>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</si>
  <si>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</si>
  <si>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</si>
  <si>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</si>
  <si>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</si>
  <si>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</si>
  <si>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</si>
  <si>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</si>
  <si>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</si>
  <si>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</si>
  <si>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</si>
  <si>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</si>
  <si>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</si>
  <si>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</si>
  <si>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</si>
  <si>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</si>
  <si>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</si>
  <si>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</si>
  <si>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</si>
  <si>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</si>
  <si>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</si>
  <si>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</si>
  <si>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</si>
  <si>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</si>
  <si>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</si>
  <si>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</si>
  <si>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</si>
  <si>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</si>
  <si>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</si>
  <si>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</si>
  <si>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</si>
  <si>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</si>
  <si>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</si>
  <si>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</si>
  <si>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</si>
  <si>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</si>
  <si>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</si>
  <si>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</si>
  <si>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</si>
  <si>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</si>
  <si>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</si>
  <si>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</si>
  <si>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</si>
  <si>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</si>
  <si>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</si>
  <si>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</si>
  <si>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</si>
  <si>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</si>
  <si>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</si>
  <si>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</si>
  <si>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</si>
  <si>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</si>
  <si>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</si>
  <si>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</si>
  <si>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</si>
  <si>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</si>
  <si>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</si>
  <si>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</si>
  <si>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</si>
  <si>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</si>
  <si>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</si>
  <si>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</si>
  <si>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</si>
  <si>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</si>
  <si>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</si>
  <si>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</si>
  <si>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</si>
  <si>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</si>
  <si>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</si>
  <si>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</si>
  <si>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</si>
  <si>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</si>
  <si>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</si>
  <si>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</si>
  <si>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</si>
  <si>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</si>
  <si>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</si>
  <si>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</si>
  <si>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</si>
  <si>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</si>
  <si>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</si>
  <si>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</si>
  <si>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</si>
  <si>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</si>
  <si>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</si>
  <si>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</si>
  <si>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</si>
  <si>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</si>
  <si>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</si>
  <si>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</si>
  <si>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</si>
  <si>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</si>
  <si>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</si>
  <si>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</si>
  <si>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</si>
  <si>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</si>
  <si>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</si>
  <si>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</si>
  <si>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</si>
  <si>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</si>
  <si>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</si>
  <si>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</si>
  <si>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</si>
  <si>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</si>
  <si>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</si>
  <si>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</si>
  <si>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</si>
  <si>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</si>
  <si>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</si>
  <si>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</si>
  <si>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</si>
  <si>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</si>
  <si>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</si>
  <si>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</si>
  <si>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</si>
  <si>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</si>
  <si>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</si>
  <si>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</si>
  <si>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</si>
  <si>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</si>
  <si>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浄化槽整備推進事業特別会計</t>
    <phoneticPr fontId="5"/>
  </si>
  <si>
    <t>法非適用企業</t>
    <phoneticPr fontId="5"/>
  </si>
  <si>
    <t>臼杵石仏特別会計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</si>
  <si>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</si>
  <si>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</si>
  <si>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</si>
  <si>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</si>
  <si>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</si>
  <si>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</si>
  <si>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</si>
  <si>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</si>
  <si>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</si>
  <si>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</si>
  <si>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</si>
  <si>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</si>
  <si>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</si>
  <si>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</si>
  <si>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</si>
  <si>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</si>
  <si>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</si>
  <si>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</si>
  <si>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</si>
  <si>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</si>
  <si>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</si>
  <si>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</si>
  <si>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</si>
  <si>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</si>
  <si>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</si>
  <si>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</si>
  <si>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</si>
  <si>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</si>
  <si>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</si>
  <si>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</si>
  <si>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</si>
  <si>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</si>
  <si>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</si>
  <si>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</si>
  <si>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</si>
  <si>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</si>
  <si>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</si>
  <si>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</si>
  <si>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</si>
  <si>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</si>
  <si>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</si>
  <si>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</si>
  <si>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</si>
  <si>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</si>
  <si>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</si>
  <si>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</si>
  <si>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</si>
  <si>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</si>
  <si>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</si>
  <si>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</si>
  <si>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</si>
  <si>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</si>
  <si>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</si>
  <si>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</si>
  <si>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</si>
  <si>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</si>
  <si>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</si>
  <si>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</si>
  <si>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</si>
  <si>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</si>
  <si>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</si>
  <si>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</si>
  <si>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</si>
  <si>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</si>
  <si>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</si>
  <si>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浄化槽整備推進事業特別会計</t>
    <phoneticPr fontId="5"/>
  </si>
  <si>
    <t>(Ｆ)</t>
    <phoneticPr fontId="5"/>
  </si>
  <si>
    <t>臼杵石仏特別会計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</si>
  <si>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</si>
  <si>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</si>
  <si>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</si>
  <si>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</si>
  <si>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</si>
  <si>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</si>
  <si>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</si>
  <si>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</si>
  <si>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</si>
  <si>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</si>
  <si>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</si>
  <si>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</si>
  <si>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</si>
  <si>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</si>
  <si>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</si>
  <si>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</si>
  <si>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</si>
  <si>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</si>
  <si>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</si>
  <si>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</si>
  <si>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</si>
  <si>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</si>
  <si>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</si>
  <si>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</si>
  <si>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</si>
  <si>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</si>
  <si>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</si>
  <si>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</si>
  <si>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</si>
  <si>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</si>
  <si>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</si>
  <si>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</si>
  <si>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</si>
  <si>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</si>
  <si>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</si>
  <si>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</si>
  <si>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</si>
  <si>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</si>
  <si>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</si>
  <si>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</si>
  <si>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</si>
  <si>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</si>
  <si>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</si>
  <si>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</si>
  <si>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</si>
  <si>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</si>
  <si>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</si>
  <si>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</si>
  <si>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</si>
  <si>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</si>
  <si>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</si>
  <si>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</si>
  <si>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</si>
  <si>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</si>
  <si>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</si>
  <si>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</si>
  <si>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</si>
  <si>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</si>
  <si>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</si>
  <si>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</si>
  <si>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</si>
  <si>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</si>
  <si>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</si>
  <si>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</si>
  <si>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</si>
  <si>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</si>
  <si>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</si>
  <si>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</si>
  <si>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</si>
  <si>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</si>
  <si>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</si>
  <si>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</si>
  <si>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</si>
  <si>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</si>
  <si>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</si>
  <si>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</si>
  <si>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</si>
  <si>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</si>
  <si>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</si>
  <si>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</si>
  <si>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一般会計</t>
  </si>
  <si>
    <t>国民健康保険特別会計</t>
  </si>
  <si>
    <t>水道事業会計</t>
  </si>
  <si>
    <t>下水道事業会計</t>
  </si>
  <si>
    <t>介護保険特別会計</t>
  </si>
  <si>
    <t>臼杵石仏特別会計</t>
  </si>
  <si>
    <t>後期高齢者医療特別会計</t>
  </si>
  <si>
    <t>浄化槽整備推進事業特別会計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</si>
  <si>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</si>
  <si>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</si>
  <si>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</si>
  <si>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</si>
  <si>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</si>
  <si>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</si>
  <si>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</si>
  <si>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</si>
  <si>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</si>
  <si>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</si>
  <si>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</si>
  <si>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</si>
  <si>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</si>
  <si>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臼杵市環境保全型農林振興公社</t>
  </si>
  <si>
    <t>-</t>
    <phoneticPr fontId="2"/>
  </si>
  <si>
    <t>基金から繰入無し</t>
    <rPh sb="0" eb="2">
      <t>キキン</t>
    </rPh>
    <rPh sb="4" eb="6">
      <t>クリイレ</t>
    </rPh>
    <rPh sb="6" eb="7">
      <t>ナ</t>
    </rPh>
    <phoneticPr fontId="2"/>
  </si>
  <si>
    <t>基金から133百万円繰入</t>
    <rPh sb="0" eb="2">
      <t>キキン</t>
    </rPh>
    <rPh sb="7" eb="10">
      <t>ヒャクマンエン</t>
    </rPh>
    <rPh sb="10" eb="12">
      <t>クリイレ</t>
    </rPh>
    <phoneticPr fontId="2"/>
  </si>
  <si>
    <t>庁舎建設基金</t>
    <phoneticPr fontId="5"/>
  </si>
  <si>
    <t>市有施設整備基金</t>
    <phoneticPr fontId="5"/>
  </si>
  <si>
    <t>ふるさと活勢事業基金</t>
    <phoneticPr fontId="5"/>
  </si>
  <si>
    <t>退職手当基金</t>
    <phoneticPr fontId="5"/>
  </si>
  <si>
    <t>地域福祉基金</t>
    <phoneticPr fontId="5"/>
  </si>
  <si>
    <t xml:space="preserve"> </t>
    <phoneticPr fontId="5"/>
  </si>
  <si>
    <t>▲ 0.67</t>
  </si>
  <si>
    <t>▲ 0.06</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</si>
  <si>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</si>
  <si>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</si>
  <si>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</si>
  <si>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株式会社　まちづくり臼杵</t>
    <rPh sb="0" eb="4">
      <t>カブシキガイシャ</t>
    </rPh>
    <rPh sb="10" eb="12">
      <t>ウスキ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</si>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</sst>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7" fillId="0" borderId="0" xfId="2" applyFont="1" applyAlignment="1">
      <alignment vertical="center" wrapText="1"/>
    </xf>
    <xf numFmtId="0" fontId="7" fillId="0" borderId="0" xfId="2" applyFont="1">
      <alignment vertical="center"/>
    </xf>
    <xf numFmtId="176" fontId="6" fillId="0" borderId="22"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0" xfId="2" applyNumberFormat="1" applyFont="1" applyBorder="1" applyAlignment="1">
      <alignment horizontal="right" vertical="center" shrinkToFit="1"/>
    </xf>
    <xf numFmtId="0" fontId="6" fillId="0" borderId="17" xfId="2" applyFont="1" applyBorder="1">
      <alignment vertical="center"/>
    </xf>
    <xf numFmtId="176" fontId="6" fillId="0" borderId="35"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3" xfId="2" applyNumberFormat="1" applyFont="1" applyBorder="1" applyAlignment="1">
      <alignment horizontal="right" vertical="center" shrinkToFit="1"/>
    </xf>
    <xf numFmtId="0" fontId="6" fillId="0" borderId="11" xfId="2" applyFont="1" applyBorder="1">
      <alignment vertical="center"/>
    </xf>
    <xf numFmtId="0" fontId="6" fillId="0" borderId="30" xfId="2" applyFont="1" applyBorder="1">
      <alignment vertical="center"/>
    </xf>
    <xf numFmtId="176" fontId="6" fillId="0" borderId="29"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7" xfId="2" applyNumberFormat="1" applyFont="1" applyBorder="1" applyAlignment="1">
      <alignment horizontal="right" vertical="center" shrinkToFit="1"/>
    </xf>
    <xf numFmtId="0" fontId="6" fillId="0" borderId="24" xfId="2" applyFont="1" applyBorder="1" applyAlignment="1">
      <alignment vertical="center" wrapText="1"/>
    </xf>
    <xf numFmtId="0" fontId="9" fillId="0" borderId="0" xfId="3" applyFont="1" applyAlignment="1">
      <alignment horizontal="center" vertical="center" shrinkToFit="1"/>
    </xf>
    <xf numFmtId="177" fontId="7" fillId="0" borderId="22"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0" xfId="3" applyNumberFormat="1" applyFont="1" applyBorder="1" applyAlignment="1">
      <alignment horizontal="right" vertical="center" shrinkToFit="1"/>
    </xf>
    <xf numFmtId="0" fontId="7" fillId="0" borderId="44" xfId="3" applyFont="1" applyBorder="1">
      <alignment vertical="center"/>
    </xf>
    <xf numFmtId="177" fontId="7" fillId="0" borderId="35"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3" xfId="3" applyNumberFormat="1" applyFont="1" applyBorder="1" applyAlignment="1">
      <alignment horizontal="right" vertical="center" shrinkToFit="1"/>
    </xf>
    <xf numFmtId="0" fontId="7" fillId="0" borderId="41" xfId="3" applyFont="1" applyBorder="1">
      <alignment vertical="center"/>
    </xf>
    <xf numFmtId="0" fontId="7" fillId="0" borderId="39" xfId="3" applyFont="1" applyBorder="1">
      <alignment vertical="center"/>
    </xf>
    <xf numFmtId="177" fontId="7" fillId="0" borderId="29"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7" xfId="3" applyNumberFormat="1" applyFont="1" applyBorder="1" applyAlignment="1">
      <alignment horizontal="right" vertical="center" shrinkToFit="1"/>
    </xf>
    <xf numFmtId="0" fontId="7" fillId="0" borderId="37" xfId="3" applyFont="1" applyBorder="1" applyAlignment="1">
      <alignment vertical="center" wrapText="1"/>
    </xf>
    <xf numFmtId="177" fontId="7" fillId="0" borderId="0" xfId="4" applyNumberFormat="1" applyFont="1" applyAlignment="1">
      <alignment horizontal="right" vertical="center"/>
    </xf>
    <xf numFmtId="0" fontId="7" fillId="0" borderId="0" xfId="4" applyFont="1" applyAlignment="1">
      <alignment horizontal="left" vertical="center"/>
    </xf>
    <xf numFmtId="0" fontId="7" fillId="0" borderId="0" xfId="4" applyFont="1">
      <alignment vertical="center"/>
    </xf>
    <xf numFmtId="0" fontId="7" fillId="0" borderId="0" xfId="4" applyFont="1" applyAlignment="1"/>
    <xf numFmtId="0" fontId="7" fillId="0" borderId="44" xfId="4" applyFont="1" applyBorder="1">
      <alignment vertical="center"/>
    </xf>
    <xf numFmtId="0" fontId="7" fillId="0" borderId="39" xfId="4" applyFont="1" applyBorder="1">
      <alignment vertical="center"/>
    </xf>
    <xf numFmtId="0" fontId="7" fillId="0" borderId="39" xfId="4" applyFont="1" applyBorder="1" applyAlignment="1">
      <alignment vertical="center" wrapText="1"/>
    </xf>
    <xf numFmtId="0" fontId="7" fillId="0" borderId="50" xfId="4" applyFont="1" applyBorder="1">
      <alignment vertical="center"/>
    </xf>
    <xf numFmtId="0" fontId="7" fillId="0" borderId="41" xfId="4" applyFont="1" applyBorder="1">
      <alignment vertical="center"/>
    </xf>
    <xf numFmtId="0" fontId="7" fillId="0" borderId="37" xfId="4" applyFont="1" applyBorder="1" applyAlignment="1">
      <alignment vertical="center" wrapText="1"/>
    </xf>
    <xf numFmtId="176" fontId="6" fillId="0" borderId="22"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0"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16"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4"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0"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4" xfId="1" applyNumberFormat="1" applyFont="1" applyBorder="1" applyAlignment="1">
      <alignment horizontal="right" vertical="center" shrinkToFit="1"/>
    </xf>
    <xf numFmtId="0" fontId="6" fillId="0" borderId="7" xfId="1" applyFont="1" applyBorder="1" applyAlignment="1">
      <alignment horizontal="center" vertical="center" wrapText="1"/>
    </xf>
    <xf numFmtId="0" fontId="6" fillId="2" borderId="6"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right" vertical="top"/>
    </xf>
    <xf numFmtId="0" fontId="6" fillId="2" borderId="2" xfId="1" applyFont="1" applyFill="1" applyBorder="1" applyAlignment="1">
      <alignment horizontal="right" vertical="top"/>
    </xf>
    <xf numFmtId="0" fontId="6" fillId="2" borderId="1" xfId="1" applyFont="1" applyFill="1" applyBorder="1" applyAlignment="1"/>
    <xf numFmtId="0" fontId="4" fillId="0" borderId="0" xfId="1" applyFont="1" applyAlignment="1">
      <alignment horizontal="righ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4C9D-4663-8492-0EB3157B9E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88464</c:v>
                </c:pt>
                <c:pt idx="1">
                  <c:v>120422</c:v>
                </c:pt>
                <c:pt idx="2">
                  <c:v>113045</c:v>
                </c:pt>
                <c:pt idx="3">
                  <c:v>96161</c:v>
                </c:pt>
                <c:pt idx="4">
                  <c:v>94088</c:v>
                </c:pt>
              </c:numCache>
            </c:numRef>
          </c:val>
          <c:smooth val="0"/>
          <c:extLst>
            <c:ext xmlns:c16="http://schemas.microsoft.com/office/drawing/2014/chart" uri="{C3380CC4-5D6E-409C-BE32-E72D297353CC}">
              <c16:uniqueId val="{00000001-4C9D-4663-8492-0EB3157B9E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3.16</c:v>
                </c:pt>
                <c:pt idx="1">
                  <c:v>3.19</c:v>
                </c:pt>
                <c:pt idx="2">
                  <c:v>3.08</c:v>
                </c:pt>
                <c:pt idx="3">
                  <c:v>3.04</c:v>
                </c:pt>
                <c:pt idx="4">
                  <c:v>3.91</c:v>
                </c:pt>
              </c:numCache>
            </c:numRef>
          </c:val>
          <c:extLst>
            <c:ext xmlns:c16="http://schemas.microsoft.com/office/drawing/2014/chart" uri="{C3380CC4-5D6E-409C-BE32-E72D297353CC}">
              <c16:uniqueId val="{00000000-0A82-4987-85D9-F7D1AA919D2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26.47</c:v>
                </c:pt>
                <c:pt idx="1">
                  <c:v>26.45</c:v>
                </c:pt>
                <c:pt idx="2">
                  <c:v>25.12</c:v>
                </c:pt>
                <c:pt idx="3">
                  <c:v>23.71</c:v>
                </c:pt>
                <c:pt idx="4">
                  <c:v>25.08</c:v>
                </c:pt>
              </c:numCache>
            </c:numRef>
          </c:val>
          <c:extLst>
            <c:ext xmlns:c16="http://schemas.microsoft.com/office/drawing/2014/chart" uri="{C3380CC4-5D6E-409C-BE32-E72D297353CC}">
              <c16:uniqueId val="{00000001-0A82-4987-85D9-F7D1AA919D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-0.06</c:v>
                </c:pt>
                <c:pt idx="1">
                  <c:v>0.08</c:v>
                </c:pt>
                <c:pt idx="2">
                  <c:v>-0.67</c:v>
                </c:pt>
                <c:pt idx="3">
                  <c:v>0.06</c:v>
                </c:pt>
                <c:pt idx="4">
                  <c:v>1.37</c:v>
                </c:pt>
              </c:numCache>
            </c:numRef>
          </c:val>
          <c:smooth val="0"/>
          <c:extLst>
            <c:ext xmlns:c16="http://schemas.microsoft.com/office/drawing/2014/chart" uri="{C3380CC4-5D6E-409C-BE32-E72D297353CC}">
              <c16:uniqueId val="{00000002-0A82-4987-85D9-F7D1AA919D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[2]データシート!$B$27:$K$27</c:f>
              <c:numCache>
                <c:formatCode>General</c:formatCode>
                <c:ptCount val="10"/>
                <c:pt idx="0">
                  <c:v>#N/A</c:v>
                </c:pt>
                <c:pt idx="1">
                  <c:v>0.49</c:v>
                </c:pt>
                <c:pt idx="2">
                  <c:v>#N/A</c:v>
                </c:pt>
                <c:pt idx="3">
                  <c:v>0.25</c:v>
                </c:pt>
                <c:pt idx="4">
                  <c:v>0</c:v>
                </c:pt>
                <c:pt idx="5">
                  <c:v>0</c:v>
                </c:pt>
                <c:pt idx="6">
                  <c:v>0</c:v>
                </c:pt>
                <c:pt idx="7">
                  <c:v>0</c:v>
                </c:pt>
                <c:pt idx="8">
                  <c:v>0</c:v>
                </c:pt>
                <c:pt idx="9">
                  <c:v>0</c:v>
                </c:pt>
              </c:numCache>
            </c:numRef>
          </c:val>
          <c:extLst>
            <c:ext xmlns:c16="http://schemas.microsoft.com/office/drawing/2014/chart" uri="{C3380CC4-5D6E-409C-BE32-E72D297353CC}">
              <c16:uniqueId val="{00000000-5A68-4915-8ADB-C2519710FD20}"/>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68-4915-8ADB-C2519710FD20}"/>
            </c:ext>
          </c:extLst>
        </c:ser>
        <c:ser>
          <c:idx val="2"/>
          <c:order val="2"/>
          <c:tx>
            <c:strRef>
              <c:f>[2]データシート!$A$29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A68-4915-8ADB-C2519710FD20}"/>
            </c:ext>
          </c:extLst>
        </c:ser>
        <c:ser>
          <c:idx val="3"/>
          <c:order val="3"/>
          <c:tx>
            <c:strRef>
              <c:f>[2]データシート!$A$30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A68-4915-8ADB-C2519710FD20}"/>
            </c:ext>
          </c:extLst>
        </c:ser>
        <c:ser>
          <c:idx val="4"/>
          <c:order val="4"/>
          <c:tx>
            <c:strRef>
              <c:f>[2]データシート!$A$31</c:f>
              <c:strCache>
                <c:ptCount val="1"/>
                <c:pt idx="0">
                  <c:v>臼杵石仏特別会計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[2]データシート!$B$31:$K$31</c:f>
              <c:numCache>
                <c:formatCode>General</c:formatCode>
                <c:ptCount val="10"/>
                <c:pt idx="0">
                  <c:v>#N/A</c:v>
                </c:pt>
                <c:pt idx="1">
                  <c:v>0.02</c:v>
                </c:pt>
                <c:pt idx="2">
                  <c:v>#N/A</c:v>
                </c:pt>
                <c:pt idx="3">
                  <c:v>0.03</c:v>
                </c:pt>
                <c:pt idx="4">
                  <c:v>#N/A</c:v>
                </c:pt>
                <c:pt idx="5">
                  <c:v>0</c:v>
                </c:pt>
                <c:pt idx="6">
                  <c:v>#N/A</c:v>
                </c:pt>
                <c:pt idx="7">
                  <c:v>0</c:v>
                </c:pt>
                <c:pt idx="8">
                  <c:v>#N/A</c:v>
                </c:pt>
                <c:pt idx="9">
                  <c:v>0.03</c:v>
                </c:pt>
              </c:numCache>
            </c:numRef>
          </c:val>
          <c:extLst>
            <c:ext xmlns:c16="http://schemas.microsoft.com/office/drawing/2014/chart" uri="{C3380CC4-5D6E-409C-BE32-E72D297353CC}">
              <c16:uniqueId val="{00000004-5A68-4915-8ADB-C2519710FD20}"/>
            </c:ext>
          </c:extLst>
        </c:ser>
        <c:ser>
          <c:idx val="5"/>
          <c:order val="5"/>
          <c:tx>
            <c:strRef>
              <c:f>[2]データシート!$A$32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[2]データシート!$B$32:$K$32</c:f>
              <c:numCache>
                <c:formatCode>General</c:formatCode>
                <c:ptCount val="10"/>
                <c:pt idx="0">
                  <c:v>#N/A</c:v>
                </c:pt>
                <c:pt idx="1">
                  <c:v>0.34</c:v>
                </c:pt>
                <c:pt idx="2">
                  <c:v>#N/A</c:v>
                </c:pt>
                <c:pt idx="3">
                  <c:v>0.04</c:v>
                </c:pt>
                <c:pt idx="4">
                  <c:v>#N/A</c:v>
                </c:pt>
                <c:pt idx="5">
                  <c:v>0</c:v>
                </c:pt>
                <c:pt idx="6">
                  <c:v>#N/A</c:v>
                </c:pt>
                <c:pt idx="7">
                  <c:v>0.52</c:v>
                </c:pt>
                <c:pt idx="8">
                  <c:v>#N/A</c:v>
                </c:pt>
                <c:pt idx="9">
                  <c:v>1.4</c:v>
                </c:pt>
              </c:numCache>
            </c:numRef>
          </c:val>
          <c:extLst>
            <c:ext xmlns:c16="http://schemas.microsoft.com/office/drawing/2014/chart" uri="{C3380CC4-5D6E-409C-BE32-E72D297353CC}">
              <c16:uniqueId val="{00000005-5A68-4915-8ADB-C2519710FD20}"/>
            </c:ext>
          </c:extLst>
        </c:ser>
        <c:ser>
          <c:idx val="6"/>
          <c:order val="6"/>
          <c:tx>
            <c:strRef>
              <c:f>[2]データシート!$A$33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[2]データシート!$B$33:$K$33</c:f>
              <c:numCache>
                <c:formatCode>General</c:formatCode>
                <c:ptCount val="10"/>
                <c:pt idx="0">
                  <c:v>0</c:v>
                </c:pt>
                <c:pt idx="1">
                  <c:v>0</c:v>
                </c:pt>
                <c:pt idx="2">
                  <c:v>0</c:v>
                </c:pt>
                <c:pt idx="3">
                  <c:v>0</c:v>
                </c:pt>
                <c:pt idx="4">
                  <c:v>#N/A</c:v>
                </c:pt>
                <c:pt idx="5">
                  <c:v>1.27</c:v>
                </c:pt>
                <c:pt idx="6">
                  <c:v>#N/A</c:v>
                </c:pt>
                <c:pt idx="7">
                  <c:v>1.71</c:v>
                </c:pt>
                <c:pt idx="8">
                  <c:v>#N/A</c:v>
                </c:pt>
                <c:pt idx="9">
                  <c:v>1.94</c:v>
                </c:pt>
              </c:numCache>
            </c:numRef>
          </c:val>
          <c:extLst>
            <c:ext xmlns:c16="http://schemas.microsoft.com/office/drawing/2014/chart" uri="{C3380CC4-5D6E-409C-BE32-E72D297353CC}">
              <c16:uniqueId val="{00000006-5A68-4915-8ADB-C2519710FD20}"/>
            </c:ext>
          </c:extLst>
        </c:ser>
        <c:ser>
          <c:idx val="7"/>
          <c:order val="7"/>
          <c:tx>
            <c:strRef>
              <c:f>[2]データシート!$A$34</c:f>
              <c:strCache>
                <c:ptCount val="1"/>
                <c:pt idx="0">
                  <c:v>水道事業会計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[2]データシート!$B$34:$K$34</c:f>
              <c:numCache>
                <c:formatCode>General</c:formatCode>
                <c:ptCount val="10"/>
                <c:pt idx="0">
                  <c:v>#N/A</c:v>
                </c:pt>
                <c:pt idx="1">
                  <c:v>2.13</c:v>
                </c:pt>
                <c:pt idx="2">
                  <c:v>#N/A</c:v>
                </c:pt>
                <c:pt idx="3">
                  <c:v>2.3199999999999998</c:v>
                </c:pt>
                <c:pt idx="4">
                  <c:v>#N/A</c:v>
                </c:pt>
                <c:pt idx="5">
                  <c:v>3.02</c:v>
                </c:pt>
                <c:pt idx="6">
                  <c:v>#N/A</c:v>
                </c:pt>
                <c:pt idx="7">
                  <c:v>2.7</c:v>
                </c:pt>
                <c:pt idx="8">
                  <c:v>#N/A</c:v>
                </c:pt>
                <c:pt idx="9">
                  <c:v>2.82</c:v>
                </c:pt>
              </c:numCache>
            </c:numRef>
          </c:val>
          <c:extLst>
            <c:ext xmlns:c16="http://schemas.microsoft.com/office/drawing/2014/chart" uri="{C3380CC4-5D6E-409C-BE32-E72D297353CC}">
              <c16:uniqueId val="{00000007-5A68-4915-8ADB-C2519710FD20}"/>
            </c:ext>
          </c:extLst>
        </c:ser>
        <c:ser>
          <c:idx val="8"/>
          <c:order val="8"/>
          <c:tx>
            <c:strRef>
              <c:f>[2]データシート!$A$35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[2]データシート!$B$35:$K$35</c:f>
              <c:numCache>
                <c:formatCode>General</c:formatCode>
                <c:ptCount val="10"/>
                <c:pt idx="0">
                  <c:v>#N/A</c:v>
                </c:pt>
                <c:pt idx="1">
                  <c:v>2.15</c:v>
                </c:pt>
                <c:pt idx="2">
                  <c:v>#N/A</c:v>
                </c:pt>
                <c:pt idx="3">
                  <c:v>2.67</c:v>
                </c:pt>
                <c:pt idx="4">
                  <c:v>#N/A</c:v>
                </c:pt>
                <c:pt idx="5">
                  <c:v>2.71</c:v>
                </c:pt>
                <c:pt idx="6">
                  <c:v>#N/A</c:v>
                </c:pt>
                <c:pt idx="7">
                  <c:v>3.88</c:v>
                </c:pt>
                <c:pt idx="8">
                  <c:v>#N/A</c:v>
                </c:pt>
                <c:pt idx="9">
                  <c:v>2.99</c:v>
                </c:pt>
              </c:numCache>
            </c:numRef>
          </c:val>
          <c:extLst>
            <c:ext xmlns:c16="http://schemas.microsoft.com/office/drawing/2014/chart" uri="{C3380CC4-5D6E-409C-BE32-E72D297353CC}">
              <c16:uniqueId val="{00000008-5A68-4915-8ADB-C2519710FD20}"/>
            </c:ext>
          </c:extLst>
        </c:ser>
        <c:ser>
          <c:idx val="9"/>
          <c:order val="9"/>
          <c:tx>
            <c:strRef>
              <c:f>[2]データシート!$A$36</c:f>
              <c:strCache>
                <c:ptCount val="1"/>
                <c:pt idx="0">
                  <c:v>一般会計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[2]データシート!$B$36:$K$36</c:f>
              <c:numCache>
                <c:formatCode>General</c:formatCode>
                <c:ptCount val="10"/>
                <c:pt idx="0">
                  <c:v>#N/A</c:v>
                </c:pt>
                <c:pt idx="1">
                  <c:v>3.16</c:v>
                </c:pt>
                <c:pt idx="2">
                  <c:v>#N/A</c:v>
                </c:pt>
                <c:pt idx="3">
                  <c:v>3.18</c:v>
                </c:pt>
                <c:pt idx="4">
                  <c:v>#N/A</c:v>
                </c:pt>
                <c:pt idx="5">
                  <c:v>3.07</c:v>
                </c:pt>
                <c:pt idx="6">
                  <c:v>#N/A</c:v>
                </c:pt>
                <c:pt idx="7">
                  <c:v>3.04</c:v>
                </c:pt>
                <c:pt idx="8">
                  <c:v>#N/A</c:v>
                </c:pt>
                <c:pt idx="9">
                  <c:v>3.91</c:v>
                </c:pt>
              </c:numCache>
            </c:numRef>
          </c:val>
          <c:extLst>
            <c:ext xmlns:c16="http://schemas.microsoft.com/office/drawing/2014/chart" uri="{C3380CC4-5D6E-409C-BE32-E72D297353CC}">
              <c16:uniqueId val="{00000009-5A68-4915-8ADB-C2519710FD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[2]データシート!$B$42:$P$42</c:f>
              <c:numCache>
                <c:formatCode>General</c:formatCode>
                <c:ptCount val="15"/>
                <c:pt idx="2">
                  <c:v>2465</c:v>
                </c:pt>
                <c:pt idx="5">
                  <c:v>2504</c:v>
                </c:pt>
                <c:pt idx="8">
                  <c:v>2494</c:v>
                </c:pt>
                <c:pt idx="11">
                  <c:v>2579</c:v>
                </c:pt>
                <c:pt idx="14">
                  <c:v>2560</c:v>
                </c:pt>
              </c:numCache>
            </c:numRef>
          </c:val>
          <c:extLst>
            <c:ext xmlns:c16="http://schemas.microsoft.com/office/drawing/2014/chart" uri="{C3380CC4-5D6E-409C-BE32-E72D297353CC}">
              <c16:uniqueId val="{00000000-482C-42E8-ADA1-3736EC779D75}"/>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2C-42E8-ADA1-3736EC779D75}"/>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[2]データシート!$B$44:$P$44</c:f>
              <c:numCache>
                <c:formatCode>General</c:formatCode>
                <c:ptCount val="15"/>
                <c:pt idx="0">
                  <c:v>30</c:v>
                </c:pt>
                <c:pt idx="3">
                  <c:v>42</c:v>
                </c:pt>
                <c:pt idx="6">
                  <c:v>32</c:v>
                </c:pt>
                <c:pt idx="9">
                  <c:v>37</c:v>
                </c:pt>
                <c:pt idx="12">
                  <c:v>39</c:v>
                </c:pt>
              </c:numCache>
            </c:numRef>
          </c:val>
          <c:extLst>
            <c:ext xmlns:c16="http://schemas.microsoft.com/office/drawing/2014/chart" uri="{C3380CC4-5D6E-409C-BE32-E72D297353CC}">
              <c16:uniqueId val="{00000002-482C-42E8-ADA1-3736EC779D75}"/>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482C-42E8-ADA1-3736EC779D75}"/>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[2]データシート!$B$46:$P$46</c:f>
              <c:numCache>
                <c:formatCode>General</c:formatCode>
                <c:ptCount val="15"/>
                <c:pt idx="0">
                  <c:v>611</c:v>
                </c:pt>
                <c:pt idx="3">
                  <c:v>575</c:v>
                </c:pt>
                <c:pt idx="6">
                  <c:v>536</c:v>
                </c:pt>
                <c:pt idx="9">
                  <c:v>523</c:v>
                </c:pt>
                <c:pt idx="12">
                  <c:v>486</c:v>
                </c:pt>
              </c:numCache>
            </c:numRef>
          </c:val>
          <c:extLst>
            <c:ext xmlns:c16="http://schemas.microsoft.com/office/drawing/2014/chart" uri="{C3380CC4-5D6E-409C-BE32-E72D297353CC}">
              <c16:uniqueId val="{00000004-482C-42E8-ADA1-3736EC779D75}"/>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2C-42E8-ADA1-3736EC779D75}"/>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2C-42E8-ADA1-3736EC779D75}"/>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[2]データシート!$B$49:$P$49</c:f>
              <c:numCache>
                <c:formatCode>General</c:formatCode>
                <c:ptCount val="15"/>
                <c:pt idx="0">
                  <c:v>2607</c:v>
                </c:pt>
                <c:pt idx="3">
                  <c:v>2563</c:v>
                </c:pt>
                <c:pt idx="6">
                  <c:v>2610</c:v>
                </c:pt>
                <c:pt idx="9">
                  <c:v>2785</c:v>
                </c:pt>
                <c:pt idx="12">
                  <c:v>2852</c:v>
                </c:pt>
              </c:numCache>
            </c:numRef>
          </c:val>
          <c:extLst>
            <c:ext xmlns:c16="http://schemas.microsoft.com/office/drawing/2014/chart" uri="{C3380CC4-5D6E-409C-BE32-E72D297353CC}">
              <c16:uniqueId val="{00000007-482C-42E8-ADA1-3736EC779D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[2]データシート!$B$50:$P$50</c:f>
              <c:numCache>
                <c:formatCode>General</c:formatCode>
                <c:ptCount val="15"/>
                <c:pt idx="0">
                  <c:v>#N/A</c:v>
                </c:pt>
                <c:pt idx="1">
                  <c:v>788</c:v>
                </c:pt>
                <c:pt idx="2">
                  <c:v>#N/A</c:v>
                </c:pt>
                <c:pt idx="3">
                  <c:v>#N/A</c:v>
                </c:pt>
                <c:pt idx="4">
                  <c:v>681</c:v>
                </c:pt>
                <c:pt idx="5">
                  <c:v>#N/A</c:v>
                </c:pt>
                <c:pt idx="6">
                  <c:v>#N/A</c:v>
                </c:pt>
                <c:pt idx="7">
                  <c:v>689</c:v>
                </c:pt>
                <c:pt idx="8">
                  <c:v>#N/A</c:v>
                </c:pt>
                <c:pt idx="9">
                  <c:v>#N/A</c:v>
                </c:pt>
                <c:pt idx="10">
                  <c:v>771</c:v>
                </c:pt>
                <c:pt idx="11">
                  <c:v>#N/A</c:v>
                </c:pt>
                <c:pt idx="12">
                  <c:v>#N/A</c:v>
                </c:pt>
                <c:pt idx="13">
                  <c:v>822</c:v>
                </c:pt>
                <c:pt idx="14">
                  <c:v>#N/A</c:v>
                </c:pt>
              </c:numCache>
            </c:numRef>
          </c:val>
          <c:smooth val="0"/>
          <c:extLst>
            <c:ext xmlns:c16="http://schemas.microsoft.com/office/drawing/2014/chart" uri="{C3380CC4-5D6E-409C-BE32-E72D297353CC}">
              <c16:uniqueId val="{00000008-482C-42E8-ADA1-3736EC779D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[2]データシート!$B$56:$P$56</c:f>
              <c:numCache>
                <c:formatCode>General</c:formatCode>
                <c:ptCount val="15"/>
                <c:pt idx="2">
                  <c:v>24466</c:v>
                </c:pt>
                <c:pt idx="5">
                  <c:v>24851</c:v>
                </c:pt>
                <c:pt idx="8">
                  <c:v>25507</c:v>
                </c:pt>
                <c:pt idx="11">
                  <c:v>24872</c:v>
                </c:pt>
                <c:pt idx="14">
                  <c:v>24186</c:v>
                </c:pt>
              </c:numCache>
            </c:numRef>
          </c:val>
          <c:extLst>
            <c:ext xmlns:c16="http://schemas.microsoft.com/office/drawing/2014/chart" uri="{C3380CC4-5D6E-409C-BE32-E72D297353CC}">
              <c16:uniqueId val="{00000000-D25E-4DA8-A41D-FFBDA0D95519}"/>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[2]データシート!$B$57:$P$57</c:f>
              <c:numCache>
                <c:formatCode>General</c:formatCode>
                <c:ptCount val="15"/>
                <c:pt idx="2">
                  <c:v>2534</c:v>
                </c:pt>
                <c:pt idx="5">
                  <c:v>2853</c:v>
                </c:pt>
                <c:pt idx="8">
                  <c:v>3146</c:v>
                </c:pt>
                <c:pt idx="11">
                  <c:v>2524</c:v>
                </c:pt>
                <c:pt idx="14">
                  <c:v>2209</c:v>
                </c:pt>
              </c:numCache>
            </c:numRef>
          </c:val>
          <c:extLst>
            <c:ext xmlns:c16="http://schemas.microsoft.com/office/drawing/2014/chart" uri="{C3380CC4-5D6E-409C-BE32-E72D297353CC}">
              <c16:uniqueId val="{00000001-D25E-4DA8-A41D-FFBDA0D95519}"/>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[2]データシート!$B$58:$P$58</c:f>
              <c:numCache>
                <c:formatCode>General</c:formatCode>
                <c:ptCount val="15"/>
                <c:pt idx="2">
                  <c:v>9786</c:v>
                </c:pt>
                <c:pt idx="5">
                  <c:v>9764</c:v>
                </c:pt>
                <c:pt idx="8">
                  <c:v>9934</c:v>
                </c:pt>
                <c:pt idx="11">
                  <c:v>10740</c:v>
                </c:pt>
                <c:pt idx="14">
                  <c:v>11074</c:v>
                </c:pt>
              </c:numCache>
            </c:numRef>
          </c:val>
          <c:extLst>
            <c:ext xmlns:c16="http://schemas.microsoft.com/office/drawing/2014/chart" uri="{C3380CC4-5D6E-409C-BE32-E72D297353CC}">
              <c16:uniqueId val="{00000002-D25E-4DA8-A41D-FFBDA0D95519}"/>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5E-4DA8-A41D-FFBDA0D95519}"/>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5E-4DA8-A41D-FFBDA0D95519}"/>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[2]データシート!$B$61:$P$61</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5-D25E-4DA8-A41D-FFBDA0D95519}"/>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[2]データシート!$B$62:$P$62</c:f>
              <c:numCache>
                <c:formatCode>General</c:formatCode>
                <c:ptCount val="15"/>
                <c:pt idx="0">
                  <c:v>3103</c:v>
                </c:pt>
                <c:pt idx="3">
                  <c:v>3206</c:v>
                </c:pt>
                <c:pt idx="6">
                  <c:v>3130</c:v>
                </c:pt>
                <c:pt idx="9">
                  <c:v>3127</c:v>
                </c:pt>
                <c:pt idx="12">
                  <c:v>3227</c:v>
                </c:pt>
              </c:numCache>
            </c:numRef>
          </c:val>
          <c:extLst>
            <c:ext xmlns:c16="http://schemas.microsoft.com/office/drawing/2014/chart" uri="{C3380CC4-5D6E-409C-BE32-E72D297353CC}">
              <c16:uniqueId val="{00000006-D25E-4DA8-A41D-FFBDA0D95519}"/>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[2]データシート!$B$63:$P$63</c:f>
              <c:numCache>
                <c:formatCode>General</c:formatCode>
                <c:ptCount val="15"/>
                <c:pt idx="0">
                  <c:v>52</c:v>
                </c:pt>
                <c:pt idx="3">
                  <c:v>47</c:v>
                </c:pt>
                <c:pt idx="6">
                  <c:v>41</c:v>
                </c:pt>
                <c:pt idx="9">
                  <c:v>39</c:v>
                </c:pt>
                <c:pt idx="12">
                  <c:v>31</c:v>
                </c:pt>
              </c:numCache>
            </c:numRef>
          </c:val>
          <c:extLst>
            <c:ext xmlns:c16="http://schemas.microsoft.com/office/drawing/2014/chart" uri="{C3380CC4-5D6E-409C-BE32-E72D297353CC}">
              <c16:uniqueId val="{00000007-D25E-4DA8-A41D-FFBDA0D95519}"/>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[2]データシート!$B$64:$P$64</c:f>
              <c:numCache>
                <c:formatCode>General</c:formatCode>
                <c:ptCount val="15"/>
                <c:pt idx="0">
                  <c:v>7087</c:v>
                </c:pt>
                <c:pt idx="3">
                  <c:v>6810</c:v>
                </c:pt>
                <c:pt idx="6">
                  <c:v>6089</c:v>
                </c:pt>
                <c:pt idx="9">
                  <c:v>5844</c:v>
                </c:pt>
                <c:pt idx="12">
                  <c:v>5681</c:v>
                </c:pt>
              </c:numCache>
            </c:numRef>
          </c:val>
          <c:extLst>
            <c:ext xmlns:c16="http://schemas.microsoft.com/office/drawing/2014/chart" uri="{C3380CC4-5D6E-409C-BE32-E72D297353CC}">
              <c16:uniqueId val="{00000008-D25E-4DA8-A41D-FFBDA0D95519}"/>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[2]データシート!$B$65:$P$65</c:f>
              <c:numCache>
                <c:formatCode>General</c:formatCode>
                <c:ptCount val="15"/>
                <c:pt idx="0">
                  <c:v>155</c:v>
                </c:pt>
                <c:pt idx="3">
                  <c:v>131</c:v>
                </c:pt>
                <c:pt idx="6">
                  <c:v>170</c:v>
                </c:pt>
                <c:pt idx="9">
                  <c:v>184</c:v>
                </c:pt>
                <c:pt idx="12">
                  <c:v>185</c:v>
                </c:pt>
              </c:numCache>
            </c:numRef>
          </c:val>
          <c:extLst>
            <c:ext xmlns:c16="http://schemas.microsoft.com/office/drawing/2014/chart" uri="{C3380CC4-5D6E-409C-BE32-E72D297353CC}">
              <c16:uniqueId val="{00000009-D25E-4DA8-A41D-FFBDA0D95519}"/>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[2]データシート!$B$66:$P$66</c:f>
              <c:numCache>
                <c:formatCode>General</c:formatCode>
                <c:ptCount val="15"/>
                <c:pt idx="0">
                  <c:v>26338</c:v>
                </c:pt>
                <c:pt idx="3">
                  <c:v>27186</c:v>
                </c:pt>
                <c:pt idx="6">
                  <c:v>27893</c:v>
                </c:pt>
                <c:pt idx="9">
                  <c:v>27595</c:v>
                </c:pt>
                <c:pt idx="12">
                  <c:v>26746</c:v>
                </c:pt>
              </c:numCache>
            </c:numRef>
          </c:val>
          <c:extLst>
            <c:ext xmlns:c16="http://schemas.microsoft.com/office/drawing/2014/chart" uri="{C3380CC4-5D6E-409C-BE32-E72D297353CC}">
              <c16:uniqueId val="{0000000A-D25E-4DA8-A41D-FFBDA0D955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[2]データシート!$B$67:$P$67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5E-4DA8-A41D-FFBDA0D955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2961</c:v>
                </c:pt>
                <c:pt idx="1">
                  <c:v>2952</c:v>
                </c:pt>
                <c:pt idx="2">
                  <c:v>3024</c:v>
                </c:pt>
              </c:numCache>
            </c:numRef>
          </c:val>
          <c:extLst>
            <c:ext xmlns:c16="http://schemas.microsoft.com/office/drawing/2014/chart" uri="{C3380CC4-5D6E-409C-BE32-E72D297353CC}">
              <c16:uniqueId val="{00000000-F7C1-4CF9-B61C-EA86546047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752</c:v>
                </c:pt>
                <c:pt idx="1">
                  <c:v>1106</c:v>
                </c:pt>
                <c:pt idx="2">
                  <c:v>1126</c:v>
                </c:pt>
              </c:numCache>
            </c:numRef>
          </c:val>
          <c:extLst>
            <c:ext xmlns:c16="http://schemas.microsoft.com/office/drawing/2014/chart" uri="{C3380CC4-5D6E-409C-BE32-E72D297353CC}">
              <c16:uniqueId val="{00000001-F7C1-4CF9-B61C-EA86546047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4700</c:v>
                </c:pt>
                <c:pt idx="1">
                  <c:v>5148</c:v>
                </c:pt>
                <c:pt idx="2">
                  <c:v>5195</c:v>
                </c:pt>
              </c:numCache>
            </c:numRef>
          </c:val>
          <c:extLst>
            <c:ext xmlns:c16="http://schemas.microsoft.com/office/drawing/2014/chart" uri="{C3380CC4-5D6E-409C-BE32-E72D297353CC}">
              <c16:uniqueId val="{00000002-F7C1-4CF9-B61C-EA86546047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BF1BD4B-1E90-4648-B145-D7CF0745ABC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A5040C7-C663-4221-B55B-6C1C9485805D}"/>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46683087-2D49-4D87-B744-C96BEA3DEC0C}"/>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2C60BDB-56DD-4D09-9142-78DFF976BF0C}"/>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4DF85D2-09CC-4280-A3A5-6095E3676A98}"/>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F1DDA4F-5DC3-40E4-8DAC-7D94CB244CB7}"/>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6D46E7FE-62BA-48A6-ADE4-5FC92E325876}"/>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79DE0948-1B32-496F-9908-91FFAD1AF80C}"/>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1F320760-F149-4DA5-AB02-23FA64FB6D0F}"/>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2472E68-31B1-4A23-B95D-20CDC1A0E844}"/>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C4B0151-764A-48FA-ADE8-9F5ADC8B31BA}"/>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BD132D6-C8C3-4CFB-A770-88B1C68B6336}"/>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AFD08C7-DA9C-49CC-B30D-DF2ECD3C127A}"/>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49908C5E-E13E-4739-811F-B8A1D3C29246}"/>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A78E719-E439-4C0C-B492-3A3B79030344}"/>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5B40E18-FD4C-4643-8364-731BF1C84D37}"/>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AD934C2-40CB-463A-8DDA-A12D47B5F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79F6580-3653-4047-BEB5-28D20A5CB41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152C927-A731-4CBB-8885-6B5E796F495E}"/>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昨年度と比較して、公営企業債の元利償還金に対する繰入金は減少したが、元利償還金の額は大型事業の実施に伴う過疎債の償還額の増等により増加しており、実質公債費比率の分子は増加した。</a:t>
          </a:r>
        </a:p>
        <a:p>
          <a:r>
            <a:rPr kumimoji="1" lang="ja-JP" altLang="en-US" sz="1400">
              <a:latin typeface="ＭＳ Ｐゴシック" panose="020B0600070205080204" pitchFamily="50" charset="-128"/>
              <a:ea typeface="ＭＳ Ｐゴシック" panose="020B0600070205080204" pitchFamily="50" charset="-128"/>
            </a:rPr>
            <a:t>　今後も、有利な地方債の発行に努めるとともに、公共施設整備五ヵ年計画に基づき計画的な事業執行、起債発行に取り組みつつ、実質公債費比率のさらなる改善に努める。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A74D6500-B368-4D72-B2BA-5171BBF7E932}"/>
            </a:ext>
          </a:extLst>
        </xdr:cNvPr>
        <xdr:cNvSpPr>
          <a:spLocks noChangeShapeType="1"/>
        </xdr:cNvSpPr>
      </xdr:nvSpPr>
      <xdr:spPr bwMode="auto">
        <a:xfrm>
          <a:off x="504825" y="9601200"/>
          <a:ext cx="7448550" cy="1714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9E2614D9-1686-4CFE-A315-DDC477C38299}"/>
            </a:ext>
          </a:extLst>
        </xdr:cNvPr>
        <xdr:cNvSpPr>
          <a:spLocks noChangeArrowheads="1"/>
        </xdr:cNvSpPr>
      </xdr:nvSpPr>
      <xdr:spPr bwMode="auto">
        <a:xfrm>
          <a:off x="13106400" y="9610725"/>
          <a:ext cx="4456340" cy="6776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BB531869-861E-42AF-8AE1-57E14BE7138F}"/>
            </a:ext>
          </a:extLst>
        </xdr:cNvPr>
        <xdr:cNvSpPr>
          <a:spLocks noChangeArrowheads="1"/>
        </xdr:cNvSpPr>
      </xdr:nvSpPr>
      <xdr:spPr bwMode="auto">
        <a:xfrm>
          <a:off x="13130893" y="960120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5226EA22-BFE9-4192-B13D-138D271D6FB9}"/>
            </a:ext>
          </a:extLst>
        </xdr:cNvPr>
        <xdr:cNvSpPr txBox="1"/>
      </xdr:nvSpPr>
      <xdr:spPr>
        <a:xfrm>
          <a:off x="13211175" y="9772650"/>
          <a:ext cx="4249341" cy="515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満期一括償還を行っていないため、該当数値無し。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A2C14E5-DD43-4532-8401-63F085A21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BBC15C6-0025-4E43-BE9F-6961D4B55639}"/>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32492C0-4C2C-4143-A724-88113C05E3AB}"/>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DB05ECF2-0823-41DB-A049-3E03B3BF095F}"/>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CB442872-93BC-44FC-9BCC-C667CCC29292}"/>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F50A6BC6-4C9A-4717-B607-4DAECC4F113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11070B01-95E2-459F-9D49-C09D499D58EE}"/>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CD76F94E-2AFC-40F2-B0EE-087E80C58CE9}"/>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848B8CF1-A5EE-48AE-AA0E-18D9A2B38968}"/>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CFFA5874-1B02-4363-82E2-7654796F02B1}"/>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EA8F1081-3B83-4EFF-A240-81EAD7F1F5A5}"/>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F1E57B8B-1F8A-4667-A578-35C73A5C956A}"/>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988ED8B3-5EAD-46A3-A151-A79F61B1852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AFD75BA2-9AB4-4BCC-AEF3-B171302A67F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328BFC0-02BC-450A-BA3F-9E2A1AD01BB5}"/>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F1F2504-8946-4F32-9361-222E0612EB0E}"/>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6C6863C-C2C7-474C-B18C-ADD3E0E522ED}"/>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468C3E0-83BB-4C97-A911-5AF9A1E9C987}"/>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64A754A2-B35D-4997-9105-DFC86878EDF8}"/>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58690D9-DDF8-4F9D-939E-64CF0D6499B4}"/>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69F0C40-A49C-42CE-B556-0887C6F1FD51}"/>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1E7FD19-F473-4FB4-B0C5-7B0FAF370535}"/>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基準財政需要額算入見込額の減や充当可能特定歳入の減等悪化の要因があったが、地方債現在高の減、充当可能基金の増、公営企業債等繰入見込額の減等の好転要因が上回り、将来負担比率の分子は減少となった。</a:t>
          </a:r>
        </a:p>
        <a:p>
          <a:r>
            <a:rPr kumimoji="1" lang="ja-JP" altLang="en-US" sz="1400">
              <a:latin typeface="ＭＳ Ｐゴシック" panose="020B0600070205080204" pitchFamily="50" charset="-128"/>
              <a:ea typeface="ＭＳ Ｐゴシック" panose="020B0600070205080204" pitchFamily="50" charset="-128"/>
            </a:rPr>
            <a:t> 今後も分母の標準財政規模に影響する普通交付税の減少等が予想されることから、事業の選択と集中による起債発行額の抑制や、有利な地方債の活用に努め、財政の健全化に努める。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年度においては、後年度の公債費の増加に備えるため減債基金に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億、庁舎建設・公共施設の更新に備えるため市有施設整備基金に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億円、ふるさと活勢基金に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億円を積み立てたこと等が影響し全体の基金残高は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・庁舎建設基金：後年度の市庁舎建設に備えるもの。</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・市有施設整備基金：公共施設の更新に備えるもの。</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・退職手当基金：職員の退職により、退職手当の財源に不足を生じたときの財源を積立てるもの。</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・ふるさと活勢事業基金：臼杵市の産業、文化、歴史等を生かした個性的な地域づくりの推進に活用するもの。</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・地域福祉基金：臼杵市における市民の社会福祉の充実を図るもの。</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・市有施設整備基金：今後の公共施設の更新に備えるため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億円の基金積立てを行った。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・ふるさと活勢事業基金：今後の地域の活性化のため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億円の基金積立てを行った。</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・市有施設整備基金：後年度の公共施設の更新に備えるため計画的に積立予定。</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コロナ禍等における物価高騰対策等の取崩し（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億円）があったものの、令和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億円）や基金運用益の積立て（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億円）を行った結果、積立額が取崩額を上回り増加（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億円）した。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後年度の公債費増加に備えるため積立て（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億円）を行ったため増加した。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81C14CF-B086-45E7-873C-2399DBE337F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0694A57-FDE1-41C8-A3BB-F1D714A6746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A0B05D2-CE4A-4F3E-A8A1-C26B4FBAA91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2AB81AE-FD28-4616-A4F9-55310C9D265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7B8D4F9-E0A2-4BD8-9ACB-0E61D3346E8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5B8B2AC-1117-46B0-BBB3-696B72C0F35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4323924-6400-46BA-A79C-BD676AD3DBF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340A226-8C48-493F-A860-858550A77FD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F226634-BA3E-46C9-A14F-A80D134C089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86CF4A-47DA-4D77-9CAA-248BB877273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36,137
35,936
291.20
23,916,544
23,420,097
471,951
12,060,232
26,745,644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FFE25DA-4A03-462E-A797-24773C1E40E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4F4F81F-EBE3-4C3D-8B4B-5ACCCA1D368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F50770D-4CAB-42D0-811E-5EDCB16C387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6E4C4DD-4E27-4E34-8A3A-A7ABDC84F73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615ECA0-487E-47D2-8F4A-6F646B57864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6641953-EE2E-4468-8ACC-8D28126552B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CCE6CE0-E864-4BC1-928E-963590D1443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4549344-9E80-47EF-80F3-3FCFADEA72D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9238730-B505-493F-824F-FC4558795BC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7FF1FCD-7D2E-441F-9E37-173484256C0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F390BA3-EA69-4DBD-BB94-29190C02BD1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6FF2B6F-4021-4A4C-A007-1234D53ADBF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4026CCB-74D7-4B36-A7F6-FDCF7824ECC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B8613C1-5BBE-41B3-A66F-5F489BEB58F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3CAD77A-1B5A-4091-A909-3D0500FFE67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4DAC616-D262-42D4-BE4A-A5E87EEA863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138BE40-CB3B-486C-8C1E-3C1E82643BA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B571544-318A-49C3-84C0-238B99DB916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2ACB9D3-F9DC-45FA-A692-67B0EBFAB9A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F3CD53-0153-4739-BDEF-48B06216030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7A303B2-0C93-4889-8812-AEE1146218F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1005603-4ECC-4729-B171-8CF73148A6E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A44AEB4-0F00-4BBE-BD94-CE2861D3C85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85AB2FB-E042-4D9D-984E-BF9E3056210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7A23E89-E7B1-40FB-9029-B59609A86E2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26B823D-8455-4BAE-8124-D91342D0C2B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D8646A1-AA64-499F-B566-15CC6C3ACDE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3D4D26C-8A14-4404-9740-E16C381746F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0899FBE-F275-4276-A1D0-18FE935241A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ABA1F01-7CCB-43D0-B06B-D99CF6DB333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D4D338-A722-49A0-87BC-EB302E26E22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4FC6F82-926D-4F24-A545-D1E1B04C1EE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7A47219-3739-4DAB-82D1-2A5316824EF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C1214C9-7138-41B5-8741-670CC9A9066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9EA6E56-18F0-4832-9F91-7F3744353A2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237C7A7-782E-428C-BC8E-0893750BBB1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315B703-3634-40FA-AC2D-E6F153BDF98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年度において、前年度を下回る</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今後も生産年齢人口の大幅な増加は見込めず、自主財源である個人・法人市民税等の大幅な増加は見込めない状況である。</a:t>
          </a:r>
        </a:p>
        <a:p>
          <a:r>
            <a:rPr kumimoji="1" lang="ja-JP" altLang="en-US" sz="1300">
              <a:latin typeface="ＭＳ Ｐゴシック" panose="020B0600070205080204" pitchFamily="50" charset="-128"/>
              <a:ea typeface="ＭＳ Ｐゴシック" panose="020B0600070205080204" pitchFamily="50" charset="-128"/>
            </a:rPr>
            <a:t>　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1F4B79B-0A23-48F2-8762-691CF7EF019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5A065D7-B3D4-4696-A9E3-426C91E47781}"/>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B957853-F69F-4BBB-823E-486701A6473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FE66881-AA29-48C2-8E0A-C48B0C897C9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7264BDF-8E99-4BB0-81BB-4B150CECF71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2B4BF27-5CA8-4ECB-8032-33F0F3C4C3C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70089DA-DC31-4F71-B458-CE92C4E76B3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F38F8AE-A973-4FC6-9231-F862F9FF3F2C}"/>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BE2F9AC1-1F76-4E81-95B0-E0BF291842D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1DBCFDD-EDC5-485D-ACE1-63F3EA7FC1B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9D1CCF8-F635-46F5-BD1B-2EBD6292EAC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B609F16-D4A7-4E78-A608-17B657E682F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D0E0993-8E67-42CD-B6A2-A3DDA275E91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C1CC40D-248C-4DE3-88F7-5A2F7252A24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7694844-C74F-4216-9AAB-A0048748EFD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8BD12E5E-6540-4318-8A43-A3314A6019D6}"/>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97E423F8-9C2F-4D3A-8FE9-7C3FBC2FA59E}"/>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1594E980-607D-4907-918E-784C17DB6E9F}"/>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F6F938F5-5664-481B-ABE4-1B8E892EEBFA}"/>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32292D62-647D-4E19-B5D9-C7C761ADE16D}"/>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3F9D6069-01B6-4F8C-B9B2-C0D3E2798CED}"/>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6F4D6853-80E2-49C7-8F95-55CDD69A7963}"/>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6981E903-88E8-4564-AB90-C6685AA364F4}"/>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BF3E8F5A-2C9D-4DD5-A50F-FCA4A89EF0D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666BE5EE-058C-4DDE-91CE-C0B5E3788BBB}"/>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CEBDD133-B83B-40CD-8251-206CD8B5F02B}"/>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DB475189-216E-4A93-9DB1-D87DE4746103}"/>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E43541DD-1A19-4D8E-9A61-5FBDCEE7B062}"/>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5B001D12-323A-414A-8D42-7E1F81A74FFF}"/>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1EBBC964-1474-4C26-BDEE-3BB727D89326}"/>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4019C597-DE4D-413D-B63C-C2737CA163EA}"/>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B7C22D7F-1A09-4F86-84B8-682EBAB1368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C3E87059-B6A5-4867-9E90-8BAFB879E069}"/>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A09DDC82-1DCE-42DA-A5A6-4CC3C17BAC6C}"/>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3E1B1A5-C4F5-46FE-92A4-93AF3F584FB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D2060C2-4DD9-41B5-8A2F-3F860F9DE39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6836BFA-3ECE-416D-9967-BF673CC69CB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3A784A6-1053-4004-ADBE-3F0A2A1F62D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E486580-678B-49EA-9D77-63450C8859A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18C40CA3-1F44-41CB-A750-A51FEECFA7EB}"/>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EC10E3AF-8AFC-4B16-BD3A-D43C17AF72AB}"/>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CD08B123-F66C-4236-B9F3-26B7336CBF2B}"/>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1A1902CE-99AC-48CF-9A57-8DECECC2C555}"/>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5B3E9399-12AB-4548-81E2-EE5A4EA2F554}"/>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C225D74D-BBD0-43A4-839E-FE86E48ECD7C}"/>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8A18083E-8F18-4E79-AB3F-E90DBA80DC94}"/>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E3571518-97EF-44FD-944C-9EA5D15CE0C9}"/>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B3260045-5DEF-49FF-923D-2ED004EF68E5}"/>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C1616BC3-EBE2-4729-A148-0080C3B64095}"/>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F34EC86-D634-4176-8077-937ADB5C1E9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7D3F731-6B81-4FB0-97FA-FCFF9FD92A8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05944F0-77AC-4D6F-AE6C-9EC2CDF5C1F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052C94E-2E5C-4629-BB1A-D4ABF67AA1D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C146C92-B997-4200-A1FC-09F5A2416F1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57EDC70-C953-4CDB-94EF-AA9525A4EA1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69E0146-1ECB-444D-9B84-366C097C149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E2C0E2D-B490-4F68-B56B-C50096161CA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E9AB3C0-FE6B-402B-AF8A-E0A3DA2D3B9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881DBBA-252E-40B0-A7B4-415FF16E92E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B167AAA-B483-4B2C-82AD-EF8DC5C5DA7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49217F9-6FC1-4DDC-ACBC-B0740EFF589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FF7F951-0C01-4745-9477-C1C23909F6B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経常収支比率においては、分母である経常一般財源が、普通交付税や臨時財政対策債が減少した影響により減少し、対前年度比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今後も安定した財政運営を行うため</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p>
        <a:p>
          <a:r>
            <a:rPr kumimoji="1" lang="ja-JP" altLang="en-US" sz="1300">
              <a:latin typeface="ＭＳ Ｐゴシック" panose="020B0600070205080204" pitchFamily="50" charset="-128"/>
              <a:ea typeface="ＭＳ Ｐゴシック" panose="020B0600070205080204" pitchFamily="50" charset="-128"/>
            </a:rPr>
            <a:t>　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FA26554-F791-4C7A-B94C-357F14D7947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A92BE1E-017F-4A10-978A-C006C5DB5D2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3EB7ED87-0799-47A2-937D-102A2524C87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E2B6B098-2686-4905-8FD8-27C747AA65E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B05058B4-B753-4708-B173-4F866C38D8A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509D1548-D9EC-4DA4-B23E-652E6BF29D0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3D8488C1-6153-4D88-9BB5-7866361BBE9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8DA6795B-A445-47F2-B707-EFB662098A6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12183CE-2703-47EA-8CA0-BAA2192F0F5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5D5BF44-98C8-433A-9844-353A7368DCD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62FD0B36-0FBA-4EAA-9021-3BC7037A3A5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3AC82EEE-8B42-41C1-83D2-E47CFC4CC5E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B8A6037-C671-4CA2-9556-F0243BC3DAE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113F4F6-F7AF-40B6-A64D-FA872F2C079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A9182FD-FD16-4E6A-B226-DB43039AD4D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F3CC796-5A9A-4766-9C68-5EDF454DED1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44DDF9B0-C0A2-4F7D-BEA9-57EE8AF3DC98}"/>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547ED4B1-C21B-4332-81D6-58FDFD8702AF}"/>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1D362E9-3583-490D-BE0F-F524D91DD4C6}"/>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5451F854-3E88-47AE-8A20-3B72FFAC9BB5}"/>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7B60F3F0-87F4-4F19-9BC3-F8928FDC2543}"/>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162560</xdr:rowOff>
    </xdr:to>
    <xdr:cxnSp macro="">
      <xdr:nvCxnSpPr>
        <xdr:cNvPr id="132" name="直線コネクタ 131">
          <a:extLst>
            <a:ext uri="{FF2B5EF4-FFF2-40B4-BE49-F238E27FC236}">
              <a16:creationId xmlns:a16="http://schemas.microsoft.com/office/drawing/2014/main" id="{6FC67E14-B158-4DE4-87E8-375069438282}"/>
            </a:ext>
          </a:extLst>
        </xdr:cNvPr>
        <xdr:cNvCxnSpPr/>
      </xdr:nvCxnSpPr>
      <xdr:spPr>
        <a:xfrm>
          <a:off x="4114800" y="1064217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6F5F0959-6121-40C7-911A-BAF686EA64E8}"/>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66A1D49B-25C8-44C6-A43E-4B2A833000FF}"/>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63</xdr:row>
      <xdr:rowOff>146473</xdr:rowOff>
    </xdr:to>
    <xdr:cxnSp macro="">
      <xdr:nvCxnSpPr>
        <xdr:cNvPr id="135" name="直線コネクタ 134">
          <a:extLst>
            <a:ext uri="{FF2B5EF4-FFF2-40B4-BE49-F238E27FC236}">
              <a16:creationId xmlns:a16="http://schemas.microsoft.com/office/drawing/2014/main" id="{AE8BF1B8-ACBF-4514-A099-441DD8B70B76}"/>
            </a:ext>
          </a:extLst>
        </xdr:cNvPr>
        <xdr:cNvCxnSpPr/>
      </xdr:nvCxnSpPr>
      <xdr:spPr>
        <a:xfrm flipV="1">
          <a:off x="3225800" y="1064217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3421083F-7A10-42CD-8796-92E1F7F45A9E}"/>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0BA45E98-00E1-4BBD-9B0A-0747F85CD001}"/>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7A15BFFF-82C0-4113-A3BE-6FB10645CF4C}"/>
            </a:ext>
          </a:extLst>
        </xdr:cNvPr>
        <xdr:cNvCxnSpPr/>
      </xdr:nvCxnSpPr>
      <xdr:spPr>
        <a:xfrm flipV="1">
          <a:off x="2336800" y="1094782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F5F0AB2E-C3DD-44EB-844E-C91633720582}"/>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5192CFC3-9BEC-4126-BC42-537CE8680C7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65</xdr:row>
      <xdr:rowOff>4656</xdr:rowOff>
    </xdr:to>
    <xdr:cxnSp macro="">
      <xdr:nvCxnSpPr>
        <xdr:cNvPr id="141" name="直線コネクタ 140">
          <a:extLst>
            <a:ext uri="{FF2B5EF4-FFF2-40B4-BE49-F238E27FC236}">
              <a16:creationId xmlns:a16="http://schemas.microsoft.com/office/drawing/2014/main" id="{75E3F14E-0525-49A2-991D-CD9B7FBEE29F}"/>
            </a:ext>
          </a:extLst>
        </xdr:cNvPr>
        <xdr:cNvCxnSpPr/>
      </xdr:nvCxnSpPr>
      <xdr:spPr>
        <a:xfrm>
          <a:off x="1447800" y="110926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30CDCA2C-AB02-4B61-A1FA-05B24ED20698}"/>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9947E25F-1E74-43CB-9B59-B3962B51D62B}"/>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7A135F16-5AEB-4324-AF30-CFE48A2F5C42}"/>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B79902FE-640E-4318-A735-740E15887F6A}"/>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AEF9C44-3BE2-4611-88AB-E076CA78A0E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AEA31CF-7753-4242-8213-EF689300707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2374F1E-AA2D-44DD-B716-7C3142192AD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FD89FE8-D31D-4812-AFC1-FEC80E076F4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10423AE-8A79-4E78-976B-0D51D95BBE2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a:extLst>
            <a:ext uri="{FF2B5EF4-FFF2-40B4-BE49-F238E27FC236}">
              <a16:creationId xmlns:a16="http://schemas.microsoft.com/office/drawing/2014/main" id="{4F514866-A23C-4A19-A8C4-CBAF664A3C25}"/>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a:extLst>
            <a:ext uri="{FF2B5EF4-FFF2-40B4-BE49-F238E27FC236}">
              <a16:creationId xmlns:a16="http://schemas.microsoft.com/office/drawing/2014/main" id="{58252D18-6FBC-4440-81A9-E2E5731C4039}"/>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3" name="楕円 152">
          <a:extLst>
            <a:ext uri="{FF2B5EF4-FFF2-40B4-BE49-F238E27FC236}">
              <a16:creationId xmlns:a16="http://schemas.microsoft.com/office/drawing/2014/main" id="{73134056-3AFD-4755-849C-6DAE67D88FEB}"/>
            </a:ext>
          </a:extLst>
        </xdr:cNvPr>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47854</xdr:rowOff>
    </xdr:from>
    <xdr:ext cx="736600" cy="259045"/>
    <xdr:sp macro="" textlink="">
      <xdr:nvSpPr>
        <xdr:cNvPr id="154" name="テキスト ボックス 153">
          <a:extLst>
            <a:ext uri="{FF2B5EF4-FFF2-40B4-BE49-F238E27FC236}">
              <a16:creationId xmlns:a16="http://schemas.microsoft.com/office/drawing/2014/main" id="{E2ABF9D7-17D2-4FC3-9959-E6B80D06F254}"/>
            </a:ext>
          </a:extLst>
        </xdr:cNvPr>
        <xdr:cNvSpPr txBox="1"/>
      </xdr:nvSpPr>
      <xdr:spPr>
        <a:xfrm>
          <a:off x="3733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a:extLst>
            <a:ext uri="{FF2B5EF4-FFF2-40B4-BE49-F238E27FC236}">
              <a16:creationId xmlns:a16="http://schemas.microsoft.com/office/drawing/2014/main" id="{12A06920-4FF9-4EAA-80C6-3EE257E99649}"/>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6" name="テキスト ボックス 155">
          <a:extLst>
            <a:ext uri="{FF2B5EF4-FFF2-40B4-BE49-F238E27FC236}">
              <a16:creationId xmlns:a16="http://schemas.microsoft.com/office/drawing/2014/main" id="{C7720C64-3D60-4EB3-A213-287DD45B81ED}"/>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a:extLst>
            <a:ext uri="{FF2B5EF4-FFF2-40B4-BE49-F238E27FC236}">
              <a16:creationId xmlns:a16="http://schemas.microsoft.com/office/drawing/2014/main" id="{54F5D351-E72D-4B75-AE61-5584647DF2BC}"/>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8" name="テキスト ボックス 157">
          <a:extLst>
            <a:ext uri="{FF2B5EF4-FFF2-40B4-BE49-F238E27FC236}">
              <a16:creationId xmlns:a16="http://schemas.microsoft.com/office/drawing/2014/main" id="{2DB6FEF5-9785-494F-9AD5-48F0DAACD9DA}"/>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9" name="楕円 158">
          <a:extLst>
            <a:ext uri="{FF2B5EF4-FFF2-40B4-BE49-F238E27FC236}">
              <a16:creationId xmlns:a16="http://schemas.microsoft.com/office/drawing/2014/main" id="{9EC11B14-F6BD-44BB-92D9-D65254BB9ED9}"/>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6A0FEF6B-3EA6-4076-BE0D-EEC278DFFD49}"/>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FDE3591-E9F2-4CE3-A635-CC37CB980DE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400D904-83B9-4D17-983D-3E4D87B8CF5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C260DF-869F-4A19-BC3D-3BA7B8AF1BF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E62AFF7-62B4-49A1-B0FD-7FE5C9774D8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A61F542-3953-4B32-A16F-06C709A723F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5CFE720-3321-4860-8320-9766561457F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655742F-00DC-4D1A-8690-3FAA95294F0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258448F-1AE4-4E73-B64F-8731BA74F6A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25BEC06-0F57-468D-9BFB-267E4D0C878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2162EB1A-A13D-4050-9611-CFE25E734EE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7F6AA0C-7745-4274-9288-2F19B85235E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C36DBAC-5121-4D37-ADF8-A19CE7EE233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14CEE3F-159E-4C6E-BBC7-FFEFC2A4929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人件費において、期末勤勉手当支給率改定に伴う手当の減、退職者数の減等による退職手当の減等により対前年度比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物件費においては、行政手続きオンライン化等のシステム導入委託料やマイナンバーカード普及促進のための需用費・委託料の増等により対前年度比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前年度からの人口減少の影響もあり、人口一人当たり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F0704EA-FD3F-4356-B76E-105A3524887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CC5FA8B-E1F6-4B83-A986-4A3ED31BE02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4BB0AF8-1E63-4C99-A54B-C44B565EFDD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79115FA9-C639-41E0-9BEF-B3158432CDA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70C6C188-7A84-4E6D-AA2F-2565F318A06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F8E684FA-0888-4C98-A16C-19389457ED08}"/>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A263803A-4769-4AF9-9E6A-38B334A5630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93ECE38F-13B1-400A-84CD-ED9E112D1027}"/>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1B1EBE3B-E1FA-4575-893C-77F5C3F1E07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A4FA598-B2E8-4360-8F1C-7BDB171525E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728DBC40-7A14-48F2-915E-D56E23537A3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F247FF5-1D82-425B-81D0-3D54D91A971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B2613B0B-CA6E-4513-846D-A6F5C045FB8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7B3891C9-D781-47C0-80D6-0D796CF8C91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6D5FCF9B-CBB1-4F14-9773-6195F88D864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20EDA87-97B8-4E2A-9AFF-3A45D7EEBEC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BD255187-F728-40FC-8BB5-F47A527032F7}"/>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4E8A3166-883D-4B1A-8D68-975CEB3AF1C3}"/>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ABBA6296-A0FB-43A6-B558-2CCF338703EF}"/>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5898F76E-994F-408A-8EFE-69285353E9CC}"/>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33AFF0A3-1FFB-4F66-AB0D-477259B20785}"/>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22916</xdr:rowOff>
    </xdr:from>
    <xdr:to>
      <xdr:col>23</xdr:col>
      <xdr:colOff>133350</xdr:colOff>
      <xdr:row>84</xdr:row>
      <xdr:rowOff>107758</xdr:rowOff>
    </xdr:to>
    <xdr:cxnSp macro="">
      <xdr:nvCxnSpPr>
        <xdr:cNvPr id="195" name="直線コネクタ 194">
          <a:extLst>
            <a:ext uri="{FF2B5EF4-FFF2-40B4-BE49-F238E27FC236}">
              <a16:creationId xmlns:a16="http://schemas.microsoft.com/office/drawing/2014/main" id="{DF7AE8E2-F001-4BD6-9A7F-7FF2344D36E1}"/>
            </a:ext>
          </a:extLst>
        </xdr:cNvPr>
        <xdr:cNvCxnSpPr/>
      </xdr:nvCxnSpPr>
      <xdr:spPr>
        <a:xfrm>
          <a:off x="4114800" y="14424716"/>
          <a:ext cx="838200" cy="8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99E200D4-F515-4AD9-8961-1041D3060854}"/>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312B2420-2F4F-4627-B20D-2478974914C5}"/>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132562</xdr:rowOff>
    </xdr:from>
    <xdr:to>
      <xdr:col>19</xdr:col>
      <xdr:colOff>133350</xdr:colOff>
      <xdr:row>84</xdr:row>
      <xdr:rowOff>22916</xdr:rowOff>
    </xdr:to>
    <xdr:cxnSp macro="">
      <xdr:nvCxnSpPr>
        <xdr:cNvPr id="198" name="直線コネクタ 197">
          <a:extLst>
            <a:ext uri="{FF2B5EF4-FFF2-40B4-BE49-F238E27FC236}">
              <a16:creationId xmlns:a16="http://schemas.microsoft.com/office/drawing/2014/main" id="{3DA4A010-A676-4715-A08A-AF8ABF5CF0DC}"/>
            </a:ext>
          </a:extLst>
        </xdr:cNvPr>
        <xdr:cNvCxnSpPr/>
      </xdr:nvCxnSpPr>
      <xdr:spPr>
        <a:xfrm>
          <a:off x="3225800" y="14362912"/>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1C4504BF-2E37-4E2F-97B6-096D43ECFB76}"/>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E143AB50-7680-46F3-9D44-36406A15D8D9}"/>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60751</xdr:rowOff>
    </xdr:from>
    <xdr:to>
      <xdr:col>15</xdr:col>
      <xdr:colOff>82550</xdr:colOff>
      <xdr:row>83</xdr:row>
      <xdr:rowOff>132562</xdr:rowOff>
    </xdr:to>
    <xdr:cxnSp macro="">
      <xdr:nvCxnSpPr>
        <xdr:cNvPr id="201" name="直線コネクタ 200">
          <a:extLst>
            <a:ext uri="{FF2B5EF4-FFF2-40B4-BE49-F238E27FC236}">
              <a16:creationId xmlns:a16="http://schemas.microsoft.com/office/drawing/2014/main" id="{21BBDF98-6E05-4C88-937D-143A7225F4AB}"/>
            </a:ext>
          </a:extLst>
        </xdr:cNvPr>
        <xdr:cNvCxnSpPr/>
      </xdr:nvCxnSpPr>
      <xdr:spPr>
        <a:xfrm>
          <a:off x="2336800" y="14291101"/>
          <a:ext cx="8890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559B2D00-056B-4835-A5DE-78B3B2014B55}"/>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4AEE79E6-938B-49E1-B274-02403320C07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149765</xdr:rowOff>
    </xdr:from>
    <xdr:to>
      <xdr:col>11</xdr:col>
      <xdr:colOff>31750</xdr:colOff>
      <xdr:row>83</xdr:row>
      <xdr:rowOff>60751</xdr:rowOff>
    </xdr:to>
    <xdr:cxnSp macro="">
      <xdr:nvCxnSpPr>
        <xdr:cNvPr id="204" name="直線コネクタ 203">
          <a:extLst>
            <a:ext uri="{FF2B5EF4-FFF2-40B4-BE49-F238E27FC236}">
              <a16:creationId xmlns:a16="http://schemas.microsoft.com/office/drawing/2014/main" id="{2AA15512-F44A-411F-AFBB-049EA363D83A}"/>
            </a:ext>
          </a:extLst>
        </xdr:cNvPr>
        <xdr:cNvCxnSpPr/>
      </xdr:nvCxnSpPr>
      <xdr:spPr>
        <a:xfrm>
          <a:off x="1447800" y="14208665"/>
          <a:ext cx="889000" cy="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D5318653-283B-47A2-B455-CACC0221B32D}"/>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18D30855-1149-4173-86CE-AD0AE956F999}"/>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8A7A154-C754-44A0-9BE6-6C701E64E2B7}"/>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DA0DAE43-D793-4D3A-BADB-A59193F43C98}"/>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DC4E14C-7AA9-4A17-94B4-769B4A92879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9B4CEF3-2A9C-4A31-9BD8-FEC83F4DC9A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B6B430B-B751-421F-8230-76538240E86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D833E53-15A5-4F15-8C33-7D3945EA65E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9EF1718-A678-497C-8416-3EE33A9080F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56958</xdr:rowOff>
    </xdr:from>
    <xdr:to>
      <xdr:col>23</xdr:col>
      <xdr:colOff>184150</xdr:colOff>
      <xdr:row>84</xdr:row>
      <xdr:rowOff>158558</xdr:rowOff>
    </xdr:to>
    <xdr:sp macro="" textlink="">
      <xdr:nvSpPr>
        <xdr:cNvPr id="214" name="楕円 213">
          <a:extLst>
            <a:ext uri="{FF2B5EF4-FFF2-40B4-BE49-F238E27FC236}">
              <a16:creationId xmlns:a16="http://schemas.microsoft.com/office/drawing/2014/main" id="{95160C90-7963-4D46-A230-6AEC1428333A}"/>
            </a:ext>
          </a:extLst>
        </xdr:cNvPr>
        <xdr:cNvSpPr/>
      </xdr:nvSpPr>
      <xdr:spPr>
        <a:xfrm>
          <a:off x="4902200" y="144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29035</xdr:rowOff>
    </xdr:from>
    <xdr:ext cx="762000" cy="259045"/>
    <xdr:sp macro="" textlink="">
      <xdr:nvSpPr>
        <xdr:cNvPr id="215" name="人件費・物件費等の状況該当値テキスト">
          <a:extLst>
            <a:ext uri="{FF2B5EF4-FFF2-40B4-BE49-F238E27FC236}">
              <a16:creationId xmlns:a16="http://schemas.microsoft.com/office/drawing/2014/main" id="{8F65BD27-8A2B-416F-82AA-169BE54155E7}"/>
            </a:ext>
          </a:extLst>
        </xdr:cNvPr>
        <xdr:cNvSpPr txBox="1"/>
      </xdr:nvSpPr>
      <xdr:spPr>
        <a:xfrm>
          <a:off x="5041900" y="1443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143566</xdr:rowOff>
    </xdr:from>
    <xdr:to>
      <xdr:col>19</xdr:col>
      <xdr:colOff>184150</xdr:colOff>
      <xdr:row>84</xdr:row>
      <xdr:rowOff>73716</xdr:rowOff>
    </xdr:to>
    <xdr:sp macro="" textlink="">
      <xdr:nvSpPr>
        <xdr:cNvPr id="216" name="楕円 215">
          <a:extLst>
            <a:ext uri="{FF2B5EF4-FFF2-40B4-BE49-F238E27FC236}">
              <a16:creationId xmlns:a16="http://schemas.microsoft.com/office/drawing/2014/main" id="{F8906A0D-AE0D-4371-99C5-9006298B0EE2}"/>
            </a:ext>
          </a:extLst>
        </xdr:cNvPr>
        <xdr:cNvSpPr/>
      </xdr:nvSpPr>
      <xdr:spPr>
        <a:xfrm>
          <a:off x="4064000" y="143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58493</xdr:rowOff>
    </xdr:from>
    <xdr:ext cx="736600" cy="259045"/>
    <xdr:sp macro="" textlink="">
      <xdr:nvSpPr>
        <xdr:cNvPr id="217" name="テキスト ボックス 216">
          <a:extLst>
            <a:ext uri="{FF2B5EF4-FFF2-40B4-BE49-F238E27FC236}">
              <a16:creationId xmlns:a16="http://schemas.microsoft.com/office/drawing/2014/main" id="{55CB7155-6E1A-490D-A3F3-1EC9E4930665}"/>
            </a:ext>
          </a:extLst>
        </xdr:cNvPr>
        <xdr:cNvSpPr txBox="1"/>
      </xdr:nvSpPr>
      <xdr:spPr>
        <a:xfrm>
          <a:off x="3733800" y="1446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81762</xdr:rowOff>
    </xdr:from>
    <xdr:to>
      <xdr:col>15</xdr:col>
      <xdr:colOff>133350</xdr:colOff>
      <xdr:row>84</xdr:row>
      <xdr:rowOff>11912</xdr:rowOff>
    </xdr:to>
    <xdr:sp macro="" textlink="">
      <xdr:nvSpPr>
        <xdr:cNvPr id="218" name="楕円 217">
          <a:extLst>
            <a:ext uri="{FF2B5EF4-FFF2-40B4-BE49-F238E27FC236}">
              <a16:creationId xmlns:a16="http://schemas.microsoft.com/office/drawing/2014/main" id="{CE062574-7A19-48F8-8332-198866DCC7A7}"/>
            </a:ext>
          </a:extLst>
        </xdr:cNvPr>
        <xdr:cNvSpPr/>
      </xdr:nvSpPr>
      <xdr:spPr>
        <a:xfrm>
          <a:off x="3175000" y="143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168139</xdr:rowOff>
    </xdr:from>
    <xdr:ext cx="762000" cy="259045"/>
    <xdr:sp macro="" textlink="">
      <xdr:nvSpPr>
        <xdr:cNvPr id="219" name="テキスト ボックス 218">
          <a:extLst>
            <a:ext uri="{FF2B5EF4-FFF2-40B4-BE49-F238E27FC236}">
              <a16:creationId xmlns:a16="http://schemas.microsoft.com/office/drawing/2014/main" id="{E8ACF67D-DD78-4421-8335-DBF9FEBE3A66}"/>
            </a:ext>
          </a:extLst>
        </xdr:cNvPr>
        <xdr:cNvSpPr txBox="1"/>
      </xdr:nvSpPr>
      <xdr:spPr>
        <a:xfrm>
          <a:off x="2844800" y="143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9951</xdr:rowOff>
    </xdr:from>
    <xdr:to>
      <xdr:col>11</xdr:col>
      <xdr:colOff>82550</xdr:colOff>
      <xdr:row>83</xdr:row>
      <xdr:rowOff>111551</xdr:rowOff>
    </xdr:to>
    <xdr:sp macro="" textlink="">
      <xdr:nvSpPr>
        <xdr:cNvPr id="220" name="楕円 219">
          <a:extLst>
            <a:ext uri="{FF2B5EF4-FFF2-40B4-BE49-F238E27FC236}">
              <a16:creationId xmlns:a16="http://schemas.microsoft.com/office/drawing/2014/main" id="{793C5FD6-A63E-4448-AD3A-8B8E74D3DB84}"/>
            </a:ext>
          </a:extLst>
        </xdr:cNvPr>
        <xdr:cNvSpPr/>
      </xdr:nvSpPr>
      <xdr:spPr>
        <a:xfrm>
          <a:off x="2286000" y="142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96328</xdr:rowOff>
    </xdr:from>
    <xdr:ext cx="762000" cy="259045"/>
    <xdr:sp macro="" textlink="">
      <xdr:nvSpPr>
        <xdr:cNvPr id="221" name="テキスト ボックス 220">
          <a:extLst>
            <a:ext uri="{FF2B5EF4-FFF2-40B4-BE49-F238E27FC236}">
              <a16:creationId xmlns:a16="http://schemas.microsoft.com/office/drawing/2014/main" id="{545EAF3E-CFDA-4EA3-86C1-3B3E212C6251}"/>
            </a:ext>
          </a:extLst>
        </xdr:cNvPr>
        <xdr:cNvSpPr txBox="1"/>
      </xdr:nvSpPr>
      <xdr:spPr>
        <a:xfrm>
          <a:off x="1955800" y="1432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98965</xdr:rowOff>
    </xdr:from>
    <xdr:to>
      <xdr:col>7</xdr:col>
      <xdr:colOff>31750</xdr:colOff>
      <xdr:row>83</xdr:row>
      <xdr:rowOff>29115</xdr:rowOff>
    </xdr:to>
    <xdr:sp macro="" textlink="">
      <xdr:nvSpPr>
        <xdr:cNvPr id="222" name="楕円 221">
          <a:extLst>
            <a:ext uri="{FF2B5EF4-FFF2-40B4-BE49-F238E27FC236}">
              <a16:creationId xmlns:a16="http://schemas.microsoft.com/office/drawing/2014/main" id="{194AB93B-6F8A-445F-BD22-8D08D00339ED}"/>
            </a:ext>
          </a:extLst>
        </xdr:cNvPr>
        <xdr:cNvSpPr/>
      </xdr:nvSpPr>
      <xdr:spPr>
        <a:xfrm>
          <a:off x="1397000" y="141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13892</xdr:rowOff>
    </xdr:from>
    <xdr:ext cx="762000" cy="259045"/>
    <xdr:sp macro="" textlink="">
      <xdr:nvSpPr>
        <xdr:cNvPr id="223" name="テキスト ボックス 222">
          <a:extLst>
            <a:ext uri="{FF2B5EF4-FFF2-40B4-BE49-F238E27FC236}">
              <a16:creationId xmlns:a16="http://schemas.microsoft.com/office/drawing/2014/main" id="{6DCA7F34-EC7C-41BD-BD5D-A9A6194662C2}"/>
            </a:ext>
          </a:extLst>
        </xdr:cNvPr>
        <xdr:cNvSpPr txBox="1"/>
      </xdr:nvSpPr>
      <xdr:spPr>
        <a:xfrm>
          <a:off x="1066800" y="14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F575B092-1AC3-499F-9F21-FAE570B54DD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63BF4719-8430-41C1-A6DA-4B7C74A6DBD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A6396D8E-193D-4761-A47C-6BF0AB96B4F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88685347-1034-4201-AF98-930A4A61C1A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AEC5517D-208B-4BDE-A3AE-139DB936C0D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09D0C20-211C-402D-BFD9-5D846E6C62F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526250E6-CBC2-4A33-9ED6-974F97773B7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6C73636-DC91-4F22-86B9-D60DB434F56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D5CAFCDA-7528-4C8E-9B97-8172A73FAEA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EF2C757-53A9-43C6-A871-097CAD0C016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B5EE807A-4C02-43B3-B4BB-F8C7FCF4ED9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D81BC418-A08A-42C7-ADC3-6F30898B0B3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5E02AA8F-9352-4790-8A36-AE588F88F10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給与減額措置が終了したため、ラスパイレス指数は類似団体と比較して高い傾向にあるが、職員の新陳代謝が進んだことで対前年度比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ポイントの減少となった。今後とも、給与の適正化に努める。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EC386BC-F054-4499-B9C5-BF81A42556F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2615CCE6-4E65-478F-AF6C-8B14291ED24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83B8050-A34B-4CF5-ADD9-AF7A783961CD}"/>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7BBD6FC0-F827-488E-A098-79CDBCBD472B}"/>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923BE75C-D3B4-4B37-AC16-759574DF8D03}"/>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57E6659E-445F-4776-9075-351D287DDE5E}"/>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E2162B-6AED-4071-B46F-9E27FFEF95A3}"/>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C6924C2D-4EFA-4B0D-AEAB-2C0E0F145A5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62AE401-1312-4939-B75D-EA1D2E91A84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B59F5C1F-EB67-4B2D-AD1A-48F1794A6AF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C5E7B820-4F4D-4D80-93C5-E942BBA5186A}"/>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EFBF2C34-96CE-462B-84DB-4657A90F6CDF}"/>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91BCC3B4-C9FA-42CE-B812-22ADB5C98CE7}"/>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FB9A1310-1728-471E-9D9D-2396478856BD}"/>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237E7525-0D00-405C-B9FC-448C5C205B54}"/>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A5AD3D0F-2A83-4C6D-9BC6-1DAC0419A5C5}"/>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D06446FA-B4E3-4F04-9C74-EF9A59483D5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8C7C4193-E7F6-4785-B142-379E0660E43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C961081-FF1A-43A1-A1CE-F12750D8F5C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EDCE406B-AE3A-49BE-A2AD-5268B0A25DC1}"/>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9254DB5D-52F0-4C79-96C7-04771C326F02}"/>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2F2F3FCB-EEAC-4E2D-A197-B2EB24DA5DC6}"/>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BEAA75C6-E350-4FFA-A6D2-F622CBB741C2}"/>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F51AA0B6-D3F9-4320-A0B7-2C79E2265D3E}"/>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35719</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8D5D23D6-4990-4D67-88A5-3719B8D318C5}"/>
            </a:ext>
          </a:extLst>
        </xdr:cNvPr>
        <xdr:cNvCxnSpPr/>
      </xdr:nvCxnSpPr>
      <xdr:spPr>
        <a:xfrm flipV="1">
          <a:off x="16179800" y="1495186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71075E53-9E86-45FE-9180-764A9E4E9D9C}"/>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44790460-CBCE-438B-8A33-2491F0792D3E}"/>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26194</xdr:rowOff>
    </xdr:from>
    <xdr:to>
      <xdr:col>77</xdr:col>
      <xdr:colOff>44450</xdr:colOff>
      <xdr:row>87</xdr:row>
      <xdr:rowOff>50800</xdr:rowOff>
    </xdr:to>
    <xdr:cxnSp macro="">
      <xdr:nvCxnSpPr>
        <xdr:cNvPr id="264" name="直線コネクタ 263">
          <a:extLst>
            <a:ext uri="{FF2B5EF4-FFF2-40B4-BE49-F238E27FC236}">
              <a16:creationId xmlns:a16="http://schemas.microsoft.com/office/drawing/2014/main" id="{0C30832A-7EFA-4D60-8734-E4973A599F62}"/>
            </a:ext>
          </a:extLst>
        </xdr:cNvPr>
        <xdr:cNvCxnSpPr/>
      </xdr:nvCxnSpPr>
      <xdr:spPr>
        <a:xfrm>
          <a:off x="15290800" y="14770894"/>
          <a:ext cx="8890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6E43F989-48BD-4498-9694-F0FD5CBC5EDF}"/>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BE4F20B3-EB60-44C0-A41C-02E804EFE975}"/>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26194</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D38946AC-EBF5-49B8-B5F1-62341E7D8A8B}"/>
            </a:ext>
          </a:extLst>
        </xdr:cNvPr>
        <xdr:cNvCxnSpPr/>
      </xdr:nvCxnSpPr>
      <xdr:spPr>
        <a:xfrm flipV="1">
          <a:off x="14401800" y="14770894"/>
          <a:ext cx="889000" cy="3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92F08D-5F75-4CCB-98EB-45CC9DB60E19}"/>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674A1057-D869-4F80-BF8A-B10F42FB65AD}"/>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B89EC880-CE8A-48E1-B338-1461A1ACFD38}"/>
            </a:ext>
          </a:extLst>
        </xdr:cNvPr>
        <xdr:cNvCxnSpPr/>
      </xdr:nvCxnSpPr>
      <xdr:spPr>
        <a:xfrm>
          <a:off x="13512800" y="1502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92DB77F7-E978-442E-913C-F7725A6C3B01}"/>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6542C2C8-2A7F-4B90-89C4-518006191CBB}"/>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134DCB22-DB59-48CC-87CD-66CA5A4B1106}"/>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4ACB1665-1D4A-4DE0-8016-119BCDA3534E}"/>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6B78F67-FDBD-49FA-BEF7-931BE131A63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FA09D28-B473-41B4-803C-7A1A571B3FD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DBCA8A23-10C4-44B6-B4BD-19A92D35E59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49D7B74-0FB6-43DB-80F4-8C1706DA053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E56964A8-CE20-48C8-9AC2-EAA2E616C60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156369</xdr:rowOff>
    </xdr:from>
    <xdr:to>
      <xdr:col>81</xdr:col>
      <xdr:colOff>95250</xdr:colOff>
      <xdr:row>87</xdr:row>
      <xdr:rowOff>86519</xdr:rowOff>
    </xdr:to>
    <xdr:sp macro="" textlink="">
      <xdr:nvSpPr>
        <xdr:cNvPr id="280" name="楕円 279">
          <a:extLst>
            <a:ext uri="{FF2B5EF4-FFF2-40B4-BE49-F238E27FC236}">
              <a16:creationId xmlns:a16="http://schemas.microsoft.com/office/drawing/2014/main" id="{8EAC2E03-9104-4D91-ACE3-EF79A0E571FB}"/>
            </a:ext>
          </a:extLst>
        </xdr:cNvPr>
        <xdr:cNvSpPr/>
      </xdr:nvSpPr>
      <xdr:spPr>
        <a:xfrm>
          <a:off x="16967200" y="149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128446</xdr:rowOff>
    </xdr:from>
    <xdr:ext cx="762000" cy="259045"/>
    <xdr:sp macro="" textlink="">
      <xdr:nvSpPr>
        <xdr:cNvPr id="281" name="給与水準   （国との比較）該当値テキスト">
          <a:extLst>
            <a:ext uri="{FF2B5EF4-FFF2-40B4-BE49-F238E27FC236}">
              <a16:creationId xmlns:a16="http://schemas.microsoft.com/office/drawing/2014/main" id="{EBA132E9-8352-40E2-A419-82C66CAA239A}"/>
            </a:ext>
          </a:extLst>
        </xdr:cNvPr>
        <xdr:cNvSpPr txBox="1"/>
      </xdr:nvSpPr>
      <xdr:spPr>
        <a:xfrm>
          <a:off x="17106900" y="148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a:extLst>
            <a:ext uri="{FF2B5EF4-FFF2-40B4-BE49-F238E27FC236}">
              <a16:creationId xmlns:a16="http://schemas.microsoft.com/office/drawing/2014/main" id="{0607718B-A1AA-406E-BAEA-604559ADE851}"/>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a:extLst>
            <a:ext uri="{FF2B5EF4-FFF2-40B4-BE49-F238E27FC236}">
              <a16:creationId xmlns:a16="http://schemas.microsoft.com/office/drawing/2014/main" id="{AFAB9F91-387E-4701-AB16-F28F027B2702}"/>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146844</xdr:rowOff>
    </xdr:from>
    <xdr:to>
      <xdr:col>73</xdr:col>
      <xdr:colOff>44450</xdr:colOff>
      <xdr:row>86</xdr:row>
      <xdr:rowOff>76994</xdr:rowOff>
    </xdr:to>
    <xdr:sp macro="" textlink="">
      <xdr:nvSpPr>
        <xdr:cNvPr id="284" name="楕円 283">
          <a:extLst>
            <a:ext uri="{FF2B5EF4-FFF2-40B4-BE49-F238E27FC236}">
              <a16:creationId xmlns:a16="http://schemas.microsoft.com/office/drawing/2014/main" id="{2349FBCD-8881-4CED-A728-4889FA600931}"/>
            </a:ext>
          </a:extLst>
        </xdr:cNvPr>
        <xdr:cNvSpPr/>
      </xdr:nvSpPr>
      <xdr:spPr>
        <a:xfrm>
          <a:off x="15240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61771</xdr:rowOff>
    </xdr:from>
    <xdr:ext cx="762000" cy="259045"/>
    <xdr:sp macro="" textlink="">
      <xdr:nvSpPr>
        <xdr:cNvPr id="285" name="テキスト ボックス 284">
          <a:extLst>
            <a:ext uri="{FF2B5EF4-FFF2-40B4-BE49-F238E27FC236}">
              <a16:creationId xmlns:a16="http://schemas.microsoft.com/office/drawing/2014/main" id="{D2E9E81C-5C9C-402E-979B-142FB2439960}"/>
            </a:ext>
          </a:extLst>
        </xdr:cNvPr>
        <xdr:cNvSpPr txBox="1"/>
      </xdr:nvSpPr>
      <xdr:spPr>
        <a:xfrm>
          <a:off x="14909800" y="148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28145C77-B1F3-4E81-A2CA-635C823AD3BD}"/>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DDE5CAEA-2586-47D6-9E0B-0DC253C1FD3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8" name="楕円 287">
          <a:extLst>
            <a:ext uri="{FF2B5EF4-FFF2-40B4-BE49-F238E27FC236}">
              <a16:creationId xmlns:a16="http://schemas.microsoft.com/office/drawing/2014/main" id="{860A877F-704A-4A14-87AE-3AD71EB5C64F}"/>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9" name="テキスト ボックス 288">
          <a:extLst>
            <a:ext uri="{FF2B5EF4-FFF2-40B4-BE49-F238E27FC236}">
              <a16:creationId xmlns:a16="http://schemas.microsoft.com/office/drawing/2014/main" id="{45339446-E3BD-4EA6-9F3C-996D1DED3F2C}"/>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1FB9C41F-B652-4B94-B097-265E94719E4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4E2218D1-474F-437A-8F66-08697F98A8C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86C3E3CA-8F27-4D9C-8A61-CDA63E62607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A0917EC-9BDE-4234-B5A4-EE1EC0B1891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E4465CE-C5AE-4C78-A435-895E1BACB15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653ED252-BB03-4315-A266-462B66271B1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590C0E89-6242-45EE-8420-77CDF8CB4AE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7A5F0312-8D4C-45F6-B4E4-4FE82FFC53F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E85AFA86-4064-4486-B613-D25B7AACBDB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DE7F97C3-1269-41C2-A90B-1814E97F3FE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6616B78-1755-47B7-8DA6-C66FA3BCCE0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DC24E15-7F9A-4449-9A43-96ED70D7BCD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ABD6B200-9A08-4E37-AB66-775E24522F8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人口減少の影響により、対前年度比</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臼杵市行財政活性化実行プラン等を活用し、持続可能な市役所の実現のため、組織機構の見直しや再任用制度等の活用を進めるとともに、事務事業の選択と集中を行い、正規職員の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5C70012F-2D54-46E5-9D84-CE5DBBF3404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83A90957-70D5-4303-911E-C2ACF618789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7574B61-7E77-4BE7-8922-C00565485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5B5BB8C-39C8-4767-84A1-3973F4E72F9F}"/>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26FA778-1E8E-4DD2-98B7-1177663D33D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E404178E-241C-4ECB-84F5-438EEFEC31E2}"/>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7CC38157-DACE-44CE-861F-FF26169846D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C44BB471-88D9-4BB2-968D-961555DB4CA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4900E366-41EF-4729-9395-D3E9DACC715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C583C4D-D949-4DFC-B53B-27D0EAC024A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0DCF214-11F1-483E-B665-026EF8EA56E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6D17546-9DB9-44D4-BE4D-1A8A2F0B264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DAFC71A6-D897-4A31-9D26-2FC14E33A5EF}"/>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E1141366-E8B8-4E5D-B461-F234D6B953F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204687CE-2F89-40BA-9078-17BEA01D7B7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B231A0F8-0C1B-4F70-A3F8-7BBE6BBF9D8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5382E8F7-563E-4FC3-92A3-50F689A4D5FC}"/>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95586E7C-FBC4-4123-AD01-D81E05B9FC5C}"/>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B40EB3B1-0FD3-402A-93CF-F7BE07064062}"/>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F84B6753-8B83-415D-AEE8-EDD7927C72A3}"/>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5FA5D2AA-9A66-473A-B50E-00BA09CB1F5C}"/>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115640</xdr:rowOff>
    </xdr:to>
    <xdr:cxnSp macro="">
      <xdr:nvCxnSpPr>
        <xdr:cNvPr id="324" name="直線コネクタ 323">
          <a:extLst>
            <a:ext uri="{FF2B5EF4-FFF2-40B4-BE49-F238E27FC236}">
              <a16:creationId xmlns:a16="http://schemas.microsoft.com/office/drawing/2014/main" id="{84E3D6C6-7203-4086-AF9E-D42F4FE71B6C}"/>
            </a:ext>
          </a:extLst>
        </xdr:cNvPr>
        <xdr:cNvCxnSpPr/>
      </xdr:nvCxnSpPr>
      <xdr:spPr>
        <a:xfrm>
          <a:off x="16179800" y="10891520"/>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CB63CC72-E484-488C-9408-994F827C70B8}"/>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C1D40C21-AF0A-4D11-A42E-DF871480466E}"/>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63359</xdr:rowOff>
    </xdr:from>
    <xdr:to>
      <xdr:col>77</xdr:col>
      <xdr:colOff>44450</xdr:colOff>
      <xdr:row>63</xdr:row>
      <xdr:rowOff>90170</xdr:rowOff>
    </xdr:to>
    <xdr:cxnSp macro="">
      <xdr:nvCxnSpPr>
        <xdr:cNvPr id="327" name="直線コネクタ 326">
          <a:extLst>
            <a:ext uri="{FF2B5EF4-FFF2-40B4-BE49-F238E27FC236}">
              <a16:creationId xmlns:a16="http://schemas.microsoft.com/office/drawing/2014/main" id="{BDE42E55-DB73-42DB-9ACF-7AB32ED18B70}"/>
            </a:ext>
          </a:extLst>
        </xdr:cNvPr>
        <xdr:cNvCxnSpPr/>
      </xdr:nvCxnSpPr>
      <xdr:spPr>
        <a:xfrm>
          <a:off x="15290800" y="1086470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15886A08-7B14-4AF0-BAD1-E4B007BC7A93}"/>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B17422E-FAB7-4F74-B1D2-F29FB4585D06}"/>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56656</xdr:rowOff>
    </xdr:from>
    <xdr:to>
      <xdr:col>72</xdr:col>
      <xdr:colOff>203200</xdr:colOff>
      <xdr:row>63</xdr:row>
      <xdr:rowOff>63359</xdr:rowOff>
    </xdr:to>
    <xdr:cxnSp macro="">
      <xdr:nvCxnSpPr>
        <xdr:cNvPr id="330" name="直線コネクタ 329">
          <a:extLst>
            <a:ext uri="{FF2B5EF4-FFF2-40B4-BE49-F238E27FC236}">
              <a16:creationId xmlns:a16="http://schemas.microsoft.com/office/drawing/2014/main" id="{25B3231E-F69C-4029-8880-1D97C0AA3AB3}"/>
            </a:ext>
          </a:extLst>
        </xdr:cNvPr>
        <xdr:cNvCxnSpPr/>
      </xdr:nvCxnSpPr>
      <xdr:spPr>
        <a:xfrm>
          <a:off x="14401800" y="1085800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94897177-6946-4A1C-8654-5DF4242B859E}"/>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7789D1B1-D210-402B-AF1C-DCD4990EC4EC}"/>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32526</xdr:rowOff>
    </xdr:from>
    <xdr:to>
      <xdr:col>68</xdr:col>
      <xdr:colOff>152400</xdr:colOff>
      <xdr:row>63</xdr:row>
      <xdr:rowOff>56656</xdr:rowOff>
    </xdr:to>
    <xdr:cxnSp macro="">
      <xdr:nvCxnSpPr>
        <xdr:cNvPr id="333" name="直線コネクタ 332">
          <a:extLst>
            <a:ext uri="{FF2B5EF4-FFF2-40B4-BE49-F238E27FC236}">
              <a16:creationId xmlns:a16="http://schemas.microsoft.com/office/drawing/2014/main" id="{1F8E88BB-205F-488C-B5C3-83C4D606DE6E}"/>
            </a:ext>
          </a:extLst>
        </xdr:cNvPr>
        <xdr:cNvCxnSpPr/>
      </xdr:nvCxnSpPr>
      <xdr:spPr>
        <a:xfrm>
          <a:off x="13512800" y="108338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69B4ACFC-2B50-486A-BFBC-F25686149492}"/>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617FF3E6-190B-4620-9DFE-80C545FBBE2A}"/>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DB951634-F591-4060-9D2A-44B595F6F999}"/>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6688C890-DF8B-4583-8C6C-C1F0B4EA2B38}"/>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C391E61-57F2-4587-A516-6F394738168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73AD2EE-2F46-4D89-806F-98BBF409954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ABECF18-0062-4131-BA9F-0BB98EEB86C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AE12CC4-3334-46AF-BF17-2D01391EC1C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5316CEAB-3AA0-4DD4-8895-BEAD82D2144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64840</xdr:rowOff>
    </xdr:from>
    <xdr:to>
      <xdr:col>81</xdr:col>
      <xdr:colOff>95250</xdr:colOff>
      <xdr:row>63</xdr:row>
      <xdr:rowOff>166440</xdr:rowOff>
    </xdr:to>
    <xdr:sp macro="" textlink="">
      <xdr:nvSpPr>
        <xdr:cNvPr id="343" name="楕円 342">
          <a:extLst>
            <a:ext uri="{FF2B5EF4-FFF2-40B4-BE49-F238E27FC236}">
              <a16:creationId xmlns:a16="http://schemas.microsoft.com/office/drawing/2014/main" id="{00AB8CA6-87DC-42ED-8A9F-A53DF21E9291}"/>
            </a:ext>
          </a:extLst>
        </xdr:cNvPr>
        <xdr:cNvSpPr/>
      </xdr:nvSpPr>
      <xdr:spPr>
        <a:xfrm>
          <a:off x="16967200" y="108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36917</xdr:rowOff>
    </xdr:from>
    <xdr:ext cx="762000" cy="259045"/>
    <xdr:sp macro="" textlink="">
      <xdr:nvSpPr>
        <xdr:cNvPr id="344" name="定員管理の状況該当値テキスト">
          <a:extLst>
            <a:ext uri="{FF2B5EF4-FFF2-40B4-BE49-F238E27FC236}">
              <a16:creationId xmlns:a16="http://schemas.microsoft.com/office/drawing/2014/main" id="{0DAF34DF-7089-4104-9CB5-7BD74746F3CB}"/>
            </a:ext>
          </a:extLst>
        </xdr:cNvPr>
        <xdr:cNvSpPr txBox="1"/>
      </xdr:nvSpPr>
      <xdr:spPr>
        <a:xfrm>
          <a:off x="17106900" y="1083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45" name="楕円 344">
          <a:extLst>
            <a:ext uri="{FF2B5EF4-FFF2-40B4-BE49-F238E27FC236}">
              <a16:creationId xmlns:a16="http://schemas.microsoft.com/office/drawing/2014/main" id="{9B285A66-DC08-4413-80B3-E2374C151805}"/>
            </a:ext>
          </a:extLst>
        </xdr:cNvPr>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125747</xdr:rowOff>
    </xdr:from>
    <xdr:ext cx="736600" cy="259045"/>
    <xdr:sp macro="" textlink="">
      <xdr:nvSpPr>
        <xdr:cNvPr id="346" name="テキスト ボックス 345">
          <a:extLst>
            <a:ext uri="{FF2B5EF4-FFF2-40B4-BE49-F238E27FC236}">
              <a16:creationId xmlns:a16="http://schemas.microsoft.com/office/drawing/2014/main" id="{5B54CC72-CEA6-4849-8912-98A129B4C23B}"/>
            </a:ext>
          </a:extLst>
        </xdr:cNvPr>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12559</xdr:rowOff>
    </xdr:from>
    <xdr:to>
      <xdr:col>73</xdr:col>
      <xdr:colOff>44450</xdr:colOff>
      <xdr:row>63</xdr:row>
      <xdr:rowOff>114159</xdr:rowOff>
    </xdr:to>
    <xdr:sp macro="" textlink="">
      <xdr:nvSpPr>
        <xdr:cNvPr id="347" name="楕円 346">
          <a:extLst>
            <a:ext uri="{FF2B5EF4-FFF2-40B4-BE49-F238E27FC236}">
              <a16:creationId xmlns:a16="http://schemas.microsoft.com/office/drawing/2014/main" id="{D11C9712-6419-4F6B-B53B-44FA9660E601}"/>
            </a:ext>
          </a:extLst>
        </xdr:cNvPr>
        <xdr:cNvSpPr/>
      </xdr:nvSpPr>
      <xdr:spPr>
        <a:xfrm>
          <a:off x="15240000" y="10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98936</xdr:rowOff>
    </xdr:from>
    <xdr:ext cx="762000" cy="259045"/>
    <xdr:sp macro="" textlink="">
      <xdr:nvSpPr>
        <xdr:cNvPr id="348" name="テキスト ボックス 347">
          <a:extLst>
            <a:ext uri="{FF2B5EF4-FFF2-40B4-BE49-F238E27FC236}">
              <a16:creationId xmlns:a16="http://schemas.microsoft.com/office/drawing/2014/main" id="{4F1FAA86-F82C-43C3-BBB9-89DD1128E188}"/>
            </a:ext>
          </a:extLst>
        </xdr:cNvPr>
        <xdr:cNvSpPr txBox="1"/>
      </xdr:nvSpPr>
      <xdr:spPr>
        <a:xfrm>
          <a:off x="14909800" y="1090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5856</xdr:rowOff>
    </xdr:from>
    <xdr:to>
      <xdr:col>68</xdr:col>
      <xdr:colOff>203200</xdr:colOff>
      <xdr:row>63</xdr:row>
      <xdr:rowOff>107456</xdr:rowOff>
    </xdr:to>
    <xdr:sp macro="" textlink="">
      <xdr:nvSpPr>
        <xdr:cNvPr id="349" name="楕円 348">
          <a:extLst>
            <a:ext uri="{FF2B5EF4-FFF2-40B4-BE49-F238E27FC236}">
              <a16:creationId xmlns:a16="http://schemas.microsoft.com/office/drawing/2014/main" id="{68EFEBDE-5894-471D-8957-11A0CD34A595}"/>
            </a:ext>
          </a:extLst>
        </xdr:cNvPr>
        <xdr:cNvSpPr/>
      </xdr:nvSpPr>
      <xdr:spPr>
        <a:xfrm>
          <a:off x="14351000" y="108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92233</xdr:rowOff>
    </xdr:from>
    <xdr:ext cx="762000" cy="259045"/>
    <xdr:sp macro="" textlink="">
      <xdr:nvSpPr>
        <xdr:cNvPr id="350" name="テキスト ボックス 349">
          <a:extLst>
            <a:ext uri="{FF2B5EF4-FFF2-40B4-BE49-F238E27FC236}">
              <a16:creationId xmlns:a16="http://schemas.microsoft.com/office/drawing/2014/main" id="{16790547-B846-493F-A855-333867146EDA}"/>
            </a:ext>
          </a:extLst>
        </xdr:cNvPr>
        <xdr:cNvSpPr txBox="1"/>
      </xdr:nvSpPr>
      <xdr:spPr>
        <a:xfrm>
          <a:off x="14020800" y="108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153176</xdr:rowOff>
    </xdr:from>
    <xdr:to>
      <xdr:col>64</xdr:col>
      <xdr:colOff>152400</xdr:colOff>
      <xdr:row>63</xdr:row>
      <xdr:rowOff>83326</xdr:rowOff>
    </xdr:to>
    <xdr:sp macro="" textlink="">
      <xdr:nvSpPr>
        <xdr:cNvPr id="351" name="楕円 350">
          <a:extLst>
            <a:ext uri="{FF2B5EF4-FFF2-40B4-BE49-F238E27FC236}">
              <a16:creationId xmlns:a16="http://schemas.microsoft.com/office/drawing/2014/main" id="{73C2B42D-18FB-4247-B905-3C0049DA9471}"/>
            </a:ext>
          </a:extLst>
        </xdr:cNvPr>
        <xdr:cNvSpPr/>
      </xdr:nvSpPr>
      <xdr:spPr>
        <a:xfrm>
          <a:off x="13462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68103</xdr:rowOff>
    </xdr:from>
    <xdr:ext cx="762000" cy="259045"/>
    <xdr:sp macro="" textlink="">
      <xdr:nvSpPr>
        <xdr:cNvPr id="352" name="テキスト ボックス 351">
          <a:extLst>
            <a:ext uri="{FF2B5EF4-FFF2-40B4-BE49-F238E27FC236}">
              <a16:creationId xmlns:a16="http://schemas.microsoft.com/office/drawing/2014/main" id="{CBF46BC3-7920-4621-AB7B-7FB0964AF762}"/>
            </a:ext>
          </a:extLst>
        </xdr:cNvPr>
        <xdr:cNvSpPr txBox="1"/>
      </xdr:nvSpPr>
      <xdr:spPr>
        <a:xfrm>
          <a:off x="13131800" y="108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25BBBB5A-E031-4A58-B494-AD0D3FF6016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5FF53532-2DDC-408F-9508-2EA8070AF9E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DBBEE361-B28A-4473-8752-DE139196F4F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D34994A-BC11-4576-8F5A-7450BF6D9D0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F167780-9D8D-44DB-9BA3-172CB914719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2648451B-4C41-4671-AEE4-68079F651D4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378089A2-1192-4EA5-AF67-688D18DBF9F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EAD8EB9D-B1B6-4ECC-9193-50E81C5F3F0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8BE3DFF-06F1-4A96-8585-F43534318D5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3902C41-4190-4E9B-A29D-307BDB973B0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8B071464-8067-4F24-BEA1-3AC2FAF301F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A562C1C-80A1-46F5-9F14-AFFAFBE633D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D31904E-FC19-4DE7-B2B2-DE80786C1DC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単年度では元利償還金の増等の悪化要因が好転要因を上回ったことで対前年度比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ポイントの悪化となり、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今後も有利な地方債の発行に努めるとともに、公共施設整備五カ年計画等に基づく計画的な事業執行、起債発行に努め、更なる改善に努める。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2729EDE-4169-43A5-B4E9-05A6FD5D377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F2AD9C5A-CA4C-4ACE-B42D-6E6A3AE178A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5AF785DA-A781-4BBC-9D95-96799251626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E1E3B2C0-4FF6-4265-A6A6-86AE51522C44}"/>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739A47BA-5F44-40BD-B860-64ECA176B6D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9BAC460F-D039-440B-BA44-2654AB0DA6F3}"/>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34B3C08-6B01-4E32-8F53-0574C3C611E7}"/>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5DE376B0-496C-4256-8F3A-181991E7A053}"/>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9EA10C72-D4D8-41D9-B1DD-CEA62AF1A74B}"/>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6C43B342-40AC-4ADB-A048-628233A7D73C}"/>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6A99A679-7E81-4F7C-9A17-37452FEFE08A}"/>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62356122-488B-491C-91CB-FBC3592B19D5}"/>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2A95005E-10F9-4B0C-B891-F456324BA2B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30923D42-357F-4E0E-96C3-0E5BF7EF19F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716A76E8-3E6A-4125-9051-046D7DF3BEDD}"/>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51B215CD-1A26-47B7-9783-2D80E283F43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3A07E96-ECF9-4BC6-9C4B-A04AAB424F3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7E40D5A5-1667-4CC7-9FC8-700F94FDA6D4}"/>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916467FF-B728-45C4-9135-84F788483A94}"/>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912F2343-2C72-4E09-820E-F4F5CBEA7DC6}"/>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C323474F-C10E-4E75-8877-C1295E0C72CE}"/>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209A22C5-0C71-4E9C-9751-362F65B14AFE}"/>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149981</xdr:rowOff>
    </xdr:to>
    <xdr:cxnSp macro="">
      <xdr:nvCxnSpPr>
        <xdr:cNvPr id="388" name="直線コネクタ 387">
          <a:extLst>
            <a:ext uri="{FF2B5EF4-FFF2-40B4-BE49-F238E27FC236}">
              <a16:creationId xmlns:a16="http://schemas.microsoft.com/office/drawing/2014/main" id="{0F7414F0-88A4-4D7A-9258-EB42D0472CDD}"/>
            </a:ext>
          </a:extLst>
        </xdr:cNvPr>
        <xdr:cNvCxnSpPr/>
      </xdr:nvCxnSpPr>
      <xdr:spPr>
        <a:xfrm>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B2A50841-5B4F-49CE-8510-B8284E0C496E}"/>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FB15C30F-5761-48BE-A951-B1D807F6F83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149981</xdr:rowOff>
    </xdr:to>
    <xdr:cxnSp macro="">
      <xdr:nvCxnSpPr>
        <xdr:cNvPr id="391" name="直線コネクタ 390">
          <a:extLst>
            <a:ext uri="{FF2B5EF4-FFF2-40B4-BE49-F238E27FC236}">
              <a16:creationId xmlns:a16="http://schemas.microsoft.com/office/drawing/2014/main" id="{C39EECA6-BE8D-442B-9DD0-D8B0501BFD91}"/>
            </a:ext>
          </a:extLst>
        </xdr:cNvPr>
        <xdr:cNvCxnSpPr/>
      </xdr:nvCxnSpPr>
      <xdr:spPr>
        <a:xfrm flipV="1">
          <a:off x="15290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9E87013E-6499-4916-B944-70660BA3C088}"/>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75F0DDAD-31FB-4556-ACA3-CA8F81059821}"/>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116417</xdr:rowOff>
    </xdr:to>
    <xdr:cxnSp macro="">
      <xdr:nvCxnSpPr>
        <xdr:cNvPr id="394" name="直線コネクタ 393">
          <a:extLst>
            <a:ext uri="{FF2B5EF4-FFF2-40B4-BE49-F238E27FC236}">
              <a16:creationId xmlns:a16="http://schemas.microsoft.com/office/drawing/2014/main" id="{56AE037D-BF98-434D-A98B-BCBFC25814AD}"/>
            </a:ext>
          </a:extLst>
        </xdr:cNvPr>
        <xdr:cNvCxnSpPr/>
      </xdr:nvCxnSpPr>
      <xdr:spPr>
        <a:xfrm flipV="1">
          <a:off x="14401800" y="700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53A7A141-1E9C-4E1D-8A6B-84248C4083E9}"/>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9F3F167D-6A7A-4CD9-B9E2-92A6FC547DBB}"/>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71362</xdr:rowOff>
    </xdr:to>
    <xdr:cxnSp macro="">
      <xdr:nvCxnSpPr>
        <xdr:cNvPr id="397" name="直線コネクタ 396">
          <a:extLst>
            <a:ext uri="{FF2B5EF4-FFF2-40B4-BE49-F238E27FC236}">
              <a16:creationId xmlns:a16="http://schemas.microsoft.com/office/drawing/2014/main" id="{38BACF35-9B31-44D6-90B5-58E3D8790F79}"/>
            </a:ext>
          </a:extLst>
        </xdr:cNvPr>
        <xdr:cNvCxnSpPr/>
      </xdr:nvCxnSpPr>
      <xdr:spPr>
        <a:xfrm flipV="1">
          <a:off x="13512800" y="71458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BAB8D8C6-5108-47FC-97A0-D79E89FBCDBC}"/>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8B82A0D0-360C-4937-87E7-9C91A35918DA}"/>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BEBC926E-6087-438C-8DED-120A6A7D42DD}"/>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8392B08A-A234-44F7-A4B4-9563D72B5D69}"/>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7F4B258-55B6-4EFC-B3F6-FA651FBB974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EF25657-5199-433F-A8C5-CBB21FEA038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5DA9630F-9872-4201-B1CC-22AE060FD25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4EE46E3-7DD9-41E2-A09E-A5A12F49FBB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F515FC1D-BEB3-4364-8DDB-CE231C78DE1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7" name="楕円 406">
          <a:extLst>
            <a:ext uri="{FF2B5EF4-FFF2-40B4-BE49-F238E27FC236}">
              <a16:creationId xmlns:a16="http://schemas.microsoft.com/office/drawing/2014/main" id="{ECF24B12-B7A9-4878-B11B-888D4B7F4E15}"/>
            </a:ext>
          </a:extLst>
        </xdr:cNvPr>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115708</xdr:rowOff>
    </xdr:from>
    <xdr:ext cx="762000" cy="259045"/>
    <xdr:sp macro="" textlink="">
      <xdr:nvSpPr>
        <xdr:cNvPr id="408" name="公債費負担の状況該当値テキスト">
          <a:extLst>
            <a:ext uri="{FF2B5EF4-FFF2-40B4-BE49-F238E27FC236}">
              <a16:creationId xmlns:a16="http://schemas.microsoft.com/office/drawing/2014/main" id="{9C8D69F0-B32F-4D39-9BC2-B9C5441AFC6E}"/>
            </a:ext>
          </a:extLst>
        </xdr:cNvPr>
        <xdr:cNvSpPr txBox="1"/>
      </xdr:nvSpPr>
      <xdr:spPr>
        <a:xfrm>
          <a:off x="17106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9" name="楕円 408">
          <a:extLst>
            <a:ext uri="{FF2B5EF4-FFF2-40B4-BE49-F238E27FC236}">
              <a16:creationId xmlns:a16="http://schemas.microsoft.com/office/drawing/2014/main" id="{3C0E7C53-BD53-458E-8752-A231636D88E1}"/>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410" name="テキスト ボックス 409">
          <a:extLst>
            <a:ext uri="{FF2B5EF4-FFF2-40B4-BE49-F238E27FC236}">
              <a16:creationId xmlns:a16="http://schemas.microsoft.com/office/drawing/2014/main" id="{51950BCC-71C2-4820-AF4B-B304805208DA}"/>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11" name="楕円 410">
          <a:extLst>
            <a:ext uri="{FF2B5EF4-FFF2-40B4-BE49-F238E27FC236}">
              <a16:creationId xmlns:a16="http://schemas.microsoft.com/office/drawing/2014/main" id="{2EB06E7A-20BF-4E1B-84D1-746231F04D59}"/>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412" name="テキスト ボックス 411">
          <a:extLst>
            <a:ext uri="{FF2B5EF4-FFF2-40B4-BE49-F238E27FC236}">
              <a16:creationId xmlns:a16="http://schemas.microsoft.com/office/drawing/2014/main" id="{DCC59223-E8E1-404E-BCB6-8D0FACF5D83B}"/>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3" name="楕円 412">
          <a:extLst>
            <a:ext uri="{FF2B5EF4-FFF2-40B4-BE49-F238E27FC236}">
              <a16:creationId xmlns:a16="http://schemas.microsoft.com/office/drawing/2014/main" id="{E98030DC-E065-428E-B51E-4D781C255773}"/>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4" name="テキスト ボックス 413">
          <a:extLst>
            <a:ext uri="{FF2B5EF4-FFF2-40B4-BE49-F238E27FC236}">
              <a16:creationId xmlns:a16="http://schemas.microsoft.com/office/drawing/2014/main" id="{5ED138B2-5E48-4AE9-9C05-0C2D71795468}"/>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15" name="楕円 414">
          <a:extLst>
            <a:ext uri="{FF2B5EF4-FFF2-40B4-BE49-F238E27FC236}">
              <a16:creationId xmlns:a16="http://schemas.microsoft.com/office/drawing/2014/main" id="{B471C9DA-FFC8-4E34-A647-42626FBD79FF}"/>
            </a:ext>
          </a:extLst>
        </xdr:cNvPr>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6" name="テキスト ボックス 415">
          <a:extLst>
            <a:ext uri="{FF2B5EF4-FFF2-40B4-BE49-F238E27FC236}">
              <a16:creationId xmlns:a16="http://schemas.microsoft.com/office/drawing/2014/main" id="{047723E0-55C3-42AE-B41D-7821E895DF6D}"/>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B29FEFEE-83D4-4550-BA5B-C689F5CC061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1BE03958-7376-4482-9A69-DA190EBE797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BE986C9C-2656-4ED7-B828-9666BD92773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B267F047-E13E-43E9-B57E-D48FCE6465B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63AE9B5D-9E6D-49BF-A73B-D7AB587E50E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63A9DA47-E9DC-48E8-8EE4-F92AF822F69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2D0DF34B-6F5D-4268-A39A-12C02C0D70D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9E9D2A02-797D-45A2-8C36-0E9FB7CC93E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6B7245B0-52B5-4061-ADC9-4502B9E5C27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81FC2A8B-CE9C-4943-8842-144771664AB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46EA25A2-DCD0-40CB-9F59-627CB49DDEB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46870B93-9912-4C87-BADC-3B27930AC44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AEEEFD9-58E8-4420-9F82-615F21B27D2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基準財政需要額参入見込額の減や充当可能特定歳入の減等の悪化要因があったが、地方債現在高の減、充当可能基金の増等の好転要因が上回り、将来負担比率は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56E1B450-1A68-44BC-A734-7961F7AB06C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C29257A9-631E-4C24-8FA4-B13D5BA3494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E5D16B31-8E06-4648-901D-A4E6C729DF5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7F61C897-0F44-41F3-AFAF-46FC1E6A4F0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60C59F6-1998-4F8D-BCA5-7583E5FD9EEC}"/>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DD0E6E46-A1D6-48D8-8931-FFDB31AC1D3B}"/>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6E7D2CC2-AE10-4D48-925F-AC5BF923B6A1}"/>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E691E6A2-E380-4D7F-BA13-11F66E1E3B17}"/>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E5A69AB8-B4E8-4CFF-BC54-8DD9C76E28D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41962312-C036-4AB6-9A95-473BD43A9589}"/>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DA436C36-48B1-4025-9522-6BD56860DF2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51E74386-3B32-4E02-B738-959F67AEB62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653AF853-CE0E-48D4-A698-02BE52387B3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78A2F253-E6E1-4B7A-92BD-89A1A161019D}"/>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82A27F0F-5E8D-4A70-A02C-E48B9AE4B2F6}"/>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1972A7EE-E718-4E88-B06B-EEE34D73CF7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3F8330E3-0424-45FF-9B84-934B168AB546}"/>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EC7918FF-AA79-48C8-83B9-84FC32B75C19}"/>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10177969-D5B3-46E9-A7DB-66FDE75F3465}"/>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B42FB785-AE1F-4E81-A72F-AEA467078E88}"/>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2EBCCC07-6497-40D3-8DB0-B09D0A9FA533}"/>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BD7DEB9A-7D5B-43F4-8668-22DBA197E3E6}"/>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2B35551B-F743-46AA-A873-175BFDABD5BA}"/>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817C23BB-C6D4-455B-B977-B47181E0FA32}"/>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62FEE7A0-CBDA-4D0D-97D7-C3ECFA50603F}"/>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742A0058-1D0A-485C-92D7-941ACF0F82AF}"/>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BD5D034E-BC94-4D97-846C-CAAE5745696D}"/>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A6F4B51D-D1B2-45D9-AC85-98CC25FBB01B}"/>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EE32043-2FD3-44DF-9251-A2304F3C7B8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7789A5B-1391-406A-8E22-C0133D108A1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B96D292-6E11-4EE1-99A4-CB01E36BEB9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172D875-718D-41A3-97F1-232EA2B0DD8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E9DEE0B-4F31-4DC4-862E-3CF98F245C4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36,137
35,936
291.20
23,916,544
23,420,097
471,951
12,060,232
26,745,644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県人事委員会勧告に伴う給与改定による職員給の増や、育休等からの復帰職員の増加に伴う給料の増等の影響により経常歳出が増加した。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経常一般財源の減少の影響もあり指標の悪化となった。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7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7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39</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1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1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57150</xdr:rowOff>
    </xdr:from>
    <xdr:to>
      <xdr:col>11</xdr:col>
      <xdr:colOff>60325</xdr:colOff>
      <xdr:row>37</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120650</xdr:rowOff>
    </xdr:from>
    <xdr:to>
      <xdr:col>6</xdr:col>
      <xdr:colOff>171450</xdr:colOff>
      <xdr:row>38</xdr:row>
      <xdr:rowOff>50800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マイナンバーカードの普及促進に係る事務費等の増や校務用パソコン更新費用の増、豊後大野市ごみ処理管理委託料等の増に加え、前年度はリモート開催の多かった研修等への参加が増えたことによる旅費の増も影響し指標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類似団体平均と比較して低い水準ではあるが、引き続き事業内容を精査し、歳出抑制に努めていく。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142240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94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社会福祉費において障害者就労継続支援給付費の増や共同生活援助扶助費の増等があるものの、入所児童数の減による施設型給付費の減や、児童手当の減、生活保護費の減等、経常歳出全体としては減少し指標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類似団体と比較して高い水準であるため、今後も、関連施策の動向について注視していく。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76200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59</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8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その他における経常収支比率は、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繰出金において、後期高齢者医療特会では、保険料軽減対象となる被保険者の増による保険基盤安定繰出金の増や、医療費増による療養給付費負担金の増の影響で増となった。</a:t>
          </a:r>
        </a:p>
        <a:p>
          <a:r>
            <a:rPr kumimoji="1" lang="ja-JP" altLang="en-US" sz="1300">
              <a:latin typeface="ＭＳ Ｐゴシック" panose="020B0600070205080204" pitchFamily="50" charset="-128"/>
              <a:ea typeface="ＭＳ Ｐゴシック" panose="020B0600070205080204" pitchFamily="50" charset="-128"/>
            </a:rPr>
            <a:t>　経常一般財源の減少の影響もあり指標の悪化となった。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類似団体と比較して高い水準であるため、今後も、関連施策の動向について注視していく。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9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59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205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17797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補助費における経常収支比率は、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コロナ禍において活動を控えていた各種団体が活動を再開した結果、活動に対する補助金等が増加し、経常経費充当一般財源が増加した。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類似団体平均と比較して低い水準ではあるが、引き続き事業内容を精査し、歳出抑制に努めていく。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77470</xdr:rowOff>
    </xdr:from>
    <xdr:to>
      <xdr:col>82</xdr:col>
      <xdr:colOff>107950</xdr:colOff>
      <xdr:row>34</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06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77470</xdr:rowOff>
    </xdr:from>
    <xdr:to>
      <xdr:col>78</xdr:col>
      <xdr:colOff>69850</xdr:colOff>
      <xdr:row>34</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06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34</xdr:row>
      <xdr:rowOff>100330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7962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7962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118127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26670</xdr:rowOff>
    </xdr:from>
    <xdr:to>
      <xdr:col>78</xdr:col>
      <xdr:colOff>120650</xdr:colOff>
      <xdr:row>34</xdr:row>
      <xdr:rowOff>128270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138447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2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49530</xdr:rowOff>
    </xdr:from>
    <xdr:to>
      <xdr:col>74</xdr:col>
      <xdr:colOff>31750</xdr:colOff>
      <xdr:row>34</xdr:row>
      <xdr:rowOff>151130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161307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99060</xdr:rowOff>
    </xdr:from>
    <xdr:to>
      <xdr:col>65</xdr:col>
      <xdr:colOff>53975</xdr:colOff>
      <xdr:row>34</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公債費における経常収支比率は、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ポイントの悪化となった。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年度同意地方債の元金償還開始による増が影響し、指標の悪化となった。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類似団体平均と比較して高い水準であるため、事業内容を精査し、地方債発行の抑制に努めていく。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732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28702</xdr:rowOff>
    </xdr:from>
    <xdr:to>
      <xdr:col>19</xdr:col>
      <xdr:colOff>187325</xdr:colOff>
      <xdr:row>79</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73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33274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577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51563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主に経常一般財源の減により、公債費以外の経常収支比率は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類似団体平均と比較して低い水準ではあるが、引き続き事業内容を精査し、歳出抑制に努めていく。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828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828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520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136144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34250</xdr:rowOff>
    </xdr:from>
    <xdr:to>
      <xdr:col>29</xdr:col>
      <xdr:colOff>127000</xdr:colOff>
      <xdr:row>16</xdr:row>
      <xdr:rowOff>72084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25075"/>
          <a:ext cx="6477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19027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0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72084</xdr:rowOff>
    </xdr:from>
    <xdr:to>
      <xdr:col>26</xdr:col>
      <xdr:colOff>50800</xdr:colOff>
      <xdr:row>16</xdr:row>
      <xdr:rowOff>123990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62909"/>
          <a:ext cx="698500" cy="5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123990</xdr:rowOff>
    </xdr:from>
    <xdr:to>
      <xdr:col>22</xdr:col>
      <xdr:colOff>114300</xdr:colOff>
      <xdr:row>17</xdr:row>
      <xdr:rowOff>8104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14815"/>
          <a:ext cx="698500" cy="5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8104</xdr:rowOff>
    </xdr:from>
    <xdr:to>
      <xdr:col>18</xdr:col>
      <xdr:colOff>177800</xdr:colOff>
      <xdr:row>17</xdr:row>
      <xdr:rowOff>19648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70379"/>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154900</xdr:rowOff>
    </xdr:from>
    <xdr:to>
      <xdr:col>29</xdr:col>
      <xdr:colOff>177800</xdr:colOff>
      <xdr:row>16</xdr:row>
      <xdr:rowOff>85050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7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171427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1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21284</xdr:rowOff>
    </xdr:from>
    <xdr:to>
      <xdr:col>26</xdr:col>
      <xdr:colOff>101600</xdr:colOff>
      <xdr:row>16</xdr:row>
      <xdr:rowOff>122884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1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107661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9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73190</xdr:rowOff>
    </xdr:from>
    <xdr:to>
      <xdr:col>22</xdr:col>
      <xdr:colOff>165100</xdr:colOff>
      <xdr:row>17</xdr:row>
      <xdr:rowOff>3340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159567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128754</xdr:rowOff>
    </xdr:from>
    <xdr:to>
      <xdr:col>19</xdr:col>
      <xdr:colOff>38100</xdr:colOff>
      <xdr:row>17</xdr:row>
      <xdr:rowOff>58904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1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69081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8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140298</xdr:rowOff>
    </xdr:from>
    <xdr:to>
      <xdr:col>15</xdr:col>
      <xdr:colOff>101600</xdr:colOff>
      <xdr:row>17</xdr:row>
      <xdr:rowOff>70448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80625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257759</xdr:rowOff>
    </xdr:from>
    <xdr:to>
      <xdr:col>29</xdr:col>
      <xdr:colOff>127000</xdr:colOff>
      <xdr:row>35</xdr:row>
      <xdr:rowOff>316313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68109"/>
          <a:ext cx="647700" cy="58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316313</xdr:rowOff>
    </xdr:from>
    <xdr:to>
      <xdr:col>26</xdr:col>
      <xdr:colOff>50800</xdr:colOff>
      <xdr:row>36</xdr:row>
      <xdr:rowOff>58322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26663"/>
          <a:ext cx="698500" cy="8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58322</xdr:rowOff>
    </xdr:from>
    <xdr:to>
      <xdr:col>22</xdr:col>
      <xdr:colOff>114300</xdr:colOff>
      <xdr:row>36</xdr:row>
      <xdr:rowOff>75989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11572"/>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334797</xdr:rowOff>
    </xdr:from>
    <xdr:to>
      <xdr:col>18</xdr:col>
      <xdr:colOff>177800</xdr:colOff>
      <xdr:row>36</xdr:row>
      <xdr:rowOff>75989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45147"/>
          <a:ext cx="6985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206959</xdr:rowOff>
    </xdr:from>
    <xdr:to>
      <xdr:col>29</xdr:col>
      <xdr:colOff>177800</xdr:colOff>
      <xdr:row>35</xdr:row>
      <xdr:rowOff>308559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179036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78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265513</xdr:rowOff>
    </xdr:from>
    <xdr:to>
      <xdr:col>26</xdr:col>
      <xdr:colOff>101600</xdr:colOff>
      <xdr:row>36</xdr:row>
      <xdr:rowOff>24213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7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8990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6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7522</xdr:rowOff>
    </xdr:from>
    <xdr:to>
      <xdr:col>22</xdr:col>
      <xdr:colOff>165100</xdr:colOff>
      <xdr:row>36</xdr:row>
      <xdr:rowOff>109122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6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93899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25189</xdr:rowOff>
    </xdr:from>
    <xdr:to>
      <xdr:col>19</xdr:col>
      <xdr:colOff>38100</xdr:colOff>
      <xdr:row>36</xdr:row>
      <xdr:rowOff>126789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111566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283997</xdr:rowOff>
    </xdr:from>
    <xdr:to>
      <xdr:col>15</xdr:col>
      <xdr:colOff>101600</xdr:colOff>
      <xdr:row>36</xdr:row>
      <xdr:rowOff>42697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27474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95F04E-C451-4591-8A76-D203183550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117FAEC-4668-455A-8101-705FDD971F34}"/>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23FB9F2-6A16-490B-840F-C1EF97FB19C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8C2B32A-6CE5-4B7D-9852-FC2FF1DDD3F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E226F2-804F-4E8C-BCED-5276D6FDBA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3CC7EA-F45C-4691-8E8A-3AD6C8664E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EB4057-CB2A-4073-A53E-B2DF554FA1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26CA8B-5D3B-4CCA-BEAD-822D077166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8B6083-361E-4552-955D-5FD845E954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A7CA44B-C6C1-40F0-B997-A8D1EE6E8CC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36,137
35,936
291.20
23,916,544
23,420,097
471,951
12,060,232
26,745,644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8403C8-7179-4ACD-B3D3-BF22C5A006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4564E0-876E-4D1A-8488-81311C54C2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4B7304-597F-462B-A08D-C3748B0E43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3D25E8-D289-4745-9A8F-34DCA5EAE1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ABF1E8-A97F-40D1-B46B-C9A675C30E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4B47055-0EB7-47CC-87F9-79B563D1422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BBE8309-7ABC-4D55-9A15-E1D23ACD140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A76C503-DDE2-48FE-83E1-B4F4DEDA3D8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025993B-264D-4C34-B7E7-B9489B5912C9}"/>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F14DB4-7491-4A06-8760-97B8EB866E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717416F-ECA5-4BE3-ABF1-DF0D5A94318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DE08E8A-E5A0-4E16-BB0F-38B9F09FFD3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209BB48-456E-43B8-A725-13438D1428B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4E9A44F-CFC1-4BE2-A534-39B21A13DBB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0C557B1-97C3-4A40-B776-B7463E2103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B37E5C6-05DF-47E8-BC03-60873664561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9B96EC-3A70-42F0-B2C8-E60C8B124C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13DD1BF-B1EF-43CE-82CF-F663FD76374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69370ED-8EF6-498C-ABB8-A30C283EA7BA}"/>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3CE44FF-BD66-462F-BBA4-556E706C06EE}"/>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E543C7F-2768-41F3-8E9C-1456C4B79BF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A402ADD-2E20-4310-949A-2157F95E20C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0CDB815-CB3A-4128-B880-A03E3D11DA4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C5FFAE-974D-4DF7-ADE8-80A387E2B8D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5E33BF5-E22D-406C-974C-04C34F36511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565F394-A4B2-4BBF-833F-12CDF07B426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C690AD6-B4FF-446A-AC98-0F0BF61CA1E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187F0C0-D4B4-4F1E-83D3-AC3261DF2CF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6D32584-AB6B-4BCB-9635-3FD78112D3D1}"/>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AC4A228-8214-4324-84A3-18BBEF6F45D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D75E6908-B785-4805-96B3-FBD840C03375}"/>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F3541646-0F12-4377-A9C5-2CDAC0271A57}"/>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78855A1D-5640-4827-A4D4-3D192E47FC73}"/>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89C9994-24F7-4216-BED0-259A7C6E37B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72C48B77-E0E8-454C-B05E-7018C92744C2}"/>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C9612F5-0A7A-4943-BDAF-0820BBB77DFE}"/>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5400577F-9935-40EC-BB4C-163784B8E0F3}"/>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93B75F05-C781-4049-AF1D-A6EF052EF471}"/>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A96F4281-E89F-4A16-90EA-57E6BAEB9D4C}"/>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AEEF57B1-9722-4C1D-80CA-EDC763257C66}"/>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2EA3B9F5-AFD0-46A3-A95A-4A083DFB8A3F}"/>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F281C17D-DE93-4006-B02C-6A12F0E4953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A51037C8-9707-4F03-939B-9FC0DE834A42}"/>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6F685581-10BA-47E4-8B8F-7E8865A5796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AE8B8D73-66CC-42D5-BE02-1FB9161BC7C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D93B4EC7-78B2-4146-B56A-CEADA7FAE5D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94F7ADFA-6EA7-4FB9-87A5-E19F07A18BDD}"/>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A4E0AE32-6E20-4BC4-B472-25BAFA386564}"/>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89C25D18-3EFD-4F8E-980D-31BFC624D7D7}"/>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85AFB46A-95AF-42C1-88BC-190212B31324}"/>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5920EF37-D838-4095-B1BB-D053A019D964}"/>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46546</xdr:rowOff>
    </xdr:from>
    <xdr:to>
      <xdr:col>24</xdr:col>
      <xdr:colOff>63500</xdr:colOff>
      <xdr:row>34</xdr:row>
      <xdr:rowOff>48832</xdr:rowOff>
    </xdr:to>
    <xdr:cxnSp macro="">
      <xdr:nvCxnSpPr>
        <xdr:cNvPr id="63" name="直線コネクタ 62">
          <a:extLst>
            <a:ext uri="{FF2B5EF4-FFF2-40B4-BE49-F238E27FC236}">
              <a16:creationId xmlns:a16="http://schemas.microsoft.com/office/drawing/2014/main" id="{34ED2B50-F7F6-4CFE-A507-6BF889C27258}"/>
            </a:ext>
          </a:extLst>
        </xdr:cNvPr>
        <xdr:cNvCxnSpPr/>
      </xdr:nvCxnSpPr>
      <xdr:spPr>
        <a:xfrm flipV="1">
          <a:off x="3797300" y="58758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B8DCEE0D-3C2E-4182-A675-C808DEB44D73}"/>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F14BC40-104D-41A7-8BDF-F79D6BA601BC}"/>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48832</xdr:rowOff>
    </xdr:from>
    <xdr:to>
      <xdr:col>19</xdr:col>
      <xdr:colOff>177800</xdr:colOff>
      <xdr:row>34</xdr:row>
      <xdr:rowOff>118489</xdr:rowOff>
    </xdr:to>
    <xdr:cxnSp macro="">
      <xdr:nvCxnSpPr>
        <xdr:cNvPr id="66" name="直線コネクタ 65">
          <a:extLst>
            <a:ext uri="{FF2B5EF4-FFF2-40B4-BE49-F238E27FC236}">
              <a16:creationId xmlns:a16="http://schemas.microsoft.com/office/drawing/2014/main" id="{6DA0AE6A-09B4-4887-99B3-98B1D1A0EAC4}"/>
            </a:ext>
          </a:extLst>
        </xdr:cNvPr>
        <xdr:cNvCxnSpPr/>
      </xdr:nvCxnSpPr>
      <xdr:spPr>
        <a:xfrm flipV="1">
          <a:off x="2908300" y="5878132"/>
          <a:ext cx="8890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95E0D6A1-B028-4A0A-A3E9-2FF2062DC971}"/>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3599C13A-63DE-4551-B0F7-6EA9BA098FD1}"/>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118489</xdr:rowOff>
    </xdr:from>
    <xdr:to>
      <xdr:col>15</xdr:col>
      <xdr:colOff>50800</xdr:colOff>
      <xdr:row>36</xdr:row>
      <xdr:rowOff>11962</xdr:rowOff>
    </xdr:to>
    <xdr:cxnSp macro="">
      <xdr:nvCxnSpPr>
        <xdr:cNvPr id="69" name="直線コネクタ 68">
          <a:extLst>
            <a:ext uri="{FF2B5EF4-FFF2-40B4-BE49-F238E27FC236}">
              <a16:creationId xmlns:a16="http://schemas.microsoft.com/office/drawing/2014/main" id="{91E78FB6-E117-4AE4-B437-E1C1F5CB40EA}"/>
            </a:ext>
          </a:extLst>
        </xdr:cNvPr>
        <xdr:cNvCxnSpPr/>
      </xdr:nvCxnSpPr>
      <xdr:spPr>
        <a:xfrm flipV="1">
          <a:off x="2019300" y="5947789"/>
          <a:ext cx="8890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B28396F1-8806-450F-B0A9-83DF9E9895A2}"/>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9078A9BD-822C-4ED4-AA1F-5D349F47AE32}"/>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7226</xdr:rowOff>
    </xdr:from>
    <xdr:to>
      <xdr:col>10</xdr:col>
      <xdr:colOff>114300</xdr:colOff>
      <xdr:row>36</xdr:row>
      <xdr:rowOff>11962</xdr:rowOff>
    </xdr:to>
    <xdr:cxnSp macro="">
      <xdr:nvCxnSpPr>
        <xdr:cNvPr id="72" name="直線コネクタ 71">
          <a:extLst>
            <a:ext uri="{FF2B5EF4-FFF2-40B4-BE49-F238E27FC236}">
              <a16:creationId xmlns:a16="http://schemas.microsoft.com/office/drawing/2014/main" id="{9E616D2D-6E84-4589-AE20-26352D96A6FC}"/>
            </a:ext>
          </a:extLst>
        </xdr:cNvPr>
        <xdr:cNvCxnSpPr/>
      </xdr:nvCxnSpPr>
      <xdr:spPr>
        <a:xfrm>
          <a:off x="1130300" y="617942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B579431D-C4CF-4844-A885-7C9DAF096CD4}"/>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DA48AC95-0F98-4B05-8DA1-2678ED4D938B}"/>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D4A571DC-ACC3-4E84-B612-EB806E843288}"/>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164B05D4-7C4D-4AB3-B67A-BE902D8E0079}"/>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2F12E6B-C64D-47F0-AA41-18F0DD1AD56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303C56E-0430-4766-A0BB-21B61F014E3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8583E90-E7D4-4741-BE6D-329B97BAC471}"/>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320190A3-B127-4F53-8A6B-0D904993F6D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615A923D-1DC5-4151-BECF-D977A7A1B58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167196</xdr:rowOff>
    </xdr:from>
    <xdr:to>
      <xdr:col>24</xdr:col>
      <xdr:colOff>114300</xdr:colOff>
      <xdr:row>34</xdr:row>
      <xdr:rowOff>97346</xdr:rowOff>
    </xdr:to>
    <xdr:sp macro="" textlink="">
      <xdr:nvSpPr>
        <xdr:cNvPr id="82" name="楕円 81">
          <a:extLst>
            <a:ext uri="{FF2B5EF4-FFF2-40B4-BE49-F238E27FC236}">
              <a16:creationId xmlns:a16="http://schemas.microsoft.com/office/drawing/2014/main" id="{6B1B38E7-65FC-418D-87AE-9D39AE9A53A1}"/>
            </a:ext>
          </a:extLst>
        </xdr:cNvPr>
        <xdr:cNvSpPr/>
      </xdr:nvSpPr>
      <xdr:spPr>
        <a:xfrm>
          <a:off x="4584700" y="58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18623</xdr:rowOff>
    </xdr:from>
    <xdr:ext cx="534377" cy="259045"/>
    <xdr:sp macro="" textlink="">
      <xdr:nvSpPr>
        <xdr:cNvPr id="83" name="人件費該当値テキスト">
          <a:extLst>
            <a:ext uri="{FF2B5EF4-FFF2-40B4-BE49-F238E27FC236}">
              <a16:creationId xmlns:a16="http://schemas.microsoft.com/office/drawing/2014/main" id="{26EA467F-1620-43DC-A37F-B65D1401A085}"/>
            </a:ext>
          </a:extLst>
        </xdr:cNvPr>
        <xdr:cNvSpPr txBox="1"/>
      </xdr:nvSpPr>
      <xdr:spPr>
        <a:xfrm>
          <a:off x="4686300" y="56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169482</xdr:rowOff>
    </xdr:from>
    <xdr:to>
      <xdr:col>20</xdr:col>
      <xdr:colOff>38100</xdr:colOff>
      <xdr:row>34</xdr:row>
      <xdr:rowOff>99632</xdr:rowOff>
    </xdr:to>
    <xdr:sp macro="" textlink="">
      <xdr:nvSpPr>
        <xdr:cNvPr id="84" name="楕円 83">
          <a:extLst>
            <a:ext uri="{FF2B5EF4-FFF2-40B4-BE49-F238E27FC236}">
              <a16:creationId xmlns:a16="http://schemas.microsoft.com/office/drawing/2014/main" id="{3E0D80A7-E44B-4D57-8626-6703CA7E2714}"/>
            </a:ext>
          </a:extLst>
        </xdr:cNvPr>
        <xdr:cNvSpPr/>
      </xdr:nvSpPr>
      <xdr:spPr>
        <a:xfrm>
          <a:off x="3746500" y="58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116159</xdr:rowOff>
    </xdr:from>
    <xdr:ext cx="534377" cy="259045"/>
    <xdr:sp macro="" textlink="">
      <xdr:nvSpPr>
        <xdr:cNvPr id="85" name="テキスト ボックス 84">
          <a:extLst>
            <a:ext uri="{FF2B5EF4-FFF2-40B4-BE49-F238E27FC236}">
              <a16:creationId xmlns:a16="http://schemas.microsoft.com/office/drawing/2014/main" id="{F7920BBF-935B-4C2A-AD16-D3A71435CA08}"/>
            </a:ext>
          </a:extLst>
        </xdr:cNvPr>
        <xdr:cNvSpPr txBox="1"/>
      </xdr:nvSpPr>
      <xdr:spPr>
        <a:xfrm>
          <a:off x="3530111" y="56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67689</xdr:rowOff>
    </xdr:from>
    <xdr:to>
      <xdr:col>15</xdr:col>
      <xdr:colOff>101600</xdr:colOff>
      <xdr:row>34</xdr:row>
      <xdr:rowOff>169289</xdr:rowOff>
    </xdr:to>
    <xdr:sp macro="" textlink="">
      <xdr:nvSpPr>
        <xdr:cNvPr id="86" name="楕円 85">
          <a:extLst>
            <a:ext uri="{FF2B5EF4-FFF2-40B4-BE49-F238E27FC236}">
              <a16:creationId xmlns:a16="http://schemas.microsoft.com/office/drawing/2014/main" id="{D52C8F21-C663-499F-9F2E-15D170B83199}"/>
            </a:ext>
          </a:extLst>
        </xdr:cNvPr>
        <xdr:cNvSpPr/>
      </xdr:nvSpPr>
      <xdr:spPr>
        <a:xfrm>
          <a:off x="2857500" y="58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14366</xdr:rowOff>
    </xdr:from>
    <xdr:ext cx="534377" cy="259045"/>
    <xdr:sp macro="" textlink="">
      <xdr:nvSpPr>
        <xdr:cNvPr id="87" name="テキスト ボックス 86">
          <a:extLst>
            <a:ext uri="{FF2B5EF4-FFF2-40B4-BE49-F238E27FC236}">
              <a16:creationId xmlns:a16="http://schemas.microsoft.com/office/drawing/2014/main" id="{8848D955-5F0F-4865-B7BB-CB217EC67B85}"/>
            </a:ext>
          </a:extLst>
        </xdr:cNvPr>
        <xdr:cNvSpPr txBox="1"/>
      </xdr:nvSpPr>
      <xdr:spPr>
        <a:xfrm>
          <a:off x="2641111" y="5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132612</xdr:rowOff>
    </xdr:from>
    <xdr:to>
      <xdr:col>10</xdr:col>
      <xdr:colOff>165100</xdr:colOff>
      <xdr:row>36</xdr:row>
      <xdr:rowOff>62762</xdr:rowOff>
    </xdr:to>
    <xdr:sp macro="" textlink="">
      <xdr:nvSpPr>
        <xdr:cNvPr id="88" name="楕円 87">
          <a:extLst>
            <a:ext uri="{FF2B5EF4-FFF2-40B4-BE49-F238E27FC236}">
              <a16:creationId xmlns:a16="http://schemas.microsoft.com/office/drawing/2014/main" id="{454C7AAE-FFD3-4F1D-BDB5-E023310F013F}"/>
            </a:ext>
          </a:extLst>
        </xdr:cNvPr>
        <xdr:cNvSpPr/>
      </xdr:nvSpPr>
      <xdr:spPr>
        <a:xfrm>
          <a:off x="1968500" y="61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79289</xdr:rowOff>
    </xdr:from>
    <xdr:ext cx="534377" cy="259045"/>
    <xdr:sp macro="" textlink="">
      <xdr:nvSpPr>
        <xdr:cNvPr id="89" name="テキスト ボックス 88">
          <a:extLst>
            <a:ext uri="{FF2B5EF4-FFF2-40B4-BE49-F238E27FC236}">
              <a16:creationId xmlns:a16="http://schemas.microsoft.com/office/drawing/2014/main" id="{D8F74A05-0E78-4370-991A-86D691454776}"/>
            </a:ext>
          </a:extLst>
        </xdr:cNvPr>
        <xdr:cNvSpPr txBox="1"/>
      </xdr:nvSpPr>
      <xdr:spPr>
        <a:xfrm>
          <a:off x="1752111" y="59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127876</xdr:rowOff>
    </xdr:from>
    <xdr:to>
      <xdr:col>6</xdr:col>
      <xdr:colOff>38100</xdr:colOff>
      <xdr:row>36</xdr:row>
      <xdr:rowOff>58026</xdr:rowOff>
    </xdr:to>
    <xdr:sp macro="" textlink="">
      <xdr:nvSpPr>
        <xdr:cNvPr id="90" name="楕円 89">
          <a:extLst>
            <a:ext uri="{FF2B5EF4-FFF2-40B4-BE49-F238E27FC236}">
              <a16:creationId xmlns:a16="http://schemas.microsoft.com/office/drawing/2014/main" id="{F6666418-C9FD-46DF-ADAB-D0F469FF072F}"/>
            </a:ext>
          </a:extLst>
        </xdr:cNvPr>
        <xdr:cNvSpPr/>
      </xdr:nvSpPr>
      <xdr:spPr>
        <a:xfrm>
          <a:off x="1079500" y="61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74553</xdr:rowOff>
    </xdr:from>
    <xdr:ext cx="534377" cy="259045"/>
    <xdr:sp macro="" textlink="">
      <xdr:nvSpPr>
        <xdr:cNvPr id="91" name="テキスト ボックス 90">
          <a:extLst>
            <a:ext uri="{FF2B5EF4-FFF2-40B4-BE49-F238E27FC236}">
              <a16:creationId xmlns:a16="http://schemas.microsoft.com/office/drawing/2014/main" id="{E12BCA76-EF27-4B90-AA8B-B2B30F0C4E8C}"/>
            </a:ext>
          </a:extLst>
        </xdr:cNvPr>
        <xdr:cNvSpPr txBox="1"/>
      </xdr:nvSpPr>
      <xdr:spPr>
        <a:xfrm>
          <a:off x="863111"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DE10DEE6-C70C-4387-9160-B18F26DAB46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8A47C142-6F6E-4923-907C-40D32F3F213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4B5DFEFE-B5BE-4050-B96E-A08C1236F04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C5B23CED-A5E9-4A40-9FD0-5D57EB926A4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58EFE9B9-F710-408E-9C35-0DE61B8BDED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2318F8ED-9210-449E-BF8F-28B8A2A2EE0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39244447-C2E3-477B-9D92-9E90CB4F21C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997CAC54-2B97-4517-AA1E-2F6E0BC4532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CBB86138-21E4-445C-A645-32DE9E9901F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62B20B92-FD0D-4AD6-819E-EAD9734E8CA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F5009FB1-4DEE-4E77-A791-496B730CEEAC}"/>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6EA9B28B-E32D-4CFC-9B2F-44DE8471D564}"/>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C47D8D18-CF63-4408-B3F9-B94C44FA91EB}"/>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B83D286B-1EA5-4265-926C-007AC5A1619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6E0C5F4E-732E-481B-8BDD-AE2B732B2F1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96AC692-D0CE-4F06-89A5-BD7AB579815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427358E9-1580-4C60-82F6-D72370629DAE}"/>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B9047815-4F42-4FC7-B741-DA7F83CC0D81}"/>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763E03FB-7D33-466C-BB0E-9AB1F5A72D7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34D728CF-F2DB-4D16-9714-8A8C2E5E292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A7FFB03D-12FA-4B84-85F2-A681B85BFD9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FE63CB2F-91F6-433A-BEEA-582E1ED9C93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2EE0F69B-5942-4E88-9955-C9ECD7B0F27C}"/>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7C244249-9CC3-4052-8D32-EAE0A7F8EC78}"/>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6464350D-8A06-4234-B56B-065A5CBE168F}"/>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66FA313-E2D8-456E-8D16-0FC4946314B5}"/>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236D1062-D86D-44AF-AF2C-0972CF8D8FD9}"/>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95525</xdr:rowOff>
    </xdr:from>
    <xdr:to>
      <xdr:col>24</xdr:col>
      <xdr:colOff>63500</xdr:colOff>
      <xdr:row>56</xdr:row>
      <xdr:rowOff>167846</xdr:rowOff>
    </xdr:to>
    <xdr:cxnSp macro="">
      <xdr:nvCxnSpPr>
        <xdr:cNvPr id="119" name="直線コネクタ 118">
          <a:extLst>
            <a:ext uri="{FF2B5EF4-FFF2-40B4-BE49-F238E27FC236}">
              <a16:creationId xmlns:a16="http://schemas.microsoft.com/office/drawing/2014/main" id="{9748E3B6-F4EB-4989-87CB-4F5097171EFF}"/>
            </a:ext>
          </a:extLst>
        </xdr:cNvPr>
        <xdr:cNvCxnSpPr/>
      </xdr:nvCxnSpPr>
      <xdr:spPr>
        <a:xfrm flipV="1">
          <a:off x="3797300" y="9696725"/>
          <a:ext cx="838200" cy="7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56C62C5C-9285-4E33-B4F8-10A117FDE61D}"/>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3BAF534E-AD6B-49CF-A9B5-A67A5DC07A9B}"/>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167846</xdr:rowOff>
    </xdr:from>
    <xdr:to>
      <xdr:col>19</xdr:col>
      <xdr:colOff>177800</xdr:colOff>
      <xdr:row>57</xdr:row>
      <xdr:rowOff>35020</xdr:rowOff>
    </xdr:to>
    <xdr:cxnSp macro="">
      <xdr:nvCxnSpPr>
        <xdr:cNvPr id="122" name="直線コネクタ 121">
          <a:extLst>
            <a:ext uri="{FF2B5EF4-FFF2-40B4-BE49-F238E27FC236}">
              <a16:creationId xmlns:a16="http://schemas.microsoft.com/office/drawing/2014/main" id="{B707250D-34BE-49C4-80DE-FFF169F994EB}"/>
            </a:ext>
          </a:extLst>
        </xdr:cNvPr>
        <xdr:cNvCxnSpPr/>
      </xdr:nvCxnSpPr>
      <xdr:spPr>
        <a:xfrm flipV="1">
          <a:off x="2908300" y="9769046"/>
          <a:ext cx="889000" cy="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4D334DCC-BCE3-4425-A650-ACC0D3298FE7}"/>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2B6040A3-2B5C-4C7C-8EB6-1D8FB32C251A}"/>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6948</xdr:rowOff>
    </xdr:from>
    <xdr:to>
      <xdr:col>15</xdr:col>
      <xdr:colOff>50800</xdr:colOff>
      <xdr:row>57</xdr:row>
      <xdr:rowOff>35020</xdr:rowOff>
    </xdr:to>
    <xdr:cxnSp macro="">
      <xdr:nvCxnSpPr>
        <xdr:cNvPr id="125" name="直線コネクタ 124">
          <a:extLst>
            <a:ext uri="{FF2B5EF4-FFF2-40B4-BE49-F238E27FC236}">
              <a16:creationId xmlns:a16="http://schemas.microsoft.com/office/drawing/2014/main" id="{4924BA90-5007-4508-9B5E-A8641D82E632}"/>
            </a:ext>
          </a:extLst>
        </xdr:cNvPr>
        <xdr:cNvCxnSpPr/>
      </xdr:nvCxnSpPr>
      <xdr:spPr>
        <a:xfrm>
          <a:off x="2019300" y="977959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68863500-F6E7-47E0-B297-C127BA54BCE9}"/>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5EF508D1-190A-43A7-A6B2-45391634F043}"/>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6948</xdr:rowOff>
    </xdr:from>
    <xdr:to>
      <xdr:col>10</xdr:col>
      <xdr:colOff>114300</xdr:colOff>
      <xdr:row>57</xdr:row>
      <xdr:rowOff>96961</xdr:rowOff>
    </xdr:to>
    <xdr:cxnSp macro="">
      <xdr:nvCxnSpPr>
        <xdr:cNvPr id="128" name="直線コネクタ 127">
          <a:extLst>
            <a:ext uri="{FF2B5EF4-FFF2-40B4-BE49-F238E27FC236}">
              <a16:creationId xmlns:a16="http://schemas.microsoft.com/office/drawing/2014/main" id="{D4AE809C-514B-4DC0-9ADD-FA644CA33C30}"/>
            </a:ext>
          </a:extLst>
        </xdr:cNvPr>
        <xdr:cNvCxnSpPr/>
      </xdr:nvCxnSpPr>
      <xdr:spPr>
        <a:xfrm flipV="1">
          <a:off x="1130300" y="9779598"/>
          <a:ext cx="889000" cy="9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E705E9D0-7410-4AC8-9294-D139887FFB5F}"/>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C8BCB1F2-962C-49B0-AD84-11876D2BECF4}"/>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5B8DFBC-7B1A-4B60-97F7-658159466002}"/>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DBEA4EF8-D50D-4A9F-B736-646ADC5E1A1E}"/>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2CC0A2F-5C76-430F-8CE8-6F750B3D4542}"/>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543DAAB-6B28-4132-95C1-9B0627F4795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C5656F9-F87A-4E07-A8CA-4D2FB6E3000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629FE9A-BD09-46B9-B31C-FE3CE9825D3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1100EF3-695F-45FD-BDC2-6D11DCF7E82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44725</xdr:rowOff>
    </xdr:from>
    <xdr:to>
      <xdr:col>24</xdr:col>
      <xdr:colOff>114300</xdr:colOff>
      <xdr:row>56</xdr:row>
      <xdr:rowOff>146325</xdr:rowOff>
    </xdr:to>
    <xdr:sp macro="" textlink="">
      <xdr:nvSpPr>
        <xdr:cNvPr id="138" name="楕円 137">
          <a:extLst>
            <a:ext uri="{FF2B5EF4-FFF2-40B4-BE49-F238E27FC236}">
              <a16:creationId xmlns:a16="http://schemas.microsoft.com/office/drawing/2014/main" id="{165E0919-169D-47B4-9AE0-E03C4C7070FB}"/>
            </a:ext>
          </a:extLst>
        </xdr:cNvPr>
        <xdr:cNvSpPr/>
      </xdr:nvSpPr>
      <xdr:spPr>
        <a:xfrm>
          <a:off x="4584700" y="96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67602</xdr:rowOff>
    </xdr:from>
    <xdr:ext cx="534377" cy="259045"/>
    <xdr:sp macro="" textlink="">
      <xdr:nvSpPr>
        <xdr:cNvPr id="139" name="物件費該当値テキスト">
          <a:extLst>
            <a:ext uri="{FF2B5EF4-FFF2-40B4-BE49-F238E27FC236}">
              <a16:creationId xmlns:a16="http://schemas.microsoft.com/office/drawing/2014/main" id="{BE061114-BA13-4383-AEA9-A0BBAA3C9508}"/>
            </a:ext>
          </a:extLst>
        </xdr:cNvPr>
        <xdr:cNvSpPr txBox="1"/>
      </xdr:nvSpPr>
      <xdr:spPr>
        <a:xfrm>
          <a:off x="4686300" y="94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117046</xdr:rowOff>
    </xdr:from>
    <xdr:to>
      <xdr:col>20</xdr:col>
      <xdr:colOff>38100</xdr:colOff>
      <xdr:row>57</xdr:row>
      <xdr:rowOff>47196</xdr:rowOff>
    </xdr:to>
    <xdr:sp macro="" textlink="">
      <xdr:nvSpPr>
        <xdr:cNvPr id="140" name="楕円 139">
          <a:extLst>
            <a:ext uri="{FF2B5EF4-FFF2-40B4-BE49-F238E27FC236}">
              <a16:creationId xmlns:a16="http://schemas.microsoft.com/office/drawing/2014/main" id="{1B4F38EA-47A8-46A5-8DAB-EAE8A8B0B73E}"/>
            </a:ext>
          </a:extLst>
        </xdr:cNvPr>
        <xdr:cNvSpPr/>
      </xdr:nvSpPr>
      <xdr:spPr>
        <a:xfrm>
          <a:off x="3746500" y="97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63723</xdr:rowOff>
    </xdr:from>
    <xdr:ext cx="534377" cy="259045"/>
    <xdr:sp macro="" textlink="">
      <xdr:nvSpPr>
        <xdr:cNvPr id="141" name="テキスト ボックス 140">
          <a:extLst>
            <a:ext uri="{FF2B5EF4-FFF2-40B4-BE49-F238E27FC236}">
              <a16:creationId xmlns:a16="http://schemas.microsoft.com/office/drawing/2014/main" id="{557738C6-DFE6-479A-9864-5750510FA36D}"/>
            </a:ext>
          </a:extLst>
        </xdr:cNvPr>
        <xdr:cNvSpPr txBox="1"/>
      </xdr:nvSpPr>
      <xdr:spPr>
        <a:xfrm>
          <a:off x="3530111" y="949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155670</xdr:rowOff>
    </xdr:from>
    <xdr:to>
      <xdr:col>15</xdr:col>
      <xdr:colOff>101600</xdr:colOff>
      <xdr:row>57</xdr:row>
      <xdr:rowOff>85820</xdr:rowOff>
    </xdr:to>
    <xdr:sp macro="" textlink="">
      <xdr:nvSpPr>
        <xdr:cNvPr id="142" name="楕円 141">
          <a:extLst>
            <a:ext uri="{FF2B5EF4-FFF2-40B4-BE49-F238E27FC236}">
              <a16:creationId xmlns:a16="http://schemas.microsoft.com/office/drawing/2014/main" id="{97D2D049-6523-4137-AF9A-DEF01D4C8815}"/>
            </a:ext>
          </a:extLst>
        </xdr:cNvPr>
        <xdr:cNvSpPr/>
      </xdr:nvSpPr>
      <xdr:spPr>
        <a:xfrm>
          <a:off x="2857500" y="97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102347</xdr:rowOff>
    </xdr:from>
    <xdr:ext cx="534377" cy="259045"/>
    <xdr:sp macro="" textlink="">
      <xdr:nvSpPr>
        <xdr:cNvPr id="143" name="テキスト ボックス 142">
          <a:extLst>
            <a:ext uri="{FF2B5EF4-FFF2-40B4-BE49-F238E27FC236}">
              <a16:creationId xmlns:a16="http://schemas.microsoft.com/office/drawing/2014/main" id="{F91CF4D5-1ABC-40EC-8C5D-37DBDCC604C0}"/>
            </a:ext>
          </a:extLst>
        </xdr:cNvPr>
        <xdr:cNvSpPr txBox="1"/>
      </xdr:nvSpPr>
      <xdr:spPr>
        <a:xfrm>
          <a:off x="2641111" y="95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127598</xdr:rowOff>
    </xdr:from>
    <xdr:to>
      <xdr:col>10</xdr:col>
      <xdr:colOff>165100</xdr:colOff>
      <xdr:row>57</xdr:row>
      <xdr:rowOff>57748</xdr:rowOff>
    </xdr:to>
    <xdr:sp macro="" textlink="">
      <xdr:nvSpPr>
        <xdr:cNvPr id="144" name="楕円 143">
          <a:extLst>
            <a:ext uri="{FF2B5EF4-FFF2-40B4-BE49-F238E27FC236}">
              <a16:creationId xmlns:a16="http://schemas.microsoft.com/office/drawing/2014/main" id="{E92848B5-786A-4238-9CE1-C710F6B46EA4}"/>
            </a:ext>
          </a:extLst>
        </xdr:cNvPr>
        <xdr:cNvSpPr/>
      </xdr:nvSpPr>
      <xdr:spPr>
        <a:xfrm>
          <a:off x="1968500" y="97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74275</xdr:rowOff>
    </xdr:from>
    <xdr:ext cx="534377" cy="259045"/>
    <xdr:sp macro="" textlink="">
      <xdr:nvSpPr>
        <xdr:cNvPr id="145" name="テキスト ボックス 144">
          <a:extLst>
            <a:ext uri="{FF2B5EF4-FFF2-40B4-BE49-F238E27FC236}">
              <a16:creationId xmlns:a16="http://schemas.microsoft.com/office/drawing/2014/main" id="{E9919F59-7AF7-40D2-9801-6E0035976C05}"/>
            </a:ext>
          </a:extLst>
        </xdr:cNvPr>
        <xdr:cNvSpPr txBox="1"/>
      </xdr:nvSpPr>
      <xdr:spPr>
        <a:xfrm>
          <a:off x="1752111" y="95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46161</xdr:rowOff>
    </xdr:from>
    <xdr:to>
      <xdr:col>6</xdr:col>
      <xdr:colOff>38100</xdr:colOff>
      <xdr:row>57</xdr:row>
      <xdr:rowOff>147761</xdr:rowOff>
    </xdr:to>
    <xdr:sp macro="" textlink="">
      <xdr:nvSpPr>
        <xdr:cNvPr id="146" name="楕円 145">
          <a:extLst>
            <a:ext uri="{FF2B5EF4-FFF2-40B4-BE49-F238E27FC236}">
              <a16:creationId xmlns:a16="http://schemas.microsoft.com/office/drawing/2014/main" id="{1B51837A-D0AA-40BB-AD2F-625552F84042}"/>
            </a:ext>
          </a:extLst>
        </xdr:cNvPr>
        <xdr:cNvSpPr/>
      </xdr:nvSpPr>
      <xdr:spPr>
        <a:xfrm>
          <a:off x="1079500" y="98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164288</xdr:rowOff>
    </xdr:from>
    <xdr:ext cx="534377" cy="259045"/>
    <xdr:sp macro="" textlink="">
      <xdr:nvSpPr>
        <xdr:cNvPr id="147" name="テキスト ボックス 146">
          <a:extLst>
            <a:ext uri="{FF2B5EF4-FFF2-40B4-BE49-F238E27FC236}">
              <a16:creationId xmlns:a16="http://schemas.microsoft.com/office/drawing/2014/main" id="{FCE5969D-0E35-48E6-B1F7-658A7387D4FA}"/>
            </a:ext>
          </a:extLst>
        </xdr:cNvPr>
        <xdr:cNvSpPr txBox="1"/>
      </xdr:nvSpPr>
      <xdr:spPr>
        <a:xfrm>
          <a:off x="863111" y="9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BBDCC99B-8470-4E3C-8B44-3DF6407A6BC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761859A2-3697-4FFB-AA1F-D86A87757BC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A8B6FED5-42CE-4DFA-9460-F936D4C5DEF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E0D987A8-04D8-444A-9812-43025B12091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C3237871-7680-4A8A-825F-40EE3C89654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52E484AE-9FA4-48DB-90BA-ECE79C0787A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9FC17139-A687-45A2-A4F8-6D0C57692C4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9C96E4C7-FD99-403B-A84D-BB2C7324B57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AC621B-A4AA-4CC2-9347-8A93F81D763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836AC377-EFE5-45B5-8113-D2C0DBF7B16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520EFD1A-CD20-400C-8932-84BEF0C10D93}"/>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C6085534-428D-4F5E-8CCE-310CE20403F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7A262365-0237-44A0-BFE1-0C3B4BA5D87D}"/>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6EE3EAB0-77B8-4CC3-92D9-2FACED4F46EB}"/>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2D5419B9-BA0C-4A84-8FF8-17ED0F9211E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7E45FDA3-1B0D-420F-9884-AE76D78052FA}"/>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503CDE0B-4F57-42B9-AA7E-BD1B98DC1883}"/>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3B2FCCF8-E7FA-4B2C-8980-95A68DE300D9}"/>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50772EEC-C295-4A8B-9FCC-C212B647E3E4}"/>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BF45BD89-3C4A-41A3-924A-D672EDE6317E}"/>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C9A13A34-0CA6-4537-86AB-707EC011E6E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BE070B1B-E940-4705-8C4D-470C56F41215}"/>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D73557DD-5CF2-441C-9C8E-93D1D51C2AB7}"/>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2F9D2B25-8748-461B-AE08-2DF41B5E335D}"/>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6A6021F6-34E3-4148-80B8-AD0F0E4876C2}"/>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A42D34A2-A1D8-465B-8EA9-C16FD8983C97}"/>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102256</xdr:rowOff>
    </xdr:from>
    <xdr:to>
      <xdr:col>24</xdr:col>
      <xdr:colOff>63500</xdr:colOff>
      <xdr:row>78</xdr:row>
      <xdr:rowOff>106004</xdr:rowOff>
    </xdr:to>
    <xdr:cxnSp macro="">
      <xdr:nvCxnSpPr>
        <xdr:cNvPr id="174" name="直線コネクタ 173">
          <a:extLst>
            <a:ext uri="{FF2B5EF4-FFF2-40B4-BE49-F238E27FC236}">
              <a16:creationId xmlns:a16="http://schemas.microsoft.com/office/drawing/2014/main" id="{CB2883BB-48F3-4CFC-A2F1-743652F42D2C}"/>
            </a:ext>
          </a:extLst>
        </xdr:cNvPr>
        <xdr:cNvCxnSpPr/>
      </xdr:nvCxnSpPr>
      <xdr:spPr>
        <a:xfrm flipV="1">
          <a:off x="3797300" y="13475356"/>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14B0E60C-EE9A-41AD-A1A2-042826180198}"/>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7F0F0BDF-7F72-4299-9E92-2661466FFA9E}"/>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101043</xdr:rowOff>
    </xdr:from>
    <xdr:to>
      <xdr:col>19</xdr:col>
      <xdr:colOff>177800</xdr:colOff>
      <xdr:row>78</xdr:row>
      <xdr:rowOff>106004</xdr:rowOff>
    </xdr:to>
    <xdr:cxnSp macro="">
      <xdr:nvCxnSpPr>
        <xdr:cNvPr id="177" name="直線コネクタ 176">
          <a:extLst>
            <a:ext uri="{FF2B5EF4-FFF2-40B4-BE49-F238E27FC236}">
              <a16:creationId xmlns:a16="http://schemas.microsoft.com/office/drawing/2014/main" id="{09B30D33-3F71-43BC-A814-CFD114E49C8B}"/>
            </a:ext>
          </a:extLst>
        </xdr:cNvPr>
        <xdr:cNvCxnSpPr/>
      </xdr:nvCxnSpPr>
      <xdr:spPr>
        <a:xfrm>
          <a:off x="2908300" y="13474143"/>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55988157-10BC-4A14-9066-1829E2837445}"/>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5D21B89F-C2B1-41DB-A212-BBB71455F317}"/>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100518</xdr:rowOff>
    </xdr:from>
    <xdr:to>
      <xdr:col>15</xdr:col>
      <xdr:colOff>50800</xdr:colOff>
      <xdr:row>78</xdr:row>
      <xdr:rowOff>101043</xdr:rowOff>
    </xdr:to>
    <xdr:cxnSp macro="">
      <xdr:nvCxnSpPr>
        <xdr:cNvPr id="180" name="直線コネクタ 179">
          <a:extLst>
            <a:ext uri="{FF2B5EF4-FFF2-40B4-BE49-F238E27FC236}">
              <a16:creationId xmlns:a16="http://schemas.microsoft.com/office/drawing/2014/main" id="{1AA51122-5995-421B-9B7B-EBF43BEBECB7}"/>
            </a:ext>
          </a:extLst>
        </xdr:cNvPr>
        <xdr:cNvCxnSpPr/>
      </xdr:nvCxnSpPr>
      <xdr:spPr>
        <a:xfrm>
          <a:off x="2019300" y="13473618"/>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827BFA8-84CC-4EEF-AE11-A2E64369B877}"/>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21B3CD92-8D79-4438-AA33-801692C1069D}"/>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99854</xdr:rowOff>
    </xdr:from>
    <xdr:to>
      <xdr:col>10</xdr:col>
      <xdr:colOff>114300</xdr:colOff>
      <xdr:row>78</xdr:row>
      <xdr:rowOff>100518</xdr:rowOff>
    </xdr:to>
    <xdr:cxnSp macro="">
      <xdr:nvCxnSpPr>
        <xdr:cNvPr id="183" name="直線コネクタ 182">
          <a:extLst>
            <a:ext uri="{FF2B5EF4-FFF2-40B4-BE49-F238E27FC236}">
              <a16:creationId xmlns:a16="http://schemas.microsoft.com/office/drawing/2014/main" id="{99B552A0-753D-49BD-AA9C-B8374AE8E47F}"/>
            </a:ext>
          </a:extLst>
        </xdr:cNvPr>
        <xdr:cNvCxnSpPr/>
      </xdr:nvCxnSpPr>
      <xdr:spPr>
        <a:xfrm>
          <a:off x="1130300" y="13472954"/>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3BE3BDCB-E893-455B-80F1-68B416B75755}"/>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793E22AF-06A4-4437-AE38-A6DD1374BCE1}"/>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520B5C11-7E29-4F8A-9329-26B833D298BE}"/>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70A85AFA-6A58-4196-B802-900A3F1C713F}"/>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0D1EC1A-66B7-4BF6-855A-7F38B6222EF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BB7F3DE-44E2-49E1-9992-2A7C812E726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3A7177F-39D8-47F0-8132-C095736B39A2}"/>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CE84B00-A4D6-49E9-9743-9244C64B07D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7BEEFF0-22DE-4EB3-B718-7AEC5E7F9C8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51456</xdr:rowOff>
    </xdr:from>
    <xdr:to>
      <xdr:col>24</xdr:col>
      <xdr:colOff>114300</xdr:colOff>
      <xdr:row>78</xdr:row>
      <xdr:rowOff>153056</xdr:rowOff>
    </xdr:to>
    <xdr:sp macro="" textlink="">
      <xdr:nvSpPr>
        <xdr:cNvPr id="193" name="楕円 192">
          <a:extLst>
            <a:ext uri="{FF2B5EF4-FFF2-40B4-BE49-F238E27FC236}">
              <a16:creationId xmlns:a16="http://schemas.microsoft.com/office/drawing/2014/main" id="{E05FFF8F-3769-4BB2-9FB5-F284FE8A6647}"/>
            </a:ext>
          </a:extLst>
        </xdr:cNvPr>
        <xdr:cNvSpPr/>
      </xdr:nvSpPr>
      <xdr:spPr>
        <a:xfrm>
          <a:off x="4584700" y="134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137833</xdr:rowOff>
    </xdr:from>
    <xdr:ext cx="469744" cy="259045"/>
    <xdr:sp macro="" textlink="">
      <xdr:nvSpPr>
        <xdr:cNvPr id="194" name="維持補修費該当値テキスト">
          <a:extLst>
            <a:ext uri="{FF2B5EF4-FFF2-40B4-BE49-F238E27FC236}">
              <a16:creationId xmlns:a16="http://schemas.microsoft.com/office/drawing/2014/main" id="{8B170A5B-2E37-450C-9EFE-02889BCE07FC}"/>
            </a:ext>
          </a:extLst>
        </xdr:cNvPr>
        <xdr:cNvSpPr txBox="1"/>
      </xdr:nvSpPr>
      <xdr:spPr>
        <a:xfrm>
          <a:off x="4686300" y="1333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55204</xdr:rowOff>
    </xdr:from>
    <xdr:to>
      <xdr:col>20</xdr:col>
      <xdr:colOff>38100</xdr:colOff>
      <xdr:row>78</xdr:row>
      <xdr:rowOff>156804</xdr:rowOff>
    </xdr:to>
    <xdr:sp macro="" textlink="">
      <xdr:nvSpPr>
        <xdr:cNvPr id="195" name="楕円 194">
          <a:extLst>
            <a:ext uri="{FF2B5EF4-FFF2-40B4-BE49-F238E27FC236}">
              <a16:creationId xmlns:a16="http://schemas.microsoft.com/office/drawing/2014/main" id="{B9F7FDD0-D671-45B0-97C6-BBA2C877A0D1}"/>
            </a:ext>
          </a:extLst>
        </xdr:cNvPr>
        <xdr:cNvSpPr/>
      </xdr:nvSpPr>
      <xdr:spPr>
        <a:xfrm>
          <a:off x="3746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147931</xdr:rowOff>
    </xdr:from>
    <xdr:ext cx="469744" cy="259045"/>
    <xdr:sp macro="" textlink="">
      <xdr:nvSpPr>
        <xdr:cNvPr id="196" name="テキスト ボックス 195">
          <a:extLst>
            <a:ext uri="{FF2B5EF4-FFF2-40B4-BE49-F238E27FC236}">
              <a16:creationId xmlns:a16="http://schemas.microsoft.com/office/drawing/2014/main" id="{2BC66110-8475-4B1E-8FBA-0EB2A017F36C}"/>
            </a:ext>
          </a:extLst>
        </xdr:cNvPr>
        <xdr:cNvSpPr txBox="1"/>
      </xdr:nvSpPr>
      <xdr:spPr>
        <a:xfrm>
          <a:off x="3562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50243</xdr:rowOff>
    </xdr:from>
    <xdr:to>
      <xdr:col>15</xdr:col>
      <xdr:colOff>101600</xdr:colOff>
      <xdr:row>78</xdr:row>
      <xdr:rowOff>151843</xdr:rowOff>
    </xdr:to>
    <xdr:sp macro="" textlink="">
      <xdr:nvSpPr>
        <xdr:cNvPr id="197" name="楕円 196">
          <a:extLst>
            <a:ext uri="{FF2B5EF4-FFF2-40B4-BE49-F238E27FC236}">
              <a16:creationId xmlns:a16="http://schemas.microsoft.com/office/drawing/2014/main" id="{751B5CCB-14E2-4AD6-B18B-65D24DCB80A2}"/>
            </a:ext>
          </a:extLst>
        </xdr:cNvPr>
        <xdr:cNvSpPr/>
      </xdr:nvSpPr>
      <xdr:spPr>
        <a:xfrm>
          <a:off x="2857500" y="134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142970</xdr:rowOff>
    </xdr:from>
    <xdr:ext cx="469744" cy="259045"/>
    <xdr:sp macro="" textlink="">
      <xdr:nvSpPr>
        <xdr:cNvPr id="198" name="テキスト ボックス 197">
          <a:extLst>
            <a:ext uri="{FF2B5EF4-FFF2-40B4-BE49-F238E27FC236}">
              <a16:creationId xmlns:a16="http://schemas.microsoft.com/office/drawing/2014/main" id="{FBABD6C6-1914-4599-95B7-991600189B84}"/>
            </a:ext>
          </a:extLst>
        </xdr:cNvPr>
        <xdr:cNvSpPr txBox="1"/>
      </xdr:nvSpPr>
      <xdr:spPr>
        <a:xfrm>
          <a:off x="2673428" y="135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49718</xdr:rowOff>
    </xdr:from>
    <xdr:to>
      <xdr:col>10</xdr:col>
      <xdr:colOff>165100</xdr:colOff>
      <xdr:row>78</xdr:row>
      <xdr:rowOff>151318</xdr:rowOff>
    </xdr:to>
    <xdr:sp macro="" textlink="">
      <xdr:nvSpPr>
        <xdr:cNvPr id="199" name="楕円 198">
          <a:extLst>
            <a:ext uri="{FF2B5EF4-FFF2-40B4-BE49-F238E27FC236}">
              <a16:creationId xmlns:a16="http://schemas.microsoft.com/office/drawing/2014/main" id="{EC5259E9-8961-46C0-A883-9E2B438EF5C2}"/>
            </a:ext>
          </a:extLst>
        </xdr:cNvPr>
        <xdr:cNvSpPr/>
      </xdr:nvSpPr>
      <xdr:spPr>
        <a:xfrm>
          <a:off x="1968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142445</xdr:rowOff>
    </xdr:from>
    <xdr:ext cx="469744" cy="259045"/>
    <xdr:sp macro="" textlink="">
      <xdr:nvSpPr>
        <xdr:cNvPr id="200" name="テキスト ボックス 199">
          <a:extLst>
            <a:ext uri="{FF2B5EF4-FFF2-40B4-BE49-F238E27FC236}">
              <a16:creationId xmlns:a16="http://schemas.microsoft.com/office/drawing/2014/main" id="{DE546248-0422-406E-B7FF-47FB5E2DC52B}"/>
            </a:ext>
          </a:extLst>
        </xdr:cNvPr>
        <xdr:cNvSpPr txBox="1"/>
      </xdr:nvSpPr>
      <xdr:spPr>
        <a:xfrm>
          <a:off x="1784428"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49054</xdr:rowOff>
    </xdr:from>
    <xdr:to>
      <xdr:col>6</xdr:col>
      <xdr:colOff>38100</xdr:colOff>
      <xdr:row>78</xdr:row>
      <xdr:rowOff>150654</xdr:rowOff>
    </xdr:to>
    <xdr:sp macro="" textlink="">
      <xdr:nvSpPr>
        <xdr:cNvPr id="201" name="楕円 200">
          <a:extLst>
            <a:ext uri="{FF2B5EF4-FFF2-40B4-BE49-F238E27FC236}">
              <a16:creationId xmlns:a16="http://schemas.microsoft.com/office/drawing/2014/main" id="{C66D5AFC-99DF-4710-803F-8AD39BC290C0}"/>
            </a:ext>
          </a:extLst>
        </xdr:cNvPr>
        <xdr:cNvSpPr/>
      </xdr:nvSpPr>
      <xdr:spPr>
        <a:xfrm>
          <a:off x="1079500" y="134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141781</xdr:rowOff>
    </xdr:from>
    <xdr:ext cx="469744" cy="259045"/>
    <xdr:sp macro="" textlink="">
      <xdr:nvSpPr>
        <xdr:cNvPr id="202" name="テキスト ボックス 201">
          <a:extLst>
            <a:ext uri="{FF2B5EF4-FFF2-40B4-BE49-F238E27FC236}">
              <a16:creationId xmlns:a16="http://schemas.microsoft.com/office/drawing/2014/main" id="{7E286B34-D399-4EAE-B0E8-96978D451859}"/>
            </a:ext>
          </a:extLst>
        </xdr:cNvPr>
        <xdr:cNvSpPr txBox="1"/>
      </xdr:nvSpPr>
      <xdr:spPr>
        <a:xfrm>
          <a:off x="895428" y="135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EC645680-38C6-4464-8F26-25D50FFD14E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27833FBE-D2D3-4DB1-9891-382671DBE6A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A5BB32D3-FD32-49DB-A787-AD58AD3A3BB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D56A2C78-17D0-4310-A1C3-6A36C0D6288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2C3B4E35-8D2B-4794-B390-5DEDF8B79AE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C9198A3F-5C73-45FE-B195-DDA95B8578E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5096140F-DA3D-4AF6-86DE-991AA347AB9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E6DEDE68-8BC2-4FA3-9CF4-62982456AE1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2CF19404-4B31-432E-9DC1-D78F036CB43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72390C84-E319-4DC0-BC7A-FE322DF8ED8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DB357329-38C9-4107-88F2-203ACBB0C6BA}"/>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64532ED4-366F-4FE0-8759-10919594AAF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830D9080-33C8-497A-8698-700951AACBC6}"/>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3B127E4-1488-4645-9A4A-88A3904561E3}"/>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95085C31-564D-45B6-8CE7-4850FE513A62}"/>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1835EC01-9E21-44BF-BF5B-22CB34D3C62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1FCA028-0FFB-4022-8ADE-78EE2633EFE3}"/>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C6046C47-0794-419D-B13E-A01B630D7CC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991288A7-302A-42D3-9BA4-4A44FB7F62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A9DFC8B8-4EEF-4A19-94A6-D6099262564B}"/>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4C793E26-A180-46B9-B743-C38F7A04D7A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FA9B796D-0A6A-4970-B378-A92657A4F77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7FA6F21A-4B35-45A9-AF84-46AE9C44CDE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82E716F4-97E0-4C8C-B3F9-8F28876C8C7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325A54CC-8387-4071-939F-D2A27DE06C0C}"/>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CA94182E-6426-491C-B7BB-146008AAD574}"/>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F51D4B78-1BD8-4625-BCE2-3C6C22EF4F0D}"/>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D1107C8D-251A-4145-81E1-43DE075EB2DE}"/>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4A4C0DAA-98E8-4D17-A6E2-3825A3564FE7}"/>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147535</xdr:rowOff>
    </xdr:from>
    <xdr:to>
      <xdr:col>24</xdr:col>
      <xdr:colOff>63500</xdr:colOff>
      <xdr:row>93</xdr:row>
      <xdr:rowOff>170650</xdr:rowOff>
    </xdr:to>
    <xdr:cxnSp macro="">
      <xdr:nvCxnSpPr>
        <xdr:cNvPr id="232" name="直線コネクタ 231">
          <a:extLst>
            <a:ext uri="{FF2B5EF4-FFF2-40B4-BE49-F238E27FC236}">
              <a16:creationId xmlns:a16="http://schemas.microsoft.com/office/drawing/2014/main" id="{807CF93E-0B00-4A33-9464-DA25AD791C77}"/>
            </a:ext>
          </a:extLst>
        </xdr:cNvPr>
        <xdr:cNvCxnSpPr/>
      </xdr:nvCxnSpPr>
      <xdr:spPr>
        <a:xfrm>
          <a:off x="3797300" y="15920935"/>
          <a:ext cx="838200" cy="1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871E2963-F5B9-40B5-8233-FD5E901DD2E2}"/>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E19E8138-F03A-4CD5-8459-CA95189921D2}"/>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147535</xdr:rowOff>
    </xdr:from>
    <xdr:to>
      <xdr:col>19</xdr:col>
      <xdr:colOff>177800</xdr:colOff>
      <xdr:row>94</xdr:row>
      <xdr:rowOff>120332</xdr:rowOff>
    </xdr:to>
    <xdr:cxnSp macro="">
      <xdr:nvCxnSpPr>
        <xdr:cNvPr id="235" name="直線コネクタ 234">
          <a:extLst>
            <a:ext uri="{FF2B5EF4-FFF2-40B4-BE49-F238E27FC236}">
              <a16:creationId xmlns:a16="http://schemas.microsoft.com/office/drawing/2014/main" id="{A4AFC29D-F31B-4CBC-8CA6-84B048997121}"/>
            </a:ext>
          </a:extLst>
        </xdr:cNvPr>
        <xdr:cNvCxnSpPr/>
      </xdr:nvCxnSpPr>
      <xdr:spPr>
        <a:xfrm flipV="1">
          <a:off x="2908300" y="15920935"/>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C970FD15-F917-4A39-837B-E2EFA30B5C53}"/>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19E96FBD-594B-4718-97D9-90AEF23E2C09}"/>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120332</xdr:rowOff>
    </xdr:from>
    <xdr:to>
      <xdr:col>15</xdr:col>
      <xdr:colOff>50800</xdr:colOff>
      <xdr:row>95</xdr:row>
      <xdr:rowOff>30975</xdr:rowOff>
    </xdr:to>
    <xdr:cxnSp macro="">
      <xdr:nvCxnSpPr>
        <xdr:cNvPr id="238" name="直線コネクタ 237">
          <a:extLst>
            <a:ext uri="{FF2B5EF4-FFF2-40B4-BE49-F238E27FC236}">
              <a16:creationId xmlns:a16="http://schemas.microsoft.com/office/drawing/2014/main" id="{00931B52-C08C-49DB-8BEE-61ACABD0AFA1}"/>
            </a:ext>
          </a:extLst>
        </xdr:cNvPr>
        <xdr:cNvCxnSpPr/>
      </xdr:nvCxnSpPr>
      <xdr:spPr>
        <a:xfrm flipV="1">
          <a:off x="2019300" y="16236632"/>
          <a:ext cx="889000" cy="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378F01C4-1A59-462D-9E6D-536FF3E819AD}"/>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9FCDA4E2-737F-4451-8ED9-794E7D7DCF1A}"/>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30975</xdr:rowOff>
    </xdr:from>
    <xdr:to>
      <xdr:col>10</xdr:col>
      <xdr:colOff>114300</xdr:colOff>
      <xdr:row>95</xdr:row>
      <xdr:rowOff>76403</xdr:rowOff>
    </xdr:to>
    <xdr:cxnSp macro="">
      <xdr:nvCxnSpPr>
        <xdr:cNvPr id="241" name="直線コネクタ 240">
          <a:extLst>
            <a:ext uri="{FF2B5EF4-FFF2-40B4-BE49-F238E27FC236}">
              <a16:creationId xmlns:a16="http://schemas.microsoft.com/office/drawing/2014/main" id="{5AA26BC1-437E-4F88-868D-F36A510AEFB1}"/>
            </a:ext>
          </a:extLst>
        </xdr:cNvPr>
        <xdr:cNvCxnSpPr/>
      </xdr:nvCxnSpPr>
      <xdr:spPr>
        <a:xfrm flipV="1">
          <a:off x="1130300" y="16318725"/>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29A446C3-EA5E-4C7D-864D-537C8A401DB6}"/>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7ACA7613-C3FA-4156-A6F0-BEC6A137D259}"/>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21BD73B9-B8D8-4C2C-9C49-4EEF7947AFD2}"/>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919EAA3D-59AB-4E01-AFD9-A76803F73DB1}"/>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18BF419-4CDC-4B68-9DA3-43487A1BC91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1954EE14-6962-4DF7-8A6C-033193C58D0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ED0C692-D018-4514-8721-3A55B59E865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C7B82E4-5F09-4326-A08B-FA1341A6214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1AFD135-7757-40AD-BC42-5525FC3D04C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119850</xdr:rowOff>
    </xdr:from>
    <xdr:to>
      <xdr:col>24</xdr:col>
      <xdr:colOff>114300</xdr:colOff>
      <xdr:row>94</xdr:row>
      <xdr:rowOff>50000</xdr:rowOff>
    </xdr:to>
    <xdr:sp macro="" textlink="">
      <xdr:nvSpPr>
        <xdr:cNvPr id="251" name="楕円 250">
          <a:extLst>
            <a:ext uri="{FF2B5EF4-FFF2-40B4-BE49-F238E27FC236}">
              <a16:creationId xmlns:a16="http://schemas.microsoft.com/office/drawing/2014/main" id="{27089109-2D60-4D54-B330-4D48BAD49A9F}"/>
            </a:ext>
          </a:extLst>
        </xdr:cNvPr>
        <xdr:cNvSpPr/>
      </xdr:nvSpPr>
      <xdr:spPr>
        <a:xfrm>
          <a:off x="4584700" y="160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142727</xdr:rowOff>
    </xdr:from>
    <xdr:ext cx="599010" cy="259045"/>
    <xdr:sp macro="" textlink="">
      <xdr:nvSpPr>
        <xdr:cNvPr id="252" name="扶助費該当値テキスト">
          <a:extLst>
            <a:ext uri="{FF2B5EF4-FFF2-40B4-BE49-F238E27FC236}">
              <a16:creationId xmlns:a16="http://schemas.microsoft.com/office/drawing/2014/main" id="{6D9BBE26-704A-4031-9C19-D6844448D419}"/>
            </a:ext>
          </a:extLst>
        </xdr:cNvPr>
        <xdr:cNvSpPr txBox="1"/>
      </xdr:nvSpPr>
      <xdr:spPr>
        <a:xfrm>
          <a:off x="4686300" y="1591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96735</xdr:rowOff>
    </xdr:from>
    <xdr:to>
      <xdr:col>20</xdr:col>
      <xdr:colOff>38100</xdr:colOff>
      <xdr:row>93</xdr:row>
      <xdr:rowOff>26885</xdr:rowOff>
    </xdr:to>
    <xdr:sp macro="" textlink="">
      <xdr:nvSpPr>
        <xdr:cNvPr id="253" name="楕円 252">
          <a:extLst>
            <a:ext uri="{FF2B5EF4-FFF2-40B4-BE49-F238E27FC236}">
              <a16:creationId xmlns:a16="http://schemas.microsoft.com/office/drawing/2014/main" id="{C28DF900-4481-4C84-A5D0-85FB3FE2FA31}"/>
            </a:ext>
          </a:extLst>
        </xdr:cNvPr>
        <xdr:cNvSpPr/>
      </xdr:nvSpPr>
      <xdr:spPr>
        <a:xfrm>
          <a:off x="3746500" y="15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43412</xdr:rowOff>
    </xdr:from>
    <xdr:ext cx="599010" cy="259045"/>
    <xdr:sp macro="" textlink="">
      <xdr:nvSpPr>
        <xdr:cNvPr id="254" name="テキスト ボックス 253">
          <a:extLst>
            <a:ext uri="{FF2B5EF4-FFF2-40B4-BE49-F238E27FC236}">
              <a16:creationId xmlns:a16="http://schemas.microsoft.com/office/drawing/2014/main" id="{A77431B6-8C5F-4FB4-A39D-8296B2AC1EC9}"/>
            </a:ext>
          </a:extLst>
        </xdr:cNvPr>
        <xdr:cNvSpPr txBox="1"/>
      </xdr:nvSpPr>
      <xdr:spPr>
        <a:xfrm>
          <a:off x="3497795" y="1564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69532</xdr:rowOff>
    </xdr:from>
    <xdr:to>
      <xdr:col>15</xdr:col>
      <xdr:colOff>101600</xdr:colOff>
      <xdr:row>94</xdr:row>
      <xdr:rowOff>171132</xdr:rowOff>
    </xdr:to>
    <xdr:sp macro="" textlink="">
      <xdr:nvSpPr>
        <xdr:cNvPr id="255" name="楕円 254">
          <a:extLst>
            <a:ext uri="{FF2B5EF4-FFF2-40B4-BE49-F238E27FC236}">
              <a16:creationId xmlns:a16="http://schemas.microsoft.com/office/drawing/2014/main" id="{6F501093-8C98-484B-B81D-270FC83DF5E4}"/>
            </a:ext>
          </a:extLst>
        </xdr:cNvPr>
        <xdr:cNvSpPr/>
      </xdr:nvSpPr>
      <xdr:spPr>
        <a:xfrm>
          <a:off x="2857500" y="161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16209</xdr:rowOff>
    </xdr:from>
    <xdr:ext cx="599010" cy="259045"/>
    <xdr:sp macro="" textlink="">
      <xdr:nvSpPr>
        <xdr:cNvPr id="256" name="テキスト ボックス 255">
          <a:extLst>
            <a:ext uri="{FF2B5EF4-FFF2-40B4-BE49-F238E27FC236}">
              <a16:creationId xmlns:a16="http://schemas.microsoft.com/office/drawing/2014/main" id="{B7F1669F-E9AB-4005-A3F0-320F170ACF8A}"/>
            </a:ext>
          </a:extLst>
        </xdr:cNvPr>
        <xdr:cNvSpPr txBox="1"/>
      </xdr:nvSpPr>
      <xdr:spPr>
        <a:xfrm>
          <a:off x="2608795" y="1596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151625</xdr:rowOff>
    </xdr:from>
    <xdr:to>
      <xdr:col>10</xdr:col>
      <xdr:colOff>165100</xdr:colOff>
      <xdr:row>95</xdr:row>
      <xdr:rowOff>81775</xdr:rowOff>
    </xdr:to>
    <xdr:sp macro="" textlink="">
      <xdr:nvSpPr>
        <xdr:cNvPr id="257" name="楕円 256">
          <a:extLst>
            <a:ext uri="{FF2B5EF4-FFF2-40B4-BE49-F238E27FC236}">
              <a16:creationId xmlns:a16="http://schemas.microsoft.com/office/drawing/2014/main" id="{8E2F05BC-92A9-4542-8328-E5AC14DE7B90}"/>
            </a:ext>
          </a:extLst>
        </xdr:cNvPr>
        <xdr:cNvSpPr/>
      </xdr:nvSpPr>
      <xdr:spPr>
        <a:xfrm>
          <a:off x="1968500" y="162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98302</xdr:rowOff>
    </xdr:from>
    <xdr:ext cx="599010" cy="259045"/>
    <xdr:sp macro="" textlink="">
      <xdr:nvSpPr>
        <xdr:cNvPr id="258" name="テキスト ボックス 257">
          <a:extLst>
            <a:ext uri="{FF2B5EF4-FFF2-40B4-BE49-F238E27FC236}">
              <a16:creationId xmlns:a16="http://schemas.microsoft.com/office/drawing/2014/main" id="{E34D2E9F-C466-4FAA-AD76-5692F0ACC12A}"/>
            </a:ext>
          </a:extLst>
        </xdr:cNvPr>
        <xdr:cNvSpPr txBox="1"/>
      </xdr:nvSpPr>
      <xdr:spPr>
        <a:xfrm>
          <a:off x="1719795" y="160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25603</xdr:rowOff>
    </xdr:from>
    <xdr:to>
      <xdr:col>6</xdr:col>
      <xdr:colOff>38100</xdr:colOff>
      <xdr:row>95</xdr:row>
      <xdr:rowOff>127203</xdr:rowOff>
    </xdr:to>
    <xdr:sp macro="" textlink="">
      <xdr:nvSpPr>
        <xdr:cNvPr id="259" name="楕円 258">
          <a:extLst>
            <a:ext uri="{FF2B5EF4-FFF2-40B4-BE49-F238E27FC236}">
              <a16:creationId xmlns:a16="http://schemas.microsoft.com/office/drawing/2014/main" id="{8657EBCB-CCDA-4C6F-B208-BE7C3B4E5AE7}"/>
            </a:ext>
          </a:extLst>
        </xdr:cNvPr>
        <xdr:cNvSpPr/>
      </xdr:nvSpPr>
      <xdr:spPr>
        <a:xfrm>
          <a:off x="1079500" y="16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143730</xdr:rowOff>
    </xdr:from>
    <xdr:ext cx="599010" cy="259045"/>
    <xdr:sp macro="" textlink="">
      <xdr:nvSpPr>
        <xdr:cNvPr id="260" name="テキスト ボックス 259">
          <a:extLst>
            <a:ext uri="{FF2B5EF4-FFF2-40B4-BE49-F238E27FC236}">
              <a16:creationId xmlns:a16="http://schemas.microsoft.com/office/drawing/2014/main" id="{024C92D6-364F-460B-A2F5-B15465C60863}"/>
            </a:ext>
          </a:extLst>
        </xdr:cNvPr>
        <xdr:cNvSpPr txBox="1"/>
      </xdr:nvSpPr>
      <xdr:spPr>
        <a:xfrm>
          <a:off x="830795" y="1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67088745-E3AB-4EF1-8A33-70519593DD2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BF52B8DE-9924-4E83-A4B5-9B358D76DC5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E3925904-7EE5-4F13-A99C-0CAEC8D1832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E0E9D197-98D8-422C-8F49-718AA474E2E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D2C5923D-775D-4521-A41C-CAC39124203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617A0DD3-3031-4846-A630-BA36208F14EA}"/>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A98D03A3-722C-4A4A-8ADD-5B7875A6149B}"/>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1CDE4F2B-3171-4A37-B15D-60DF8FAD194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7C4A150C-0EFD-4273-8C8E-24C8CF6191C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ED922F85-FE5E-4148-8535-CBAC3D22554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9574F3A3-0A10-4786-A94D-47FCFD70AB4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4FA0D61B-5D2C-43D5-8D3C-CCFA3628C213}"/>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711CD932-2F46-4F81-82B3-57DA6444357C}"/>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CD3721CE-AA6B-498C-ADE2-DA3E26F98EB1}"/>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88DB7AA7-B590-4AFE-8EBA-F5A1D5979FD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B81BAB1A-6A3A-486A-9121-F915BAB18559}"/>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D1908D51-00C7-4626-8676-3C9C94CB0C78}"/>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7BBB7622-4983-43A0-98C3-7006D640647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7BC0B1A5-F69E-46C0-9AA3-18110ED98853}"/>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7238FE0B-02ED-4941-A6B7-4843086DA744}"/>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DCED8B96-6EE7-49C6-B535-069E6CC9EE8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6414D0F5-2D2A-4AE9-AC9F-55FABB2CE2A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2519D6F7-6CAD-497F-9CDC-76AEEF625B6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1CCD29D8-CF3A-433F-B4E9-87E9F5302213}"/>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90B8A288-3104-4F28-898F-29CC8795FFA3}"/>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D17EBC64-E2DB-4CE4-A083-BBAEB25997A6}"/>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915E9601-D217-4891-810E-EF39229CF0F7}"/>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C7683284-1E50-4E8F-9595-472AC2CC811F}"/>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170378</xdr:rowOff>
    </xdr:from>
    <xdr:to>
      <xdr:col>55</xdr:col>
      <xdr:colOff>0</xdr:colOff>
      <xdr:row>36</xdr:row>
      <xdr:rowOff>127950</xdr:rowOff>
    </xdr:to>
    <xdr:cxnSp macro="">
      <xdr:nvCxnSpPr>
        <xdr:cNvPr id="289" name="直線コネクタ 288">
          <a:extLst>
            <a:ext uri="{FF2B5EF4-FFF2-40B4-BE49-F238E27FC236}">
              <a16:creationId xmlns:a16="http://schemas.microsoft.com/office/drawing/2014/main" id="{8853D7CF-07D2-4D31-B597-6B08EA9D7A75}"/>
            </a:ext>
          </a:extLst>
        </xdr:cNvPr>
        <xdr:cNvCxnSpPr/>
      </xdr:nvCxnSpPr>
      <xdr:spPr>
        <a:xfrm flipV="1">
          <a:off x="9639300" y="6171128"/>
          <a:ext cx="838200" cy="12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B8B99D97-014C-490A-AEEE-AD20785B77DA}"/>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AA13E69E-26CD-4C6F-B3E7-EF1E2B2CA599}"/>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164145</xdr:rowOff>
    </xdr:from>
    <xdr:to>
      <xdr:col>50</xdr:col>
      <xdr:colOff>114300</xdr:colOff>
      <xdr:row>36</xdr:row>
      <xdr:rowOff>127950</xdr:rowOff>
    </xdr:to>
    <xdr:cxnSp macro="">
      <xdr:nvCxnSpPr>
        <xdr:cNvPr id="292" name="直線コネクタ 291">
          <a:extLst>
            <a:ext uri="{FF2B5EF4-FFF2-40B4-BE49-F238E27FC236}">
              <a16:creationId xmlns:a16="http://schemas.microsoft.com/office/drawing/2014/main" id="{8BCA07FC-026A-48FD-B871-C83EA13A3C8D}"/>
            </a:ext>
          </a:extLst>
        </xdr:cNvPr>
        <xdr:cNvCxnSpPr/>
      </xdr:nvCxnSpPr>
      <xdr:spPr>
        <a:xfrm>
          <a:off x="8750300" y="5479095"/>
          <a:ext cx="889000" cy="8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D07C53A2-1441-4AD8-A65D-446BBCCBFA98}"/>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98795DCA-D1DF-4976-AA19-F2A8E7D0F6D9}"/>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164145</xdr:rowOff>
    </xdr:from>
    <xdr:to>
      <xdr:col>45</xdr:col>
      <xdr:colOff>177800</xdr:colOff>
      <xdr:row>37</xdr:row>
      <xdr:rowOff>142862</xdr:rowOff>
    </xdr:to>
    <xdr:cxnSp macro="">
      <xdr:nvCxnSpPr>
        <xdr:cNvPr id="295" name="直線コネクタ 294">
          <a:extLst>
            <a:ext uri="{FF2B5EF4-FFF2-40B4-BE49-F238E27FC236}">
              <a16:creationId xmlns:a16="http://schemas.microsoft.com/office/drawing/2014/main" id="{F8C9BDEB-BE25-46EB-B0C4-BE6082BF13ED}"/>
            </a:ext>
          </a:extLst>
        </xdr:cNvPr>
        <xdr:cNvCxnSpPr/>
      </xdr:nvCxnSpPr>
      <xdr:spPr>
        <a:xfrm flipV="1">
          <a:off x="7861300" y="5479095"/>
          <a:ext cx="889000" cy="10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2F1FFAE4-0965-419A-A870-2E48D150C397}"/>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EF5826FA-F627-475B-B85C-15E56D5302F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142862</xdr:rowOff>
    </xdr:from>
    <xdr:to>
      <xdr:col>41</xdr:col>
      <xdr:colOff>50800</xdr:colOff>
      <xdr:row>37</xdr:row>
      <xdr:rowOff>155694</xdr:rowOff>
    </xdr:to>
    <xdr:cxnSp macro="">
      <xdr:nvCxnSpPr>
        <xdr:cNvPr id="298" name="直線コネクタ 297">
          <a:extLst>
            <a:ext uri="{FF2B5EF4-FFF2-40B4-BE49-F238E27FC236}">
              <a16:creationId xmlns:a16="http://schemas.microsoft.com/office/drawing/2014/main" id="{695470AE-A5BC-4561-929F-4A15175EF8D4}"/>
            </a:ext>
          </a:extLst>
        </xdr:cNvPr>
        <xdr:cNvCxnSpPr/>
      </xdr:nvCxnSpPr>
      <xdr:spPr>
        <a:xfrm flipV="1">
          <a:off x="6972300" y="6486512"/>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32BC13FF-6865-4891-BDA2-03AA0DBF0013}"/>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E6799CE8-F56C-4CC2-BD4A-58649BBE18A7}"/>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3916806B-03CA-48B8-9B3B-A170078DDC43}"/>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845C1557-77BA-4FE6-9BA3-46180CE640E4}"/>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9B415B8-4555-4D23-8CCC-D2E534E4376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8E71A74-E37B-4BC2-8933-34B43279BC3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F62F22B-3892-4615-86CE-241C33CCDDE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D4791C7-0022-4058-A1AD-7CD1F666D60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EFE86F2-BC4B-4E2D-A1A2-78720A4CE8D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119578</xdr:rowOff>
    </xdr:from>
    <xdr:to>
      <xdr:col>55</xdr:col>
      <xdr:colOff>50800</xdr:colOff>
      <xdr:row>36</xdr:row>
      <xdr:rowOff>49728</xdr:rowOff>
    </xdr:to>
    <xdr:sp macro="" textlink="">
      <xdr:nvSpPr>
        <xdr:cNvPr id="308" name="楕円 307">
          <a:extLst>
            <a:ext uri="{FF2B5EF4-FFF2-40B4-BE49-F238E27FC236}">
              <a16:creationId xmlns:a16="http://schemas.microsoft.com/office/drawing/2014/main" id="{6F7B8BD3-00DB-498C-88D9-589D0B9D5B2B}"/>
            </a:ext>
          </a:extLst>
        </xdr:cNvPr>
        <xdr:cNvSpPr/>
      </xdr:nvSpPr>
      <xdr:spPr>
        <a:xfrm>
          <a:off x="10426700" y="61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98005</xdr:rowOff>
    </xdr:from>
    <xdr:ext cx="534377" cy="259045"/>
    <xdr:sp macro="" textlink="">
      <xdr:nvSpPr>
        <xdr:cNvPr id="309" name="補助費等該当値テキスト">
          <a:extLst>
            <a:ext uri="{FF2B5EF4-FFF2-40B4-BE49-F238E27FC236}">
              <a16:creationId xmlns:a16="http://schemas.microsoft.com/office/drawing/2014/main" id="{6548E059-4CDF-40F3-8E84-96EAA2F22CAB}"/>
            </a:ext>
          </a:extLst>
        </xdr:cNvPr>
        <xdr:cNvSpPr txBox="1"/>
      </xdr:nvSpPr>
      <xdr:spPr>
        <a:xfrm>
          <a:off x="10528300" y="609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77150</xdr:rowOff>
    </xdr:from>
    <xdr:to>
      <xdr:col>50</xdr:col>
      <xdr:colOff>165100</xdr:colOff>
      <xdr:row>37</xdr:row>
      <xdr:rowOff>7300</xdr:rowOff>
    </xdr:to>
    <xdr:sp macro="" textlink="">
      <xdr:nvSpPr>
        <xdr:cNvPr id="310" name="楕円 309">
          <a:extLst>
            <a:ext uri="{FF2B5EF4-FFF2-40B4-BE49-F238E27FC236}">
              <a16:creationId xmlns:a16="http://schemas.microsoft.com/office/drawing/2014/main" id="{99CE8C89-00EA-4BDA-971D-BC420B68C170}"/>
            </a:ext>
          </a:extLst>
        </xdr:cNvPr>
        <xdr:cNvSpPr/>
      </xdr:nvSpPr>
      <xdr:spPr>
        <a:xfrm>
          <a:off x="95885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169877</xdr:rowOff>
    </xdr:from>
    <xdr:ext cx="534377" cy="259045"/>
    <xdr:sp macro="" textlink="">
      <xdr:nvSpPr>
        <xdr:cNvPr id="311" name="テキスト ボックス 310">
          <a:extLst>
            <a:ext uri="{FF2B5EF4-FFF2-40B4-BE49-F238E27FC236}">
              <a16:creationId xmlns:a16="http://schemas.microsoft.com/office/drawing/2014/main" id="{5F5E0479-15DB-426F-85DD-C5243E58546D}"/>
            </a:ext>
          </a:extLst>
        </xdr:cNvPr>
        <xdr:cNvSpPr txBox="1"/>
      </xdr:nvSpPr>
      <xdr:spPr>
        <a:xfrm>
          <a:off x="9372111" y="63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113345</xdr:rowOff>
    </xdr:from>
    <xdr:to>
      <xdr:col>46</xdr:col>
      <xdr:colOff>38100</xdr:colOff>
      <xdr:row>32</xdr:row>
      <xdr:rowOff>43495</xdr:rowOff>
    </xdr:to>
    <xdr:sp macro="" textlink="">
      <xdr:nvSpPr>
        <xdr:cNvPr id="312" name="楕円 311">
          <a:extLst>
            <a:ext uri="{FF2B5EF4-FFF2-40B4-BE49-F238E27FC236}">
              <a16:creationId xmlns:a16="http://schemas.microsoft.com/office/drawing/2014/main" id="{359709FA-53FA-41D2-B280-C2079E9FB87B}"/>
            </a:ext>
          </a:extLst>
        </xdr:cNvPr>
        <xdr:cNvSpPr/>
      </xdr:nvSpPr>
      <xdr:spPr>
        <a:xfrm>
          <a:off x="8699500" y="54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34622</xdr:rowOff>
    </xdr:from>
    <xdr:ext cx="599010" cy="259045"/>
    <xdr:sp macro="" textlink="">
      <xdr:nvSpPr>
        <xdr:cNvPr id="313" name="テキスト ボックス 312">
          <a:extLst>
            <a:ext uri="{FF2B5EF4-FFF2-40B4-BE49-F238E27FC236}">
              <a16:creationId xmlns:a16="http://schemas.microsoft.com/office/drawing/2014/main" id="{65EE2B32-6B58-4AA1-8A96-CAAFF451EE93}"/>
            </a:ext>
          </a:extLst>
        </xdr:cNvPr>
        <xdr:cNvSpPr txBox="1"/>
      </xdr:nvSpPr>
      <xdr:spPr>
        <a:xfrm>
          <a:off x="8450795" y="552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92062</xdr:rowOff>
    </xdr:from>
    <xdr:to>
      <xdr:col>41</xdr:col>
      <xdr:colOff>101600</xdr:colOff>
      <xdr:row>38</xdr:row>
      <xdr:rowOff>22213</xdr:rowOff>
    </xdr:to>
    <xdr:sp macro="" textlink="">
      <xdr:nvSpPr>
        <xdr:cNvPr id="314" name="楕円 313">
          <a:extLst>
            <a:ext uri="{FF2B5EF4-FFF2-40B4-BE49-F238E27FC236}">
              <a16:creationId xmlns:a16="http://schemas.microsoft.com/office/drawing/2014/main" id="{68B0C666-7CE3-4805-965E-D50BAEF38D3D}"/>
            </a:ext>
          </a:extLst>
        </xdr:cNvPr>
        <xdr:cNvSpPr/>
      </xdr:nvSpPr>
      <xdr:spPr>
        <a:xfrm>
          <a:off x="78105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13340</xdr:rowOff>
    </xdr:from>
    <xdr:ext cx="534377" cy="259045"/>
    <xdr:sp macro="" textlink="">
      <xdr:nvSpPr>
        <xdr:cNvPr id="315" name="テキスト ボックス 314">
          <a:extLst>
            <a:ext uri="{FF2B5EF4-FFF2-40B4-BE49-F238E27FC236}">
              <a16:creationId xmlns:a16="http://schemas.microsoft.com/office/drawing/2014/main" id="{19261007-D55C-4F8A-A66D-5A6DB62E7FEC}"/>
            </a:ext>
          </a:extLst>
        </xdr:cNvPr>
        <xdr:cNvSpPr txBox="1"/>
      </xdr:nvSpPr>
      <xdr:spPr>
        <a:xfrm>
          <a:off x="7594111" y="65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104894</xdr:rowOff>
    </xdr:from>
    <xdr:to>
      <xdr:col>36</xdr:col>
      <xdr:colOff>165100</xdr:colOff>
      <xdr:row>38</xdr:row>
      <xdr:rowOff>35044</xdr:rowOff>
    </xdr:to>
    <xdr:sp macro="" textlink="">
      <xdr:nvSpPr>
        <xdr:cNvPr id="316" name="楕円 315">
          <a:extLst>
            <a:ext uri="{FF2B5EF4-FFF2-40B4-BE49-F238E27FC236}">
              <a16:creationId xmlns:a16="http://schemas.microsoft.com/office/drawing/2014/main" id="{200260A3-9301-4BBC-98F8-F79A9F6E2A77}"/>
            </a:ext>
          </a:extLst>
        </xdr:cNvPr>
        <xdr:cNvSpPr/>
      </xdr:nvSpPr>
      <xdr:spPr>
        <a:xfrm>
          <a:off x="6921500" y="64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26171</xdr:rowOff>
    </xdr:from>
    <xdr:ext cx="534377" cy="259045"/>
    <xdr:sp macro="" textlink="">
      <xdr:nvSpPr>
        <xdr:cNvPr id="317" name="テキスト ボックス 316">
          <a:extLst>
            <a:ext uri="{FF2B5EF4-FFF2-40B4-BE49-F238E27FC236}">
              <a16:creationId xmlns:a16="http://schemas.microsoft.com/office/drawing/2014/main" id="{C02223B7-498D-4B80-96B2-FD8B1E977193}"/>
            </a:ext>
          </a:extLst>
        </xdr:cNvPr>
        <xdr:cNvSpPr txBox="1"/>
      </xdr:nvSpPr>
      <xdr:spPr>
        <a:xfrm>
          <a:off x="6705111" y="6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8BD16E92-DD5C-4CD1-A1DB-C3CF68CF17D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9B1DA90B-50A6-4D06-B291-56E001F8FC2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C346B3EC-BDF4-47F9-8F51-772A581CBD1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9EEA6378-4508-4C4C-95D6-BFE0A8DD06A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CF91873-4BD1-48BE-A6D1-E88676C03C5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18E9E105-5E5A-4481-AD9F-E31FCA7ECEC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E3762A1C-8285-40D4-A319-FAD0255C824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63B24947-3938-4335-A7E4-5916B8B6FF8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33A8078D-92F0-4B13-80E5-89A3A06E2E2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AE1319D9-7F9A-4109-82F8-C79CCAEC8F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12B3B43E-1CEF-4AE7-A77A-47CDB17E436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10A3C0DB-ED9B-488B-8004-C979E441C9C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12BC8180-20DF-436A-9BFF-238A9C5F46F5}"/>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8C361E63-AD9C-40F8-96BC-78AAC71B846B}"/>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B16FB7BA-393B-4EDC-A40B-DB60B0111974}"/>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59E6A5A8-00F9-49F3-8CEB-3CC660A57823}"/>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491A28F5-EF9F-4B5E-8B0A-644264C05E9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531E3DA6-9DB1-48AE-AE05-EA4DCB180009}"/>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4A7CC0DE-748F-4560-86E8-DBE8D035ACA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C458C59-1BE5-4CD5-BB34-4A5E83DD2EFE}"/>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D2DABDB2-94A6-47D1-B50F-74D6A8E81BB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9DC213BE-EBE1-4F1E-911A-E15CB4D3F15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A2403202-99A6-42D9-A223-8C680ECA589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4F0D31F6-DCA2-4BE5-8E29-8D476EC6AA7E}"/>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FC1125FB-82B2-4126-A01C-FC01F1A083EC}"/>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E7C44DFB-775C-4DC7-96F3-1CA2E43E8F3F}"/>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6421390C-0ABA-441E-9C93-48D018C482B4}"/>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374AEB0F-5D5F-4935-982F-D25BE9B346CF}"/>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168953</xdr:rowOff>
    </xdr:from>
    <xdr:to>
      <xdr:col>55</xdr:col>
      <xdr:colOff>0</xdr:colOff>
      <xdr:row>55</xdr:row>
      <xdr:rowOff>13299</xdr:rowOff>
    </xdr:to>
    <xdr:cxnSp macro="">
      <xdr:nvCxnSpPr>
        <xdr:cNvPr id="346" name="直線コネクタ 345">
          <a:extLst>
            <a:ext uri="{FF2B5EF4-FFF2-40B4-BE49-F238E27FC236}">
              <a16:creationId xmlns:a16="http://schemas.microsoft.com/office/drawing/2014/main" id="{877F7A53-0222-4043-AD96-087C1CC98DFD}"/>
            </a:ext>
          </a:extLst>
        </xdr:cNvPr>
        <xdr:cNvCxnSpPr/>
      </xdr:nvCxnSpPr>
      <xdr:spPr>
        <a:xfrm>
          <a:off x="9639300" y="9427253"/>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1D8A6168-06C3-47B6-98A1-90734E8FF927}"/>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804FA079-D14B-4990-9121-86D71CF553BE}"/>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40297</xdr:rowOff>
    </xdr:from>
    <xdr:to>
      <xdr:col>50</xdr:col>
      <xdr:colOff>114300</xdr:colOff>
      <xdr:row>54</xdr:row>
      <xdr:rowOff>168953</xdr:rowOff>
    </xdr:to>
    <xdr:cxnSp macro="">
      <xdr:nvCxnSpPr>
        <xdr:cNvPr id="349" name="直線コネクタ 348">
          <a:extLst>
            <a:ext uri="{FF2B5EF4-FFF2-40B4-BE49-F238E27FC236}">
              <a16:creationId xmlns:a16="http://schemas.microsoft.com/office/drawing/2014/main" id="{BD85B8CC-F3C4-440E-ACE7-16A348E5C55D}"/>
            </a:ext>
          </a:extLst>
        </xdr:cNvPr>
        <xdr:cNvCxnSpPr/>
      </xdr:nvCxnSpPr>
      <xdr:spPr>
        <a:xfrm>
          <a:off x="8750300" y="9298597"/>
          <a:ext cx="8890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FB6245EE-B583-4C5E-B6AF-61E425FC62EB}"/>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49964398-EF4E-4DEA-AF7F-72971CF4FAB6}"/>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155535</xdr:rowOff>
    </xdr:from>
    <xdr:to>
      <xdr:col>45</xdr:col>
      <xdr:colOff>177800</xdr:colOff>
      <xdr:row>54</xdr:row>
      <xdr:rowOff>40297</xdr:rowOff>
    </xdr:to>
    <xdr:cxnSp macro="">
      <xdr:nvCxnSpPr>
        <xdr:cNvPr id="352" name="直線コネクタ 351">
          <a:extLst>
            <a:ext uri="{FF2B5EF4-FFF2-40B4-BE49-F238E27FC236}">
              <a16:creationId xmlns:a16="http://schemas.microsoft.com/office/drawing/2014/main" id="{4FFA8EE8-AD7A-4E69-AD0D-C9803E93A1D6}"/>
            </a:ext>
          </a:extLst>
        </xdr:cNvPr>
        <xdr:cNvCxnSpPr/>
      </xdr:nvCxnSpPr>
      <xdr:spPr>
        <a:xfrm>
          <a:off x="7861300" y="9242385"/>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809A895B-115B-4392-A6E5-7581557D66BF}"/>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A7CADAFD-0044-4029-9EED-58591529784E}"/>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155535</xdr:rowOff>
    </xdr:from>
    <xdr:to>
      <xdr:col>41</xdr:col>
      <xdr:colOff>50800</xdr:colOff>
      <xdr:row>55</xdr:row>
      <xdr:rowOff>56154</xdr:rowOff>
    </xdr:to>
    <xdr:cxnSp macro="">
      <xdr:nvCxnSpPr>
        <xdr:cNvPr id="355" name="直線コネクタ 354">
          <a:extLst>
            <a:ext uri="{FF2B5EF4-FFF2-40B4-BE49-F238E27FC236}">
              <a16:creationId xmlns:a16="http://schemas.microsoft.com/office/drawing/2014/main" id="{5E02840B-0032-4E38-9B49-F85AD769C7F4}"/>
            </a:ext>
          </a:extLst>
        </xdr:cNvPr>
        <xdr:cNvCxnSpPr/>
      </xdr:nvCxnSpPr>
      <xdr:spPr>
        <a:xfrm flipV="1">
          <a:off x="6972300" y="9242385"/>
          <a:ext cx="889000" cy="24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DD5F9ED7-4C59-441A-92D6-CCAD38813F7F}"/>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EA93E5BE-5E45-4282-B7CB-C60EA5602101}"/>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CD0063C5-24DA-4EC4-83FA-949235C59567}"/>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87C75A25-9FD0-46B9-A15F-1A072AC41B87}"/>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FEDBA640-54A9-4803-8D5B-29604C89D43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97EE4D2-97F5-47F8-B02D-F6D6850DB35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8C11A8F-591D-43B8-8911-99428830B4B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B7CE4B2-594E-48E2-83AC-E395B66673F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95657DA-0909-4768-9CC3-02D86D056D3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133949</xdr:rowOff>
    </xdr:from>
    <xdr:to>
      <xdr:col>55</xdr:col>
      <xdr:colOff>50800</xdr:colOff>
      <xdr:row>55</xdr:row>
      <xdr:rowOff>64099</xdr:rowOff>
    </xdr:to>
    <xdr:sp macro="" textlink="">
      <xdr:nvSpPr>
        <xdr:cNvPr id="365" name="楕円 364">
          <a:extLst>
            <a:ext uri="{FF2B5EF4-FFF2-40B4-BE49-F238E27FC236}">
              <a16:creationId xmlns:a16="http://schemas.microsoft.com/office/drawing/2014/main" id="{5A6B0904-A827-49B6-9232-0F00219AE866}"/>
            </a:ext>
          </a:extLst>
        </xdr:cNvPr>
        <xdr:cNvSpPr/>
      </xdr:nvSpPr>
      <xdr:spPr>
        <a:xfrm>
          <a:off x="10426700" y="93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156826</xdr:rowOff>
    </xdr:from>
    <xdr:ext cx="534377" cy="259045"/>
    <xdr:sp macro="" textlink="">
      <xdr:nvSpPr>
        <xdr:cNvPr id="366" name="普通建設事業費該当値テキスト">
          <a:extLst>
            <a:ext uri="{FF2B5EF4-FFF2-40B4-BE49-F238E27FC236}">
              <a16:creationId xmlns:a16="http://schemas.microsoft.com/office/drawing/2014/main" id="{8417D6FD-E6C9-4C68-81B5-A4ABC75B6465}"/>
            </a:ext>
          </a:extLst>
        </xdr:cNvPr>
        <xdr:cNvSpPr txBox="1"/>
      </xdr:nvSpPr>
      <xdr:spPr>
        <a:xfrm>
          <a:off x="10528300" y="9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118153</xdr:rowOff>
    </xdr:from>
    <xdr:to>
      <xdr:col>50</xdr:col>
      <xdr:colOff>165100</xdr:colOff>
      <xdr:row>55</xdr:row>
      <xdr:rowOff>48303</xdr:rowOff>
    </xdr:to>
    <xdr:sp macro="" textlink="">
      <xdr:nvSpPr>
        <xdr:cNvPr id="367" name="楕円 366">
          <a:extLst>
            <a:ext uri="{FF2B5EF4-FFF2-40B4-BE49-F238E27FC236}">
              <a16:creationId xmlns:a16="http://schemas.microsoft.com/office/drawing/2014/main" id="{5522A936-7137-4166-B007-5B933C3174DC}"/>
            </a:ext>
          </a:extLst>
        </xdr:cNvPr>
        <xdr:cNvSpPr/>
      </xdr:nvSpPr>
      <xdr:spPr>
        <a:xfrm>
          <a:off x="9588500" y="93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64830</xdr:rowOff>
    </xdr:from>
    <xdr:ext cx="534377" cy="259045"/>
    <xdr:sp macro="" textlink="">
      <xdr:nvSpPr>
        <xdr:cNvPr id="368" name="テキスト ボックス 367">
          <a:extLst>
            <a:ext uri="{FF2B5EF4-FFF2-40B4-BE49-F238E27FC236}">
              <a16:creationId xmlns:a16="http://schemas.microsoft.com/office/drawing/2014/main" id="{0140E8E2-F0BB-4104-A463-C1DD857AB9AA}"/>
            </a:ext>
          </a:extLst>
        </xdr:cNvPr>
        <xdr:cNvSpPr txBox="1"/>
      </xdr:nvSpPr>
      <xdr:spPr>
        <a:xfrm>
          <a:off x="9372111" y="91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160947</xdr:rowOff>
    </xdr:from>
    <xdr:to>
      <xdr:col>46</xdr:col>
      <xdr:colOff>38100</xdr:colOff>
      <xdr:row>54</xdr:row>
      <xdr:rowOff>91097</xdr:rowOff>
    </xdr:to>
    <xdr:sp macro="" textlink="">
      <xdr:nvSpPr>
        <xdr:cNvPr id="369" name="楕円 368">
          <a:extLst>
            <a:ext uri="{FF2B5EF4-FFF2-40B4-BE49-F238E27FC236}">
              <a16:creationId xmlns:a16="http://schemas.microsoft.com/office/drawing/2014/main" id="{CE479D88-647F-4DA8-8388-EA488E2A6BED}"/>
            </a:ext>
          </a:extLst>
        </xdr:cNvPr>
        <xdr:cNvSpPr/>
      </xdr:nvSpPr>
      <xdr:spPr>
        <a:xfrm>
          <a:off x="8699500" y="92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107624</xdr:rowOff>
    </xdr:from>
    <xdr:ext cx="599010" cy="259045"/>
    <xdr:sp macro="" textlink="">
      <xdr:nvSpPr>
        <xdr:cNvPr id="370" name="テキスト ボックス 369">
          <a:extLst>
            <a:ext uri="{FF2B5EF4-FFF2-40B4-BE49-F238E27FC236}">
              <a16:creationId xmlns:a16="http://schemas.microsoft.com/office/drawing/2014/main" id="{95B4C5BD-F65D-4B84-9E8D-539B22CA3632}"/>
            </a:ext>
          </a:extLst>
        </xdr:cNvPr>
        <xdr:cNvSpPr txBox="1"/>
      </xdr:nvSpPr>
      <xdr:spPr>
        <a:xfrm>
          <a:off x="8450795" y="902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104735</xdr:rowOff>
    </xdr:from>
    <xdr:to>
      <xdr:col>41</xdr:col>
      <xdr:colOff>101600</xdr:colOff>
      <xdr:row>54</xdr:row>
      <xdr:rowOff>34885</xdr:rowOff>
    </xdr:to>
    <xdr:sp macro="" textlink="">
      <xdr:nvSpPr>
        <xdr:cNvPr id="371" name="楕円 370">
          <a:extLst>
            <a:ext uri="{FF2B5EF4-FFF2-40B4-BE49-F238E27FC236}">
              <a16:creationId xmlns:a16="http://schemas.microsoft.com/office/drawing/2014/main" id="{73C284F0-2A8A-4A76-805F-867ED41F60DD}"/>
            </a:ext>
          </a:extLst>
        </xdr:cNvPr>
        <xdr:cNvSpPr/>
      </xdr:nvSpPr>
      <xdr:spPr>
        <a:xfrm>
          <a:off x="7810500" y="91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51412</xdr:rowOff>
    </xdr:from>
    <xdr:ext cx="599010" cy="259045"/>
    <xdr:sp macro="" textlink="">
      <xdr:nvSpPr>
        <xdr:cNvPr id="372" name="テキスト ボックス 371">
          <a:extLst>
            <a:ext uri="{FF2B5EF4-FFF2-40B4-BE49-F238E27FC236}">
              <a16:creationId xmlns:a16="http://schemas.microsoft.com/office/drawing/2014/main" id="{3FF6C680-9A9B-40C3-BA23-B94015B9B5A1}"/>
            </a:ext>
          </a:extLst>
        </xdr:cNvPr>
        <xdr:cNvSpPr txBox="1"/>
      </xdr:nvSpPr>
      <xdr:spPr>
        <a:xfrm>
          <a:off x="7561795" y="89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5354</xdr:rowOff>
    </xdr:from>
    <xdr:to>
      <xdr:col>36</xdr:col>
      <xdr:colOff>165100</xdr:colOff>
      <xdr:row>55</xdr:row>
      <xdr:rowOff>106954</xdr:rowOff>
    </xdr:to>
    <xdr:sp macro="" textlink="">
      <xdr:nvSpPr>
        <xdr:cNvPr id="373" name="楕円 372">
          <a:extLst>
            <a:ext uri="{FF2B5EF4-FFF2-40B4-BE49-F238E27FC236}">
              <a16:creationId xmlns:a16="http://schemas.microsoft.com/office/drawing/2014/main" id="{C77C8BA7-1620-4F11-9CFA-3C0483A4DCCB}"/>
            </a:ext>
          </a:extLst>
        </xdr:cNvPr>
        <xdr:cNvSpPr/>
      </xdr:nvSpPr>
      <xdr:spPr>
        <a:xfrm>
          <a:off x="6921500" y="94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123481</xdr:rowOff>
    </xdr:from>
    <xdr:ext cx="534377" cy="259045"/>
    <xdr:sp macro="" textlink="">
      <xdr:nvSpPr>
        <xdr:cNvPr id="374" name="テキスト ボックス 373">
          <a:extLst>
            <a:ext uri="{FF2B5EF4-FFF2-40B4-BE49-F238E27FC236}">
              <a16:creationId xmlns:a16="http://schemas.microsoft.com/office/drawing/2014/main" id="{267C393F-F3C9-4C37-B8AA-D9A857913FB2}"/>
            </a:ext>
          </a:extLst>
        </xdr:cNvPr>
        <xdr:cNvSpPr txBox="1"/>
      </xdr:nvSpPr>
      <xdr:spPr>
        <a:xfrm>
          <a:off x="6705111" y="92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7F20662F-AEE4-4747-8C21-A492B010AD8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D9A1E1BB-9597-482D-AC5E-889444836E1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E215B435-2F5F-41AD-91D5-16A080BA44C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A05DC47A-4B9E-4B9B-A601-F248BEDC376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B471EEFB-5F12-44D7-99C2-6F378210E8F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A9859F37-EBD1-4A52-9B21-59F3E78F8BE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AC109BB6-09F9-4D74-AD25-FCD93A32AD0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3A1FFEA3-AF50-455F-9D43-F588439846B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E8ABB3F0-2F2C-4267-B7E9-8BD2BFD6AEC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9027B5EA-B2B8-4B36-BC66-E66D93EE47B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A993CE60-CC0D-4B7D-92EC-DD636D2222AD}"/>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E20578B-02D0-4F4D-9A04-5E2ECDA467B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FB029055-685F-47EF-AF19-8D162426D9B9}"/>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12260F9C-136D-460D-A5E2-FB7EF33E609D}"/>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9D536E58-5E99-43A3-99CA-3ADD73E54769}"/>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829F57B2-8968-4705-A0EF-CA21EB7A5266}"/>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9A73DD17-BD52-4282-ABAC-3124E1910DDE}"/>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D2CFE50A-1608-45EB-852F-436FFB8284D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87F62F25-F4C2-4785-AF70-2728ECD54696}"/>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2A881A6-89FB-4FCE-A0C7-82965FF2FEC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4A4186D-8C6D-46BD-9338-CFE764884FA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4F8F1F23-C033-45B6-BC47-36635CE2D34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943203A0-CB62-4F55-A210-BF07EA47DD9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69424C37-DF4A-4912-B6E1-99EF49873A7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DFF5213F-9E45-49CE-888C-20AD4DD1127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6ADDEBA3-BF96-4F57-8D2C-92962527B33E}"/>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C7B73E31-61FA-4AB0-AFEE-3009350C689F}"/>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83CFF45-9F63-4AD4-83D9-A4AE266F878A}"/>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79DE85C7-0802-4A85-BC67-C7D1763EE731}"/>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817F9E37-E95E-4F45-AEC2-6D15BA81A077}"/>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157063</xdr:rowOff>
    </xdr:from>
    <xdr:to>
      <xdr:col>55</xdr:col>
      <xdr:colOff>0</xdr:colOff>
      <xdr:row>78</xdr:row>
      <xdr:rowOff>20176</xdr:rowOff>
    </xdr:to>
    <xdr:cxnSp macro="">
      <xdr:nvCxnSpPr>
        <xdr:cNvPr id="405" name="直線コネクタ 404">
          <a:extLst>
            <a:ext uri="{FF2B5EF4-FFF2-40B4-BE49-F238E27FC236}">
              <a16:creationId xmlns:a16="http://schemas.microsoft.com/office/drawing/2014/main" id="{62950976-96A7-4389-9351-BC417BD5E4B4}"/>
            </a:ext>
          </a:extLst>
        </xdr:cNvPr>
        <xdr:cNvCxnSpPr/>
      </xdr:nvCxnSpPr>
      <xdr:spPr>
        <a:xfrm>
          <a:off x="9639300" y="13187263"/>
          <a:ext cx="838200" cy="20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532137E6-22E8-44ED-8E6E-2EDCEF27DEF7}"/>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C9C8485D-0075-4EFA-9FC1-640350374856}"/>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93033</xdr:rowOff>
    </xdr:from>
    <xdr:to>
      <xdr:col>50</xdr:col>
      <xdr:colOff>114300</xdr:colOff>
      <xdr:row>76</xdr:row>
      <xdr:rowOff>157063</xdr:rowOff>
    </xdr:to>
    <xdr:cxnSp macro="">
      <xdr:nvCxnSpPr>
        <xdr:cNvPr id="408" name="直線コネクタ 407">
          <a:extLst>
            <a:ext uri="{FF2B5EF4-FFF2-40B4-BE49-F238E27FC236}">
              <a16:creationId xmlns:a16="http://schemas.microsoft.com/office/drawing/2014/main" id="{CE64CEB0-932C-4E9B-95CD-66FEA0E4E5C6}"/>
            </a:ext>
          </a:extLst>
        </xdr:cNvPr>
        <xdr:cNvCxnSpPr/>
      </xdr:nvCxnSpPr>
      <xdr:spPr>
        <a:xfrm>
          <a:off x="8750300" y="13123233"/>
          <a:ext cx="889000" cy="6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C6FD4248-5D9E-4660-AB1C-478870888B23}"/>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4EB4FEF9-2E03-43BB-8E74-4FC49765A447}"/>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107000</xdr:rowOff>
    </xdr:from>
    <xdr:to>
      <xdr:col>45</xdr:col>
      <xdr:colOff>177800</xdr:colOff>
      <xdr:row>76</xdr:row>
      <xdr:rowOff>93033</xdr:rowOff>
    </xdr:to>
    <xdr:cxnSp macro="">
      <xdr:nvCxnSpPr>
        <xdr:cNvPr id="411" name="直線コネクタ 410">
          <a:extLst>
            <a:ext uri="{FF2B5EF4-FFF2-40B4-BE49-F238E27FC236}">
              <a16:creationId xmlns:a16="http://schemas.microsoft.com/office/drawing/2014/main" id="{E7480307-65EB-44FF-90FA-F1F4EF8F52F2}"/>
            </a:ext>
          </a:extLst>
        </xdr:cNvPr>
        <xdr:cNvCxnSpPr/>
      </xdr:nvCxnSpPr>
      <xdr:spPr>
        <a:xfrm>
          <a:off x="7861300" y="12965750"/>
          <a:ext cx="889000" cy="1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140E9E26-6675-4382-9A0C-7CB3F2783674}"/>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a:extLst>
            <a:ext uri="{FF2B5EF4-FFF2-40B4-BE49-F238E27FC236}">
              <a16:creationId xmlns:a16="http://schemas.microsoft.com/office/drawing/2014/main" id="{3AEA015F-D13B-480C-92C9-3E586CFA3AED}"/>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107000</xdr:rowOff>
    </xdr:from>
    <xdr:to>
      <xdr:col>41</xdr:col>
      <xdr:colOff>50800</xdr:colOff>
      <xdr:row>77</xdr:row>
      <xdr:rowOff>14264</xdr:rowOff>
    </xdr:to>
    <xdr:cxnSp macro="">
      <xdr:nvCxnSpPr>
        <xdr:cNvPr id="414" name="直線コネクタ 413">
          <a:extLst>
            <a:ext uri="{FF2B5EF4-FFF2-40B4-BE49-F238E27FC236}">
              <a16:creationId xmlns:a16="http://schemas.microsoft.com/office/drawing/2014/main" id="{084B9AF8-A25D-4E34-A8DC-68C1DB378A69}"/>
            </a:ext>
          </a:extLst>
        </xdr:cNvPr>
        <xdr:cNvCxnSpPr/>
      </xdr:nvCxnSpPr>
      <xdr:spPr>
        <a:xfrm flipV="1">
          <a:off x="6972300" y="12965750"/>
          <a:ext cx="8890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2116FDAD-999B-499B-B835-CB4421996909}"/>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79D85038-B466-4492-8C31-21B9225DE531}"/>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C6325D88-030D-42DE-ADB4-9A75693A75D5}"/>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a:extLst>
            <a:ext uri="{FF2B5EF4-FFF2-40B4-BE49-F238E27FC236}">
              <a16:creationId xmlns:a16="http://schemas.microsoft.com/office/drawing/2014/main" id="{FF18BBA6-BBBA-4BBB-802B-907C20F217B4}"/>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E05EAF4-9805-43EA-B728-EB026B149BE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9D4FD9E-5655-44B9-9BFB-C78E7A78336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83FC8FE-CA67-410E-B59A-491B85166DE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10A9BE6C-2DAE-44C4-8611-2A091CAC5BE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936FABC-34D6-4DDB-85C9-5D68DC5C401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140826</xdr:rowOff>
    </xdr:from>
    <xdr:to>
      <xdr:col>55</xdr:col>
      <xdr:colOff>50800</xdr:colOff>
      <xdr:row>78</xdr:row>
      <xdr:rowOff>70976</xdr:rowOff>
    </xdr:to>
    <xdr:sp macro="" textlink="">
      <xdr:nvSpPr>
        <xdr:cNvPr id="424" name="楕円 423">
          <a:extLst>
            <a:ext uri="{FF2B5EF4-FFF2-40B4-BE49-F238E27FC236}">
              <a16:creationId xmlns:a16="http://schemas.microsoft.com/office/drawing/2014/main" id="{CE3E1DF2-FF09-4702-B333-532AC1DEB229}"/>
            </a:ext>
          </a:extLst>
        </xdr:cNvPr>
        <xdr:cNvSpPr/>
      </xdr:nvSpPr>
      <xdr:spPr>
        <a:xfrm>
          <a:off x="10426700" y="133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163703</xdr:rowOff>
    </xdr:from>
    <xdr:ext cx="534377" cy="259045"/>
    <xdr:sp macro="" textlink="">
      <xdr:nvSpPr>
        <xdr:cNvPr id="425" name="普通建設事業費 （ うち新規整備　）該当値テキスト">
          <a:extLst>
            <a:ext uri="{FF2B5EF4-FFF2-40B4-BE49-F238E27FC236}">
              <a16:creationId xmlns:a16="http://schemas.microsoft.com/office/drawing/2014/main" id="{FE95466D-A277-4B6D-81DA-2F82BEDEE96C}"/>
            </a:ext>
          </a:extLst>
        </xdr:cNvPr>
        <xdr:cNvSpPr txBox="1"/>
      </xdr:nvSpPr>
      <xdr:spPr>
        <a:xfrm>
          <a:off x="10528300" y="131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106263</xdr:rowOff>
    </xdr:from>
    <xdr:to>
      <xdr:col>50</xdr:col>
      <xdr:colOff>165100</xdr:colOff>
      <xdr:row>77</xdr:row>
      <xdr:rowOff>36413</xdr:rowOff>
    </xdr:to>
    <xdr:sp macro="" textlink="">
      <xdr:nvSpPr>
        <xdr:cNvPr id="426" name="楕円 425">
          <a:extLst>
            <a:ext uri="{FF2B5EF4-FFF2-40B4-BE49-F238E27FC236}">
              <a16:creationId xmlns:a16="http://schemas.microsoft.com/office/drawing/2014/main" id="{D1FBCB01-C9B8-4CFC-A3A7-5432CF70ADBB}"/>
            </a:ext>
          </a:extLst>
        </xdr:cNvPr>
        <xdr:cNvSpPr/>
      </xdr:nvSpPr>
      <xdr:spPr>
        <a:xfrm>
          <a:off x="9588500" y="131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52940</xdr:rowOff>
    </xdr:from>
    <xdr:ext cx="534377" cy="259045"/>
    <xdr:sp macro="" textlink="">
      <xdr:nvSpPr>
        <xdr:cNvPr id="427" name="テキスト ボックス 426">
          <a:extLst>
            <a:ext uri="{FF2B5EF4-FFF2-40B4-BE49-F238E27FC236}">
              <a16:creationId xmlns:a16="http://schemas.microsoft.com/office/drawing/2014/main" id="{B42D35BA-D7B0-425D-9A0D-FFEE63246B94}"/>
            </a:ext>
          </a:extLst>
        </xdr:cNvPr>
        <xdr:cNvSpPr txBox="1"/>
      </xdr:nvSpPr>
      <xdr:spPr>
        <a:xfrm>
          <a:off x="9372111" y="129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42233</xdr:rowOff>
    </xdr:from>
    <xdr:to>
      <xdr:col>46</xdr:col>
      <xdr:colOff>38100</xdr:colOff>
      <xdr:row>76</xdr:row>
      <xdr:rowOff>143833</xdr:rowOff>
    </xdr:to>
    <xdr:sp macro="" textlink="">
      <xdr:nvSpPr>
        <xdr:cNvPr id="428" name="楕円 427">
          <a:extLst>
            <a:ext uri="{FF2B5EF4-FFF2-40B4-BE49-F238E27FC236}">
              <a16:creationId xmlns:a16="http://schemas.microsoft.com/office/drawing/2014/main" id="{3D748D24-1BC3-4846-96AE-90A1B0A3EE3D}"/>
            </a:ext>
          </a:extLst>
        </xdr:cNvPr>
        <xdr:cNvSpPr/>
      </xdr:nvSpPr>
      <xdr:spPr>
        <a:xfrm>
          <a:off x="8699500" y="13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160360</xdr:rowOff>
    </xdr:from>
    <xdr:ext cx="534377" cy="259045"/>
    <xdr:sp macro="" textlink="">
      <xdr:nvSpPr>
        <xdr:cNvPr id="429" name="テキスト ボックス 428">
          <a:extLst>
            <a:ext uri="{FF2B5EF4-FFF2-40B4-BE49-F238E27FC236}">
              <a16:creationId xmlns:a16="http://schemas.microsoft.com/office/drawing/2014/main" id="{064483AE-3592-4200-B51E-0D83FC2C40E7}"/>
            </a:ext>
          </a:extLst>
        </xdr:cNvPr>
        <xdr:cNvSpPr txBox="1"/>
      </xdr:nvSpPr>
      <xdr:spPr>
        <a:xfrm>
          <a:off x="8483111" y="128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56200</xdr:rowOff>
    </xdr:from>
    <xdr:to>
      <xdr:col>41</xdr:col>
      <xdr:colOff>101600</xdr:colOff>
      <xdr:row>75</xdr:row>
      <xdr:rowOff>157800</xdr:rowOff>
    </xdr:to>
    <xdr:sp macro="" textlink="">
      <xdr:nvSpPr>
        <xdr:cNvPr id="430" name="楕円 429">
          <a:extLst>
            <a:ext uri="{FF2B5EF4-FFF2-40B4-BE49-F238E27FC236}">
              <a16:creationId xmlns:a16="http://schemas.microsoft.com/office/drawing/2014/main" id="{2BEBA683-53A2-40BA-B8AE-00599DE3012A}"/>
            </a:ext>
          </a:extLst>
        </xdr:cNvPr>
        <xdr:cNvSpPr/>
      </xdr:nvSpPr>
      <xdr:spPr>
        <a:xfrm>
          <a:off x="7810500" y="129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2877</xdr:rowOff>
    </xdr:from>
    <xdr:ext cx="534377" cy="259045"/>
    <xdr:sp macro="" textlink="">
      <xdr:nvSpPr>
        <xdr:cNvPr id="431" name="テキスト ボックス 430">
          <a:extLst>
            <a:ext uri="{FF2B5EF4-FFF2-40B4-BE49-F238E27FC236}">
              <a16:creationId xmlns:a16="http://schemas.microsoft.com/office/drawing/2014/main" id="{0C29DA76-C8F5-4E0D-B156-60495FDCE363}"/>
            </a:ext>
          </a:extLst>
        </xdr:cNvPr>
        <xdr:cNvSpPr txBox="1"/>
      </xdr:nvSpPr>
      <xdr:spPr>
        <a:xfrm>
          <a:off x="7594111" y="126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134914</xdr:rowOff>
    </xdr:from>
    <xdr:to>
      <xdr:col>36</xdr:col>
      <xdr:colOff>165100</xdr:colOff>
      <xdr:row>77</xdr:row>
      <xdr:rowOff>65064</xdr:rowOff>
    </xdr:to>
    <xdr:sp macro="" textlink="">
      <xdr:nvSpPr>
        <xdr:cNvPr id="432" name="楕円 431">
          <a:extLst>
            <a:ext uri="{FF2B5EF4-FFF2-40B4-BE49-F238E27FC236}">
              <a16:creationId xmlns:a16="http://schemas.microsoft.com/office/drawing/2014/main" id="{CF7B49B4-EB4D-475A-8417-645214A82723}"/>
            </a:ext>
          </a:extLst>
        </xdr:cNvPr>
        <xdr:cNvSpPr/>
      </xdr:nvSpPr>
      <xdr:spPr>
        <a:xfrm>
          <a:off x="69215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81591</xdr:rowOff>
    </xdr:from>
    <xdr:ext cx="534377" cy="259045"/>
    <xdr:sp macro="" textlink="">
      <xdr:nvSpPr>
        <xdr:cNvPr id="433" name="テキスト ボックス 432">
          <a:extLst>
            <a:ext uri="{FF2B5EF4-FFF2-40B4-BE49-F238E27FC236}">
              <a16:creationId xmlns:a16="http://schemas.microsoft.com/office/drawing/2014/main" id="{68A687B1-1B16-4814-A10A-644973444F38}"/>
            </a:ext>
          </a:extLst>
        </xdr:cNvPr>
        <xdr:cNvSpPr txBox="1"/>
      </xdr:nvSpPr>
      <xdr:spPr>
        <a:xfrm>
          <a:off x="6705111" y="129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6325163-0A69-410B-B3D2-95E93A43C1F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58F79511-6440-49C9-8683-7F2083EABB9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9836E96C-5F70-46C0-B0A3-81721EB98F7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1DF092BB-CA52-4F46-A7D0-D94BB80C432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E1ED3C7D-5EDF-4243-BB3E-D5663424986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EA42EE6F-88C3-4378-9D21-C1EFB49F858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3F3CEB1B-FD15-4E98-8657-434395DA4BB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356EF5A4-CD40-414F-9B6C-CDD1CCE3816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7B99A734-DC2A-4512-882B-151B8ECAC6E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3FCAADAB-4C61-4C40-BB12-CB04EFE6BBC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C3EF9695-B775-43E4-BB12-4F9D52933E53}"/>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3795654E-3260-4C5F-A3DF-DA655B778073}"/>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5DDC819F-3D1E-4EDD-A476-CE3BAF7408E4}"/>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4DED4119-FD89-4F20-8491-41AF88D6C4C2}"/>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4990924-C065-46FA-932A-E698261F0859}"/>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65CA1C92-59E0-4F40-87FD-2E3FAB83991C}"/>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4481DE7E-D6E5-45B1-91DB-D20370D51036}"/>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C5A326D5-0E39-487A-A7F2-46C57D1EAFCD}"/>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46977214-9BBB-47DC-9473-E77BF52FF632}"/>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91D0812C-DF25-4C38-92DC-50CAE813F618}"/>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40A57420-8DD0-4560-BC75-10DC5E8B67D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5560297-4C21-482B-AAAA-AC2F53A62256}"/>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D67C3A60-989F-4252-B898-C625A7263F68}"/>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ACA66F40-918A-460D-A8C7-EF0B03BDF8B2}"/>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B9F2A35D-E099-48B0-A32F-EFDCF28B4BC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3FD6D7A8-3D01-4182-AB05-09039316762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23D7B440-ED5A-4849-AFF2-D5B2E215DD7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24CEFFA3-0406-40F9-87A4-F3F3D3260524}"/>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FA9B49DC-0C58-4252-B5AC-2037DCA60D75}"/>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55D3B502-D282-461B-A74F-827D22A04F99}"/>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9BE08D73-6A0B-4087-97F2-1A1A47DD5343}"/>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A30AA6E8-8A2C-43F2-BA7A-FB20C653A077}"/>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159488</xdr:rowOff>
    </xdr:from>
    <xdr:to>
      <xdr:col>55</xdr:col>
      <xdr:colOff>0</xdr:colOff>
      <xdr:row>96</xdr:row>
      <xdr:rowOff>166346</xdr:rowOff>
    </xdr:to>
    <xdr:cxnSp macro="">
      <xdr:nvCxnSpPr>
        <xdr:cNvPr id="466" name="直線コネクタ 465">
          <a:extLst>
            <a:ext uri="{FF2B5EF4-FFF2-40B4-BE49-F238E27FC236}">
              <a16:creationId xmlns:a16="http://schemas.microsoft.com/office/drawing/2014/main" id="{DC2AC642-5393-45A8-9DE3-1618EDC54F16}"/>
            </a:ext>
          </a:extLst>
        </xdr:cNvPr>
        <xdr:cNvCxnSpPr/>
      </xdr:nvCxnSpPr>
      <xdr:spPr>
        <a:xfrm flipV="1">
          <a:off x="9639300" y="1661868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CD13E6CA-EC91-4F59-9BC6-0BB548E1D9AE}"/>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5204194A-20DD-4922-8A73-8BE45503E1A8}"/>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109182</xdr:rowOff>
    </xdr:from>
    <xdr:to>
      <xdr:col>50</xdr:col>
      <xdr:colOff>114300</xdr:colOff>
      <xdr:row>96</xdr:row>
      <xdr:rowOff>166346</xdr:rowOff>
    </xdr:to>
    <xdr:cxnSp macro="">
      <xdr:nvCxnSpPr>
        <xdr:cNvPr id="469" name="直線コネクタ 468">
          <a:extLst>
            <a:ext uri="{FF2B5EF4-FFF2-40B4-BE49-F238E27FC236}">
              <a16:creationId xmlns:a16="http://schemas.microsoft.com/office/drawing/2014/main" id="{1F98039C-2041-4088-8B2D-766D4AC1A365}"/>
            </a:ext>
          </a:extLst>
        </xdr:cNvPr>
        <xdr:cNvCxnSpPr/>
      </xdr:nvCxnSpPr>
      <xdr:spPr>
        <a:xfrm>
          <a:off x="8750300" y="16396932"/>
          <a:ext cx="889000" cy="2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35BCA2D7-F543-480F-A1AC-C3327E0611B6}"/>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CA9F1A4F-7200-4DD8-AA6A-709F5DF0420D}"/>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109182</xdr:rowOff>
    </xdr:from>
    <xdr:to>
      <xdr:col>45</xdr:col>
      <xdr:colOff>177800</xdr:colOff>
      <xdr:row>95</xdr:row>
      <xdr:rowOff>112497</xdr:rowOff>
    </xdr:to>
    <xdr:cxnSp macro="">
      <xdr:nvCxnSpPr>
        <xdr:cNvPr id="472" name="直線コネクタ 471">
          <a:extLst>
            <a:ext uri="{FF2B5EF4-FFF2-40B4-BE49-F238E27FC236}">
              <a16:creationId xmlns:a16="http://schemas.microsoft.com/office/drawing/2014/main" id="{C7269090-9DC3-46B9-972E-1EA6D8A639A4}"/>
            </a:ext>
          </a:extLst>
        </xdr:cNvPr>
        <xdr:cNvCxnSpPr/>
      </xdr:nvCxnSpPr>
      <xdr:spPr>
        <a:xfrm flipV="1">
          <a:off x="7861300" y="1639693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EA4D79AD-21B8-481B-86AC-B09DB6848A86}"/>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a16="http://schemas.microsoft.com/office/drawing/2014/main" id="{E792849A-A550-4E3B-A134-C990F44FAF4A}"/>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112497</xdr:rowOff>
    </xdr:from>
    <xdr:to>
      <xdr:col>41</xdr:col>
      <xdr:colOff>50800</xdr:colOff>
      <xdr:row>96</xdr:row>
      <xdr:rowOff>92480</xdr:rowOff>
    </xdr:to>
    <xdr:cxnSp macro="">
      <xdr:nvCxnSpPr>
        <xdr:cNvPr id="475" name="直線コネクタ 474">
          <a:extLst>
            <a:ext uri="{FF2B5EF4-FFF2-40B4-BE49-F238E27FC236}">
              <a16:creationId xmlns:a16="http://schemas.microsoft.com/office/drawing/2014/main" id="{F1F54149-64BE-4D6D-AE77-D0410F6FA2A0}"/>
            </a:ext>
          </a:extLst>
        </xdr:cNvPr>
        <xdr:cNvCxnSpPr/>
      </xdr:nvCxnSpPr>
      <xdr:spPr>
        <a:xfrm flipV="1">
          <a:off x="6972300" y="16400247"/>
          <a:ext cx="889000" cy="1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C6697CDE-C730-4FFA-8943-15A277F46207}"/>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7" name="テキスト ボックス 476">
          <a:extLst>
            <a:ext uri="{FF2B5EF4-FFF2-40B4-BE49-F238E27FC236}">
              <a16:creationId xmlns:a16="http://schemas.microsoft.com/office/drawing/2014/main" id="{DFC2BC60-470B-414C-B95B-C035ED21418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2F01E80A-6091-4495-87B4-725974AFFE1C}"/>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9" name="テキスト ボックス 478">
          <a:extLst>
            <a:ext uri="{FF2B5EF4-FFF2-40B4-BE49-F238E27FC236}">
              <a16:creationId xmlns:a16="http://schemas.microsoft.com/office/drawing/2014/main" id="{FE4C3B98-2A23-4810-A951-16843695A28B}"/>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7F93902-8940-404C-B815-69A632A98A1D}"/>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BAAD3CBF-2DCE-47B7-9665-5798AFFBA8B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6D2F4712-14F6-4D97-82E3-7A68451B603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ACCD5D80-C4DB-484D-A2A8-4226E47CADB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C7E44306-A18C-4667-AB29-760E406764B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108688</xdr:rowOff>
    </xdr:from>
    <xdr:to>
      <xdr:col>55</xdr:col>
      <xdr:colOff>50800</xdr:colOff>
      <xdr:row>97</xdr:row>
      <xdr:rowOff>38838</xdr:rowOff>
    </xdr:to>
    <xdr:sp macro="" textlink="">
      <xdr:nvSpPr>
        <xdr:cNvPr id="485" name="楕円 484">
          <a:extLst>
            <a:ext uri="{FF2B5EF4-FFF2-40B4-BE49-F238E27FC236}">
              <a16:creationId xmlns:a16="http://schemas.microsoft.com/office/drawing/2014/main" id="{235D28B8-C936-4472-9497-1CBAEC5A8164}"/>
            </a:ext>
          </a:extLst>
        </xdr:cNvPr>
        <xdr:cNvSpPr/>
      </xdr:nvSpPr>
      <xdr:spPr>
        <a:xfrm>
          <a:off x="10426700" y="165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87115</xdr:rowOff>
    </xdr:from>
    <xdr:ext cx="534377" cy="259045"/>
    <xdr:sp macro="" textlink="">
      <xdr:nvSpPr>
        <xdr:cNvPr id="486" name="普通建設事業費 （ うち更新整備　）該当値テキスト">
          <a:extLst>
            <a:ext uri="{FF2B5EF4-FFF2-40B4-BE49-F238E27FC236}">
              <a16:creationId xmlns:a16="http://schemas.microsoft.com/office/drawing/2014/main" id="{512791DF-6574-475B-B6AF-A737308B1C54}"/>
            </a:ext>
          </a:extLst>
        </xdr:cNvPr>
        <xdr:cNvSpPr txBox="1"/>
      </xdr:nvSpPr>
      <xdr:spPr>
        <a:xfrm>
          <a:off x="10528300" y="165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115546</xdr:rowOff>
    </xdr:from>
    <xdr:to>
      <xdr:col>50</xdr:col>
      <xdr:colOff>165100</xdr:colOff>
      <xdr:row>97</xdr:row>
      <xdr:rowOff>45696</xdr:rowOff>
    </xdr:to>
    <xdr:sp macro="" textlink="">
      <xdr:nvSpPr>
        <xdr:cNvPr id="487" name="楕円 486">
          <a:extLst>
            <a:ext uri="{FF2B5EF4-FFF2-40B4-BE49-F238E27FC236}">
              <a16:creationId xmlns:a16="http://schemas.microsoft.com/office/drawing/2014/main" id="{BF6425A6-7468-4375-979C-AB6F918BC15C}"/>
            </a:ext>
          </a:extLst>
        </xdr:cNvPr>
        <xdr:cNvSpPr/>
      </xdr:nvSpPr>
      <xdr:spPr>
        <a:xfrm>
          <a:off x="9588500" y="165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36823</xdr:rowOff>
    </xdr:from>
    <xdr:ext cx="534377" cy="259045"/>
    <xdr:sp macro="" textlink="">
      <xdr:nvSpPr>
        <xdr:cNvPr id="488" name="テキスト ボックス 487">
          <a:extLst>
            <a:ext uri="{FF2B5EF4-FFF2-40B4-BE49-F238E27FC236}">
              <a16:creationId xmlns:a16="http://schemas.microsoft.com/office/drawing/2014/main" id="{DE67CBAD-B9AC-4DA0-AB7B-79E3E8921AD6}"/>
            </a:ext>
          </a:extLst>
        </xdr:cNvPr>
        <xdr:cNvSpPr txBox="1"/>
      </xdr:nvSpPr>
      <xdr:spPr>
        <a:xfrm>
          <a:off x="9372111" y="166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58382</xdr:rowOff>
    </xdr:from>
    <xdr:to>
      <xdr:col>46</xdr:col>
      <xdr:colOff>38100</xdr:colOff>
      <xdr:row>95</xdr:row>
      <xdr:rowOff>159982</xdr:rowOff>
    </xdr:to>
    <xdr:sp macro="" textlink="">
      <xdr:nvSpPr>
        <xdr:cNvPr id="489" name="楕円 488">
          <a:extLst>
            <a:ext uri="{FF2B5EF4-FFF2-40B4-BE49-F238E27FC236}">
              <a16:creationId xmlns:a16="http://schemas.microsoft.com/office/drawing/2014/main" id="{C0BC378A-80AE-43E4-82EA-09ED3012E6B8}"/>
            </a:ext>
          </a:extLst>
        </xdr:cNvPr>
        <xdr:cNvSpPr/>
      </xdr:nvSpPr>
      <xdr:spPr>
        <a:xfrm>
          <a:off x="8699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5059</xdr:rowOff>
    </xdr:from>
    <xdr:ext cx="534377" cy="259045"/>
    <xdr:sp macro="" textlink="">
      <xdr:nvSpPr>
        <xdr:cNvPr id="490" name="テキスト ボックス 489">
          <a:extLst>
            <a:ext uri="{FF2B5EF4-FFF2-40B4-BE49-F238E27FC236}">
              <a16:creationId xmlns:a16="http://schemas.microsoft.com/office/drawing/2014/main" id="{C714B7A8-354C-4264-A4F0-0F9AE6520D39}"/>
            </a:ext>
          </a:extLst>
        </xdr:cNvPr>
        <xdr:cNvSpPr txBox="1"/>
      </xdr:nvSpPr>
      <xdr:spPr>
        <a:xfrm>
          <a:off x="848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61697</xdr:rowOff>
    </xdr:from>
    <xdr:to>
      <xdr:col>41</xdr:col>
      <xdr:colOff>101600</xdr:colOff>
      <xdr:row>95</xdr:row>
      <xdr:rowOff>163297</xdr:rowOff>
    </xdr:to>
    <xdr:sp macro="" textlink="">
      <xdr:nvSpPr>
        <xdr:cNvPr id="491" name="楕円 490">
          <a:extLst>
            <a:ext uri="{FF2B5EF4-FFF2-40B4-BE49-F238E27FC236}">
              <a16:creationId xmlns:a16="http://schemas.microsoft.com/office/drawing/2014/main" id="{496C4C90-01BE-4315-BBCA-A2902F926748}"/>
            </a:ext>
          </a:extLst>
        </xdr:cNvPr>
        <xdr:cNvSpPr/>
      </xdr:nvSpPr>
      <xdr:spPr>
        <a:xfrm>
          <a:off x="7810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8374</xdr:rowOff>
    </xdr:from>
    <xdr:ext cx="534377" cy="259045"/>
    <xdr:sp macro="" textlink="">
      <xdr:nvSpPr>
        <xdr:cNvPr id="492" name="テキスト ボックス 491">
          <a:extLst>
            <a:ext uri="{FF2B5EF4-FFF2-40B4-BE49-F238E27FC236}">
              <a16:creationId xmlns:a16="http://schemas.microsoft.com/office/drawing/2014/main" id="{42D13F84-BC7C-4A22-8A61-0D09ED276B34}"/>
            </a:ext>
          </a:extLst>
        </xdr:cNvPr>
        <xdr:cNvSpPr txBox="1"/>
      </xdr:nvSpPr>
      <xdr:spPr>
        <a:xfrm>
          <a:off x="7594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41680</xdr:rowOff>
    </xdr:from>
    <xdr:to>
      <xdr:col>36</xdr:col>
      <xdr:colOff>165100</xdr:colOff>
      <xdr:row>96</xdr:row>
      <xdr:rowOff>143280</xdr:rowOff>
    </xdr:to>
    <xdr:sp macro="" textlink="">
      <xdr:nvSpPr>
        <xdr:cNvPr id="493" name="楕円 492">
          <a:extLst>
            <a:ext uri="{FF2B5EF4-FFF2-40B4-BE49-F238E27FC236}">
              <a16:creationId xmlns:a16="http://schemas.microsoft.com/office/drawing/2014/main" id="{DA4A2568-409A-4859-9472-0CB5B0C64777}"/>
            </a:ext>
          </a:extLst>
        </xdr:cNvPr>
        <xdr:cNvSpPr/>
      </xdr:nvSpPr>
      <xdr:spPr>
        <a:xfrm>
          <a:off x="6921500" y="165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159807</xdr:rowOff>
    </xdr:from>
    <xdr:ext cx="534377" cy="259045"/>
    <xdr:sp macro="" textlink="">
      <xdr:nvSpPr>
        <xdr:cNvPr id="494" name="テキスト ボックス 493">
          <a:extLst>
            <a:ext uri="{FF2B5EF4-FFF2-40B4-BE49-F238E27FC236}">
              <a16:creationId xmlns:a16="http://schemas.microsoft.com/office/drawing/2014/main" id="{6C5012D3-6088-4014-808C-611DB6B29F4C}"/>
            </a:ext>
          </a:extLst>
        </xdr:cNvPr>
        <xdr:cNvSpPr txBox="1"/>
      </xdr:nvSpPr>
      <xdr:spPr>
        <a:xfrm>
          <a:off x="6705111" y="162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93597964-903E-4368-9C65-63ADA49811E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29E8C202-FECB-4B3E-93F4-D96E428AF82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A73F5F13-A4B9-48D7-8EA9-06BCB0EC856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D846E957-C5C2-4D13-910B-1D67264C3DB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7D0117A7-21E8-4C27-A484-6E4D07212E1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A8F02B4B-B0E2-4183-87B4-60827BD3C8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932997A-4866-4383-93A0-851E7665C2A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3A499683-2B77-4CF9-9B13-C908531E331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FF721911-CFB7-4D77-9C7E-DCD5EDCE44B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1C6E4E8D-22AB-4BDF-A71C-E2872D750C0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AE0C4E33-BE36-4536-9988-C7FAAAFC2708}"/>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2C44EF2E-14B2-4EB0-8908-3FA5C02B20EC}"/>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C54FCEDA-A737-40BA-9BBD-6DA5EF5510AF}"/>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E79FA05B-2636-492B-94FC-E7E8AE6A8E5D}"/>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95D63E57-E55D-420B-8B7C-499A779D7DA1}"/>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D672BE2D-F18B-4AFA-9C09-D4AE8A27805E}"/>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3AD98074-F888-4734-84FE-8360E77BC488}"/>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347EC176-885B-42CA-8469-9591D4E1CE79}"/>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F993F7C7-91C8-47D6-BCDD-10447B355E5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DB169859-9F1F-49FA-A86B-C36BFEDF9009}"/>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42D6BB67-E0FE-40D9-B112-CED0521D96C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3B2A5E8B-AEF8-46B5-9476-20F52F8AEACD}"/>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2C34E3A5-50A9-4EEE-A9FF-A28A45F00E7E}"/>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3D217199-0AD8-4AB7-B084-077D09BE06A9}"/>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E309110B-E59F-440C-B7A9-1BD058416D3B}"/>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5B6FC603-5B6D-4A6C-A8D0-15AD34CDF231}"/>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72857</xdr:rowOff>
    </xdr:from>
    <xdr:to>
      <xdr:col>85</xdr:col>
      <xdr:colOff>127000</xdr:colOff>
      <xdr:row>38</xdr:row>
      <xdr:rowOff>95809</xdr:rowOff>
    </xdr:to>
    <xdr:cxnSp macro="">
      <xdr:nvCxnSpPr>
        <xdr:cNvPr id="521" name="直線コネクタ 520">
          <a:extLst>
            <a:ext uri="{FF2B5EF4-FFF2-40B4-BE49-F238E27FC236}">
              <a16:creationId xmlns:a16="http://schemas.microsoft.com/office/drawing/2014/main" id="{A24A3A67-420B-4393-829A-610B37DBA1F9}"/>
            </a:ext>
          </a:extLst>
        </xdr:cNvPr>
        <xdr:cNvCxnSpPr/>
      </xdr:nvCxnSpPr>
      <xdr:spPr>
        <a:xfrm flipV="1">
          <a:off x="15481300" y="6416507"/>
          <a:ext cx="838200" cy="19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2" name="災害復旧事業費平均値テキスト">
          <a:extLst>
            <a:ext uri="{FF2B5EF4-FFF2-40B4-BE49-F238E27FC236}">
              <a16:creationId xmlns:a16="http://schemas.microsoft.com/office/drawing/2014/main" id="{BA09A4C6-EF1D-46AF-BF15-118B5187E75A}"/>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A1CEC4A8-9A76-4E1D-A88D-97B883C4A838}"/>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26177</xdr:rowOff>
    </xdr:from>
    <xdr:to>
      <xdr:col>81</xdr:col>
      <xdr:colOff>50800</xdr:colOff>
      <xdr:row>38</xdr:row>
      <xdr:rowOff>95809</xdr:rowOff>
    </xdr:to>
    <xdr:cxnSp macro="">
      <xdr:nvCxnSpPr>
        <xdr:cNvPr id="524" name="直線コネクタ 523">
          <a:extLst>
            <a:ext uri="{FF2B5EF4-FFF2-40B4-BE49-F238E27FC236}">
              <a16:creationId xmlns:a16="http://schemas.microsoft.com/office/drawing/2014/main" id="{88407C9D-DF8D-4910-9435-C78AA8948F97}"/>
            </a:ext>
          </a:extLst>
        </xdr:cNvPr>
        <xdr:cNvCxnSpPr/>
      </xdr:nvCxnSpPr>
      <xdr:spPr>
        <a:xfrm>
          <a:off x="14592300" y="6541277"/>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3E6EBFD1-4D2D-4616-8AA0-593AF78E638F}"/>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D63BBFB6-3600-4384-B6ED-D248D9EAFA69}"/>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53289</xdr:rowOff>
    </xdr:from>
    <xdr:to>
      <xdr:col>76</xdr:col>
      <xdr:colOff>114300</xdr:colOff>
      <xdr:row>38</xdr:row>
      <xdr:rowOff>26177</xdr:rowOff>
    </xdr:to>
    <xdr:cxnSp macro="">
      <xdr:nvCxnSpPr>
        <xdr:cNvPr id="527" name="直線コネクタ 526">
          <a:extLst>
            <a:ext uri="{FF2B5EF4-FFF2-40B4-BE49-F238E27FC236}">
              <a16:creationId xmlns:a16="http://schemas.microsoft.com/office/drawing/2014/main" id="{BF364BBD-B9E8-4627-88B9-4AFCFA2E7A41}"/>
            </a:ext>
          </a:extLst>
        </xdr:cNvPr>
        <xdr:cNvCxnSpPr/>
      </xdr:nvCxnSpPr>
      <xdr:spPr>
        <a:xfrm>
          <a:off x="13703300" y="6396939"/>
          <a:ext cx="889000" cy="1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E8AF525B-C08E-43E2-A034-DF266D343276}"/>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31640F6A-5B6E-4B29-92A0-DA7B94FC0E3B}"/>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51003</xdr:rowOff>
    </xdr:from>
    <xdr:to>
      <xdr:col>71</xdr:col>
      <xdr:colOff>177800</xdr:colOff>
      <xdr:row>37</xdr:row>
      <xdr:rowOff>53289</xdr:rowOff>
    </xdr:to>
    <xdr:cxnSp macro="">
      <xdr:nvCxnSpPr>
        <xdr:cNvPr id="530" name="直線コネクタ 529">
          <a:extLst>
            <a:ext uri="{FF2B5EF4-FFF2-40B4-BE49-F238E27FC236}">
              <a16:creationId xmlns:a16="http://schemas.microsoft.com/office/drawing/2014/main" id="{7231AE14-8EAC-45DF-BB88-822D340B19C9}"/>
            </a:ext>
          </a:extLst>
        </xdr:cNvPr>
        <xdr:cNvCxnSpPr/>
      </xdr:nvCxnSpPr>
      <xdr:spPr>
        <a:xfrm>
          <a:off x="12814300" y="5708853"/>
          <a:ext cx="889000" cy="68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C5857A6B-5566-4E8D-AF58-DFEAA395598B}"/>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8A9A7865-4D44-49D8-B1A8-F80629F3ED53}"/>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A5978EBC-D8FB-462E-BE78-33AA9D28DB0C}"/>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4" name="テキスト ボックス 533">
          <a:extLst>
            <a:ext uri="{FF2B5EF4-FFF2-40B4-BE49-F238E27FC236}">
              <a16:creationId xmlns:a16="http://schemas.microsoft.com/office/drawing/2014/main" id="{C6204249-F342-442F-9535-06FA7E1B8D21}"/>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EC9ECB76-496E-45FA-9511-F938A0C2703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654B1C7-906B-4550-B0CD-FFBDC3E8C0B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AB00B82C-8979-45A2-8D98-D909A8C4A63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61C0F82A-2811-4634-9AFC-0F5A637F170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4DB27FA-DA28-4307-8800-F3C1E003472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22057</xdr:rowOff>
    </xdr:from>
    <xdr:to>
      <xdr:col>85</xdr:col>
      <xdr:colOff>177800</xdr:colOff>
      <xdr:row>37</xdr:row>
      <xdr:rowOff>123657</xdr:rowOff>
    </xdr:to>
    <xdr:sp macro="" textlink="">
      <xdr:nvSpPr>
        <xdr:cNvPr id="540" name="楕円 539">
          <a:extLst>
            <a:ext uri="{FF2B5EF4-FFF2-40B4-BE49-F238E27FC236}">
              <a16:creationId xmlns:a16="http://schemas.microsoft.com/office/drawing/2014/main" id="{0DF128CB-E7C3-4BA8-AB9D-7B4248A0764C}"/>
            </a:ext>
          </a:extLst>
        </xdr:cNvPr>
        <xdr:cNvSpPr/>
      </xdr:nvSpPr>
      <xdr:spPr>
        <a:xfrm>
          <a:off x="16268700" y="63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44934</xdr:rowOff>
    </xdr:from>
    <xdr:ext cx="469744" cy="259045"/>
    <xdr:sp macro="" textlink="">
      <xdr:nvSpPr>
        <xdr:cNvPr id="541" name="災害復旧事業費該当値テキスト">
          <a:extLst>
            <a:ext uri="{FF2B5EF4-FFF2-40B4-BE49-F238E27FC236}">
              <a16:creationId xmlns:a16="http://schemas.microsoft.com/office/drawing/2014/main" id="{3DED28A5-050F-44F6-B285-6F7591ED8F5F}"/>
            </a:ext>
          </a:extLst>
        </xdr:cNvPr>
        <xdr:cNvSpPr txBox="1"/>
      </xdr:nvSpPr>
      <xdr:spPr>
        <a:xfrm>
          <a:off x="16370300" y="621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45009</xdr:rowOff>
    </xdr:from>
    <xdr:to>
      <xdr:col>81</xdr:col>
      <xdr:colOff>101600</xdr:colOff>
      <xdr:row>38</xdr:row>
      <xdr:rowOff>146609</xdr:rowOff>
    </xdr:to>
    <xdr:sp macro="" textlink="">
      <xdr:nvSpPr>
        <xdr:cNvPr id="542" name="楕円 541">
          <a:extLst>
            <a:ext uri="{FF2B5EF4-FFF2-40B4-BE49-F238E27FC236}">
              <a16:creationId xmlns:a16="http://schemas.microsoft.com/office/drawing/2014/main" id="{696BEF33-3B6F-4757-963E-52B8C02ED73A}"/>
            </a:ext>
          </a:extLst>
        </xdr:cNvPr>
        <xdr:cNvSpPr/>
      </xdr:nvSpPr>
      <xdr:spPr>
        <a:xfrm>
          <a:off x="15430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137736</xdr:rowOff>
    </xdr:from>
    <xdr:ext cx="378565" cy="259045"/>
    <xdr:sp macro="" textlink="">
      <xdr:nvSpPr>
        <xdr:cNvPr id="543" name="テキスト ボックス 542">
          <a:extLst>
            <a:ext uri="{FF2B5EF4-FFF2-40B4-BE49-F238E27FC236}">
              <a16:creationId xmlns:a16="http://schemas.microsoft.com/office/drawing/2014/main" id="{024A7211-BAC4-4BB7-9A8E-AAFB9CEDBA95}"/>
            </a:ext>
          </a:extLst>
        </xdr:cNvPr>
        <xdr:cNvSpPr txBox="1"/>
      </xdr:nvSpPr>
      <xdr:spPr>
        <a:xfrm>
          <a:off x="15292017" y="66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146827</xdr:rowOff>
    </xdr:from>
    <xdr:to>
      <xdr:col>76</xdr:col>
      <xdr:colOff>165100</xdr:colOff>
      <xdr:row>38</xdr:row>
      <xdr:rowOff>76977</xdr:rowOff>
    </xdr:to>
    <xdr:sp macro="" textlink="">
      <xdr:nvSpPr>
        <xdr:cNvPr id="544" name="楕円 543">
          <a:extLst>
            <a:ext uri="{FF2B5EF4-FFF2-40B4-BE49-F238E27FC236}">
              <a16:creationId xmlns:a16="http://schemas.microsoft.com/office/drawing/2014/main" id="{B97CD129-DEA8-4202-8839-9EE230908487}"/>
            </a:ext>
          </a:extLst>
        </xdr:cNvPr>
        <xdr:cNvSpPr/>
      </xdr:nvSpPr>
      <xdr:spPr>
        <a:xfrm>
          <a:off x="14541500" y="6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68104</xdr:rowOff>
    </xdr:from>
    <xdr:ext cx="469744" cy="259045"/>
    <xdr:sp macro="" textlink="">
      <xdr:nvSpPr>
        <xdr:cNvPr id="545" name="テキスト ボックス 544">
          <a:extLst>
            <a:ext uri="{FF2B5EF4-FFF2-40B4-BE49-F238E27FC236}">
              <a16:creationId xmlns:a16="http://schemas.microsoft.com/office/drawing/2014/main" id="{338A05A6-DBC9-47B1-ADD0-C9ED086FAEA1}"/>
            </a:ext>
          </a:extLst>
        </xdr:cNvPr>
        <xdr:cNvSpPr txBox="1"/>
      </xdr:nvSpPr>
      <xdr:spPr>
        <a:xfrm>
          <a:off x="14357428" y="6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2489</xdr:rowOff>
    </xdr:from>
    <xdr:to>
      <xdr:col>72</xdr:col>
      <xdr:colOff>38100</xdr:colOff>
      <xdr:row>37</xdr:row>
      <xdr:rowOff>104089</xdr:rowOff>
    </xdr:to>
    <xdr:sp macro="" textlink="">
      <xdr:nvSpPr>
        <xdr:cNvPr id="546" name="楕円 545">
          <a:extLst>
            <a:ext uri="{FF2B5EF4-FFF2-40B4-BE49-F238E27FC236}">
              <a16:creationId xmlns:a16="http://schemas.microsoft.com/office/drawing/2014/main" id="{B0CE9DC7-22B6-4492-81D3-37EE5B1B9F62}"/>
            </a:ext>
          </a:extLst>
        </xdr:cNvPr>
        <xdr:cNvSpPr/>
      </xdr:nvSpPr>
      <xdr:spPr>
        <a:xfrm>
          <a:off x="13652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95216</xdr:rowOff>
    </xdr:from>
    <xdr:ext cx="469744" cy="259045"/>
    <xdr:sp macro="" textlink="">
      <xdr:nvSpPr>
        <xdr:cNvPr id="547" name="テキスト ボックス 546">
          <a:extLst>
            <a:ext uri="{FF2B5EF4-FFF2-40B4-BE49-F238E27FC236}">
              <a16:creationId xmlns:a16="http://schemas.microsoft.com/office/drawing/2014/main" id="{D26F83C9-8AE0-433F-BA0A-738DCAB1C0DC}"/>
            </a:ext>
          </a:extLst>
        </xdr:cNvPr>
        <xdr:cNvSpPr txBox="1"/>
      </xdr:nvSpPr>
      <xdr:spPr>
        <a:xfrm>
          <a:off x="13468428" y="64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203</xdr:rowOff>
    </xdr:from>
    <xdr:to>
      <xdr:col>67</xdr:col>
      <xdr:colOff>101600</xdr:colOff>
      <xdr:row>33</xdr:row>
      <xdr:rowOff>101803</xdr:rowOff>
    </xdr:to>
    <xdr:sp macro="" textlink="">
      <xdr:nvSpPr>
        <xdr:cNvPr id="548" name="楕円 547">
          <a:extLst>
            <a:ext uri="{FF2B5EF4-FFF2-40B4-BE49-F238E27FC236}">
              <a16:creationId xmlns:a16="http://schemas.microsoft.com/office/drawing/2014/main" id="{98B207A7-207D-4B67-BD56-EFC78BFA7C6A}"/>
            </a:ext>
          </a:extLst>
        </xdr:cNvPr>
        <xdr:cNvSpPr/>
      </xdr:nvSpPr>
      <xdr:spPr>
        <a:xfrm>
          <a:off x="12763500" y="56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118330</xdr:rowOff>
    </xdr:from>
    <xdr:ext cx="534377" cy="259045"/>
    <xdr:sp macro="" textlink="">
      <xdr:nvSpPr>
        <xdr:cNvPr id="549" name="テキスト ボックス 548">
          <a:extLst>
            <a:ext uri="{FF2B5EF4-FFF2-40B4-BE49-F238E27FC236}">
              <a16:creationId xmlns:a16="http://schemas.microsoft.com/office/drawing/2014/main" id="{1997225F-382D-4505-B8A3-F876B09E30D7}"/>
            </a:ext>
          </a:extLst>
        </xdr:cNvPr>
        <xdr:cNvSpPr txBox="1"/>
      </xdr:nvSpPr>
      <xdr:spPr>
        <a:xfrm>
          <a:off x="12547111" y="543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A22C6B9D-CEFA-4BCF-924C-00AE7DEAFA2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A771BD53-68F8-4BAF-9EF0-F17E5AFE41B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34D91349-EF5F-477A-9172-281252F20D0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F213400C-E918-4681-9CD5-0D134684B0D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6BB8EEC1-E48A-49F6-BC46-2F8EE7F1518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1D0FE30F-E486-4A7F-9491-F727E0B4D1C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CB3D1199-EF7B-4846-B9FD-8F23E0D1D49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89D4CA79-850A-4E92-AEBB-61A4DE980AB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3F757EA1-4A7E-48E1-8B5C-01C5D2C3A55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5E2BFEF5-134C-48E9-A6C1-0AFF861696BD}"/>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5262E9B5-175E-4FB5-BE6D-9DD08127B60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7EA68182-6CCA-4F1E-9851-545A9C2C903C}"/>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E0880C2B-EE8F-4BCD-8169-136A3E3D687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26602D55-B2E6-4AFF-A089-07E1417A396E}"/>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78E49DEA-5F92-4B3A-B8ED-2DADC876B7F8}"/>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635349FC-3238-471B-B774-CAAEB2ECBEAC}"/>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3DC95489-D7FB-4FEB-A057-104E88E428C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1A7A44CB-9048-499F-B6F8-DA17361CAB5B}"/>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30D65E98-D80D-4914-A995-27D23F6DB90A}"/>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6316523D-1725-4617-9B8E-9C8459DD167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676ED42E-2162-4631-BF91-E768A05F9028}"/>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3DB6AAA4-045D-4804-9E43-47C4F5853B4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C43560D0-4964-4445-A52C-B3DA7F3CB5E8}"/>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C9B892C-3BCC-469C-AFC3-6269D428178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29C6AEC8-0CFE-4836-9E7F-675551324AD2}"/>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3C62FED4-1AEC-4925-8F25-874F97325456}"/>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FBED7F4A-46B0-452F-B35A-8AC8D5CD230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ABC25B24-BFC7-4483-9201-576CA229E7E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3C1C9558-28A5-4690-90F5-2272FDB89771}"/>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7A151B56-2839-4A54-98BD-1BD0AD95AE19}"/>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B4CA4EE8-9372-4E20-AEB7-22002B4EE69B}"/>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A802A750-1414-4D1B-9C2C-ED7197B46F69}"/>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8642EDF3-A2CC-4E9C-B89C-8D9F96EAE7F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D8DDC704-9A9C-49F5-8D56-AA64E6F2F5AD}"/>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CF1A7A54-7877-4422-88F5-B8E3FE3B4A8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010ADC7-B714-4014-B9B3-39329424ADE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85B6FC2-542F-4415-9E9A-5E1107D642F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906192F-2D51-4331-BDC3-E924FB4A886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E08D3E4-F1CE-4EA1-9E02-07018828089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477BCE5C-983E-4048-BAE9-76E636AF609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B4906F06-8717-4D1A-9779-23291CF24BB5}"/>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AFF19C10-8B6C-4905-98B5-58C300D50837}"/>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D8019B68-F2A6-4EC0-B715-0CF1C3F45F76}"/>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A00BE20D-1D16-4568-A805-5F5258EA897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BBAF1C6D-BE4F-40CD-BCF0-4B466A6AB988}"/>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E3E04167-9C9A-43F1-B7F5-26B42545EB86}"/>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D2FEEABB-BE91-419A-8F32-C11AF245D28D}"/>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4F541520-912F-4A3A-8092-6F79D92EBBD6}"/>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DFC67A00-6042-4EAA-B9B5-864DC589E2B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BFE09E96-5518-4284-86A4-CDEDB215098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40CE07EF-3618-49C3-85D3-91FDC7C4AB9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9E23D29A-B510-4FFE-9925-A303C80A027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1B92822F-0CF4-4BD5-8190-F2C2CE3E37C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8338859B-DAEF-4632-9EE1-7AD6A9D25DF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371BCBE0-5194-4E99-8274-0203C744421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A56D442F-BE54-4BC6-BEF2-242C2619ECA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F58D1AD6-7281-4BEF-A887-8E7B31E0754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69417296-065C-4794-9333-DD5CADEBAFF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12220D9-7960-49E4-B320-ACC6EB7EBC3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9355E58D-45C9-467F-BE88-F4CED7E3E986}"/>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2E6E2F91-F17F-41AD-AB2F-3E6632AEF5E3}"/>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16ECFE3-99ED-4AD1-8D12-364682D11C5B}"/>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DB800723-E9A6-4A89-90EE-EB1D597CAA7A}"/>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C0CC18F5-421B-402B-8144-132DD787D30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F6B55191-AC25-4AB2-B779-F0D3614FC6DD}"/>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49C130BF-2592-4F37-A7A9-E97F8991950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42F96A7C-D42C-40F2-A81F-AF426EEB2D0D}"/>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F833BA51-2A3E-4146-B418-5B80F99CD32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5F1569C0-2B63-428E-BF63-3D26DBA8E9AB}"/>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3E7802D7-5537-4730-A6BE-7869E6EB44A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C8D1355F-03F9-4BCF-8C14-951BE20552A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EF0B888D-0FC4-443A-B5C5-D78DE41C2A8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6D40E1C8-C4B2-4C45-8C6A-B9A901D33FF7}"/>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5B03267E-D415-4997-8D4E-D8EB205ADAFD}"/>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B04960C0-28C8-44F6-92E5-E3AE37283CEB}"/>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7BA666D2-E224-43E2-8170-B6890E441FF7}"/>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F879C727-4141-4507-8E63-A6276C207BBC}"/>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70866</xdr:rowOff>
    </xdr:from>
    <xdr:to>
      <xdr:col>85</xdr:col>
      <xdr:colOff>127000</xdr:colOff>
      <xdr:row>73</xdr:row>
      <xdr:rowOff>112890</xdr:rowOff>
    </xdr:to>
    <xdr:cxnSp macro="">
      <xdr:nvCxnSpPr>
        <xdr:cNvPr id="627" name="直線コネクタ 626">
          <a:extLst>
            <a:ext uri="{FF2B5EF4-FFF2-40B4-BE49-F238E27FC236}">
              <a16:creationId xmlns:a16="http://schemas.microsoft.com/office/drawing/2014/main" id="{D1997A66-9230-42E8-B95B-D3092EBA047C}"/>
            </a:ext>
          </a:extLst>
        </xdr:cNvPr>
        <xdr:cNvCxnSpPr/>
      </xdr:nvCxnSpPr>
      <xdr:spPr>
        <a:xfrm flipV="1">
          <a:off x="15481300" y="12586716"/>
          <a:ext cx="8382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a:extLst>
            <a:ext uri="{FF2B5EF4-FFF2-40B4-BE49-F238E27FC236}">
              <a16:creationId xmlns:a16="http://schemas.microsoft.com/office/drawing/2014/main" id="{3D220246-7D93-425E-9B63-464CF7DB1E8B}"/>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A9CDEF44-EE7D-4990-AE5C-9415F60FA263}"/>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112890</xdr:rowOff>
    </xdr:from>
    <xdr:to>
      <xdr:col>81</xdr:col>
      <xdr:colOff>50800</xdr:colOff>
      <xdr:row>74</xdr:row>
      <xdr:rowOff>20295</xdr:rowOff>
    </xdr:to>
    <xdr:cxnSp macro="">
      <xdr:nvCxnSpPr>
        <xdr:cNvPr id="630" name="直線コネクタ 629">
          <a:extLst>
            <a:ext uri="{FF2B5EF4-FFF2-40B4-BE49-F238E27FC236}">
              <a16:creationId xmlns:a16="http://schemas.microsoft.com/office/drawing/2014/main" id="{A8BBBBEE-DA67-41A1-B002-BC7F2049A120}"/>
            </a:ext>
          </a:extLst>
        </xdr:cNvPr>
        <xdr:cNvCxnSpPr/>
      </xdr:nvCxnSpPr>
      <xdr:spPr>
        <a:xfrm flipV="1">
          <a:off x="14592300" y="12628740"/>
          <a:ext cx="889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BFDD7339-474F-461F-A6F2-ABEC2950ADD5}"/>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a:extLst>
            <a:ext uri="{FF2B5EF4-FFF2-40B4-BE49-F238E27FC236}">
              <a16:creationId xmlns:a16="http://schemas.microsoft.com/office/drawing/2014/main" id="{3CB316AF-3DEB-4C34-A9DB-8077EB8C8D2D}"/>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20295</xdr:rowOff>
    </xdr:from>
    <xdr:to>
      <xdr:col>76</xdr:col>
      <xdr:colOff>114300</xdr:colOff>
      <xdr:row>74</xdr:row>
      <xdr:rowOff>50317</xdr:rowOff>
    </xdr:to>
    <xdr:cxnSp macro="">
      <xdr:nvCxnSpPr>
        <xdr:cNvPr id="633" name="直線コネクタ 632">
          <a:extLst>
            <a:ext uri="{FF2B5EF4-FFF2-40B4-BE49-F238E27FC236}">
              <a16:creationId xmlns:a16="http://schemas.microsoft.com/office/drawing/2014/main" id="{F599C6CB-D8EC-4783-BB01-10993C0857C0}"/>
            </a:ext>
          </a:extLst>
        </xdr:cNvPr>
        <xdr:cNvCxnSpPr/>
      </xdr:nvCxnSpPr>
      <xdr:spPr>
        <a:xfrm flipV="1">
          <a:off x="13703300" y="12707595"/>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32529D6C-C392-4924-9E5B-EE7E428D51B2}"/>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D1F1553F-E3CE-4540-BCB5-3B7E81437ACF}"/>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47472</xdr:rowOff>
    </xdr:from>
    <xdr:to>
      <xdr:col>71</xdr:col>
      <xdr:colOff>177800</xdr:colOff>
      <xdr:row>74</xdr:row>
      <xdr:rowOff>50317</xdr:rowOff>
    </xdr:to>
    <xdr:cxnSp macro="">
      <xdr:nvCxnSpPr>
        <xdr:cNvPr id="636" name="直線コネクタ 635">
          <a:extLst>
            <a:ext uri="{FF2B5EF4-FFF2-40B4-BE49-F238E27FC236}">
              <a16:creationId xmlns:a16="http://schemas.microsoft.com/office/drawing/2014/main" id="{CB1A2824-BBCA-47ED-93A3-58576DBE0522}"/>
            </a:ext>
          </a:extLst>
        </xdr:cNvPr>
        <xdr:cNvCxnSpPr/>
      </xdr:nvCxnSpPr>
      <xdr:spPr>
        <a:xfrm>
          <a:off x="12814300" y="1273477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F06AF7E8-6088-424C-9566-8D972D56E641}"/>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F552D8D9-BB5E-4B6C-8BB3-E35B69047F78}"/>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C27B8431-0971-4D1A-937B-BB30A5D17F47}"/>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80E77813-161D-4FCF-975B-A007D155F48B}"/>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772B48D-FC83-459C-B933-92AB49EC5DE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9ABC8F7E-35A8-418B-A633-0332D9A9767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90BEE71-8FC4-4365-AB77-5C660FB165A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1217F8B-666B-451F-BDBE-836FFACDF3B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F52DAACF-5C75-4DDE-9140-2E512D103DF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20066</xdr:rowOff>
    </xdr:from>
    <xdr:to>
      <xdr:col>85</xdr:col>
      <xdr:colOff>177800</xdr:colOff>
      <xdr:row>73</xdr:row>
      <xdr:rowOff>121666</xdr:rowOff>
    </xdr:to>
    <xdr:sp macro="" textlink="">
      <xdr:nvSpPr>
        <xdr:cNvPr id="646" name="楕円 645">
          <a:extLst>
            <a:ext uri="{FF2B5EF4-FFF2-40B4-BE49-F238E27FC236}">
              <a16:creationId xmlns:a16="http://schemas.microsoft.com/office/drawing/2014/main" id="{117E48F9-760E-47D0-9571-8D5C28744056}"/>
            </a:ext>
          </a:extLst>
        </xdr:cNvPr>
        <xdr:cNvSpPr/>
      </xdr:nvSpPr>
      <xdr:spPr>
        <a:xfrm>
          <a:off x="16268700" y="125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42943</xdr:rowOff>
    </xdr:from>
    <xdr:ext cx="534377" cy="259045"/>
    <xdr:sp macro="" textlink="">
      <xdr:nvSpPr>
        <xdr:cNvPr id="647" name="公債費該当値テキスト">
          <a:extLst>
            <a:ext uri="{FF2B5EF4-FFF2-40B4-BE49-F238E27FC236}">
              <a16:creationId xmlns:a16="http://schemas.microsoft.com/office/drawing/2014/main" id="{4D14740D-003E-4774-BB4D-600EFF9AE633}"/>
            </a:ext>
          </a:extLst>
        </xdr:cNvPr>
        <xdr:cNvSpPr txBox="1"/>
      </xdr:nvSpPr>
      <xdr:spPr>
        <a:xfrm>
          <a:off x="16370300" y="123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62090</xdr:rowOff>
    </xdr:from>
    <xdr:to>
      <xdr:col>81</xdr:col>
      <xdr:colOff>101600</xdr:colOff>
      <xdr:row>73</xdr:row>
      <xdr:rowOff>163690</xdr:rowOff>
    </xdr:to>
    <xdr:sp macro="" textlink="">
      <xdr:nvSpPr>
        <xdr:cNvPr id="648" name="楕円 647">
          <a:extLst>
            <a:ext uri="{FF2B5EF4-FFF2-40B4-BE49-F238E27FC236}">
              <a16:creationId xmlns:a16="http://schemas.microsoft.com/office/drawing/2014/main" id="{B2A5F194-DD39-4EC4-91B6-ED7BD5CA085D}"/>
            </a:ext>
          </a:extLst>
        </xdr:cNvPr>
        <xdr:cNvSpPr/>
      </xdr:nvSpPr>
      <xdr:spPr>
        <a:xfrm>
          <a:off x="154305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8767</xdr:rowOff>
    </xdr:from>
    <xdr:ext cx="534377" cy="259045"/>
    <xdr:sp macro="" textlink="">
      <xdr:nvSpPr>
        <xdr:cNvPr id="649" name="テキスト ボックス 648">
          <a:extLst>
            <a:ext uri="{FF2B5EF4-FFF2-40B4-BE49-F238E27FC236}">
              <a16:creationId xmlns:a16="http://schemas.microsoft.com/office/drawing/2014/main" id="{7748B90A-0B32-422A-BD26-609A372C3659}"/>
            </a:ext>
          </a:extLst>
        </xdr:cNvPr>
        <xdr:cNvSpPr txBox="1"/>
      </xdr:nvSpPr>
      <xdr:spPr>
        <a:xfrm>
          <a:off x="15214111" y="123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140945</xdr:rowOff>
    </xdr:from>
    <xdr:to>
      <xdr:col>76</xdr:col>
      <xdr:colOff>165100</xdr:colOff>
      <xdr:row>74</xdr:row>
      <xdr:rowOff>71095</xdr:rowOff>
    </xdr:to>
    <xdr:sp macro="" textlink="">
      <xdr:nvSpPr>
        <xdr:cNvPr id="650" name="楕円 649">
          <a:extLst>
            <a:ext uri="{FF2B5EF4-FFF2-40B4-BE49-F238E27FC236}">
              <a16:creationId xmlns:a16="http://schemas.microsoft.com/office/drawing/2014/main" id="{2A99CA8D-DDF7-4886-AC74-838C54A88A90}"/>
            </a:ext>
          </a:extLst>
        </xdr:cNvPr>
        <xdr:cNvSpPr/>
      </xdr:nvSpPr>
      <xdr:spPr>
        <a:xfrm>
          <a:off x="14541500" y="126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87622</xdr:rowOff>
    </xdr:from>
    <xdr:ext cx="534377" cy="259045"/>
    <xdr:sp macro="" textlink="">
      <xdr:nvSpPr>
        <xdr:cNvPr id="651" name="テキスト ボックス 650">
          <a:extLst>
            <a:ext uri="{FF2B5EF4-FFF2-40B4-BE49-F238E27FC236}">
              <a16:creationId xmlns:a16="http://schemas.microsoft.com/office/drawing/2014/main" id="{A3411F3B-AE8B-46A3-8380-0151857D6BE2}"/>
            </a:ext>
          </a:extLst>
        </xdr:cNvPr>
        <xdr:cNvSpPr txBox="1"/>
      </xdr:nvSpPr>
      <xdr:spPr>
        <a:xfrm>
          <a:off x="14325111" y="124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170967</xdr:rowOff>
    </xdr:from>
    <xdr:to>
      <xdr:col>72</xdr:col>
      <xdr:colOff>38100</xdr:colOff>
      <xdr:row>74</xdr:row>
      <xdr:rowOff>101117</xdr:rowOff>
    </xdr:to>
    <xdr:sp macro="" textlink="">
      <xdr:nvSpPr>
        <xdr:cNvPr id="652" name="楕円 651">
          <a:extLst>
            <a:ext uri="{FF2B5EF4-FFF2-40B4-BE49-F238E27FC236}">
              <a16:creationId xmlns:a16="http://schemas.microsoft.com/office/drawing/2014/main" id="{59AFCB38-8634-45B5-AA88-5DD1FCE9DE37}"/>
            </a:ext>
          </a:extLst>
        </xdr:cNvPr>
        <xdr:cNvSpPr/>
      </xdr:nvSpPr>
      <xdr:spPr>
        <a:xfrm>
          <a:off x="13652500" y="126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117644</xdr:rowOff>
    </xdr:from>
    <xdr:ext cx="534377" cy="259045"/>
    <xdr:sp macro="" textlink="">
      <xdr:nvSpPr>
        <xdr:cNvPr id="653" name="テキスト ボックス 652">
          <a:extLst>
            <a:ext uri="{FF2B5EF4-FFF2-40B4-BE49-F238E27FC236}">
              <a16:creationId xmlns:a16="http://schemas.microsoft.com/office/drawing/2014/main" id="{FF4BD61D-7F17-4AB0-A447-B53F95FC4FB7}"/>
            </a:ext>
          </a:extLst>
        </xdr:cNvPr>
        <xdr:cNvSpPr txBox="1"/>
      </xdr:nvSpPr>
      <xdr:spPr>
        <a:xfrm>
          <a:off x="13436111" y="124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168122</xdr:rowOff>
    </xdr:from>
    <xdr:to>
      <xdr:col>67</xdr:col>
      <xdr:colOff>101600</xdr:colOff>
      <xdr:row>74</xdr:row>
      <xdr:rowOff>98272</xdr:rowOff>
    </xdr:to>
    <xdr:sp macro="" textlink="">
      <xdr:nvSpPr>
        <xdr:cNvPr id="654" name="楕円 653">
          <a:extLst>
            <a:ext uri="{FF2B5EF4-FFF2-40B4-BE49-F238E27FC236}">
              <a16:creationId xmlns:a16="http://schemas.microsoft.com/office/drawing/2014/main" id="{28C94861-42FF-43A8-B7DB-1A3081C80CA9}"/>
            </a:ext>
          </a:extLst>
        </xdr:cNvPr>
        <xdr:cNvSpPr/>
      </xdr:nvSpPr>
      <xdr:spPr>
        <a:xfrm>
          <a:off x="12763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114799</xdr:rowOff>
    </xdr:from>
    <xdr:ext cx="534377" cy="259045"/>
    <xdr:sp macro="" textlink="">
      <xdr:nvSpPr>
        <xdr:cNvPr id="655" name="テキスト ボックス 654">
          <a:extLst>
            <a:ext uri="{FF2B5EF4-FFF2-40B4-BE49-F238E27FC236}">
              <a16:creationId xmlns:a16="http://schemas.microsoft.com/office/drawing/2014/main" id="{2A20542D-8238-43FD-B4C3-1A57C24271A2}"/>
            </a:ext>
          </a:extLst>
        </xdr:cNvPr>
        <xdr:cNvSpPr txBox="1"/>
      </xdr:nvSpPr>
      <xdr:spPr>
        <a:xfrm>
          <a:off x="12547111" y="12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D3861586-4FF1-4C30-BB56-0F4F16AF407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BCBC6A52-FB5F-4437-A3CB-A1EEE7D3854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96A5A40C-A7E2-4133-A8CD-68CA4A9C43C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66720214-13C7-441A-9D86-EA36E0AAA1E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8EBF7CC0-808C-46DB-9426-E99F9AE1D04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1F93DBD-29DC-417D-82EF-65B2C62D443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8482923D-3130-448A-9397-F474F54D98C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CEBBB2D1-F2CE-4C56-BF2D-C6054C966EB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555ED831-A917-4294-AEFE-AEED897E804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2BF2BC20-3EB7-4088-BAF0-57436C28168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274D28F1-8EDF-47A4-A949-78B90CF478C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15DDBAA8-4BEB-498B-8A4A-B27337D17977}"/>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735CF86-6D43-4459-BF50-5FC0E316CBD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27AF481-99D8-4321-AE39-9A4F141F1D3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5E987D4C-6C8A-472A-B1C1-968A2BF5BDBB}"/>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E266698-17B4-4888-8126-38475D54B9B1}"/>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5A012D13-B4F4-4098-9662-5F85384156A8}"/>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7A528884-21F7-4276-A5DB-32699DBE862E}"/>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D348C379-1A18-4C56-8E90-1DCB4731F4C6}"/>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FEEF0FBF-4AE6-4C38-AFC9-023DACAA7CEB}"/>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DCF25104-4283-4D79-A4F2-3F937DFDCC6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F87BB470-892F-4C72-8B86-E2FA24B881A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6359AE4-731E-487D-B7AB-B86CD1D3308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13DF7E26-B86F-424A-95DD-111A4A6FDA9C}"/>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F2B9B774-12E0-4F69-A242-D5F0C3BF4BD6}"/>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1385E651-4D18-4A82-8E1E-85DF709C2551}"/>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C7B5D812-426B-4AEF-9533-A6DC922F46BB}"/>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D3AD1623-D1BF-4DAC-AD3E-5D697EC933C9}"/>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169100</xdr:rowOff>
    </xdr:from>
    <xdr:to>
      <xdr:col>85</xdr:col>
      <xdr:colOff>127000</xdr:colOff>
      <xdr:row>98</xdr:row>
      <xdr:rowOff>79959</xdr:rowOff>
    </xdr:to>
    <xdr:cxnSp macro="">
      <xdr:nvCxnSpPr>
        <xdr:cNvPr id="684" name="直線コネクタ 683">
          <a:extLst>
            <a:ext uri="{FF2B5EF4-FFF2-40B4-BE49-F238E27FC236}">
              <a16:creationId xmlns:a16="http://schemas.microsoft.com/office/drawing/2014/main" id="{BEF42264-BD20-4364-9C4B-88E249FADA57}"/>
            </a:ext>
          </a:extLst>
        </xdr:cNvPr>
        <xdr:cNvCxnSpPr/>
      </xdr:nvCxnSpPr>
      <xdr:spPr>
        <a:xfrm>
          <a:off x="15481300" y="16628300"/>
          <a:ext cx="838200" cy="2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FC489FFE-8D7E-4542-82CF-80B5114F6673}"/>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8065CD26-93A8-4B46-A6D2-E096AD4417CD}"/>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169100</xdr:rowOff>
    </xdr:from>
    <xdr:to>
      <xdr:col>81</xdr:col>
      <xdr:colOff>50800</xdr:colOff>
      <xdr:row>97</xdr:row>
      <xdr:rowOff>169990</xdr:rowOff>
    </xdr:to>
    <xdr:cxnSp macro="">
      <xdr:nvCxnSpPr>
        <xdr:cNvPr id="687" name="直線コネクタ 686">
          <a:extLst>
            <a:ext uri="{FF2B5EF4-FFF2-40B4-BE49-F238E27FC236}">
              <a16:creationId xmlns:a16="http://schemas.microsoft.com/office/drawing/2014/main" id="{253E179C-554F-4C41-A93E-E7A756AA9C0B}"/>
            </a:ext>
          </a:extLst>
        </xdr:cNvPr>
        <xdr:cNvCxnSpPr/>
      </xdr:nvCxnSpPr>
      <xdr:spPr>
        <a:xfrm flipV="1">
          <a:off x="14592300" y="16628300"/>
          <a:ext cx="889000" cy="17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CBE6308A-4D63-4C4F-935D-27A469AF673C}"/>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E9B959A5-FADC-4466-A98C-FAFCEF370664}"/>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169990</xdr:rowOff>
    </xdr:from>
    <xdr:to>
      <xdr:col>76</xdr:col>
      <xdr:colOff>114300</xdr:colOff>
      <xdr:row>98</xdr:row>
      <xdr:rowOff>22161</xdr:rowOff>
    </xdr:to>
    <xdr:cxnSp macro="">
      <xdr:nvCxnSpPr>
        <xdr:cNvPr id="690" name="直線コネクタ 689">
          <a:extLst>
            <a:ext uri="{FF2B5EF4-FFF2-40B4-BE49-F238E27FC236}">
              <a16:creationId xmlns:a16="http://schemas.microsoft.com/office/drawing/2014/main" id="{8F2302F6-7AB5-434B-B075-6CE516404B9E}"/>
            </a:ext>
          </a:extLst>
        </xdr:cNvPr>
        <xdr:cNvCxnSpPr/>
      </xdr:nvCxnSpPr>
      <xdr:spPr>
        <a:xfrm flipV="1">
          <a:off x="13703300" y="16800640"/>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1F545DA6-1F71-4452-BDD1-6A8AF537027F}"/>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F6ACC7E-0B46-4D42-91BB-784EC757D155}"/>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22161</xdr:rowOff>
    </xdr:from>
    <xdr:to>
      <xdr:col>71</xdr:col>
      <xdr:colOff>177800</xdr:colOff>
      <xdr:row>98</xdr:row>
      <xdr:rowOff>22276</xdr:rowOff>
    </xdr:to>
    <xdr:cxnSp macro="">
      <xdr:nvCxnSpPr>
        <xdr:cNvPr id="693" name="直線コネクタ 692">
          <a:extLst>
            <a:ext uri="{FF2B5EF4-FFF2-40B4-BE49-F238E27FC236}">
              <a16:creationId xmlns:a16="http://schemas.microsoft.com/office/drawing/2014/main" id="{E39EBFB9-BF2F-4267-81B4-5CE9A174B49E}"/>
            </a:ext>
          </a:extLst>
        </xdr:cNvPr>
        <xdr:cNvCxnSpPr/>
      </xdr:nvCxnSpPr>
      <xdr:spPr>
        <a:xfrm flipV="1">
          <a:off x="12814300" y="168242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DAAA75CA-FB00-423B-917A-4646819C676C}"/>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1B0CE556-633B-4CD4-9F1A-724449E77F8E}"/>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773E64F9-714F-4DCD-9094-156F44E324BF}"/>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7" name="テキスト ボックス 696">
          <a:extLst>
            <a:ext uri="{FF2B5EF4-FFF2-40B4-BE49-F238E27FC236}">
              <a16:creationId xmlns:a16="http://schemas.microsoft.com/office/drawing/2014/main" id="{E05B9EE1-C8C3-4B37-B1F9-401FB9C54812}"/>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2D02797-F5E9-4D8E-A387-2C45A58577C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FBEF922-872A-4A99-94CF-3FCE3DDAE67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50DF3EB4-1449-4495-9692-B4F414D3847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218D6385-7D9C-4D61-BC47-F1F05EDA645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8F84DEDA-B9CE-44D6-858C-CF566A8C5A0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29159</xdr:rowOff>
    </xdr:from>
    <xdr:to>
      <xdr:col>85</xdr:col>
      <xdr:colOff>177800</xdr:colOff>
      <xdr:row>98</xdr:row>
      <xdr:rowOff>130759</xdr:rowOff>
    </xdr:to>
    <xdr:sp macro="" textlink="">
      <xdr:nvSpPr>
        <xdr:cNvPr id="703" name="楕円 702">
          <a:extLst>
            <a:ext uri="{FF2B5EF4-FFF2-40B4-BE49-F238E27FC236}">
              <a16:creationId xmlns:a16="http://schemas.microsoft.com/office/drawing/2014/main" id="{EE0298EF-05C7-4E21-8E5D-CB7992781D3F}"/>
            </a:ext>
          </a:extLst>
        </xdr:cNvPr>
        <xdr:cNvSpPr/>
      </xdr:nvSpPr>
      <xdr:spPr>
        <a:xfrm>
          <a:off x="16268700" y="168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7586</xdr:rowOff>
    </xdr:from>
    <xdr:ext cx="534377" cy="259045"/>
    <xdr:sp macro="" textlink="">
      <xdr:nvSpPr>
        <xdr:cNvPr id="704" name="積立金該当値テキスト">
          <a:extLst>
            <a:ext uri="{FF2B5EF4-FFF2-40B4-BE49-F238E27FC236}">
              <a16:creationId xmlns:a16="http://schemas.microsoft.com/office/drawing/2014/main" id="{CF62D9E6-5B2E-46AA-B292-BAD1F2373204}"/>
            </a:ext>
          </a:extLst>
        </xdr:cNvPr>
        <xdr:cNvSpPr txBox="1"/>
      </xdr:nvSpPr>
      <xdr:spPr>
        <a:xfrm>
          <a:off x="16370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118300</xdr:rowOff>
    </xdr:from>
    <xdr:to>
      <xdr:col>81</xdr:col>
      <xdr:colOff>101600</xdr:colOff>
      <xdr:row>97</xdr:row>
      <xdr:rowOff>48450</xdr:rowOff>
    </xdr:to>
    <xdr:sp macro="" textlink="">
      <xdr:nvSpPr>
        <xdr:cNvPr id="705" name="楕円 704">
          <a:extLst>
            <a:ext uri="{FF2B5EF4-FFF2-40B4-BE49-F238E27FC236}">
              <a16:creationId xmlns:a16="http://schemas.microsoft.com/office/drawing/2014/main" id="{3B56BB9B-06E9-49A9-9692-24DBD142C6C2}"/>
            </a:ext>
          </a:extLst>
        </xdr:cNvPr>
        <xdr:cNvSpPr/>
      </xdr:nvSpPr>
      <xdr:spPr>
        <a:xfrm>
          <a:off x="15430500" y="165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64977</xdr:rowOff>
    </xdr:from>
    <xdr:ext cx="534377" cy="259045"/>
    <xdr:sp macro="" textlink="">
      <xdr:nvSpPr>
        <xdr:cNvPr id="706" name="テキスト ボックス 705">
          <a:extLst>
            <a:ext uri="{FF2B5EF4-FFF2-40B4-BE49-F238E27FC236}">
              <a16:creationId xmlns:a16="http://schemas.microsoft.com/office/drawing/2014/main" id="{8A75C6D1-731E-4F61-945F-D2E76D49FA54}"/>
            </a:ext>
          </a:extLst>
        </xdr:cNvPr>
        <xdr:cNvSpPr txBox="1"/>
      </xdr:nvSpPr>
      <xdr:spPr>
        <a:xfrm>
          <a:off x="15214111" y="163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119190</xdr:rowOff>
    </xdr:from>
    <xdr:to>
      <xdr:col>76</xdr:col>
      <xdr:colOff>165100</xdr:colOff>
      <xdr:row>98</xdr:row>
      <xdr:rowOff>49340</xdr:rowOff>
    </xdr:to>
    <xdr:sp macro="" textlink="">
      <xdr:nvSpPr>
        <xdr:cNvPr id="707" name="楕円 706">
          <a:extLst>
            <a:ext uri="{FF2B5EF4-FFF2-40B4-BE49-F238E27FC236}">
              <a16:creationId xmlns:a16="http://schemas.microsoft.com/office/drawing/2014/main" id="{8B445CED-4955-4818-BA33-87437A87AE7E}"/>
            </a:ext>
          </a:extLst>
        </xdr:cNvPr>
        <xdr:cNvSpPr/>
      </xdr:nvSpPr>
      <xdr:spPr>
        <a:xfrm>
          <a:off x="145415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40467</xdr:rowOff>
    </xdr:from>
    <xdr:ext cx="534377" cy="259045"/>
    <xdr:sp macro="" textlink="">
      <xdr:nvSpPr>
        <xdr:cNvPr id="708" name="テキスト ボックス 707">
          <a:extLst>
            <a:ext uri="{FF2B5EF4-FFF2-40B4-BE49-F238E27FC236}">
              <a16:creationId xmlns:a16="http://schemas.microsoft.com/office/drawing/2014/main" id="{FB1AA382-A5BA-4318-A2E9-F263AD0AED27}"/>
            </a:ext>
          </a:extLst>
        </xdr:cNvPr>
        <xdr:cNvSpPr txBox="1"/>
      </xdr:nvSpPr>
      <xdr:spPr>
        <a:xfrm>
          <a:off x="14325111" y="168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142811</xdr:rowOff>
    </xdr:from>
    <xdr:to>
      <xdr:col>72</xdr:col>
      <xdr:colOff>38100</xdr:colOff>
      <xdr:row>98</xdr:row>
      <xdr:rowOff>72961</xdr:rowOff>
    </xdr:to>
    <xdr:sp macro="" textlink="">
      <xdr:nvSpPr>
        <xdr:cNvPr id="709" name="楕円 708">
          <a:extLst>
            <a:ext uri="{FF2B5EF4-FFF2-40B4-BE49-F238E27FC236}">
              <a16:creationId xmlns:a16="http://schemas.microsoft.com/office/drawing/2014/main" id="{08A5EC19-1170-4112-998B-635AD9745AB9}"/>
            </a:ext>
          </a:extLst>
        </xdr:cNvPr>
        <xdr:cNvSpPr/>
      </xdr:nvSpPr>
      <xdr:spPr>
        <a:xfrm>
          <a:off x="13652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64088</xdr:rowOff>
    </xdr:from>
    <xdr:ext cx="534377" cy="259045"/>
    <xdr:sp macro="" textlink="">
      <xdr:nvSpPr>
        <xdr:cNvPr id="710" name="テキスト ボックス 709">
          <a:extLst>
            <a:ext uri="{FF2B5EF4-FFF2-40B4-BE49-F238E27FC236}">
              <a16:creationId xmlns:a16="http://schemas.microsoft.com/office/drawing/2014/main" id="{3B85E367-1179-4CC9-A123-6B562BB3AB5A}"/>
            </a:ext>
          </a:extLst>
        </xdr:cNvPr>
        <xdr:cNvSpPr txBox="1"/>
      </xdr:nvSpPr>
      <xdr:spPr>
        <a:xfrm>
          <a:off x="13436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142926</xdr:rowOff>
    </xdr:from>
    <xdr:to>
      <xdr:col>67</xdr:col>
      <xdr:colOff>101600</xdr:colOff>
      <xdr:row>98</xdr:row>
      <xdr:rowOff>73076</xdr:rowOff>
    </xdr:to>
    <xdr:sp macro="" textlink="">
      <xdr:nvSpPr>
        <xdr:cNvPr id="711" name="楕円 710">
          <a:extLst>
            <a:ext uri="{FF2B5EF4-FFF2-40B4-BE49-F238E27FC236}">
              <a16:creationId xmlns:a16="http://schemas.microsoft.com/office/drawing/2014/main" id="{20C29563-83DF-4D54-975F-93BA9AD9B655}"/>
            </a:ext>
          </a:extLst>
        </xdr:cNvPr>
        <xdr:cNvSpPr/>
      </xdr:nvSpPr>
      <xdr:spPr>
        <a:xfrm>
          <a:off x="12763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89603</xdr:rowOff>
    </xdr:from>
    <xdr:ext cx="534377" cy="259045"/>
    <xdr:sp macro="" textlink="">
      <xdr:nvSpPr>
        <xdr:cNvPr id="712" name="テキスト ボックス 711">
          <a:extLst>
            <a:ext uri="{FF2B5EF4-FFF2-40B4-BE49-F238E27FC236}">
              <a16:creationId xmlns:a16="http://schemas.microsoft.com/office/drawing/2014/main" id="{6DFE516D-4FD5-44DC-996C-5DB1B5061DC8}"/>
            </a:ext>
          </a:extLst>
        </xdr:cNvPr>
        <xdr:cNvSpPr txBox="1"/>
      </xdr:nvSpPr>
      <xdr:spPr>
        <a:xfrm>
          <a:off x="12547111" y="16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533F2A8C-F76B-4C9A-A4A6-FF1002B1FA6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77023681-AFF5-469D-A4ED-C082DBC6A4F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1A1967BE-5FCC-458B-8B85-23A5A773E7B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4FE0BB0E-89B0-4AD6-A378-82DF4761702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983343E2-F824-42A0-A329-C5CE6292324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15F41014-A5D0-45A8-A02D-0DD416ADCDE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AB2ADCCA-7A7A-411C-8459-7FD7FE9E402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DDB299F9-3E80-461D-9866-9A1DD87A2D9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A3E9DDE2-B257-4B20-8F2D-34E15365CC5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AC651385-513E-4A33-9059-EB1E2248367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D45FAD9D-4CBD-43B5-B10B-12AE7894C3F4}"/>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3E118017-AB7A-49D1-A411-3070F599CA32}"/>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BD64F0C8-D2A7-404B-B253-FED57C37D83B}"/>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DD2256-09AC-48AA-9198-63B4427888F4}"/>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72F73AC1-1F3C-4FAD-86E9-B5DEA86221CA}"/>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F68CA27B-FC8A-4710-86B9-DF7E3D7EF46E}"/>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8CEE6CE5-70B9-40C6-8FEE-DA5311039043}"/>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515A547C-4719-420F-BD7F-BEB4CACA1BE8}"/>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AAFAF03B-2BC7-4790-96B6-A6C8611F4F9B}"/>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44CCEA98-8A6B-429A-9BAF-0AA3C83B5955}"/>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DF73E8ED-7981-4A11-AB9F-02D0B1F3B1CC}"/>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89EADEC1-06C4-4CDC-8849-12A43F32B24B}"/>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7D07A061-E45C-46AA-AE5A-1043945AF85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3B322507-B9FA-43D4-999A-2CDFFDB384A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62CCB374-175D-468E-B421-F2444978814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28D7636B-AFF6-44F2-B2CF-542983EAF21D}"/>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39F90149-87F5-484B-9EB3-D07B6D8153C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130AE9C4-71B5-4DAB-ABC9-954B0EE976FB}"/>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79763451-7FFE-47FE-94D2-D103275A4667}"/>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D18B1F50-E889-4341-BADA-36BE221F98DC}"/>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113737</xdr:rowOff>
    </xdr:from>
    <xdr:to>
      <xdr:col>116</xdr:col>
      <xdr:colOff>63500</xdr:colOff>
      <xdr:row>38</xdr:row>
      <xdr:rowOff>130164</xdr:rowOff>
    </xdr:to>
    <xdr:cxnSp macro="">
      <xdr:nvCxnSpPr>
        <xdr:cNvPr id="743" name="直線コネクタ 742">
          <a:extLst>
            <a:ext uri="{FF2B5EF4-FFF2-40B4-BE49-F238E27FC236}">
              <a16:creationId xmlns:a16="http://schemas.microsoft.com/office/drawing/2014/main" id="{204571B5-B489-4C4E-BCDE-B50DFB0F79EE}"/>
            </a:ext>
          </a:extLst>
        </xdr:cNvPr>
        <xdr:cNvCxnSpPr/>
      </xdr:nvCxnSpPr>
      <xdr:spPr>
        <a:xfrm flipV="1">
          <a:off x="21323300" y="6628837"/>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2A723B6C-43B4-4917-BB11-87DF9F51EE82}"/>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1EEB72B3-573C-4844-898C-1B6CA4799D88}"/>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130164</xdr:rowOff>
    </xdr:from>
    <xdr:to>
      <xdr:col>111</xdr:col>
      <xdr:colOff>177800</xdr:colOff>
      <xdr:row>39</xdr:row>
      <xdr:rowOff>23440</xdr:rowOff>
    </xdr:to>
    <xdr:cxnSp macro="">
      <xdr:nvCxnSpPr>
        <xdr:cNvPr id="746" name="直線コネクタ 745">
          <a:extLst>
            <a:ext uri="{FF2B5EF4-FFF2-40B4-BE49-F238E27FC236}">
              <a16:creationId xmlns:a16="http://schemas.microsoft.com/office/drawing/2014/main" id="{0FA2039C-0810-4527-8AEC-DB1A596750A8}"/>
            </a:ext>
          </a:extLst>
        </xdr:cNvPr>
        <xdr:cNvCxnSpPr/>
      </xdr:nvCxnSpPr>
      <xdr:spPr>
        <a:xfrm flipV="1">
          <a:off x="20434300" y="6645264"/>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81032B4D-B4AA-4B70-AA8C-8F2F5AB38DDA}"/>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BE86A1FC-D1CC-4180-A499-39A1A69543AB}"/>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23440</xdr:rowOff>
    </xdr:from>
    <xdr:to>
      <xdr:col>107</xdr:col>
      <xdr:colOff>50800</xdr:colOff>
      <xdr:row>39</xdr:row>
      <xdr:rowOff>78043</xdr:rowOff>
    </xdr:to>
    <xdr:cxnSp macro="">
      <xdr:nvCxnSpPr>
        <xdr:cNvPr id="749" name="直線コネクタ 748">
          <a:extLst>
            <a:ext uri="{FF2B5EF4-FFF2-40B4-BE49-F238E27FC236}">
              <a16:creationId xmlns:a16="http://schemas.microsoft.com/office/drawing/2014/main" id="{661D3FF9-0192-449D-BA93-15C0CC97E2D4}"/>
            </a:ext>
          </a:extLst>
        </xdr:cNvPr>
        <xdr:cNvCxnSpPr/>
      </xdr:nvCxnSpPr>
      <xdr:spPr>
        <a:xfrm flipV="1">
          <a:off x="19545300" y="6709990"/>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79F4C5BD-D3D8-4E0B-86B9-83482D00CFA7}"/>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a16="http://schemas.microsoft.com/office/drawing/2014/main" id="{B5F64F70-3E21-4489-BEAF-37B6769C37F5}"/>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78043</xdr:rowOff>
    </xdr:from>
    <xdr:to>
      <xdr:col>102</xdr:col>
      <xdr:colOff>114300</xdr:colOff>
      <xdr:row>39</xdr:row>
      <xdr:rowOff>89375</xdr:rowOff>
    </xdr:to>
    <xdr:cxnSp macro="">
      <xdr:nvCxnSpPr>
        <xdr:cNvPr id="752" name="直線コネクタ 751">
          <a:extLst>
            <a:ext uri="{FF2B5EF4-FFF2-40B4-BE49-F238E27FC236}">
              <a16:creationId xmlns:a16="http://schemas.microsoft.com/office/drawing/2014/main" id="{DCEAE7D8-6E40-4645-8407-A445E325E5F1}"/>
            </a:ext>
          </a:extLst>
        </xdr:cNvPr>
        <xdr:cNvCxnSpPr/>
      </xdr:nvCxnSpPr>
      <xdr:spPr>
        <a:xfrm flipV="1">
          <a:off x="18656300" y="6764593"/>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DB70EDF8-98A0-4A51-9BB0-2B8B1FAA6B9D}"/>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A4C0BE7D-CB99-4529-B892-415D9D560DBD}"/>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3F16B358-433A-4BFD-B01D-04AA176F626F}"/>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a:extLst>
            <a:ext uri="{FF2B5EF4-FFF2-40B4-BE49-F238E27FC236}">
              <a16:creationId xmlns:a16="http://schemas.microsoft.com/office/drawing/2014/main" id="{7B458216-005E-4259-A38C-B533AA1BCF3C}"/>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2ED1765C-6283-4D54-AE99-68474945DBB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9C810F7-7A05-49E6-9C12-47761F69062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7F32F36-2571-4130-B876-2FF2720A5C0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98F2E6B-6DC0-442F-8B81-ACC23F93228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DB523294-F7CC-4018-9DCE-18126A535C1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62937</xdr:rowOff>
    </xdr:from>
    <xdr:to>
      <xdr:col>116</xdr:col>
      <xdr:colOff>114300</xdr:colOff>
      <xdr:row>38</xdr:row>
      <xdr:rowOff>164537</xdr:rowOff>
    </xdr:to>
    <xdr:sp macro="" textlink="">
      <xdr:nvSpPr>
        <xdr:cNvPr id="762" name="楕円 761">
          <a:extLst>
            <a:ext uri="{FF2B5EF4-FFF2-40B4-BE49-F238E27FC236}">
              <a16:creationId xmlns:a16="http://schemas.microsoft.com/office/drawing/2014/main" id="{E8744BC8-5A8A-4306-9032-A513FBED22A0}"/>
            </a:ext>
          </a:extLst>
        </xdr:cNvPr>
        <xdr:cNvSpPr/>
      </xdr:nvSpPr>
      <xdr:spPr>
        <a:xfrm>
          <a:off x="22110700" y="65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41364</xdr:rowOff>
    </xdr:from>
    <xdr:ext cx="469744" cy="259045"/>
    <xdr:sp macro="" textlink="">
      <xdr:nvSpPr>
        <xdr:cNvPr id="763" name="投資及び出資金該当値テキスト">
          <a:extLst>
            <a:ext uri="{FF2B5EF4-FFF2-40B4-BE49-F238E27FC236}">
              <a16:creationId xmlns:a16="http://schemas.microsoft.com/office/drawing/2014/main" id="{35237412-F81C-4EA6-81CF-05C1CA6B02DE}"/>
            </a:ext>
          </a:extLst>
        </xdr:cNvPr>
        <xdr:cNvSpPr txBox="1"/>
      </xdr:nvSpPr>
      <xdr:spPr>
        <a:xfrm>
          <a:off x="22212300" y="65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79364</xdr:rowOff>
    </xdr:from>
    <xdr:to>
      <xdr:col>112</xdr:col>
      <xdr:colOff>38100</xdr:colOff>
      <xdr:row>39</xdr:row>
      <xdr:rowOff>9514</xdr:rowOff>
    </xdr:to>
    <xdr:sp macro="" textlink="">
      <xdr:nvSpPr>
        <xdr:cNvPr id="764" name="楕円 763">
          <a:extLst>
            <a:ext uri="{FF2B5EF4-FFF2-40B4-BE49-F238E27FC236}">
              <a16:creationId xmlns:a16="http://schemas.microsoft.com/office/drawing/2014/main" id="{1D5DC610-46E6-4BA5-A4C9-10E4DBA3170F}"/>
            </a:ext>
          </a:extLst>
        </xdr:cNvPr>
        <xdr:cNvSpPr/>
      </xdr:nvSpPr>
      <xdr:spPr>
        <a:xfrm>
          <a:off x="21272500" y="659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641</xdr:rowOff>
    </xdr:from>
    <xdr:ext cx="469744" cy="259045"/>
    <xdr:sp macro="" textlink="">
      <xdr:nvSpPr>
        <xdr:cNvPr id="765" name="テキスト ボックス 764">
          <a:extLst>
            <a:ext uri="{FF2B5EF4-FFF2-40B4-BE49-F238E27FC236}">
              <a16:creationId xmlns:a16="http://schemas.microsoft.com/office/drawing/2014/main" id="{5AE47F9F-7279-4A99-BBF7-190889005EBA}"/>
            </a:ext>
          </a:extLst>
        </xdr:cNvPr>
        <xdr:cNvSpPr txBox="1"/>
      </xdr:nvSpPr>
      <xdr:spPr>
        <a:xfrm>
          <a:off x="21088428" y="668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144090</xdr:rowOff>
    </xdr:from>
    <xdr:to>
      <xdr:col>107</xdr:col>
      <xdr:colOff>101600</xdr:colOff>
      <xdr:row>39</xdr:row>
      <xdr:rowOff>74240</xdr:rowOff>
    </xdr:to>
    <xdr:sp macro="" textlink="">
      <xdr:nvSpPr>
        <xdr:cNvPr id="766" name="楕円 765">
          <a:extLst>
            <a:ext uri="{FF2B5EF4-FFF2-40B4-BE49-F238E27FC236}">
              <a16:creationId xmlns:a16="http://schemas.microsoft.com/office/drawing/2014/main" id="{30FC1C20-A5F8-4C9A-BB8E-9D778359D9FA}"/>
            </a:ext>
          </a:extLst>
        </xdr:cNvPr>
        <xdr:cNvSpPr/>
      </xdr:nvSpPr>
      <xdr:spPr>
        <a:xfrm>
          <a:off x="20383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65367</xdr:rowOff>
    </xdr:from>
    <xdr:ext cx="469744" cy="259045"/>
    <xdr:sp macro="" textlink="">
      <xdr:nvSpPr>
        <xdr:cNvPr id="767" name="テキスト ボックス 766">
          <a:extLst>
            <a:ext uri="{FF2B5EF4-FFF2-40B4-BE49-F238E27FC236}">
              <a16:creationId xmlns:a16="http://schemas.microsoft.com/office/drawing/2014/main" id="{C4E52118-2429-456A-9AFC-8E6F2DDDE0D0}"/>
            </a:ext>
          </a:extLst>
        </xdr:cNvPr>
        <xdr:cNvSpPr txBox="1"/>
      </xdr:nvSpPr>
      <xdr:spPr>
        <a:xfrm>
          <a:off x="20199428"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27243</xdr:rowOff>
    </xdr:from>
    <xdr:to>
      <xdr:col>102</xdr:col>
      <xdr:colOff>165100</xdr:colOff>
      <xdr:row>39</xdr:row>
      <xdr:rowOff>128843</xdr:rowOff>
    </xdr:to>
    <xdr:sp macro="" textlink="">
      <xdr:nvSpPr>
        <xdr:cNvPr id="768" name="楕円 767">
          <a:extLst>
            <a:ext uri="{FF2B5EF4-FFF2-40B4-BE49-F238E27FC236}">
              <a16:creationId xmlns:a16="http://schemas.microsoft.com/office/drawing/2014/main" id="{FCB3D400-EA9E-48CB-A62F-CC0F05802749}"/>
            </a:ext>
          </a:extLst>
        </xdr:cNvPr>
        <xdr:cNvSpPr/>
      </xdr:nvSpPr>
      <xdr:spPr>
        <a:xfrm>
          <a:off x="19494500" y="67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119970</xdr:rowOff>
    </xdr:from>
    <xdr:ext cx="378565" cy="259045"/>
    <xdr:sp macro="" textlink="">
      <xdr:nvSpPr>
        <xdr:cNvPr id="769" name="テキスト ボックス 768">
          <a:extLst>
            <a:ext uri="{FF2B5EF4-FFF2-40B4-BE49-F238E27FC236}">
              <a16:creationId xmlns:a16="http://schemas.microsoft.com/office/drawing/2014/main" id="{2C9CB3A8-4D32-4DD9-A8CF-9765EBDAA891}"/>
            </a:ext>
          </a:extLst>
        </xdr:cNvPr>
        <xdr:cNvSpPr txBox="1"/>
      </xdr:nvSpPr>
      <xdr:spPr>
        <a:xfrm>
          <a:off x="19356017" y="6806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38575</xdr:rowOff>
    </xdr:from>
    <xdr:to>
      <xdr:col>98</xdr:col>
      <xdr:colOff>38100</xdr:colOff>
      <xdr:row>39</xdr:row>
      <xdr:rowOff>140175</xdr:rowOff>
    </xdr:to>
    <xdr:sp macro="" textlink="">
      <xdr:nvSpPr>
        <xdr:cNvPr id="770" name="楕円 769">
          <a:extLst>
            <a:ext uri="{FF2B5EF4-FFF2-40B4-BE49-F238E27FC236}">
              <a16:creationId xmlns:a16="http://schemas.microsoft.com/office/drawing/2014/main" id="{4F084E80-023C-4ABF-AE1E-1B8D68F3DA0B}"/>
            </a:ext>
          </a:extLst>
        </xdr:cNvPr>
        <xdr:cNvSpPr/>
      </xdr:nvSpPr>
      <xdr:spPr>
        <a:xfrm>
          <a:off x="18605500" y="67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131302</xdr:rowOff>
    </xdr:from>
    <xdr:ext cx="378565" cy="259045"/>
    <xdr:sp macro="" textlink="">
      <xdr:nvSpPr>
        <xdr:cNvPr id="771" name="テキスト ボックス 770">
          <a:extLst>
            <a:ext uri="{FF2B5EF4-FFF2-40B4-BE49-F238E27FC236}">
              <a16:creationId xmlns:a16="http://schemas.microsoft.com/office/drawing/2014/main" id="{A4961A68-24A5-44A2-97F2-A5016535A7BB}"/>
            </a:ext>
          </a:extLst>
        </xdr:cNvPr>
        <xdr:cNvSpPr txBox="1"/>
      </xdr:nvSpPr>
      <xdr:spPr>
        <a:xfrm>
          <a:off x="18467017" y="6817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6821CCD6-8F0E-4E9D-9C84-37CD1651107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B8041435-45C9-4605-B447-76BEFF23DC6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2E1FE3CB-31B1-4C2C-8D3D-35E6DCEAC3C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96B0444E-7D10-4876-B0E1-9C5C679DAA9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50365BB6-5D08-48C7-AB5E-63B8AD710DE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FAC5E1CF-1083-43A4-9A72-1AF0F09C247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C723C5E4-D904-4B76-96B6-F721A57A4AE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1EC9967F-4A80-4D59-A239-58643A97420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A30866B2-CCA6-4B9B-A9CD-D0E08880E86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B43A128B-F930-48BA-B2FE-2C8855D0646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EB0061DF-728B-4EE9-9B48-F7AB844A9C2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5D0754CE-9A38-4FC1-BB94-768A8BA53EFC}"/>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E5052974-488D-431F-A24E-0A26F721370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D89841C7-DEB5-4A59-AC90-BC6F9D2B04FE}"/>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FB506A74-1DEC-427F-B57B-1D278D32955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C054CC3-4580-454E-BE3C-866892CD2F3C}"/>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2E2AC1FA-4FED-4826-984D-F72DF9AEC5EB}"/>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87994403-F1B1-4692-A869-233F985EE737}"/>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8A72D604-60B1-46C4-94BF-F1C37917EBE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4F7C0F0-22A1-48B7-A413-15A1A5B90915}"/>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34F843F3-36A8-4620-8E92-0314CCC44A1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B45869C1-7113-4B46-B41E-111036B28FAF}"/>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8EECB750-2B46-4B7D-8F2E-5864FA67F85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A321C134-628A-4E16-9F8B-B14FD58DE995}"/>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547AFC7B-AAB9-4A27-B4CF-5E0E9F7CEA3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9CB644DC-2A63-46CC-B356-44DA95EE2276}"/>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E1CE7508-718E-4846-AB61-4E802A688AA2}"/>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AF4430EC-5F7B-46EE-9E01-54495D3D0D59}"/>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136119</xdr:rowOff>
    </xdr:from>
    <xdr:to>
      <xdr:col>116</xdr:col>
      <xdr:colOff>63500</xdr:colOff>
      <xdr:row>58</xdr:row>
      <xdr:rowOff>143814</xdr:rowOff>
    </xdr:to>
    <xdr:cxnSp macro="">
      <xdr:nvCxnSpPr>
        <xdr:cNvPr id="800" name="直線コネクタ 799">
          <a:extLst>
            <a:ext uri="{FF2B5EF4-FFF2-40B4-BE49-F238E27FC236}">
              <a16:creationId xmlns:a16="http://schemas.microsoft.com/office/drawing/2014/main" id="{ECA7F189-41A3-4760-972B-0ADF5888DC1E}"/>
            </a:ext>
          </a:extLst>
        </xdr:cNvPr>
        <xdr:cNvCxnSpPr/>
      </xdr:nvCxnSpPr>
      <xdr:spPr>
        <a:xfrm flipV="1">
          <a:off x="21323300" y="10080219"/>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EC98904B-867A-4007-BC2F-F9890286DDC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3BEC117-E477-4A96-BC6C-F5B02C37BB72}"/>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143814</xdr:rowOff>
    </xdr:from>
    <xdr:to>
      <xdr:col>111</xdr:col>
      <xdr:colOff>177800</xdr:colOff>
      <xdr:row>58</xdr:row>
      <xdr:rowOff>145300</xdr:rowOff>
    </xdr:to>
    <xdr:cxnSp macro="">
      <xdr:nvCxnSpPr>
        <xdr:cNvPr id="803" name="直線コネクタ 802">
          <a:extLst>
            <a:ext uri="{FF2B5EF4-FFF2-40B4-BE49-F238E27FC236}">
              <a16:creationId xmlns:a16="http://schemas.microsoft.com/office/drawing/2014/main" id="{C738CABE-7D50-4E8A-BFC3-F61230B5CBC7}"/>
            </a:ext>
          </a:extLst>
        </xdr:cNvPr>
        <xdr:cNvCxnSpPr/>
      </xdr:nvCxnSpPr>
      <xdr:spPr>
        <a:xfrm flipV="1">
          <a:off x="20434300" y="100879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B53142C0-4888-4C02-950C-FC3253F32D4A}"/>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CDCB65F4-2624-45A0-B88E-FC68F2B69B8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145300</xdr:rowOff>
    </xdr:from>
    <xdr:to>
      <xdr:col>107</xdr:col>
      <xdr:colOff>50800</xdr:colOff>
      <xdr:row>58</xdr:row>
      <xdr:rowOff>147320</xdr:rowOff>
    </xdr:to>
    <xdr:cxnSp macro="">
      <xdr:nvCxnSpPr>
        <xdr:cNvPr id="806" name="直線コネクタ 805">
          <a:extLst>
            <a:ext uri="{FF2B5EF4-FFF2-40B4-BE49-F238E27FC236}">
              <a16:creationId xmlns:a16="http://schemas.microsoft.com/office/drawing/2014/main" id="{12D5521A-15A0-4DF8-97CF-6517657E3308}"/>
            </a:ext>
          </a:extLst>
        </xdr:cNvPr>
        <xdr:cNvCxnSpPr/>
      </xdr:nvCxnSpPr>
      <xdr:spPr>
        <a:xfrm flipV="1">
          <a:off x="19545300" y="1008940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1EB7662C-BD10-4370-A1B1-AE83A664B825}"/>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EEE39275-8570-4816-880A-B0F08E26F684}"/>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147320</xdr:rowOff>
    </xdr:from>
    <xdr:to>
      <xdr:col>102</xdr:col>
      <xdr:colOff>114300</xdr:colOff>
      <xdr:row>58</xdr:row>
      <xdr:rowOff>156159</xdr:rowOff>
    </xdr:to>
    <xdr:cxnSp macro="">
      <xdr:nvCxnSpPr>
        <xdr:cNvPr id="809" name="直線コネクタ 808">
          <a:extLst>
            <a:ext uri="{FF2B5EF4-FFF2-40B4-BE49-F238E27FC236}">
              <a16:creationId xmlns:a16="http://schemas.microsoft.com/office/drawing/2014/main" id="{51C2EF48-0646-4199-8247-9C9CB5B2489E}"/>
            </a:ext>
          </a:extLst>
        </xdr:cNvPr>
        <xdr:cNvCxnSpPr/>
      </xdr:nvCxnSpPr>
      <xdr:spPr>
        <a:xfrm flipV="1">
          <a:off x="18656300" y="1009142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F388E495-4FB9-4A49-BB4D-FB09C75D4475}"/>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5E335D42-7ACE-4E42-9762-D4F9A2F8B48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15B125C8-7D14-4CFD-B0D7-356DDD734FCB}"/>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70916401-EDBE-4AD6-AD69-7D747A4FC404}"/>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C41A2A18-21E9-4673-9E59-909C49AEC86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96E3FC0-6D88-4058-95B2-5964B7E10F8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26E61F09-B2E4-49B0-8104-2ECF6BB943B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35E83705-A8BF-4DC2-B612-7FFA9186A87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2CD233D0-4C41-4E71-9ECD-4D1A53D70D7B}"/>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85319</xdr:rowOff>
    </xdr:from>
    <xdr:to>
      <xdr:col>116</xdr:col>
      <xdr:colOff>114300</xdr:colOff>
      <xdr:row>59</xdr:row>
      <xdr:rowOff>15469</xdr:rowOff>
    </xdr:to>
    <xdr:sp macro="" textlink="">
      <xdr:nvSpPr>
        <xdr:cNvPr id="819" name="楕円 818">
          <a:extLst>
            <a:ext uri="{FF2B5EF4-FFF2-40B4-BE49-F238E27FC236}">
              <a16:creationId xmlns:a16="http://schemas.microsoft.com/office/drawing/2014/main" id="{F49D15D8-6683-4219-9460-54592BF960DF}"/>
            </a:ext>
          </a:extLst>
        </xdr:cNvPr>
        <xdr:cNvSpPr/>
      </xdr:nvSpPr>
      <xdr:spPr>
        <a:xfrm>
          <a:off x="221107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246</xdr:rowOff>
    </xdr:from>
    <xdr:ext cx="469744" cy="259045"/>
    <xdr:sp macro="" textlink="">
      <xdr:nvSpPr>
        <xdr:cNvPr id="820" name="貸付金該当値テキスト">
          <a:extLst>
            <a:ext uri="{FF2B5EF4-FFF2-40B4-BE49-F238E27FC236}">
              <a16:creationId xmlns:a16="http://schemas.microsoft.com/office/drawing/2014/main" id="{6B0D4C6B-9C61-4A19-8BE4-35FC8A8B4A00}"/>
            </a:ext>
          </a:extLst>
        </xdr:cNvPr>
        <xdr:cNvSpPr txBox="1"/>
      </xdr:nvSpPr>
      <xdr:spPr>
        <a:xfrm>
          <a:off x="22212300" y="994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93014</xdr:rowOff>
    </xdr:from>
    <xdr:to>
      <xdr:col>112</xdr:col>
      <xdr:colOff>38100</xdr:colOff>
      <xdr:row>59</xdr:row>
      <xdr:rowOff>23164</xdr:rowOff>
    </xdr:to>
    <xdr:sp macro="" textlink="">
      <xdr:nvSpPr>
        <xdr:cNvPr id="821" name="楕円 820">
          <a:extLst>
            <a:ext uri="{FF2B5EF4-FFF2-40B4-BE49-F238E27FC236}">
              <a16:creationId xmlns:a16="http://schemas.microsoft.com/office/drawing/2014/main" id="{A6B57509-BB31-4BF3-BF50-19DFF4E37BF2}"/>
            </a:ext>
          </a:extLst>
        </xdr:cNvPr>
        <xdr:cNvSpPr/>
      </xdr:nvSpPr>
      <xdr:spPr>
        <a:xfrm>
          <a:off x="212725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14291</xdr:rowOff>
    </xdr:from>
    <xdr:ext cx="469744" cy="259045"/>
    <xdr:sp macro="" textlink="">
      <xdr:nvSpPr>
        <xdr:cNvPr id="822" name="テキスト ボックス 821">
          <a:extLst>
            <a:ext uri="{FF2B5EF4-FFF2-40B4-BE49-F238E27FC236}">
              <a16:creationId xmlns:a16="http://schemas.microsoft.com/office/drawing/2014/main" id="{9D777C1B-777A-4B59-9F3B-373A44AA6014}"/>
            </a:ext>
          </a:extLst>
        </xdr:cNvPr>
        <xdr:cNvSpPr txBox="1"/>
      </xdr:nvSpPr>
      <xdr:spPr>
        <a:xfrm>
          <a:off x="21088428" y="1012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94500</xdr:rowOff>
    </xdr:from>
    <xdr:to>
      <xdr:col>107</xdr:col>
      <xdr:colOff>101600</xdr:colOff>
      <xdr:row>59</xdr:row>
      <xdr:rowOff>24650</xdr:rowOff>
    </xdr:to>
    <xdr:sp macro="" textlink="">
      <xdr:nvSpPr>
        <xdr:cNvPr id="823" name="楕円 822">
          <a:extLst>
            <a:ext uri="{FF2B5EF4-FFF2-40B4-BE49-F238E27FC236}">
              <a16:creationId xmlns:a16="http://schemas.microsoft.com/office/drawing/2014/main" id="{B867F185-5526-49BD-AA75-3AE64A7CED56}"/>
            </a:ext>
          </a:extLst>
        </xdr:cNvPr>
        <xdr:cNvSpPr/>
      </xdr:nvSpPr>
      <xdr:spPr>
        <a:xfrm>
          <a:off x="20383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15777</xdr:rowOff>
    </xdr:from>
    <xdr:ext cx="469744" cy="259045"/>
    <xdr:sp macro="" textlink="">
      <xdr:nvSpPr>
        <xdr:cNvPr id="824" name="テキスト ボックス 823">
          <a:extLst>
            <a:ext uri="{FF2B5EF4-FFF2-40B4-BE49-F238E27FC236}">
              <a16:creationId xmlns:a16="http://schemas.microsoft.com/office/drawing/2014/main" id="{1319B7AC-95E4-4309-BC57-08BBBDEB5D80}"/>
            </a:ext>
          </a:extLst>
        </xdr:cNvPr>
        <xdr:cNvSpPr txBox="1"/>
      </xdr:nvSpPr>
      <xdr:spPr>
        <a:xfrm>
          <a:off x="20199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96520</xdr:rowOff>
    </xdr:from>
    <xdr:to>
      <xdr:col>102</xdr:col>
      <xdr:colOff>165100</xdr:colOff>
      <xdr:row>59</xdr:row>
      <xdr:rowOff>26670</xdr:rowOff>
    </xdr:to>
    <xdr:sp macro="" textlink="">
      <xdr:nvSpPr>
        <xdr:cNvPr id="825" name="楕円 824">
          <a:extLst>
            <a:ext uri="{FF2B5EF4-FFF2-40B4-BE49-F238E27FC236}">
              <a16:creationId xmlns:a16="http://schemas.microsoft.com/office/drawing/2014/main" id="{0ADF0C70-14AD-4B94-A58B-BE9BCD89B909}"/>
            </a:ext>
          </a:extLst>
        </xdr:cNvPr>
        <xdr:cNvSpPr/>
      </xdr:nvSpPr>
      <xdr:spPr>
        <a:xfrm>
          <a:off x="19494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17797</xdr:rowOff>
    </xdr:from>
    <xdr:ext cx="469744" cy="259045"/>
    <xdr:sp macro="" textlink="">
      <xdr:nvSpPr>
        <xdr:cNvPr id="826" name="テキスト ボックス 825">
          <a:extLst>
            <a:ext uri="{FF2B5EF4-FFF2-40B4-BE49-F238E27FC236}">
              <a16:creationId xmlns:a16="http://schemas.microsoft.com/office/drawing/2014/main" id="{9F73CB4C-9096-4240-8CD4-B34276DD0278}"/>
            </a:ext>
          </a:extLst>
        </xdr:cNvPr>
        <xdr:cNvSpPr txBox="1"/>
      </xdr:nvSpPr>
      <xdr:spPr>
        <a:xfrm>
          <a:off x="19310428"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105359</xdr:rowOff>
    </xdr:from>
    <xdr:to>
      <xdr:col>98</xdr:col>
      <xdr:colOff>38100</xdr:colOff>
      <xdr:row>59</xdr:row>
      <xdr:rowOff>35509</xdr:rowOff>
    </xdr:to>
    <xdr:sp macro="" textlink="">
      <xdr:nvSpPr>
        <xdr:cNvPr id="827" name="楕円 826">
          <a:extLst>
            <a:ext uri="{FF2B5EF4-FFF2-40B4-BE49-F238E27FC236}">
              <a16:creationId xmlns:a16="http://schemas.microsoft.com/office/drawing/2014/main" id="{EE4537C6-DD80-43AC-99F4-8E1692827D24}"/>
            </a:ext>
          </a:extLst>
        </xdr:cNvPr>
        <xdr:cNvSpPr/>
      </xdr:nvSpPr>
      <xdr:spPr>
        <a:xfrm>
          <a:off x="18605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26636</xdr:rowOff>
    </xdr:from>
    <xdr:ext cx="469744" cy="259045"/>
    <xdr:sp macro="" textlink="">
      <xdr:nvSpPr>
        <xdr:cNvPr id="828" name="テキスト ボックス 827">
          <a:extLst>
            <a:ext uri="{FF2B5EF4-FFF2-40B4-BE49-F238E27FC236}">
              <a16:creationId xmlns:a16="http://schemas.microsoft.com/office/drawing/2014/main" id="{4FCDE145-2E89-4C4A-8A59-B7FC38170544}"/>
            </a:ext>
          </a:extLst>
        </xdr:cNvPr>
        <xdr:cNvSpPr txBox="1"/>
      </xdr:nvSpPr>
      <xdr:spPr>
        <a:xfrm>
          <a:off x="18421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D16D3A5-1B4D-4C6D-90D4-2FBDC6D06C1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FB269EFD-031C-494B-90DB-84107E09548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735FB4C4-22CB-4DDB-A3D2-BC1030AE9D2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2D2BD543-9AD8-42CD-A2CE-DAD5183B217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D41C5D92-1762-4EC6-A9A8-6657637191F7}"/>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C556C91A-8189-43BC-99A0-4AEEE7C8886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53009658-91D3-403C-8BEC-AA71AD937BF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EEA5EFDE-3DDF-4AA2-AA55-C871F4F6A3F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1D8F5F04-F578-4A8B-9B4A-0228090814B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4E068127-451E-4995-931E-C19EC08A68B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C1A06140-D669-4710-A180-ED3704222AA3}"/>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2224BBA1-7B52-4541-B0B4-A6AD50E72393}"/>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50CEA07C-574A-4F19-9B70-1C9A3869C711}"/>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24583136-ACF2-440B-9408-6E2B1599B7AC}"/>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4AA4D283-08EA-4CC3-B55B-1BEDFFB2AAC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ACB1CC62-DF9D-4244-AB0F-2D9783C1BC7D}"/>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6D8E3A3E-1409-4815-A91A-C62FF57C6419}"/>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5A6FB808-D751-4A54-943B-14BF38F1288A}"/>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81E9EC23-BA1A-49B6-AB16-E41F6DB1C798}"/>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69981303-8266-4CB5-98F8-3A7E20D23099}"/>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FF3319FB-4443-4EFC-A3BB-07A45D4C846B}"/>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5D2B43A4-3C7D-47FB-B480-062A583F311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C1D7348A-6C35-4AE0-8221-1E1EC4B0721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42769646-8456-4B72-A687-7DB28817F73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4704C535-EA5D-4843-863E-65625EABDA63}"/>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9FAA986C-A194-4FC7-AE0C-1FBAB78BFB0F}"/>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37DAE5CC-8535-4504-BCBE-E2BD10B477B6}"/>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DBFEDC24-AF10-4EB8-8E42-E123155EC7AD}"/>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E3CA5A8E-56C2-4153-AD89-B9C496E74EBC}"/>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5055</xdr:rowOff>
    </xdr:from>
    <xdr:to>
      <xdr:col>116</xdr:col>
      <xdr:colOff>63500</xdr:colOff>
      <xdr:row>75</xdr:row>
      <xdr:rowOff>38335</xdr:rowOff>
    </xdr:to>
    <xdr:cxnSp macro="">
      <xdr:nvCxnSpPr>
        <xdr:cNvPr id="858" name="直線コネクタ 857">
          <a:extLst>
            <a:ext uri="{FF2B5EF4-FFF2-40B4-BE49-F238E27FC236}">
              <a16:creationId xmlns:a16="http://schemas.microsoft.com/office/drawing/2014/main" id="{8A1C996E-B83E-4F34-93CC-3F4D2EBBE97E}"/>
            </a:ext>
          </a:extLst>
        </xdr:cNvPr>
        <xdr:cNvCxnSpPr/>
      </xdr:nvCxnSpPr>
      <xdr:spPr>
        <a:xfrm flipV="1">
          <a:off x="21323300" y="12863805"/>
          <a:ext cx="838200" cy="3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a16="http://schemas.microsoft.com/office/drawing/2014/main" id="{92F265C2-6D46-4785-9122-6DD6BC4A60D5}"/>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C451A521-395A-4E2B-9E34-AB8813765F5A}"/>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38335</xdr:rowOff>
    </xdr:from>
    <xdr:to>
      <xdr:col>111</xdr:col>
      <xdr:colOff>177800</xdr:colOff>
      <xdr:row>75</xdr:row>
      <xdr:rowOff>77616</xdr:rowOff>
    </xdr:to>
    <xdr:cxnSp macro="">
      <xdr:nvCxnSpPr>
        <xdr:cNvPr id="861" name="直線コネクタ 860">
          <a:extLst>
            <a:ext uri="{FF2B5EF4-FFF2-40B4-BE49-F238E27FC236}">
              <a16:creationId xmlns:a16="http://schemas.microsoft.com/office/drawing/2014/main" id="{F6FD2EED-6D34-40F6-8E01-49D477D8C256}"/>
            </a:ext>
          </a:extLst>
        </xdr:cNvPr>
        <xdr:cNvCxnSpPr/>
      </xdr:nvCxnSpPr>
      <xdr:spPr>
        <a:xfrm flipV="1">
          <a:off x="20434300" y="12897085"/>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587CDA14-9D6A-4D7B-A97A-D31A34BFCEDE}"/>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a16="http://schemas.microsoft.com/office/drawing/2014/main" id="{82C9C8CC-90E4-4E61-8113-0546B888B475}"/>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124975</xdr:rowOff>
    </xdr:from>
    <xdr:to>
      <xdr:col>107</xdr:col>
      <xdr:colOff>50800</xdr:colOff>
      <xdr:row>75</xdr:row>
      <xdr:rowOff>77616</xdr:rowOff>
    </xdr:to>
    <xdr:cxnSp macro="">
      <xdr:nvCxnSpPr>
        <xdr:cNvPr id="864" name="直線コネクタ 863">
          <a:extLst>
            <a:ext uri="{FF2B5EF4-FFF2-40B4-BE49-F238E27FC236}">
              <a16:creationId xmlns:a16="http://schemas.microsoft.com/office/drawing/2014/main" id="{C984B646-5F41-41BF-AF1E-3641DAADE869}"/>
            </a:ext>
          </a:extLst>
        </xdr:cNvPr>
        <xdr:cNvCxnSpPr/>
      </xdr:nvCxnSpPr>
      <xdr:spPr>
        <a:xfrm>
          <a:off x="19545300" y="12640825"/>
          <a:ext cx="8890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1693C7F5-9D42-45A7-AE2D-F98F97C14F79}"/>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a:extLst>
            <a:ext uri="{FF2B5EF4-FFF2-40B4-BE49-F238E27FC236}">
              <a16:creationId xmlns:a16="http://schemas.microsoft.com/office/drawing/2014/main" id="{0C1A5538-40BD-45C0-8984-EC16052952F5}"/>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124975</xdr:rowOff>
    </xdr:from>
    <xdr:to>
      <xdr:col>102</xdr:col>
      <xdr:colOff>114300</xdr:colOff>
      <xdr:row>73</xdr:row>
      <xdr:rowOff>167742</xdr:rowOff>
    </xdr:to>
    <xdr:cxnSp macro="">
      <xdr:nvCxnSpPr>
        <xdr:cNvPr id="867" name="直線コネクタ 866">
          <a:extLst>
            <a:ext uri="{FF2B5EF4-FFF2-40B4-BE49-F238E27FC236}">
              <a16:creationId xmlns:a16="http://schemas.microsoft.com/office/drawing/2014/main" id="{D08A1910-EE2E-4705-AF5F-B822AA3BCA2F}"/>
            </a:ext>
          </a:extLst>
        </xdr:cNvPr>
        <xdr:cNvCxnSpPr/>
      </xdr:nvCxnSpPr>
      <xdr:spPr>
        <a:xfrm flipV="1">
          <a:off x="18656300" y="12640825"/>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4A3266DE-1479-403C-A3B1-A036B7C0AF16}"/>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a:extLst>
            <a:ext uri="{FF2B5EF4-FFF2-40B4-BE49-F238E27FC236}">
              <a16:creationId xmlns:a16="http://schemas.microsoft.com/office/drawing/2014/main" id="{6F37593B-E991-4A08-BEEC-019C062B4EFB}"/>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C16A5665-FA69-4C7C-BE45-6DD97AE6CE17}"/>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35523711-BC26-415C-B8AF-79BFDDD0B45A}"/>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9151E0D0-6279-4236-AF7E-0B0B44EECE2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184024D9-C83C-4585-942D-8DE1ED4A4F3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84F98BE0-ECDE-41F9-B035-CC96F48E3989}"/>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D6AAB71-2712-41B7-89A4-93B4AC477CE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14274509-3222-4B59-9F07-AC13729B46DE}"/>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125705</xdr:rowOff>
    </xdr:from>
    <xdr:to>
      <xdr:col>116</xdr:col>
      <xdr:colOff>114300</xdr:colOff>
      <xdr:row>75</xdr:row>
      <xdr:rowOff>55855</xdr:rowOff>
    </xdr:to>
    <xdr:sp macro="" textlink="">
      <xdr:nvSpPr>
        <xdr:cNvPr id="877" name="楕円 876">
          <a:extLst>
            <a:ext uri="{FF2B5EF4-FFF2-40B4-BE49-F238E27FC236}">
              <a16:creationId xmlns:a16="http://schemas.microsoft.com/office/drawing/2014/main" id="{3E7A2496-A19C-4817-BBA4-8D0B126E7543}"/>
            </a:ext>
          </a:extLst>
        </xdr:cNvPr>
        <xdr:cNvSpPr/>
      </xdr:nvSpPr>
      <xdr:spPr>
        <a:xfrm>
          <a:off x="22110700" y="128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148582</xdr:rowOff>
    </xdr:from>
    <xdr:ext cx="534377" cy="259045"/>
    <xdr:sp macro="" textlink="">
      <xdr:nvSpPr>
        <xdr:cNvPr id="878" name="繰出金該当値テキスト">
          <a:extLst>
            <a:ext uri="{FF2B5EF4-FFF2-40B4-BE49-F238E27FC236}">
              <a16:creationId xmlns:a16="http://schemas.microsoft.com/office/drawing/2014/main" id="{52FFFCCF-791D-4CA3-B7C9-8EAA8E7F60CE}"/>
            </a:ext>
          </a:extLst>
        </xdr:cNvPr>
        <xdr:cNvSpPr txBox="1"/>
      </xdr:nvSpPr>
      <xdr:spPr>
        <a:xfrm>
          <a:off x="22212300" y="126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158985</xdr:rowOff>
    </xdr:from>
    <xdr:to>
      <xdr:col>112</xdr:col>
      <xdr:colOff>38100</xdr:colOff>
      <xdr:row>75</xdr:row>
      <xdr:rowOff>89135</xdr:rowOff>
    </xdr:to>
    <xdr:sp macro="" textlink="">
      <xdr:nvSpPr>
        <xdr:cNvPr id="879" name="楕円 878">
          <a:extLst>
            <a:ext uri="{FF2B5EF4-FFF2-40B4-BE49-F238E27FC236}">
              <a16:creationId xmlns:a16="http://schemas.microsoft.com/office/drawing/2014/main" id="{AD3A0ABA-0B71-4590-92C9-28503BFDEB1D}"/>
            </a:ext>
          </a:extLst>
        </xdr:cNvPr>
        <xdr:cNvSpPr/>
      </xdr:nvSpPr>
      <xdr:spPr>
        <a:xfrm>
          <a:off x="21272500" y="128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105662</xdr:rowOff>
    </xdr:from>
    <xdr:ext cx="534377" cy="259045"/>
    <xdr:sp macro="" textlink="">
      <xdr:nvSpPr>
        <xdr:cNvPr id="880" name="テキスト ボックス 879">
          <a:extLst>
            <a:ext uri="{FF2B5EF4-FFF2-40B4-BE49-F238E27FC236}">
              <a16:creationId xmlns:a16="http://schemas.microsoft.com/office/drawing/2014/main" id="{ABD54314-8C59-4604-93B8-36D6C69EB3A3}"/>
            </a:ext>
          </a:extLst>
        </xdr:cNvPr>
        <xdr:cNvSpPr txBox="1"/>
      </xdr:nvSpPr>
      <xdr:spPr>
        <a:xfrm>
          <a:off x="21056111" y="126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26816</xdr:rowOff>
    </xdr:from>
    <xdr:to>
      <xdr:col>107</xdr:col>
      <xdr:colOff>101600</xdr:colOff>
      <xdr:row>75</xdr:row>
      <xdr:rowOff>128416</xdr:rowOff>
    </xdr:to>
    <xdr:sp macro="" textlink="">
      <xdr:nvSpPr>
        <xdr:cNvPr id="881" name="楕円 880">
          <a:extLst>
            <a:ext uri="{FF2B5EF4-FFF2-40B4-BE49-F238E27FC236}">
              <a16:creationId xmlns:a16="http://schemas.microsoft.com/office/drawing/2014/main" id="{BA3DFC71-B8D9-44DE-B45F-B548A60511A2}"/>
            </a:ext>
          </a:extLst>
        </xdr:cNvPr>
        <xdr:cNvSpPr/>
      </xdr:nvSpPr>
      <xdr:spPr>
        <a:xfrm>
          <a:off x="20383500" y="12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144943</xdr:rowOff>
    </xdr:from>
    <xdr:ext cx="534377" cy="259045"/>
    <xdr:sp macro="" textlink="">
      <xdr:nvSpPr>
        <xdr:cNvPr id="882" name="テキスト ボックス 881">
          <a:extLst>
            <a:ext uri="{FF2B5EF4-FFF2-40B4-BE49-F238E27FC236}">
              <a16:creationId xmlns:a16="http://schemas.microsoft.com/office/drawing/2014/main" id="{9C4643C5-7B3E-4698-A53D-2160C28C0EB8}"/>
            </a:ext>
          </a:extLst>
        </xdr:cNvPr>
        <xdr:cNvSpPr txBox="1"/>
      </xdr:nvSpPr>
      <xdr:spPr>
        <a:xfrm>
          <a:off x="20167111" y="126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74175</xdr:rowOff>
    </xdr:from>
    <xdr:to>
      <xdr:col>102</xdr:col>
      <xdr:colOff>165100</xdr:colOff>
      <xdr:row>74</xdr:row>
      <xdr:rowOff>4325</xdr:rowOff>
    </xdr:to>
    <xdr:sp macro="" textlink="">
      <xdr:nvSpPr>
        <xdr:cNvPr id="883" name="楕円 882">
          <a:extLst>
            <a:ext uri="{FF2B5EF4-FFF2-40B4-BE49-F238E27FC236}">
              <a16:creationId xmlns:a16="http://schemas.microsoft.com/office/drawing/2014/main" id="{2E88F932-734D-4161-A510-93731C72772F}"/>
            </a:ext>
          </a:extLst>
        </xdr:cNvPr>
        <xdr:cNvSpPr/>
      </xdr:nvSpPr>
      <xdr:spPr>
        <a:xfrm>
          <a:off x="194945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20852</xdr:rowOff>
    </xdr:from>
    <xdr:ext cx="534377" cy="259045"/>
    <xdr:sp macro="" textlink="">
      <xdr:nvSpPr>
        <xdr:cNvPr id="884" name="テキスト ボックス 883">
          <a:extLst>
            <a:ext uri="{FF2B5EF4-FFF2-40B4-BE49-F238E27FC236}">
              <a16:creationId xmlns:a16="http://schemas.microsoft.com/office/drawing/2014/main" id="{1BCD40C2-5B5A-4A83-9F8E-8BD96D6D61A9}"/>
            </a:ext>
          </a:extLst>
        </xdr:cNvPr>
        <xdr:cNvSpPr txBox="1"/>
      </xdr:nvSpPr>
      <xdr:spPr>
        <a:xfrm>
          <a:off x="19278111" y="123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116942</xdr:rowOff>
    </xdr:from>
    <xdr:to>
      <xdr:col>98</xdr:col>
      <xdr:colOff>38100</xdr:colOff>
      <xdr:row>74</xdr:row>
      <xdr:rowOff>47092</xdr:rowOff>
    </xdr:to>
    <xdr:sp macro="" textlink="">
      <xdr:nvSpPr>
        <xdr:cNvPr id="885" name="楕円 884">
          <a:extLst>
            <a:ext uri="{FF2B5EF4-FFF2-40B4-BE49-F238E27FC236}">
              <a16:creationId xmlns:a16="http://schemas.microsoft.com/office/drawing/2014/main" id="{E19BB86E-0A6B-4A46-B6EA-2BAAD34000CE}"/>
            </a:ext>
          </a:extLst>
        </xdr:cNvPr>
        <xdr:cNvSpPr/>
      </xdr:nvSpPr>
      <xdr:spPr>
        <a:xfrm>
          <a:off x="18605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63619</xdr:rowOff>
    </xdr:from>
    <xdr:ext cx="534377" cy="259045"/>
    <xdr:sp macro="" textlink="">
      <xdr:nvSpPr>
        <xdr:cNvPr id="886" name="テキスト ボックス 885">
          <a:extLst>
            <a:ext uri="{FF2B5EF4-FFF2-40B4-BE49-F238E27FC236}">
              <a16:creationId xmlns:a16="http://schemas.microsoft.com/office/drawing/2014/main" id="{49BAD96C-17E9-4631-A7FA-09120A67234C}"/>
            </a:ext>
          </a:extLst>
        </xdr:cNvPr>
        <xdr:cNvSpPr txBox="1"/>
      </xdr:nvSpPr>
      <xdr:spPr>
        <a:xfrm>
          <a:off x="18389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60639F3D-C335-414F-9E94-35B2F02794B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52D009BC-267F-4CF5-9564-F5E8781591D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25E260CB-DE28-4AD4-A321-827972627DF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D469991A-A947-4209-B8E6-A77450D7BB82}"/>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BD854106-B48E-4496-9DD1-B8609A46B1A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98B488D-490C-488F-B615-618C5C61E41B}"/>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4C3C794C-986E-4FF5-BB46-2F6986255CEF}"/>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AFFB52AC-E70E-4C1B-B123-1C312435EC8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666598DB-9785-416E-8604-BF73C646CE8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B1FAC719-54C5-41FB-B895-291A0FE712E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2E160D8F-9F8C-4FFD-B5D2-2A6865671894}"/>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A87FC983-9FDB-4BB5-992C-88147252D87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F5FBE08D-0FC1-43CA-AD1E-36DA47B38EF6}"/>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ABC85FB-9789-4E16-8956-A699377907FB}"/>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F789390E-65B9-411B-BFB5-147BCF12AF68}"/>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17611B-9BCE-4C15-B14A-951232678443}"/>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E7963E00-F72B-4B20-A818-4902B04A1C3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B94FE65B-7F33-42C8-AF8A-B4007961F44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6190E42D-A1AF-4840-B57F-377C41E8CA3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461B2410-602F-475C-A89B-AB4D7594C294}"/>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B6458E60-73F7-4B51-9AF6-BBF7374B92D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372004D8-E188-4BCF-AD61-787983BEAFBA}"/>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66DBE1E2-C91F-4247-9F1D-09AFBC2AEA5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4411727A-11F9-4C2B-A283-5D7A62FAF66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D24B9641-03C6-4D90-B52C-2E948A08658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FD61E90-E067-48DA-AF00-20EFA1005E46}"/>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9A5698EA-5A1F-42B4-9D6D-92E4892BDB7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97B4E43-FDED-446A-82BB-14B165B74DF2}"/>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274B8045-BD2B-479C-8725-314D31160A1A}"/>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E4B3B4BE-3C71-4332-8BDD-6DC6EABAE25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C3931EA-D9F3-49B4-A4C8-3E419F67960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890C5F81-3479-49CA-87BC-4C2F7E7CE80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5BD05300-D971-40F1-AD45-C5895403B8E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69E528FB-8F2C-4026-9106-F6CE6355AC3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E7FB6FB3-4EEA-4062-9A25-BE78ECA1959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F07E5404-5FAB-45A5-A04A-A84EDA0D960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E23F05C4-10B4-4F15-8E87-2F34DFF9FFC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CED6DBF-B67E-426F-9575-8A07E9A2E24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28E3C1C-43AB-42CB-AEF7-40C1748F3BB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4E4E723B-05D4-495A-BBE5-944AF7BDE972}"/>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C25FF5D-EEAA-473B-97CF-EA622FF49261}"/>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2DFF5C80-B689-4E61-839E-52E6B9BFAB3A}"/>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20BFA926-9128-4C9C-8098-381FC231B39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E37B966D-0DFF-49B7-B89F-A0F5E335BC2F}"/>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E7F2A57A-95A4-427C-9FC0-2D6AFA0C6FC4}"/>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D14C88DB-F8CC-40B3-82EF-241DB23F608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2B3C3920-FBF7-409A-B245-DDCD7F10904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D85875FF-ADDC-4B9A-B27E-D0EDE3A99E3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9515F6C4-6579-409F-A87F-DF89B4AF983D}"/>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9A6B778B-C581-48E0-B96B-F29408C6AB6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3D54BA0F-83FD-43B6-A0A1-1BC7B771FBE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1210A81C-AB59-45C4-8A8E-0DB6277A583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648,092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円となっている。構成項目別では、人件費においては、総額は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退職者の減等により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61,177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千円）しているものの、人口減少の影響があり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では微増（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となっている。物件費においては、総額は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マイナンバー関連</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事業等により増加（</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227,317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千円）となった。住民一人当たり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92,331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7,909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円増加した。扶助費においては、総額は子育て世帯への臨時特別給付金事業、住民税非課税世帯への臨時特別給付金事業等の臨時的に実施した給付事業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655,044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千円の大幅な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となっている。住民一人当たり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131,063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円と、対前年度比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15,320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類似団体平均を大きく上回っているため、今後も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の動向に注視していく。補助費等においては、総額は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物価高騰等に対する経営継続支援事業等の実施により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572,689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73,474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16,932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。普通建設事業においては、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旧野津高校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整備事業や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国補正を受けて実施した道路メンテナンス事業等の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の完了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総額は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141,543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千円の減少、住民一人当たりのコスト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も新規整備分においては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18,925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円の減少となった。今後も公共施設の老朽化対策にかかる更新費用は高いまま推移することが見込まれる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計画的・効率的な更新整備に努めていく。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3440CE-2B67-4A7A-B569-430C7B9DD4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1ECF816-239D-4F7C-8F79-C54447B0A61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E6EAF37-44AA-4EA3-AC28-E775221A6CF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423B414-8F67-4642-8C85-E477C7EF142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DCD5A7-85E1-4158-9B05-EDCEDFCC5A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463B3D-6117-413D-97EB-FF04879527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CB40DD-9AC8-4B43-8CC8-3BA30BD6EA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9C3392-BFE4-4ECD-AF0C-8A793EB0BD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E83063-67C9-4EC6-B0B6-9C74D688AC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7DC2679-A1B3-4D83-8E91-AB7E9AA4AFA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36,137
35,936
291.20
23,916,544
23,420,097
471,951
12,060,232
26,745,644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015E66-F786-4592-B7A5-586995F5F5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F13489-6E1D-47E8-A89D-064A9ADAA2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7582E6-90CF-49D0-A7B4-A2D780547F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E4CFC5-1CC1-4C82-828B-71369A4A1F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244619-8AEC-431F-A75A-8AD28D2533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0F1072F-5EF4-43D1-B070-0F1D5ADCD52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36B093E-A472-4FBC-87E2-BE7DEA55DEB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7CB624E-B525-4FC4-98C0-806DB3DA792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9F2C92F-8C03-480F-9BF2-D615874EC3A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5D7491-B0BD-4535-B2B5-D3AE5146BC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EEFF38F-2DFD-4C48-9758-14BBD83D9ED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3A23A3B-E2A7-4EBA-8DDD-0D0E977B8BF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B80619D-4FE1-4AF7-AEC7-DA04115BD8C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59789A9-0EC4-4BF4-9ADC-95C6DAAFC24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F81994-41B2-42EA-ACE3-6E1D9ABCB5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DAD31B7-3BB3-4D04-9F26-153B75ED965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40C3E1-F5FB-4C4A-AB93-9913ED43B5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C7EE66E-DD73-4441-98A7-22BF17B3725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C0FDF2E-28D9-4738-BA99-C739E7BD226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784B69E-3893-4F46-95A5-B2ABA101B022}"/>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8F31479-9E85-487F-9D6B-C1573F06318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C83A6EA-3F71-4D02-99ED-BD3A362DCA0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40EFC66-733E-4A22-B7B0-B2DE09156C4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8417949-D210-4655-BA88-0B5D7D13685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F4B9881-0167-48DA-B98F-BFC80902281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36CDFA7-5871-4648-B436-21B741D65B0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99B275A-2BCC-464A-A80A-B46F8FA3FAA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4F32262-8BE8-473E-A50A-224FD8EB8C0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E9A24E9-49EB-4DD0-B765-8EAE40148ED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F48AA56-34A5-44FF-BB78-CED3CCCCA17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8BA002C-0DEB-43CF-B0DD-3C7391424A93}"/>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1A41BFC-461D-4807-811B-1A0416F2A00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72BB920A-3913-4EB5-A78D-1EBEEEB80655}"/>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AF2AF95-9542-4110-A8E4-B70CF102C1E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8A435092-722C-4017-A8FB-64CAE722C8B3}"/>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CCD39EAB-B0DB-4023-8DA2-B0E74B40E47F}"/>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881826C6-0232-4F34-A0C0-79968FD7E958}"/>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8B80A4C0-ACB9-40E2-B56B-EB6D502C821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B2C7D8EA-75CE-48E5-921C-688FA1BAD402}"/>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C727380-5E09-400B-986D-1E3927E78A7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CE9547CC-91DB-47A0-8499-E97957C442D3}"/>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D8556E1-279E-49B9-B2FB-330FFDB62A4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B76D8AF6-22B7-4493-BD3E-E2B8275881C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6F422B6-4751-490A-B923-827F6CF3267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7444C04-3EE4-44FC-B9B0-27DDCFCD5E39}"/>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4D6625AB-A18E-473F-ACAC-84B33B36398E}"/>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CBBB9CA2-DD60-4F7D-B5D6-F995567C09AB}"/>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B51F820D-2CA2-429F-81C6-D7E1D4878A69}"/>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C194DA78-CEBB-4EBB-A0C7-534B7F3A214A}"/>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69596</xdr:rowOff>
    </xdr:from>
    <xdr:to>
      <xdr:col>24</xdr:col>
      <xdr:colOff>63500</xdr:colOff>
      <xdr:row>35</xdr:row>
      <xdr:rowOff>165989</xdr:rowOff>
    </xdr:to>
    <xdr:cxnSp macro="">
      <xdr:nvCxnSpPr>
        <xdr:cNvPr id="61" name="直線コネクタ 60">
          <a:extLst>
            <a:ext uri="{FF2B5EF4-FFF2-40B4-BE49-F238E27FC236}">
              <a16:creationId xmlns:a16="http://schemas.microsoft.com/office/drawing/2014/main" id="{AF5694ED-8A70-45F9-B19D-9806ABFE26CA}"/>
            </a:ext>
          </a:extLst>
        </xdr:cNvPr>
        <xdr:cNvCxnSpPr/>
      </xdr:nvCxnSpPr>
      <xdr:spPr>
        <a:xfrm flipV="1">
          <a:off x="3797300" y="6070346"/>
          <a:ext cx="8382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D73386AD-B8F1-43F2-9B9D-807231137CD3}"/>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FCA622C0-2384-4F5F-92B9-BB2F13F01599}"/>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165989</xdr:rowOff>
    </xdr:from>
    <xdr:to>
      <xdr:col>19</xdr:col>
      <xdr:colOff>177800</xdr:colOff>
      <xdr:row>36</xdr:row>
      <xdr:rowOff>16256</xdr:rowOff>
    </xdr:to>
    <xdr:cxnSp macro="">
      <xdr:nvCxnSpPr>
        <xdr:cNvPr id="64" name="直線コネクタ 63">
          <a:extLst>
            <a:ext uri="{FF2B5EF4-FFF2-40B4-BE49-F238E27FC236}">
              <a16:creationId xmlns:a16="http://schemas.microsoft.com/office/drawing/2014/main" id="{C9AC66C7-6C1A-4334-BDF5-AA85D5614EDE}"/>
            </a:ext>
          </a:extLst>
        </xdr:cNvPr>
        <xdr:cNvCxnSpPr/>
      </xdr:nvCxnSpPr>
      <xdr:spPr>
        <a:xfrm flipV="1">
          <a:off x="2908300" y="616673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710B45B5-77CF-4DAD-BA10-AB0FAF5D65F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D53D80A5-1207-4E66-BC0A-DB2F8586B415}"/>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166370</xdr:rowOff>
    </xdr:from>
    <xdr:to>
      <xdr:col>15</xdr:col>
      <xdr:colOff>50800</xdr:colOff>
      <xdr:row>36</xdr:row>
      <xdr:rowOff>16256</xdr:rowOff>
    </xdr:to>
    <xdr:cxnSp macro="">
      <xdr:nvCxnSpPr>
        <xdr:cNvPr id="67" name="直線コネクタ 66">
          <a:extLst>
            <a:ext uri="{FF2B5EF4-FFF2-40B4-BE49-F238E27FC236}">
              <a16:creationId xmlns:a16="http://schemas.microsoft.com/office/drawing/2014/main" id="{02CB1C01-0990-4778-A223-B20477F7A41A}"/>
            </a:ext>
          </a:extLst>
        </xdr:cNvPr>
        <xdr:cNvCxnSpPr/>
      </xdr:nvCxnSpPr>
      <xdr:spPr>
        <a:xfrm>
          <a:off x="2019300" y="616712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16B5E4CE-7130-4EA3-B2C9-63E8E78265E8}"/>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EE06B3CF-9320-4837-B142-16E9174959DF}"/>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166370</xdr:rowOff>
    </xdr:from>
    <xdr:to>
      <xdr:col>10</xdr:col>
      <xdr:colOff>114300</xdr:colOff>
      <xdr:row>36</xdr:row>
      <xdr:rowOff>39878</xdr:rowOff>
    </xdr:to>
    <xdr:cxnSp macro="">
      <xdr:nvCxnSpPr>
        <xdr:cNvPr id="70" name="直線コネクタ 69">
          <a:extLst>
            <a:ext uri="{FF2B5EF4-FFF2-40B4-BE49-F238E27FC236}">
              <a16:creationId xmlns:a16="http://schemas.microsoft.com/office/drawing/2014/main" id="{6C47CEDD-06A7-4B81-B07F-882A09213E3A}"/>
            </a:ext>
          </a:extLst>
        </xdr:cNvPr>
        <xdr:cNvCxnSpPr/>
      </xdr:nvCxnSpPr>
      <xdr:spPr>
        <a:xfrm flipV="1">
          <a:off x="1130300" y="6167120"/>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D6280C36-E290-4DE1-8987-06BC09AF0C0E}"/>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52B6C151-CFFD-4C35-8F61-40F1BFA9097E}"/>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CC7FAF53-E5CE-4108-A492-8646390B0E8E}"/>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F9F4A432-A512-4FAC-A168-1914012D0AE1}"/>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4977A0C-277F-42A7-BA15-54003351B0A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13DF8DA-463E-44F9-ADB4-AB151C0CA2A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DA83249-1899-4419-90AE-56514392F0C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9C7165F-D3CC-4591-9A9C-10998EB558C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F9B1E90-4F92-426D-903B-F9306CA1320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18796</xdr:rowOff>
    </xdr:from>
    <xdr:to>
      <xdr:col>24</xdr:col>
      <xdr:colOff>114300</xdr:colOff>
      <xdr:row>35</xdr:row>
      <xdr:rowOff>120396</xdr:rowOff>
    </xdr:to>
    <xdr:sp macro="" textlink="">
      <xdr:nvSpPr>
        <xdr:cNvPr id="80" name="楕円 79">
          <a:extLst>
            <a:ext uri="{FF2B5EF4-FFF2-40B4-BE49-F238E27FC236}">
              <a16:creationId xmlns:a16="http://schemas.microsoft.com/office/drawing/2014/main" id="{F524BEAC-0877-4737-94D7-DA4BACC1B312}"/>
            </a:ext>
          </a:extLst>
        </xdr:cNvPr>
        <xdr:cNvSpPr/>
      </xdr:nvSpPr>
      <xdr:spPr>
        <a:xfrm>
          <a:off x="45847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41673</xdr:rowOff>
    </xdr:from>
    <xdr:ext cx="469744" cy="259045"/>
    <xdr:sp macro="" textlink="">
      <xdr:nvSpPr>
        <xdr:cNvPr id="81" name="議会費該当値テキスト">
          <a:extLst>
            <a:ext uri="{FF2B5EF4-FFF2-40B4-BE49-F238E27FC236}">
              <a16:creationId xmlns:a16="http://schemas.microsoft.com/office/drawing/2014/main" id="{2A5ABC80-9CA7-4C14-87F4-456F694B1636}"/>
            </a:ext>
          </a:extLst>
        </xdr:cNvPr>
        <xdr:cNvSpPr txBox="1"/>
      </xdr:nvSpPr>
      <xdr:spPr>
        <a:xfrm>
          <a:off x="4686300"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115189</xdr:rowOff>
    </xdr:from>
    <xdr:to>
      <xdr:col>20</xdr:col>
      <xdr:colOff>38100</xdr:colOff>
      <xdr:row>36</xdr:row>
      <xdr:rowOff>45339</xdr:rowOff>
    </xdr:to>
    <xdr:sp macro="" textlink="">
      <xdr:nvSpPr>
        <xdr:cNvPr id="82" name="楕円 81">
          <a:extLst>
            <a:ext uri="{FF2B5EF4-FFF2-40B4-BE49-F238E27FC236}">
              <a16:creationId xmlns:a16="http://schemas.microsoft.com/office/drawing/2014/main" id="{34C04A22-89E2-488E-9660-E0A3DB356491}"/>
            </a:ext>
          </a:extLst>
        </xdr:cNvPr>
        <xdr:cNvSpPr/>
      </xdr:nvSpPr>
      <xdr:spPr>
        <a:xfrm>
          <a:off x="3746500" y="61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83" name="テキスト ボックス 82">
          <a:extLst>
            <a:ext uri="{FF2B5EF4-FFF2-40B4-BE49-F238E27FC236}">
              <a16:creationId xmlns:a16="http://schemas.microsoft.com/office/drawing/2014/main" id="{E75A7D48-C424-441D-A537-F6F561EF8EE9}"/>
            </a:ext>
          </a:extLst>
        </xdr:cNvPr>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4" name="楕円 83">
          <a:extLst>
            <a:ext uri="{FF2B5EF4-FFF2-40B4-BE49-F238E27FC236}">
              <a16:creationId xmlns:a16="http://schemas.microsoft.com/office/drawing/2014/main" id="{D3D9E391-787A-49E1-A892-9D0C0015E10D}"/>
            </a:ext>
          </a:extLst>
        </xdr:cNvPr>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58183</xdr:rowOff>
    </xdr:from>
    <xdr:ext cx="469744" cy="259045"/>
    <xdr:sp macro="" textlink="">
      <xdr:nvSpPr>
        <xdr:cNvPr id="85" name="テキスト ボックス 84">
          <a:extLst>
            <a:ext uri="{FF2B5EF4-FFF2-40B4-BE49-F238E27FC236}">
              <a16:creationId xmlns:a16="http://schemas.microsoft.com/office/drawing/2014/main" id="{2C24FD37-F552-4E40-A763-8330E50419E5}"/>
            </a:ext>
          </a:extLst>
        </xdr:cNvPr>
        <xdr:cNvSpPr txBox="1"/>
      </xdr:nvSpPr>
      <xdr:spPr>
        <a:xfrm>
          <a:off x="2673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115570</xdr:rowOff>
    </xdr:from>
    <xdr:to>
      <xdr:col>10</xdr:col>
      <xdr:colOff>165100</xdr:colOff>
      <xdr:row>36</xdr:row>
      <xdr:rowOff>45720</xdr:rowOff>
    </xdr:to>
    <xdr:sp macro="" textlink="">
      <xdr:nvSpPr>
        <xdr:cNvPr id="86" name="楕円 85">
          <a:extLst>
            <a:ext uri="{FF2B5EF4-FFF2-40B4-BE49-F238E27FC236}">
              <a16:creationId xmlns:a16="http://schemas.microsoft.com/office/drawing/2014/main" id="{570E97B3-360F-4B62-BE75-458D280B613F}"/>
            </a:ext>
          </a:extLst>
        </xdr:cNvPr>
        <xdr:cNvSpPr/>
      </xdr:nvSpPr>
      <xdr:spPr>
        <a:xfrm>
          <a:off x="1968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36847</xdr:rowOff>
    </xdr:from>
    <xdr:ext cx="469744" cy="259045"/>
    <xdr:sp macro="" textlink="">
      <xdr:nvSpPr>
        <xdr:cNvPr id="87" name="テキスト ボックス 86">
          <a:extLst>
            <a:ext uri="{FF2B5EF4-FFF2-40B4-BE49-F238E27FC236}">
              <a16:creationId xmlns:a16="http://schemas.microsoft.com/office/drawing/2014/main" id="{1C2DD81C-48F7-41E8-9460-9E114E829E16}"/>
            </a:ext>
          </a:extLst>
        </xdr:cNvPr>
        <xdr:cNvSpPr txBox="1"/>
      </xdr:nvSpPr>
      <xdr:spPr>
        <a:xfrm>
          <a:off x="1784428"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88" name="楕円 87">
          <a:extLst>
            <a:ext uri="{FF2B5EF4-FFF2-40B4-BE49-F238E27FC236}">
              <a16:creationId xmlns:a16="http://schemas.microsoft.com/office/drawing/2014/main" id="{CBAACD1F-3BCB-43AC-830E-2EECE69F9CC6}"/>
            </a:ext>
          </a:extLst>
        </xdr:cNvPr>
        <xdr:cNvSpPr/>
      </xdr:nvSpPr>
      <xdr:spPr>
        <a:xfrm>
          <a:off x="1079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89" name="テキスト ボックス 88">
          <a:extLst>
            <a:ext uri="{FF2B5EF4-FFF2-40B4-BE49-F238E27FC236}">
              <a16:creationId xmlns:a16="http://schemas.microsoft.com/office/drawing/2014/main" id="{1D435E44-A99D-4238-B168-6B311B5D1785}"/>
            </a:ext>
          </a:extLst>
        </xdr:cNvPr>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6C005422-5E77-4C76-A465-C03C11CE979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F36C2A0-34B6-4592-B7A5-46C5CB395CA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6FF0DDF5-B9EA-4F98-9802-55EB2DDC8F3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A4F5617F-42FD-4298-9C82-8934A5E163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0A23330-3F06-4C9C-9DC3-10C55132118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9CF8EB4B-40D0-4CF1-B79D-B1C6307530F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52B81C6-543D-410C-AE8F-3902181D2A8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EC4CE2C0-8293-4FD0-98FB-8652F70885D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4459BA2-045F-4613-884C-5E422784AD4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67AA41D0-70D1-4B53-8408-0A6BB57BFCE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A3B83B3B-CAB1-4248-8A8E-0FF8C5F4F7AA}"/>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3D8B171D-DACD-439F-9637-D5D45E6E07D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674FA3D8-F87E-42EB-818F-8FB096B4ACB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4F086591-C375-4707-A033-72C56A1D83AC}"/>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C0C996F9-28C9-409B-9297-1C0A5163E11B}"/>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CCDAF5B6-F0ED-4CCD-A9AF-BDEFDA5A4A97}"/>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DCC85165-7EA6-42ED-95C2-3175BFF1EFA1}"/>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EBB6AEFF-0D59-4438-B1CB-AF56B1F64A0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771813DA-DD63-4E9D-B55C-044EF93C4BD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4D40D49F-EB26-4A4D-B78E-0BA651897D9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C3E1EDAE-A7E1-4A35-8024-576CB6D7EC7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10802FB1-6E2E-4AFA-B80B-9C959A0C3B7C}"/>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FCB60214-60F5-41DD-9F3E-E23C8716E3D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71566EB3-E03C-4FD8-B36F-8600487169DF}"/>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A630FC8C-AF31-4D1D-8018-4B3C955B3339}"/>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1D95E1FA-4041-40FC-902A-BC63EA0BE20D}"/>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118696</xdr:rowOff>
    </xdr:from>
    <xdr:to>
      <xdr:col>24</xdr:col>
      <xdr:colOff>63500</xdr:colOff>
      <xdr:row>56</xdr:row>
      <xdr:rowOff>61140</xdr:rowOff>
    </xdr:to>
    <xdr:cxnSp macro="">
      <xdr:nvCxnSpPr>
        <xdr:cNvPr id="116" name="直線コネクタ 115">
          <a:extLst>
            <a:ext uri="{FF2B5EF4-FFF2-40B4-BE49-F238E27FC236}">
              <a16:creationId xmlns:a16="http://schemas.microsoft.com/office/drawing/2014/main" id="{F425F496-2BA7-493E-B7FE-56AD05DD2445}"/>
            </a:ext>
          </a:extLst>
        </xdr:cNvPr>
        <xdr:cNvCxnSpPr/>
      </xdr:nvCxnSpPr>
      <xdr:spPr>
        <a:xfrm>
          <a:off x="3797300" y="9548446"/>
          <a:ext cx="8382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6E043C2C-B6FB-4B3C-AD8B-9BCFFF799708}"/>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C4AFDF96-AD37-47BE-9B12-B986B2D22762}"/>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157911</xdr:rowOff>
    </xdr:from>
    <xdr:to>
      <xdr:col>19</xdr:col>
      <xdr:colOff>177800</xdr:colOff>
      <xdr:row>55</xdr:row>
      <xdr:rowOff>118696</xdr:rowOff>
    </xdr:to>
    <xdr:cxnSp macro="">
      <xdr:nvCxnSpPr>
        <xdr:cNvPr id="119" name="直線コネクタ 118">
          <a:extLst>
            <a:ext uri="{FF2B5EF4-FFF2-40B4-BE49-F238E27FC236}">
              <a16:creationId xmlns:a16="http://schemas.microsoft.com/office/drawing/2014/main" id="{755D9302-B467-4FC2-853B-526F38D7B06B}"/>
            </a:ext>
          </a:extLst>
        </xdr:cNvPr>
        <xdr:cNvCxnSpPr/>
      </xdr:nvCxnSpPr>
      <xdr:spPr>
        <a:xfrm>
          <a:off x="2908300" y="9073311"/>
          <a:ext cx="889000" cy="47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C06D8E2B-6E07-4EAA-9789-E551ABBFE003}"/>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9B9B89E-69EA-41B1-BE6F-342CAC50FCCE}"/>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157911</xdr:rowOff>
    </xdr:from>
    <xdr:to>
      <xdr:col>15</xdr:col>
      <xdr:colOff>50800</xdr:colOff>
      <xdr:row>55</xdr:row>
      <xdr:rowOff>152492</xdr:rowOff>
    </xdr:to>
    <xdr:cxnSp macro="">
      <xdr:nvCxnSpPr>
        <xdr:cNvPr id="122" name="直線コネクタ 121">
          <a:extLst>
            <a:ext uri="{FF2B5EF4-FFF2-40B4-BE49-F238E27FC236}">
              <a16:creationId xmlns:a16="http://schemas.microsoft.com/office/drawing/2014/main" id="{31523802-2AD7-4EC8-8F50-839A0A5F58E2}"/>
            </a:ext>
          </a:extLst>
        </xdr:cNvPr>
        <xdr:cNvCxnSpPr/>
      </xdr:nvCxnSpPr>
      <xdr:spPr>
        <a:xfrm flipV="1">
          <a:off x="2019300" y="9073311"/>
          <a:ext cx="889000" cy="5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6A1A1D3D-A561-48E3-8172-439FBA570AE3}"/>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D9CBAB2A-15DC-4CAD-98E7-262DFD5F428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152492</xdr:rowOff>
    </xdr:from>
    <xdr:to>
      <xdr:col>10</xdr:col>
      <xdr:colOff>114300</xdr:colOff>
      <xdr:row>56</xdr:row>
      <xdr:rowOff>82815</xdr:rowOff>
    </xdr:to>
    <xdr:cxnSp macro="">
      <xdr:nvCxnSpPr>
        <xdr:cNvPr id="125" name="直線コネクタ 124">
          <a:extLst>
            <a:ext uri="{FF2B5EF4-FFF2-40B4-BE49-F238E27FC236}">
              <a16:creationId xmlns:a16="http://schemas.microsoft.com/office/drawing/2014/main" id="{A600279E-73B4-416F-9235-F18D47F4721F}"/>
            </a:ext>
          </a:extLst>
        </xdr:cNvPr>
        <xdr:cNvCxnSpPr/>
      </xdr:nvCxnSpPr>
      <xdr:spPr>
        <a:xfrm flipV="1">
          <a:off x="1130300" y="9582242"/>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1816ACFA-840D-400A-A17B-246F243AD586}"/>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65DC5CE5-0108-4634-89B8-CFD09A4E386C}"/>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ED10E59-D815-4E3E-B92F-ADF0ABFD175C}"/>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a:extLst>
            <a:ext uri="{FF2B5EF4-FFF2-40B4-BE49-F238E27FC236}">
              <a16:creationId xmlns:a16="http://schemas.microsoft.com/office/drawing/2014/main" id="{7840FEB7-F271-47F0-9732-DD1E3984D8EA}"/>
            </a:ext>
          </a:extLst>
        </xdr:cNvPr>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43843020-86A2-4188-95A7-7AF06399820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1ADD607-45FF-470E-A17E-A8AD0E32B71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8DEAB6B-9860-4F57-9C91-3859655E6D1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78ABFFC0-4451-4977-931C-6837ED6361A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087E41D-BD58-4D96-892C-8E4DF0A1E04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10340</xdr:rowOff>
    </xdr:from>
    <xdr:to>
      <xdr:col>24</xdr:col>
      <xdr:colOff>114300</xdr:colOff>
      <xdr:row>56</xdr:row>
      <xdr:rowOff>111940</xdr:rowOff>
    </xdr:to>
    <xdr:sp macro="" textlink="">
      <xdr:nvSpPr>
        <xdr:cNvPr id="135" name="楕円 134">
          <a:extLst>
            <a:ext uri="{FF2B5EF4-FFF2-40B4-BE49-F238E27FC236}">
              <a16:creationId xmlns:a16="http://schemas.microsoft.com/office/drawing/2014/main" id="{DBE37C9C-BFEF-433E-B9BD-CF2FF527508D}"/>
            </a:ext>
          </a:extLst>
        </xdr:cNvPr>
        <xdr:cNvSpPr/>
      </xdr:nvSpPr>
      <xdr:spPr>
        <a:xfrm>
          <a:off x="4584700" y="96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160217</xdr:rowOff>
    </xdr:from>
    <xdr:ext cx="534377" cy="259045"/>
    <xdr:sp macro="" textlink="">
      <xdr:nvSpPr>
        <xdr:cNvPr id="136" name="総務費該当値テキスト">
          <a:extLst>
            <a:ext uri="{FF2B5EF4-FFF2-40B4-BE49-F238E27FC236}">
              <a16:creationId xmlns:a16="http://schemas.microsoft.com/office/drawing/2014/main" id="{EE1C5AE6-E42B-4FD2-8B1B-E1C168A3BA24}"/>
            </a:ext>
          </a:extLst>
        </xdr:cNvPr>
        <xdr:cNvSpPr txBox="1"/>
      </xdr:nvSpPr>
      <xdr:spPr>
        <a:xfrm>
          <a:off x="4686300" y="95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67896</xdr:rowOff>
    </xdr:from>
    <xdr:to>
      <xdr:col>20</xdr:col>
      <xdr:colOff>38100</xdr:colOff>
      <xdr:row>55</xdr:row>
      <xdr:rowOff>169496</xdr:rowOff>
    </xdr:to>
    <xdr:sp macro="" textlink="">
      <xdr:nvSpPr>
        <xdr:cNvPr id="137" name="楕円 136">
          <a:extLst>
            <a:ext uri="{FF2B5EF4-FFF2-40B4-BE49-F238E27FC236}">
              <a16:creationId xmlns:a16="http://schemas.microsoft.com/office/drawing/2014/main" id="{D84F6EE2-9DCF-4CA9-AF14-1F9D64CC0D5A}"/>
            </a:ext>
          </a:extLst>
        </xdr:cNvPr>
        <xdr:cNvSpPr/>
      </xdr:nvSpPr>
      <xdr:spPr>
        <a:xfrm>
          <a:off x="3746500" y="94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14573</xdr:rowOff>
    </xdr:from>
    <xdr:ext cx="599010" cy="259045"/>
    <xdr:sp macro="" textlink="">
      <xdr:nvSpPr>
        <xdr:cNvPr id="138" name="テキスト ボックス 137">
          <a:extLst>
            <a:ext uri="{FF2B5EF4-FFF2-40B4-BE49-F238E27FC236}">
              <a16:creationId xmlns:a16="http://schemas.microsoft.com/office/drawing/2014/main" id="{76877122-C387-4BFD-8D12-33DBC34F939F}"/>
            </a:ext>
          </a:extLst>
        </xdr:cNvPr>
        <xdr:cNvSpPr txBox="1"/>
      </xdr:nvSpPr>
      <xdr:spPr>
        <a:xfrm>
          <a:off x="3497795" y="92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107111</xdr:rowOff>
    </xdr:from>
    <xdr:to>
      <xdr:col>15</xdr:col>
      <xdr:colOff>101600</xdr:colOff>
      <xdr:row>53</xdr:row>
      <xdr:rowOff>37261</xdr:rowOff>
    </xdr:to>
    <xdr:sp macro="" textlink="">
      <xdr:nvSpPr>
        <xdr:cNvPr id="139" name="楕円 138">
          <a:extLst>
            <a:ext uri="{FF2B5EF4-FFF2-40B4-BE49-F238E27FC236}">
              <a16:creationId xmlns:a16="http://schemas.microsoft.com/office/drawing/2014/main" id="{85D047A2-A262-43C1-812F-C5EFC064A7A0}"/>
            </a:ext>
          </a:extLst>
        </xdr:cNvPr>
        <xdr:cNvSpPr/>
      </xdr:nvSpPr>
      <xdr:spPr>
        <a:xfrm>
          <a:off x="2857500" y="90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53788</xdr:rowOff>
    </xdr:from>
    <xdr:ext cx="599010" cy="259045"/>
    <xdr:sp macro="" textlink="">
      <xdr:nvSpPr>
        <xdr:cNvPr id="140" name="テキスト ボックス 139">
          <a:extLst>
            <a:ext uri="{FF2B5EF4-FFF2-40B4-BE49-F238E27FC236}">
              <a16:creationId xmlns:a16="http://schemas.microsoft.com/office/drawing/2014/main" id="{AC2C3DF6-862D-482F-8AB1-9223DC992168}"/>
            </a:ext>
          </a:extLst>
        </xdr:cNvPr>
        <xdr:cNvSpPr txBox="1"/>
      </xdr:nvSpPr>
      <xdr:spPr>
        <a:xfrm>
          <a:off x="2608795" y="879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101692</xdr:rowOff>
    </xdr:from>
    <xdr:to>
      <xdr:col>10</xdr:col>
      <xdr:colOff>165100</xdr:colOff>
      <xdr:row>56</xdr:row>
      <xdr:rowOff>31842</xdr:rowOff>
    </xdr:to>
    <xdr:sp macro="" textlink="">
      <xdr:nvSpPr>
        <xdr:cNvPr id="141" name="楕円 140">
          <a:extLst>
            <a:ext uri="{FF2B5EF4-FFF2-40B4-BE49-F238E27FC236}">
              <a16:creationId xmlns:a16="http://schemas.microsoft.com/office/drawing/2014/main" id="{09F481B0-4B84-4517-85F4-491FC4DD855C}"/>
            </a:ext>
          </a:extLst>
        </xdr:cNvPr>
        <xdr:cNvSpPr/>
      </xdr:nvSpPr>
      <xdr:spPr>
        <a:xfrm>
          <a:off x="1968500" y="95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48369</xdr:rowOff>
    </xdr:from>
    <xdr:ext cx="599010" cy="259045"/>
    <xdr:sp macro="" textlink="">
      <xdr:nvSpPr>
        <xdr:cNvPr id="142" name="テキスト ボックス 141">
          <a:extLst>
            <a:ext uri="{FF2B5EF4-FFF2-40B4-BE49-F238E27FC236}">
              <a16:creationId xmlns:a16="http://schemas.microsoft.com/office/drawing/2014/main" id="{DF57FD45-0A1D-4B85-AE51-1D4C64C93A28}"/>
            </a:ext>
          </a:extLst>
        </xdr:cNvPr>
        <xdr:cNvSpPr txBox="1"/>
      </xdr:nvSpPr>
      <xdr:spPr>
        <a:xfrm>
          <a:off x="1719795" y="930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32015</xdr:rowOff>
    </xdr:from>
    <xdr:to>
      <xdr:col>6</xdr:col>
      <xdr:colOff>38100</xdr:colOff>
      <xdr:row>56</xdr:row>
      <xdr:rowOff>133615</xdr:rowOff>
    </xdr:to>
    <xdr:sp macro="" textlink="">
      <xdr:nvSpPr>
        <xdr:cNvPr id="143" name="楕円 142">
          <a:extLst>
            <a:ext uri="{FF2B5EF4-FFF2-40B4-BE49-F238E27FC236}">
              <a16:creationId xmlns:a16="http://schemas.microsoft.com/office/drawing/2014/main" id="{C436ACD9-AE8B-4B0A-95EE-BA54927F515D}"/>
            </a:ext>
          </a:extLst>
        </xdr:cNvPr>
        <xdr:cNvSpPr/>
      </xdr:nvSpPr>
      <xdr:spPr>
        <a:xfrm>
          <a:off x="1079500" y="96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150142</xdr:rowOff>
    </xdr:from>
    <xdr:ext cx="534377" cy="259045"/>
    <xdr:sp macro="" textlink="">
      <xdr:nvSpPr>
        <xdr:cNvPr id="144" name="テキスト ボックス 143">
          <a:extLst>
            <a:ext uri="{FF2B5EF4-FFF2-40B4-BE49-F238E27FC236}">
              <a16:creationId xmlns:a16="http://schemas.microsoft.com/office/drawing/2014/main" id="{246BB777-9F5A-43FF-B3F9-CB5674E0E6CB}"/>
            </a:ext>
          </a:extLst>
        </xdr:cNvPr>
        <xdr:cNvSpPr txBox="1"/>
      </xdr:nvSpPr>
      <xdr:spPr>
        <a:xfrm>
          <a:off x="863111" y="9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CD1441C6-AC4A-4D62-9C3D-273E20D258E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91F67D6C-8CEC-49FB-809F-4CEE40D5D2F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624B3BDF-197A-4692-94A7-DE3F4B77D98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F0C9DD62-C903-460E-A312-80A7153F212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953914ED-6DD8-40F5-A74D-1A189ED3059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D72CBB88-304F-4A2C-AD45-3447339CF56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ED18EA5-B9BE-44D1-B7F8-FB8ADDEBB5A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CF776FC6-E519-4CCD-8D0D-449969C5BDC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F1994A0B-FB46-44B1-97ED-FC464C238691}"/>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568D96A0-B484-4351-AFD6-C0A4CDCCB29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BD56970D-B8E4-400E-8DCA-90C1FA8457A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4050FD76-3DBE-47E5-8144-43721E0DA69C}"/>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70E5376F-98B6-45A3-8F36-3CB610384D2E}"/>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D48C0F05-0BDA-49F4-B206-700757F39E25}"/>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3145641B-439F-4682-B650-80BF77BDFBA3}"/>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C32D7EFF-6DE3-42B0-B340-165DC6B0B90C}"/>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9EDBFD8E-5B73-4627-A51E-B6B3320575CD}"/>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102B5DFD-DC19-4544-9C6E-E8F01F10DA95}"/>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8BB088AC-CCD9-4787-B438-B33C0E59A26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C7178164-288C-48AE-B687-8597B5E22748}"/>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D5F03D09-02F8-4D3F-833F-A8BC33D9F96C}"/>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2E7D0C6B-A522-4BCE-9E9E-7F6AD270BA23}"/>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3B8A1E84-79A5-4A67-BDE9-A091B426D615}"/>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8E187C9F-6087-45D8-9DE4-BF6557335BD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C6FE901C-6C86-451D-8931-4415356F87A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8857C3CD-FB40-400D-AAF6-00D2F60EC8D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50C8EE29-3CF9-42AB-838D-F58E44BE5732}"/>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EE6A2310-7DD0-4BF5-8A51-C86CEB41FE0B}"/>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9F4653DD-A366-4DA2-999A-EDB785FE3EFA}"/>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91925A42-BF93-49D3-BEAF-577CD2276854}"/>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281E36E2-D5B8-4BBB-8B71-4E8A737B2315}"/>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124743</xdr:rowOff>
    </xdr:from>
    <xdr:to>
      <xdr:col>24</xdr:col>
      <xdr:colOff>63500</xdr:colOff>
      <xdr:row>73</xdr:row>
      <xdr:rowOff>55738</xdr:rowOff>
    </xdr:to>
    <xdr:cxnSp macro="">
      <xdr:nvCxnSpPr>
        <xdr:cNvPr id="176" name="直線コネクタ 175">
          <a:extLst>
            <a:ext uri="{FF2B5EF4-FFF2-40B4-BE49-F238E27FC236}">
              <a16:creationId xmlns:a16="http://schemas.microsoft.com/office/drawing/2014/main" id="{535F4091-A324-4885-9F49-DF1AF4C868EF}"/>
            </a:ext>
          </a:extLst>
        </xdr:cNvPr>
        <xdr:cNvCxnSpPr/>
      </xdr:nvCxnSpPr>
      <xdr:spPr>
        <a:xfrm>
          <a:off x="3797300" y="12469143"/>
          <a:ext cx="8382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6D62F91F-DFBA-4DF3-B616-1E140B080F7C}"/>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AA2C7C7C-C292-46F0-966F-22DBBD214D61}"/>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124743</xdr:rowOff>
    </xdr:from>
    <xdr:to>
      <xdr:col>19</xdr:col>
      <xdr:colOff>177800</xdr:colOff>
      <xdr:row>74</xdr:row>
      <xdr:rowOff>60169</xdr:rowOff>
    </xdr:to>
    <xdr:cxnSp macro="">
      <xdr:nvCxnSpPr>
        <xdr:cNvPr id="179" name="直線コネクタ 178">
          <a:extLst>
            <a:ext uri="{FF2B5EF4-FFF2-40B4-BE49-F238E27FC236}">
              <a16:creationId xmlns:a16="http://schemas.microsoft.com/office/drawing/2014/main" id="{A790D630-4B58-4893-AD1D-6C9A8D76A7C7}"/>
            </a:ext>
          </a:extLst>
        </xdr:cNvPr>
        <xdr:cNvCxnSpPr/>
      </xdr:nvCxnSpPr>
      <xdr:spPr>
        <a:xfrm flipV="1">
          <a:off x="2908300" y="12469143"/>
          <a:ext cx="889000" cy="2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4AAD6657-182D-41BC-ACAE-10C9DE2F1FBB}"/>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5BCFEB55-828E-491B-97A6-6A5BB523B34F}"/>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30494</xdr:rowOff>
    </xdr:from>
    <xdr:to>
      <xdr:col>15</xdr:col>
      <xdr:colOff>50800</xdr:colOff>
      <xdr:row>74</xdr:row>
      <xdr:rowOff>60169</xdr:rowOff>
    </xdr:to>
    <xdr:cxnSp macro="">
      <xdr:nvCxnSpPr>
        <xdr:cNvPr id="182" name="直線コネクタ 181">
          <a:extLst>
            <a:ext uri="{FF2B5EF4-FFF2-40B4-BE49-F238E27FC236}">
              <a16:creationId xmlns:a16="http://schemas.microsoft.com/office/drawing/2014/main" id="{5BEAB40E-400F-49FB-91BF-AC9F47C18C21}"/>
            </a:ext>
          </a:extLst>
        </xdr:cNvPr>
        <xdr:cNvCxnSpPr/>
      </xdr:nvCxnSpPr>
      <xdr:spPr>
        <a:xfrm>
          <a:off x="2019300" y="12717794"/>
          <a:ext cx="889000" cy="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2806614-3990-4B5F-9107-E2E8C6B78CFF}"/>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34BE14C9-89BA-4A90-B335-E3071090497C}"/>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30494</xdr:rowOff>
    </xdr:from>
    <xdr:to>
      <xdr:col>10</xdr:col>
      <xdr:colOff>114300</xdr:colOff>
      <xdr:row>75</xdr:row>
      <xdr:rowOff>124134</xdr:rowOff>
    </xdr:to>
    <xdr:cxnSp macro="">
      <xdr:nvCxnSpPr>
        <xdr:cNvPr id="185" name="直線コネクタ 184">
          <a:extLst>
            <a:ext uri="{FF2B5EF4-FFF2-40B4-BE49-F238E27FC236}">
              <a16:creationId xmlns:a16="http://schemas.microsoft.com/office/drawing/2014/main" id="{954DACC6-AB55-4622-A544-8334858E51B3}"/>
            </a:ext>
          </a:extLst>
        </xdr:cNvPr>
        <xdr:cNvCxnSpPr/>
      </xdr:nvCxnSpPr>
      <xdr:spPr>
        <a:xfrm flipV="1">
          <a:off x="1130300" y="12717794"/>
          <a:ext cx="889000" cy="2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6FF79CD3-05D9-437E-8C0C-EDD770A698CD}"/>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EB7C647D-F575-4B66-BA62-8B1EEE8C8027}"/>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47C3A8C3-CCE0-4A1A-96F9-2C40C84095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57B4ADFB-8AA0-4D5F-B66C-E73FBD77EF99}"/>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061614A-6F0A-4311-A2F1-D1353905B28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5A92715-2435-4F1D-8FC8-B2B5D304200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13B5E70-1240-43CE-B55A-1507D4590BA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EF1E876F-E7E3-4D87-9536-668884B5707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523C1EC-E43F-4445-AEBC-95A8D491590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4938</xdr:rowOff>
    </xdr:from>
    <xdr:to>
      <xdr:col>24</xdr:col>
      <xdr:colOff>114300</xdr:colOff>
      <xdr:row>73</xdr:row>
      <xdr:rowOff>106538</xdr:rowOff>
    </xdr:to>
    <xdr:sp macro="" textlink="">
      <xdr:nvSpPr>
        <xdr:cNvPr id="195" name="楕円 194">
          <a:extLst>
            <a:ext uri="{FF2B5EF4-FFF2-40B4-BE49-F238E27FC236}">
              <a16:creationId xmlns:a16="http://schemas.microsoft.com/office/drawing/2014/main" id="{124EFDEE-0FDF-4B37-A6C4-7E36C984C570}"/>
            </a:ext>
          </a:extLst>
        </xdr:cNvPr>
        <xdr:cNvSpPr/>
      </xdr:nvSpPr>
      <xdr:spPr>
        <a:xfrm>
          <a:off x="4584700" y="125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27815</xdr:rowOff>
    </xdr:from>
    <xdr:ext cx="599010" cy="259045"/>
    <xdr:sp macro="" textlink="">
      <xdr:nvSpPr>
        <xdr:cNvPr id="196" name="民生費該当値テキスト">
          <a:extLst>
            <a:ext uri="{FF2B5EF4-FFF2-40B4-BE49-F238E27FC236}">
              <a16:creationId xmlns:a16="http://schemas.microsoft.com/office/drawing/2014/main" id="{E26487F7-8A08-41F1-BE34-0B73C614887D}"/>
            </a:ext>
          </a:extLst>
        </xdr:cNvPr>
        <xdr:cNvSpPr txBox="1"/>
      </xdr:nvSpPr>
      <xdr:spPr>
        <a:xfrm>
          <a:off x="4686300" y="1237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73943</xdr:rowOff>
    </xdr:from>
    <xdr:to>
      <xdr:col>20</xdr:col>
      <xdr:colOff>38100</xdr:colOff>
      <xdr:row>73</xdr:row>
      <xdr:rowOff>4093</xdr:rowOff>
    </xdr:to>
    <xdr:sp macro="" textlink="">
      <xdr:nvSpPr>
        <xdr:cNvPr id="197" name="楕円 196">
          <a:extLst>
            <a:ext uri="{FF2B5EF4-FFF2-40B4-BE49-F238E27FC236}">
              <a16:creationId xmlns:a16="http://schemas.microsoft.com/office/drawing/2014/main" id="{6F2D5DC3-8343-4115-9DE7-7C4E21B48633}"/>
            </a:ext>
          </a:extLst>
        </xdr:cNvPr>
        <xdr:cNvSpPr/>
      </xdr:nvSpPr>
      <xdr:spPr>
        <a:xfrm>
          <a:off x="3746500" y="124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20620</xdr:rowOff>
    </xdr:from>
    <xdr:ext cx="599010" cy="259045"/>
    <xdr:sp macro="" textlink="">
      <xdr:nvSpPr>
        <xdr:cNvPr id="198" name="テキスト ボックス 197">
          <a:extLst>
            <a:ext uri="{FF2B5EF4-FFF2-40B4-BE49-F238E27FC236}">
              <a16:creationId xmlns:a16="http://schemas.microsoft.com/office/drawing/2014/main" id="{9B1FA0D0-3B89-4D0C-94D3-BCBCA8C3DAC2}"/>
            </a:ext>
          </a:extLst>
        </xdr:cNvPr>
        <xdr:cNvSpPr txBox="1"/>
      </xdr:nvSpPr>
      <xdr:spPr>
        <a:xfrm>
          <a:off x="3497795" y="1219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9369</xdr:rowOff>
    </xdr:from>
    <xdr:to>
      <xdr:col>15</xdr:col>
      <xdr:colOff>101600</xdr:colOff>
      <xdr:row>74</xdr:row>
      <xdr:rowOff>110969</xdr:rowOff>
    </xdr:to>
    <xdr:sp macro="" textlink="">
      <xdr:nvSpPr>
        <xdr:cNvPr id="199" name="楕円 198">
          <a:extLst>
            <a:ext uri="{FF2B5EF4-FFF2-40B4-BE49-F238E27FC236}">
              <a16:creationId xmlns:a16="http://schemas.microsoft.com/office/drawing/2014/main" id="{690F2CEF-2932-4B03-BC91-CBDB108B776E}"/>
            </a:ext>
          </a:extLst>
        </xdr:cNvPr>
        <xdr:cNvSpPr/>
      </xdr:nvSpPr>
      <xdr:spPr>
        <a:xfrm>
          <a:off x="2857500" y="12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127496</xdr:rowOff>
    </xdr:from>
    <xdr:ext cx="599010" cy="259045"/>
    <xdr:sp macro="" textlink="">
      <xdr:nvSpPr>
        <xdr:cNvPr id="200" name="テキスト ボックス 199">
          <a:extLst>
            <a:ext uri="{FF2B5EF4-FFF2-40B4-BE49-F238E27FC236}">
              <a16:creationId xmlns:a16="http://schemas.microsoft.com/office/drawing/2014/main" id="{172DF8C9-70FF-4C39-BC9A-E286267E4F2E}"/>
            </a:ext>
          </a:extLst>
        </xdr:cNvPr>
        <xdr:cNvSpPr txBox="1"/>
      </xdr:nvSpPr>
      <xdr:spPr>
        <a:xfrm>
          <a:off x="2608795" y="1247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151144</xdr:rowOff>
    </xdr:from>
    <xdr:to>
      <xdr:col>10</xdr:col>
      <xdr:colOff>165100</xdr:colOff>
      <xdr:row>74</xdr:row>
      <xdr:rowOff>81294</xdr:rowOff>
    </xdr:to>
    <xdr:sp macro="" textlink="">
      <xdr:nvSpPr>
        <xdr:cNvPr id="201" name="楕円 200">
          <a:extLst>
            <a:ext uri="{FF2B5EF4-FFF2-40B4-BE49-F238E27FC236}">
              <a16:creationId xmlns:a16="http://schemas.microsoft.com/office/drawing/2014/main" id="{696C9328-7B5C-4789-A9DD-EFB3A0CD87B4}"/>
            </a:ext>
          </a:extLst>
        </xdr:cNvPr>
        <xdr:cNvSpPr/>
      </xdr:nvSpPr>
      <xdr:spPr>
        <a:xfrm>
          <a:off x="1968500" y="126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97821</xdr:rowOff>
    </xdr:from>
    <xdr:ext cx="599010" cy="259045"/>
    <xdr:sp macro="" textlink="">
      <xdr:nvSpPr>
        <xdr:cNvPr id="202" name="テキスト ボックス 201">
          <a:extLst>
            <a:ext uri="{FF2B5EF4-FFF2-40B4-BE49-F238E27FC236}">
              <a16:creationId xmlns:a16="http://schemas.microsoft.com/office/drawing/2014/main" id="{DE882DC4-568E-4406-8ED3-B2D12BE65F40}"/>
            </a:ext>
          </a:extLst>
        </xdr:cNvPr>
        <xdr:cNvSpPr txBox="1"/>
      </xdr:nvSpPr>
      <xdr:spPr>
        <a:xfrm>
          <a:off x="1719795" y="1244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73334</xdr:rowOff>
    </xdr:from>
    <xdr:to>
      <xdr:col>6</xdr:col>
      <xdr:colOff>38100</xdr:colOff>
      <xdr:row>76</xdr:row>
      <xdr:rowOff>3484</xdr:rowOff>
    </xdr:to>
    <xdr:sp macro="" textlink="">
      <xdr:nvSpPr>
        <xdr:cNvPr id="203" name="楕円 202">
          <a:extLst>
            <a:ext uri="{FF2B5EF4-FFF2-40B4-BE49-F238E27FC236}">
              <a16:creationId xmlns:a16="http://schemas.microsoft.com/office/drawing/2014/main" id="{A41B30F5-DF44-43A4-BEDC-5FEFF05E40EB}"/>
            </a:ext>
          </a:extLst>
        </xdr:cNvPr>
        <xdr:cNvSpPr/>
      </xdr:nvSpPr>
      <xdr:spPr>
        <a:xfrm>
          <a:off x="1079500" y="129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20011</xdr:rowOff>
    </xdr:from>
    <xdr:ext cx="599010" cy="259045"/>
    <xdr:sp macro="" textlink="">
      <xdr:nvSpPr>
        <xdr:cNvPr id="204" name="テキスト ボックス 203">
          <a:extLst>
            <a:ext uri="{FF2B5EF4-FFF2-40B4-BE49-F238E27FC236}">
              <a16:creationId xmlns:a16="http://schemas.microsoft.com/office/drawing/2014/main" id="{3F60E31A-2143-420A-8597-D47F0E823BE6}"/>
            </a:ext>
          </a:extLst>
        </xdr:cNvPr>
        <xdr:cNvSpPr txBox="1"/>
      </xdr:nvSpPr>
      <xdr:spPr>
        <a:xfrm>
          <a:off x="830795" y="1270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34CC72C9-2208-4C2F-92D7-9D493AF93F9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4A83FA6A-E8AE-49B2-BF02-C654E2CC89B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20CB1EC2-8B1F-448F-87A1-590C1DD1DAB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A3FA5737-90D2-46A1-BA88-2B710951677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EB98CA35-5832-4A7D-B135-4328AC9DEE2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86CE99CF-CF37-4F58-90A9-CE1B7D1EF56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F51483D0-1B0C-4A12-8F69-D7244CF062E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AECD0721-3E8A-4EB4-BDBB-85E506B2A1E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A9A961E9-322F-4F50-87E0-AF592A34674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BDF43D1F-1FAF-403C-B838-1767EE8AB3C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62965DE6-D6E4-4922-BAC8-A1B3AC83502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DC8941E9-1C2C-49AF-A6F0-6379CA73F37D}"/>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C1C41162-EBB2-43E4-AE07-BB32E2E4E7F6}"/>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786DFC55-83A8-4255-9635-71A68E27FF12}"/>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8F79B2A-63D8-4F44-974A-5403ED8B4CF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9F43A36C-3878-41AC-936F-E6C36BBF0C8B}"/>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9276E18E-0FEC-4D99-A6D6-2F2D738C39DA}"/>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41AE87A-F361-4AB7-887B-BDB197FED10C}"/>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9051B62A-6332-462A-B677-9517EFB49305}"/>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3DD74006-FD64-44C7-9357-25907424BEB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48D144A8-82CD-40CF-9B65-3EBF00621F8C}"/>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1DD7366D-D094-4E5B-99C0-A0DC1BC527F7}"/>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FC1B4DA-94C7-4AE3-B5AD-B29657516CFC}"/>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7008ACAD-6528-4C35-992B-316A8A2C9E7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43ECC342-35F0-4DB7-A5B5-2732A433DF8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C8ED9592-2E27-4266-99A0-46A462C1BE0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E71E09C-C053-4DF1-BC73-A660FA7E102C}"/>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ADD78E61-CBFE-47B1-8972-C201237B20ED}"/>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30FCB05C-B3EE-4C75-9721-83AD07F32BC6}"/>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AE7E66D1-A1A0-419A-BD00-CFCDB1309FB3}"/>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B7826E0D-7D4D-43C0-BE39-063FAFA96A15}"/>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29167</xdr:rowOff>
    </xdr:from>
    <xdr:to>
      <xdr:col>24</xdr:col>
      <xdr:colOff>63500</xdr:colOff>
      <xdr:row>98</xdr:row>
      <xdr:rowOff>134170</xdr:rowOff>
    </xdr:to>
    <xdr:cxnSp macro="">
      <xdr:nvCxnSpPr>
        <xdr:cNvPr id="236" name="直線コネクタ 235">
          <a:extLst>
            <a:ext uri="{FF2B5EF4-FFF2-40B4-BE49-F238E27FC236}">
              <a16:creationId xmlns:a16="http://schemas.microsoft.com/office/drawing/2014/main" id="{27318596-FEDB-4101-B7D9-10D5C26B31D6}"/>
            </a:ext>
          </a:extLst>
        </xdr:cNvPr>
        <xdr:cNvCxnSpPr/>
      </xdr:nvCxnSpPr>
      <xdr:spPr>
        <a:xfrm flipV="1">
          <a:off x="3797300" y="16831267"/>
          <a:ext cx="8382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4F8FE634-2A16-4517-AE03-D47C49FBAEFC}"/>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7D33F348-2DD7-4BC4-A53E-B6EEB844732D}"/>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134170</xdr:rowOff>
    </xdr:from>
    <xdr:to>
      <xdr:col>19</xdr:col>
      <xdr:colOff>177800</xdr:colOff>
      <xdr:row>99</xdr:row>
      <xdr:rowOff>77575</xdr:rowOff>
    </xdr:to>
    <xdr:cxnSp macro="">
      <xdr:nvCxnSpPr>
        <xdr:cNvPr id="239" name="直線コネクタ 238">
          <a:extLst>
            <a:ext uri="{FF2B5EF4-FFF2-40B4-BE49-F238E27FC236}">
              <a16:creationId xmlns:a16="http://schemas.microsoft.com/office/drawing/2014/main" id="{BC351B0B-8824-456E-A8A0-2BF80A790600}"/>
            </a:ext>
          </a:extLst>
        </xdr:cNvPr>
        <xdr:cNvCxnSpPr/>
      </xdr:nvCxnSpPr>
      <xdr:spPr>
        <a:xfrm flipV="1">
          <a:off x="2908300" y="16936270"/>
          <a:ext cx="889000" cy="1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95D29DCE-CCD2-4C39-8C5F-93A2D448D4D7}"/>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3A536472-AC18-4093-9D83-40AA58CE551E}"/>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77575</xdr:rowOff>
    </xdr:from>
    <xdr:to>
      <xdr:col>15</xdr:col>
      <xdr:colOff>50800</xdr:colOff>
      <xdr:row>99</xdr:row>
      <xdr:rowOff>82942</xdr:rowOff>
    </xdr:to>
    <xdr:cxnSp macro="">
      <xdr:nvCxnSpPr>
        <xdr:cNvPr id="242" name="直線コネクタ 241">
          <a:extLst>
            <a:ext uri="{FF2B5EF4-FFF2-40B4-BE49-F238E27FC236}">
              <a16:creationId xmlns:a16="http://schemas.microsoft.com/office/drawing/2014/main" id="{2DE46A32-35ED-4B34-9898-F1331A367CC5}"/>
            </a:ext>
          </a:extLst>
        </xdr:cNvPr>
        <xdr:cNvCxnSpPr/>
      </xdr:nvCxnSpPr>
      <xdr:spPr>
        <a:xfrm flipV="1">
          <a:off x="2019300" y="17051125"/>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79AE7E51-A105-45EC-8A53-0B3041DF5187}"/>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6A1FCEE5-A4F5-45AA-A927-ABD85291842F}"/>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59733</xdr:rowOff>
    </xdr:from>
    <xdr:to>
      <xdr:col>10</xdr:col>
      <xdr:colOff>114300</xdr:colOff>
      <xdr:row>99</xdr:row>
      <xdr:rowOff>82942</xdr:rowOff>
    </xdr:to>
    <xdr:cxnSp macro="">
      <xdr:nvCxnSpPr>
        <xdr:cNvPr id="245" name="直線コネクタ 244">
          <a:extLst>
            <a:ext uri="{FF2B5EF4-FFF2-40B4-BE49-F238E27FC236}">
              <a16:creationId xmlns:a16="http://schemas.microsoft.com/office/drawing/2014/main" id="{0F5FF1F1-451E-479A-9319-B96C59CBB622}"/>
            </a:ext>
          </a:extLst>
        </xdr:cNvPr>
        <xdr:cNvCxnSpPr/>
      </xdr:nvCxnSpPr>
      <xdr:spPr>
        <a:xfrm>
          <a:off x="1130300" y="17033283"/>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BE645652-0110-4B75-9ACC-C9824C2EE4B1}"/>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C57553A6-A1D1-4EF8-82F9-E25D8A829C1F}"/>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113AB53B-6D55-42E4-B51F-D476DB8FCBE1}"/>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48C06142-07A3-4BEF-B28D-04562405F341}"/>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0D3D943-EA32-4E4B-BF1E-137DD97228B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B90AB6D-A515-4E3C-9A74-0EA8BF0F8ED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D81B784-E65A-40B1-97E6-C86C888AF25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8074A20-F5FF-4C8C-9CB0-A4492AE0062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49A508FF-75E5-4A6A-9B3F-CBD147D00FB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149817</xdr:rowOff>
    </xdr:from>
    <xdr:to>
      <xdr:col>24</xdr:col>
      <xdr:colOff>114300</xdr:colOff>
      <xdr:row>98</xdr:row>
      <xdr:rowOff>79967</xdr:rowOff>
    </xdr:to>
    <xdr:sp macro="" textlink="">
      <xdr:nvSpPr>
        <xdr:cNvPr id="255" name="楕円 254">
          <a:extLst>
            <a:ext uri="{FF2B5EF4-FFF2-40B4-BE49-F238E27FC236}">
              <a16:creationId xmlns:a16="http://schemas.microsoft.com/office/drawing/2014/main" id="{E1271462-45FC-4A6E-AC80-7032763CA5EE}"/>
            </a:ext>
          </a:extLst>
        </xdr:cNvPr>
        <xdr:cNvSpPr/>
      </xdr:nvSpPr>
      <xdr:spPr>
        <a:xfrm>
          <a:off x="4584700" y="16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128244</xdr:rowOff>
    </xdr:from>
    <xdr:ext cx="534377" cy="259045"/>
    <xdr:sp macro="" textlink="">
      <xdr:nvSpPr>
        <xdr:cNvPr id="256" name="衛生費該当値テキスト">
          <a:extLst>
            <a:ext uri="{FF2B5EF4-FFF2-40B4-BE49-F238E27FC236}">
              <a16:creationId xmlns:a16="http://schemas.microsoft.com/office/drawing/2014/main" id="{E972F9DB-1E4E-4B8D-9C9D-BDE281AFA2E8}"/>
            </a:ext>
          </a:extLst>
        </xdr:cNvPr>
        <xdr:cNvSpPr txBox="1"/>
      </xdr:nvSpPr>
      <xdr:spPr>
        <a:xfrm>
          <a:off x="4686300" y="167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83370</xdr:rowOff>
    </xdr:from>
    <xdr:to>
      <xdr:col>20</xdr:col>
      <xdr:colOff>38100</xdr:colOff>
      <xdr:row>99</xdr:row>
      <xdr:rowOff>13520</xdr:rowOff>
    </xdr:to>
    <xdr:sp macro="" textlink="">
      <xdr:nvSpPr>
        <xdr:cNvPr id="257" name="楕円 256">
          <a:extLst>
            <a:ext uri="{FF2B5EF4-FFF2-40B4-BE49-F238E27FC236}">
              <a16:creationId xmlns:a16="http://schemas.microsoft.com/office/drawing/2014/main" id="{D2044D91-70E6-485C-988B-741EA8907922}"/>
            </a:ext>
          </a:extLst>
        </xdr:cNvPr>
        <xdr:cNvSpPr/>
      </xdr:nvSpPr>
      <xdr:spPr>
        <a:xfrm>
          <a:off x="3746500" y="168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4647</xdr:rowOff>
    </xdr:from>
    <xdr:ext cx="534377" cy="259045"/>
    <xdr:sp macro="" textlink="">
      <xdr:nvSpPr>
        <xdr:cNvPr id="258" name="テキスト ボックス 257">
          <a:extLst>
            <a:ext uri="{FF2B5EF4-FFF2-40B4-BE49-F238E27FC236}">
              <a16:creationId xmlns:a16="http://schemas.microsoft.com/office/drawing/2014/main" id="{50F9594E-6B3C-4A15-8DF6-1DAB30A64B3B}"/>
            </a:ext>
          </a:extLst>
        </xdr:cNvPr>
        <xdr:cNvSpPr txBox="1"/>
      </xdr:nvSpPr>
      <xdr:spPr>
        <a:xfrm>
          <a:off x="3530111" y="16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26775</xdr:rowOff>
    </xdr:from>
    <xdr:to>
      <xdr:col>15</xdr:col>
      <xdr:colOff>101600</xdr:colOff>
      <xdr:row>99</xdr:row>
      <xdr:rowOff>128375</xdr:rowOff>
    </xdr:to>
    <xdr:sp macro="" textlink="">
      <xdr:nvSpPr>
        <xdr:cNvPr id="259" name="楕円 258">
          <a:extLst>
            <a:ext uri="{FF2B5EF4-FFF2-40B4-BE49-F238E27FC236}">
              <a16:creationId xmlns:a16="http://schemas.microsoft.com/office/drawing/2014/main" id="{B7054060-DD42-4C62-89C8-B62045844D95}"/>
            </a:ext>
          </a:extLst>
        </xdr:cNvPr>
        <xdr:cNvSpPr/>
      </xdr:nvSpPr>
      <xdr:spPr>
        <a:xfrm>
          <a:off x="2857500" y="170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119502</xdr:rowOff>
    </xdr:from>
    <xdr:ext cx="534377" cy="259045"/>
    <xdr:sp macro="" textlink="">
      <xdr:nvSpPr>
        <xdr:cNvPr id="260" name="テキスト ボックス 259">
          <a:extLst>
            <a:ext uri="{FF2B5EF4-FFF2-40B4-BE49-F238E27FC236}">
              <a16:creationId xmlns:a16="http://schemas.microsoft.com/office/drawing/2014/main" id="{F654D945-D322-441C-8804-A6D8CDAFD0A4}"/>
            </a:ext>
          </a:extLst>
        </xdr:cNvPr>
        <xdr:cNvSpPr txBox="1"/>
      </xdr:nvSpPr>
      <xdr:spPr>
        <a:xfrm>
          <a:off x="2641111" y="1709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32142</xdr:rowOff>
    </xdr:from>
    <xdr:to>
      <xdr:col>10</xdr:col>
      <xdr:colOff>165100</xdr:colOff>
      <xdr:row>99</xdr:row>
      <xdr:rowOff>133742</xdr:rowOff>
    </xdr:to>
    <xdr:sp macro="" textlink="">
      <xdr:nvSpPr>
        <xdr:cNvPr id="261" name="楕円 260">
          <a:extLst>
            <a:ext uri="{FF2B5EF4-FFF2-40B4-BE49-F238E27FC236}">
              <a16:creationId xmlns:a16="http://schemas.microsoft.com/office/drawing/2014/main" id="{C5DE9845-403A-4333-A7F2-AA5B3B9F55FB}"/>
            </a:ext>
          </a:extLst>
        </xdr:cNvPr>
        <xdr:cNvSpPr/>
      </xdr:nvSpPr>
      <xdr:spPr>
        <a:xfrm>
          <a:off x="1968500" y="1700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124869</xdr:rowOff>
    </xdr:from>
    <xdr:ext cx="534377" cy="259045"/>
    <xdr:sp macro="" textlink="">
      <xdr:nvSpPr>
        <xdr:cNvPr id="262" name="テキスト ボックス 261">
          <a:extLst>
            <a:ext uri="{FF2B5EF4-FFF2-40B4-BE49-F238E27FC236}">
              <a16:creationId xmlns:a16="http://schemas.microsoft.com/office/drawing/2014/main" id="{102D1A6A-3B39-4554-99E4-AA268FEEDFFC}"/>
            </a:ext>
          </a:extLst>
        </xdr:cNvPr>
        <xdr:cNvSpPr txBox="1"/>
      </xdr:nvSpPr>
      <xdr:spPr>
        <a:xfrm>
          <a:off x="1752111" y="1709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8933</xdr:rowOff>
    </xdr:from>
    <xdr:to>
      <xdr:col>6</xdr:col>
      <xdr:colOff>38100</xdr:colOff>
      <xdr:row>99</xdr:row>
      <xdr:rowOff>110533</xdr:rowOff>
    </xdr:to>
    <xdr:sp macro="" textlink="">
      <xdr:nvSpPr>
        <xdr:cNvPr id="263" name="楕円 262">
          <a:extLst>
            <a:ext uri="{FF2B5EF4-FFF2-40B4-BE49-F238E27FC236}">
              <a16:creationId xmlns:a16="http://schemas.microsoft.com/office/drawing/2014/main" id="{E8893F5C-4DF9-4B61-8809-4C3E706E4CD0}"/>
            </a:ext>
          </a:extLst>
        </xdr:cNvPr>
        <xdr:cNvSpPr/>
      </xdr:nvSpPr>
      <xdr:spPr>
        <a:xfrm>
          <a:off x="1079500" y="169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101660</xdr:rowOff>
    </xdr:from>
    <xdr:ext cx="534377" cy="259045"/>
    <xdr:sp macro="" textlink="">
      <xdr:nvSpPr>
        <xdr:cNvPr id="264" name="テキスト ボックス 263">
          <a:extLst>
            <a:ext uri="{FF2B5EF4-FFF2-40B4-BE49-F238E27FC236}">
              <a16:creationId xmlns:a16="http://schemas.microsoft.com/office/drawing/2014/main" id="{1EE64B17-7C0E-4840-97BC-594A876E821E}"/>
            </a:ext>
          </a:extLst>
        </xdr:cNvPr>
        <xdr:cNvSpPr txBox="1"/>
      </xdr:nvSpPr>
      <xdr:spPr>
        <a:xfrm>
          <a:off x="863111" y="170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317A7BB9-4FDC-4E46-A28E-6917B39E537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BD711D64-0ED4-4FB1-8239-D02529D2BDC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86C09358-FCF7-4A3C-AC1F-4C8C84A7E9BA}"/>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52662AA-3D0D-4BCB-B41E-F5CB38AF1D3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13FE0C75-95C4-432D-92CA-5D2576A902F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DB151A9D-82DE-490C-9DA5-9469219A009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3E2AA134-AC92-4359-8945-67599C5599F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69388FA6-CA9F-4FE0-B67D-4CA8003E928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49B92431-FEAC-4593-840E-90C75AB6B98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B53A5CA0-AE0F-4488-9166-5AC9E0B445C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4C3D1B6D-65BB-4F4A-9F67-3DAC7762757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4EBF4D32-43FA-4BA6-9F6E-42083EAB85BC}"/>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36F489B8-C7E4-410E-96A7-0D2E3D86A9BF}"/>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3E105E60-59D7-42D1-9911-0E3EC18D5B04}"/>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B4D7572C-BAAF-40EB-99AF-25B96C8032BC}"/>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9547B8C9-BA17-4A17-A463-C120A92DA8CC}"/>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D32D0A01-E0A7-4467-9AAE-75C82BD5F057}"/>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9595173-D27B-4775-B7B4-659905C88B6D}"/>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258CB038-B0B1-449E-B165-B7A5C2506184}"/>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96FBD5AF-0D82-4597-83A1-957476292AD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58BA9EF6-6AA7-47DB-88C6-060323E6EA45}"/>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9A97FDFC-F569-48FE-B118-456E074748EE}"/>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21DC472E-1D80-4281-BBB9-E8D97C722AF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DAF383D1-0E5B-422E-BAB6-7C501A8D888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8A500E50-98E4-4593-A1ED-93DAD59B110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6ADDFE83-6EC0-4930-B3D3-8E45788A6F73}"/>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19C972D0-1FC6-49D7-94EB-05512A5BB452}"/>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8A3C70CB-F651-4FC1-89BF-6B05C6CA0A15}"/>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8C2BF73A-FB50-414B-B125-247422B3DF81}"/>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DEF39053-AE41-46F1-A254-97EE0E61CC07}"/>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9072</xdr:rowOff>
    </xdr:from>
    <xdr:to>
      <xdr:col>55</xdr:col>
      <xdr:colOff>0</xdr:colOff>
      <xdr:row>39</xdr:row>
      <xdr:rowOff>15277</xdr:rowOff>
    </xdr:to>
    <xdr:cxnSp macro="">
      <xdr:nvCxnSpPr>
        <xdr:cNvPr id="295" name="直線コネクタ 294">
          <a:extLst>
            <a:ext uri="{FF2B5EF4-FFF2-40B4-BE49-F238E27FC236}">
              <a16:creationId xmlns:a16="http://schemas.microsoft.com/office/drawing/2014/main" id="{7E2F1703-4BC0-4622-A867-8FB0F6D1EDCF}"/>
            </a:ext>
          </a:extLst>
        </xdr:cNvPr>
        <xdr:cNvCxnSpPr/>
      </xdr:nvCxnSpPr>
      <xdr:spPr>
        <a:xfrm>
          <a:off x="9639300" y="669562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EF9A38C7-8E55-4C75-AEEE-BE1E35E4F951}"/>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35A74D6C-EC92-433C-9B01-4BE86B4C897D}"/>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9072</xdr:rowOff>
    </xdr:from>
    <xdr:to>
      <xdr:col>50</xdr:col>
      <xdr:colOff>114300</xdr:colOff>
      <xdr:row>39</xdr:row>
      <xdr:rowOff>12664</xdr:rowOff>
    </xdr:to>
    <xdr:cxnSp macro="">
      <xdr:nvCxnSpPr>
        <xdr:cNvPr id="298" name="直線コネクタ 297">
          <a:extLst>
            <a:ext uri="{FF2B5EF4-FFF2-40B4-BE49-F238E27FC236}">
              <a16:creationId xmlns:a16="http://schemas.microsoft.com/office/drawing/2014/main" id="{E8BB798C-6AB2-4B48-91BD-09716F31552A}"/>
            </a:ext>
          </a:extLst>
        </xdr:cNvPr>
        <xdr:cNvCxnSpPr/>
      </xdr:nvCxnSpPr>
      <xdr:spPr>
        <a:xfrm flipV="1">
          <a:off x="8750300" y="669562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E019A0AD-A140-435B-8C23-715C63689727}"/>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C44A5D24-D118-4D3B-A328-36738DDC693B}"/>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12664</xdr:rowOff>
    </xdr:from>
    <xdr:to>
      <xdr:col>45</xdr:col>
      <xdr:colOff>177800</xdr:colOff>
      <xdr:row>39</xdr:row>
      <xdr:rowOff>16583</xdr:rowOff>
    </xdr:to>
    <xdr:cxnSp macro="">
      <xdr:nvCxnSpPr>
        <xdr:cNvPr id="301" name="直線コネクタ 300">
          <a:extLst>
            <a:ext uri="{FF2B5EF4-FFF2-40B4-BE49-F238E27FC236}">
              <a16:creationId xmlns:a16="http://schemas.microsoft.com/office/drawing/2014/main" id="{A9B8EF33-D50B-4BD5-B0A2-802DC798E9BE}"/>
            </a:ext>
          </a:extLst>
        </xdr:cNvPr>
        <xdr:cNvCxnSpPr/>
      </xdr:nvCxnSpPr>
      <xdr:spPr>
        <a:xfrm flipV="1">
          <a:off x="7861300" y="669921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E307087C-8412-4030-9E74-A89353325065}"/>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3775644B-22CD-4203-9F98-2A9EAA4B346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16583</xdr:rowOff>
    </xdr:from>
    <xdr:to>
      <xdr:col>41</xdr:col>
      <xdr:colOff>50800</xdr:colOff>
      <xdr:row>39</xdr:row>
      <xdr:rowOff>17889</xdr:rowOff>
    </xdr:to>
    <xdr:cxnSp macro="">
      <xdr:nvCxnSpPr>
        <xdr:cNvPr id="304" name="直線コネクタ 303">
          <a:extLst>
            <a:ext uri="{FF2B5EF4-FFF2-40B4-BE49-F238E27FC236}">
              <a16:creationId xmlns:a16="http://schemas.microsoft.com/office/drawing/2014/main" id="{B7C7B0BF-93E6-4D0F-8140-B0E15E27EC23}"/>
            </a:ext>
          </a:extLst>
        </xdr:cNvPr>
        <xdr:cNvCxnSpPr/>
      </xdr:nvCxnSpPr>
      <xdr:spPr>
        <a:xfrm flipV="1">
          <a:off x="6972300" y="670313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DB71BF97-8F31-450C-9CCC-7A6179455EA3}"/>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619C130B-45F9-42BE-A7F4-0E28AC40C463}"/>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C4560F26-9269-4B56-BB04-EFA29D9D96F4}"/>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F0F071E8-3B2E-4F20-8D29-B102E72D91FF}"/>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5A6C4C8-415E-498F-9018-AD49C8DCBCE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9B371C9C-2ED3-49E3-B29E-C658071FE7B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B319B995-6BD8-42E0-8285-758A4548973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73895966-9D7C-4189-A27F-D5B72CBCD41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D04C8D62-D0FA-42C5-AFDE-6356EB41B58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135927</xdr:rowOff>
    </xdr:from>
    <xdr:to>
      <xdr:col>55</xdr:col>
      <xdr:colOff>50800</xdr:colOff>
      <xdr:row>39</xdr:row>
      <xdr:rowOff>66077</xdr:rowOff>
    </xdr:to>
    <xdr:sp macro="" textlink="">
      <xdr:nvSpPr>
        <xdr:cNvPr id="314" name="楕円 313">
          <a:extLst>
            <a:ext uri="{FF2B5EF4-FFF2-40B4-BE49-F238E27FC236}">
              <a16:creationId xmlns:a16="http://schemas.microsoft.com/office/drawing/2014/main" id="{AB62413B-925E-4D1F-B890-4947690FAE8F}"/>
            </a:ext>
          </a:extLst>
        </xdr:cNvPr>
        <xdr:cNvSpPr/>
      </xdr:nvSpPr>
      <xdr:spPr>
        <a:xfrm>
          <a:off x="104267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50854</xdr:rowOff>
    </xdr:from>
    <xdr:ext cx="378565" cy="259045"/>
    <xdr:sp macro="" textlink="">
      <xdr:nvSpPr>
        <xdr:cNvPr id="315" name="労働費該当値テキスト">
          <a:extLst>
            <a:ext uri="{FF2B5EF4-FFF2-40B4-BE49-F238E27FC236}">
              <a16:creationId xmlns:a16="http://schemas.microsoft.com/office/drawing/2014/main" id="{E17CAAB9-64FD-40C7-9374-604969775C96}"/>
            </a:ext>
          </a:extLst>
        </xdr:cNvPr>
        <xdr:cNvSpPr txBox="1"/>
      </xdr:nvSpPr>
      <xdr:spPr>
        <a:xfrm>
          <a:off x="10528300" y="656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129722</xdr:rowOff>
    </xdr:from>
    <xdr:to>
      <xdr:col>50</xdr:col>
      <xdr:colOff>165100</xdr:colOff>
      <xdr:row>39</xdr:row>
      <xdr:rowOff>59872</xdr:rowOff>
    </xdr:to>
    <xdr:sp macro="" textlink="">
      <xdr:nvSpPr>
        <xdr:cNvPr id="316" name="楕円 315">
          <a:extLst>
            <a:ext uri="{FF2B5EF4-FFF2-40B4-BE49-F238E27FC236}">
              <a16:creationId xmlns:a16="http://schemas.microsoft.com/office/drawing/2014/main" id="{C66106C6-1BDD-406F-8184-29C870A75B97}"/>
            </a:ext>
          </a:extLst>
        </xdr:cNvPr>
        <xdr:cNvSpPr/>
      </xdr:nvSpPr>
      <xdr:spPr>
        <a:xfrm>
          <a:off x="9588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50999</xdr:rowOff>
    </xdr:from>
    <xdr:ext cx="378565" cy="259045"/>
    <xdr:sp macro="" textlink="">
      <xdr:nvSpPr>
        <xdr:cNvPr id="317" name="テキスト ボックス 316">
          <a:extLst>
            <a:ext uri="{FF2B5EF4-FFF2-40B4-BE49-F238E27FC236}">
              <a16:creationId xmlns:a16="http://schemas.microsoft.com/office/drawing/2014/main" id="{556EF702-F390-4B9A-B5EF-214073F18040}"/>
            </a:ext>
          </a:extLst>
        </xdr:cNvPr>
        <xdr:cNvSpPr txBox="1"/>
      </xdr:nvSpPr>
      <xdr:spPr>
        <a:xfrm>
          <a:off x="9450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18" name="楕円 317">
          <a:extLst>
            <a:ext uri="{FF2B5EF4-FFF2-40B4-BE49-F238E27FC236}">
              <a16:creationId xmlns:a16="http://schemas.microsoft.com/office/drawing/2014/main" id="{3EAF96C3-C624-4023-8168-F67657A63D4D}"/>
            </a:ext>
          </a:extLst>
        </xdr:cNvPr>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19" name="テキスト ボックス 318">
          <a:extLst>
            <a:ext uri="{FF2B5EF4-FFF2-40B4-BE49-F238E27FC236}">
              <a16:creationId xmlns:a16="http://schemas.microsoft.com/office/drawing/2014/main" id="{4BF9C67B-488B-4383-BF7B-73A07FB86B2C}"/>
            </a:ext>
          </a:extLst>
        </xdr:cNvPr>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137233</xdr:rowOff>
    </xdr:from>
    <xdr:to>
      <xdr:col>41</xdr:col>
      <xdr:colOff>101600</xdr:colOff>
      <xdr:row>39</xdr:row>
      <xdr:rowOff>67383</xdr:rowOff>
    </xdr:to>
    <xdr:sp macro="" textlink="">
      <xdr:nvSpPr>
        <xdr:cNvPr id="320" name="楕円 319">
          <a:extLst>
            <a:ext uri="{FF2B5EF4-FFF2-40B4-BE49-F238E27FC236}">
              <a16:creationId xmlns:a16="http://schemas.microsoft.com/office/drawing/2014/main" id="{12FC36D2-FFCE-4A72-A598-DD7572D9AEBA}"/>
            </a:ext>
          </a:extLst>
        </xdr:cNvPr>
        <xdr:cNvSpPr/>
      </xdr:nvSpPr>
      <xdr:spPr>
        <a:xfrm>
          <a:off x="7810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58510</xdr:rowOff>
    </xdr:from>
    <xdr:ext cx="378565" cy="259045"/>
    <xdr:sp macro="" textlink="">
      <xdr:nvSpPr>
        <xdr:cNvPr id="321" name="テキスト ボックス 320">
          <a:extLst>
            <a:ext uri="{FF2B5EF4-FFF2-40B4-BE49-F238E27FC236}">
              <a16:creationId xmlns:a16="http://schemas.microsoft.com/office/drawing/2014/main" id="{9A55143D-DDD3-4269-86E5-69AAE8C83F2C}"/>
            </a:ext>
          </a:extLst>
        </xdr:cNvPr>
        <xdr:cNvSpPr txBox="1"/>
      </xdr:nvSpPr>
      <xdr:spPr>
        <a:xfrm>
          <a:off x="7672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138539</xdr:rowOff>
    </xdr:from>
    <xdr:to>
      <xdr:col>36</xdr:col>
      <xdr:colOff>165100</xdr:colOff>
      <xdr:row>39</xdr:row>
      <xdr:rowOff>68689</xdr:rowOff>
    </xdr:to>
    <xdr:sp macro="" textlink="">
      <xdr:nvSpPr>
        <xdr:cNvPr id="322" name="楕円 321">
          <a:extLst>
            <a:ext uri="{FF2B5EF4-FFF2-40B4-BE49-F238E27FC236}">
              <a16:creationId xmlns:a16="http://schemas.microsoft.com/office/drawing/2014/main" id="{3ECB729C-BB88-40B9-8539-99FD202CCD94}"/>
            </a:ext>
          </a:extLst>
        </xdr:cNvPr>
        <xdr:cNvSpPr/>
      </xdr:nvSpPr>
      <xdr:spPr>
        <a:xfrm>
          <a:off x="6921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59816</xdr:rowOff>
    </xdr:from>
    <xdr:ext cx="378565" cy="259045"/>
    <xdr:sp macro="" textlink="">
      <xdr:nvSpPr>
        <xdr:cNvPr id="323" name="テキスト ボックス 322">
          <a:extLst>
            <a:ext uri="{FF2B5EF4-FFF2-40B4-BE49-F238E27FC236}">
              <a16:creationId xmlns:a16="http://schemas.microsoft.com/office/drawing/2014/main" id="{BC4BF418-D25A-4B5C-ACE0-1D2F34991C78}"/>
            </a:ext>
          </a:extLst>
        </xdr:cNvPr>
        <xdr:cNvSpPr txBox="1"/>
      </xdr:nvSpPr>
      <xdr:spPr>
        <a:xfrm>
          <a:off x="6783017" y="6746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C00FAAAB-181C-42DA-9A42-F0A8DDCB745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49286EDA-F997-49FE-BB75-6522EF198B7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CF3D351A-DC69-4227-92FA-6DE76AC2613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DE0C644D-C4DA-436B-B369-B85402B8436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D0E93444-854D-46F9-84AD-B79BFDDEA86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DC3F5D7D-438D-4AD7-A1FE-D117B0A3630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971B392D-E82C-4A21-AB3D-074FA79CCF7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32927DE1-BB2B-44F0-86CE-684B6A19510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BB1927-4CFE-4B1B-B624-4093E0A8DB3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690EB191-F66F-4777-9ED2-B0412AE120C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66D81E51-007B-4A53-9437-3C559F2C1AB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255F1AB7-A785-48CA-9833-591674F84F31}"/>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2DAFE84D-3FCB-4702-99DF-F805665624B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46798196-A501-474F-9F75-94B668E3DDAB}"/>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273C40B5-95F8-4D42-B9DF-69E6F3B0A4EB}"/>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BBD9678-31AE-47A9-8BCB-2D6C9A1026F5}"/>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28BC9A23-7557-4CEF-B5C9-BD08BDE4CE9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2E9D8831-1AD9-458B-BA33-CD019BE937F2}"/>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25E0406D-D930-4874-A0AD-1541E32C60A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35BCB12-E800-4DD5-90F0-8AB26B730418}"/>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6A11592B-CA40-4D86-B808-DC397B2F83A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1A01F6C7-AA59-4F5C-A471-914D1F33B802}"/>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EF7C9B72-1731-4BF4-A989-613B899C118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D33B860E-BD6D-41CB-8B95-52F35416B2B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E422E235-A7C6-4E20-8C98-9DB069288F04}"/>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40226CE3-6EF3-429A-911D-B2A6D4CBBB6B}"/>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D1D2936D-5120-4C86-BFF4-160EA92E8DA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CE6BEFC-2A7F-4CA5-8A48-BB345C857822}"/>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156102</xdr:rowOff>
    </xdr:from>
    <xdr:to>
      <xdr:col>55</xdr:col>
      <xdr:colOff>0</xdr:colOff>
      <xdr:row>55</xdr:row>
      <xdr:rowOff>121488</xdr:rowOff>
    </xdr:to>
    <xdr:cxnSp macro="">
      <xdr:nvCxnSpPr>
        <xdr:cNvPr id="352" name="直線コネクタ 351">
          <a:extLst>
            <a:ext uri="{FF2B5EF4-FFF2-40B4-BE49-F238E27FC236}">
              <a16:creationId xmlns:a16="http://schemas.microsoft.com/office/drawing/2014/main" id="{0852FAE4-45BF-4A8D-83BF-84B233FC1A38}"/>
            </a:ext>
          </a:extLst>
        </xdr:cNvPr>
        <xdr:cNvCxnSpPr/>
      </xdr:nvCxnSpPr>
      <xdr:spPr>
        <a:xfrm flipV="1">
          <a:off x="9639300" y="9242952"/>
          <a:ext cx="838200" cy="30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6F86DA85-23D4-4553-8A71-853A8B005CA4}"/>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A73BB29B-0428-4C5A-B105-D3136A4320AF}"/>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121488</xdr:rowOff>
    </xdr:from>
    <xdr:to>
      <xdr:col>50</xdr:col>
      <xdr:colOff>114300</xdr:colOff>
      <xdr:row>56</xdr:row>
      <xdr:rowOff>46945</xdr:rowOff>
    </xdr:to>
    <xdr:cxnSp macro="">
      <xdr:nvCxnSpPr>
        <xdr:cNvPr id="355" name="直線コネクタ 354">
          <a:extLst>
            <a:ext uri="{FF2B5EF4-FFF2-40B4-BE49-F238E27FC236}">
              <a16:creationId xmlns:a16="http://schemas.microsoft.com/office/drawing/2014/main" id="{FBB86162-C65E-4987-AD51-F7C197323647}"/>
            </a:ext>
          </a:extLst>
        </xdr:cNvPr>
        <xdr:cNvCxnSpPr/>
      </xdr:nvCxnSpPr>
      <xdr:spPr>
        <a:xfrm flipV="1">
          <a:off x="8750300" y="9551238"/>
          <a:ext cx="8890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C65716E0-F263-4CD8-89E4-71D8D3BF4EFE}"/>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B1BCB46F-D9F4-4A5C-9D9D-D64B579ED2AF}"/>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170256</xdr:rowOff>
    </xdr:from>
    <xdr:to>
      <xdr:col>45</xdr:col>
      <xdr:colOff>177800</xdr:colOff>
      <xdr:row>56</xdr:row>
      <xdr:rowOff>46945</xdr:rowOff>
    </xdr:to>
    <xdr:cxnSp macro="">
      <xdr:nvCxnSpPr>
        <xdr:cNvPr id="358" name="直線コネクタ 357">
          <a:extLst>
            <a:ext uri="{FF2B5EF4-FFF2-40B4-BE49-F238E27FC236}">
              <a16:creationId xmlns:a16="http://schemas.microsoft.com/office/drawing/2014/main" id="{F735B507-BF7B-4EEE-BDC4-C8474B82CD90}"/>
            </a:ext>
          </a:extLst>
        </xdr:cNvPr>
        <xdr:cNvCxnSpPr/>
      </xdr:nvCxnSpPr>
      <xdr:spPr>
        <a:xfrm>
          <a:off x="7861300" y="9600006"/>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E0FE7371-EA08-4D49-9A49-08E4E86B1C26}"/>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7E522C13-7F4F-421E-9803-04356641D579}"/>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170256</xdr:rowOff>
    </xdr:from>
    <xdr:to>
      <xdr:col>41</xdr:col>
      <xdr:colOff>50800</xdr:colOff>
      <xdr:row>56</xdr:row>
      <xdr:rowOff>47860</xdr:rowOff>
    </xdr:to>
    <xdr:cxnSp macro="">
      <xdr:nvCxnSpPr>
        <xdr:cNvPr id="361" name="直線コネクタ 360">
          <a:extLst>
            <a:ext uri="{FF2B5EF4-FFF2-40B4-BE49-F238E27FC236}">
              <a16:creationId xmlns:a16="http://schemas.microsoft.com/office/drawing/2014/main" id="{C4711976-7297-4CF3-AF16-5E5B3E468AF1}"/>
            </a:ext>
          </a:extLst>
        </xdr:cNvPr>
        <xdr:cNvCxnSpPr/>
      </xdr:nvCxnSpPr>
      <xdr:spPr>
        <a:xfrm flipV="1">
          <a:off x="6972300" y="9600006"/>
          <a:ext cx="889000" cy="4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97F03573-A705-45E7-8614-4C4A0BDA6299}"/>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DEC665D3-08AB-4A0B-BDE8-A4C88CDE6FA4}"/>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DE5B82C9-AF65-4BCF-BF0E-B5AC7985E3D1}"/>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28954FF4-F444-4D95-BC5A-F9897AA22851}"/>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F9263F4-0EA3-4E6F-94DE-C0CD50E6F0E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381BD56E-98C6-4D60-A792-2A221B2B122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DA7CBB3B-C245-4DAF-BD61-2E18CD6501C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5EAAF5D1-6559-4782-A028-823B76B6D71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39FC221-01C5-4C19-8D80-BA79AFF06F0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105302</xdr:rowOff>
    </xdr:from>
    <xdr:to>
      <xdr:col>55</xdr:col>
      <xdr:colOff>50800</xdr:colOff>
      <xdr:row>54</xdr:row>
      <xdr:rowOff>35452</xdr:rowOff>
    </xdr:to>
    <xdr:sp macro="" textlink="">
      <xdr:nvSpPr>
        <xdr:cNvPr id="371" name="楕円 370">
          <a:extLst>
            <a:ext uri="{FF2B5EF4-FFF2-40B4-BE49-F238E27FC236}">
              <a16:creationId xmlns:a16="http://schemas.microsoft.com/office/drawing/2014/main" id="{EB680A9F-9DC3-4BA3-BFC8-628E06B86026}"/>
            </a:ext>
          </a:extLst>
        </xdr:cNvPr>
        <xdr:cNvSpPr/>
      </xdr:nvSpPr>
      <xdr:spPr>
        <a:xfrm>
          <a:off x="10426700" y="91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128179</xdr:rowOff>
    </xdr:from>
    <xdr:ext cx="534377" cy="259045"/>
    <xdr:sp macro="" textlink="">
      <xdr:nvSpPr>
        <xdr:cNvPr id="372" name="農林水産業費該当値テキスト">
          <a:extLst>
            <a:ext uri="{FF2B5EF4-FFF2-40B4-BE49-F238E27FC236}">
              <a16:creationId xmlns:a16="http://schemas.microsoft.com/office/drawing/2014/main" id="{250D7CDD-6A71-43FA-8839-CBF257FFAFC3}"/>
            </a:ext>
          </a:extLst>
        </xdr:cNvPr>
        <xdr:cNvSpPr txBox="1"/>
      </xdr:nvSpPr>
      <xdr:spPr>
        <a:xfrm>
          <a:off x="10528300" y="90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70688</xdr:rowOff>
    </xdr:from>
    <xdr:to>
      <xdr:col>50</xdr:col>
      <xdr:colOff>165100</xdr:colOff>
      <xdr:row>56</xdr:row>
      <xdr:rowOff>838</xdr:rowOff>
    </xdr:to>
    <xdr:sp macro="" textlink="">
      <xdr:nvSpPr>
        <xdr:cNvPr id="373" name="楕円 372">
          <a:extLst>
            <a:ext uri="{FF2B5EF4-FFF2-40B4-BE49-F238E27FC236}">
              <a16:creationId xmlns:a16="http://schemas.microsoft.com/office/drawing/2014/main" id="{64E0D2E3-E90A-4DB0-8B8F-567CFAF149AD}"/>
            </a:ext>
          </a:extLst>
        </xdr:cNvPr>
        <xdr:cNvSpPr/>
      </xdr:nvSpPr>
      <xdr:spPr>
        <a:xfrm>
          <a:off x="9588500" y="95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17365</xdr:rowOff>
    </xdr:from>
    <xdr:ext cx="534377" cy="259045"/>
    <xdr:sp macro="" textlink="">
      <xdr:nvSpPr>
        <xdr:cNvPr id="374" name="テキスト ボックス 373">
          <a:extLst>
            <a:ext uri="{FF2B5EF4-FFF2-40B4-BE49-F238E27FC236}">
              <a16:creationId xmlns:a16="http://schemas.microsoft.com/office/drawing/2014/main" id="{C2E289EB-2052-4C2E-8421-FBF9C94EFD54}"/>
            </a:ext>
          </a:extLst>
        </xdr:cNvPr>
        <xdr:cNvSpPr txBox="1"/>
      </xdr:nvSpPr>
      <xdr:spPr>
        <a:xfrm>
          <a:off x="9372111" y="92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167595</xdr:rowOff>
    </xdr:from>
    <xdr:to>
      <xdr:col>46</xdr:col>
      <xdr:colOff>38100</xdr:colOff>
      <xdr:row>56</xdr:row>
      <xdr:rowOff>97745</xdr:rowOff>
    </xdr:to>
    <xdr:sp macro="" textlink="">
      <xdr:nvSpPr>
        <xdr:cNvPr id="375" name="楕円 374">
          <a:extLst>
            <a:ext uri="{FF2B5EF4-FFF2-40B4-BE49-F238E27FC236}">
              <a16:creationId xmlns:a16="http://schemas.microsoft.com/office/drawing/2014/main" id="{406CB18D-0FB7-4235-9D0B-4B173743E315}"/>
            </a:ext>
          </a:extLst>
        </xdr:cNvPr>
        <xdr:cNvSpPr/>
      </xdr:nvSpPr>
      <xdr:spPr>
        <a:xfrm>
          <a:off x="8699500" y="95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114272</xdr:rowOff>
    </xdr:from>
    <xdr:ext cx="534377" cy="259045"/>
    <xdr:sp macro="" textlink="">
      <xdr:nvSpPr>
        <xdr:cNvPr id="376" name="テキスト ボックス 375">
          <a:extLst>
            <a:ext uri="{FF2B5EF4-FFF2-40B4-BE49-F238E27FC236}">
              <a16:creationId xmlns:a16="http://schemas.microsoft.com/office/drawing/2014/main" id="{25746E1B-6190-4A4B-ABF3-0C8172D85330}"/>
            </a:ext>
          </a:extLst>
        </xdr:cNvPr>
        <xdr:cNvSpPr txBox="1"/>
      </xdr:nvSpPr>
      <xdr:spPr>
        <a:xfrm>
          <a:off x="8483111" y="93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119456</xdr:rowOff>
    </xdr:from>
    <xdr:to>
      <xdr:col>41</xdr:col>
      <xdr:colOff>101600</xdr:colOff>
      <xdr:row>56</xdr:row>
      <xdr:rowOff>49606</xdr:rowOff>
    </xdr:to>
    <xdr:sp macro="" textlink="">
      <xdr:nvSpPr>
        <xdr:cNvPr id="377" name="楕円 376">
          <a:extLst>
            <a:ext uri="{FF2B5EF4-FFF2-40B4-BE49-F238E27FC236}">
              <a16:creationId xmlns:a16="http://schemas.microsoft.com/office/drawing/2014/main" id="{86737A2E-746F-4BF0-A364-580F8F1F500A}"/>
            </a:ext>
          </a:extLst>
        </xdr:cNvPr>
        <xdr:cNvSpPr/>
      </xdr:nvSpPr>
      <xdr:spPr>
        <a:xfrm>
          <a:off x="7810500" y="95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66133</xdr:rowOff>
    </xdr:from>
    <xdr:ext cx="534377" cy="259045"/>
    <xdr:sp macro="" textlink="">
      <xdr:nvSpPr>
        <xdr:cNvPr id="378" name="テキスト ボックス 377">
          <a:extLst>
            <a:ext uri="{FF2B5EF4-FFF2-40B4-BE49-F238E27FC236}">
              <a16:creationId xmlns:a16="http://schemas.microsoft.com/office/drawing/2014/main" id="{6DF2DE70-9A48-457A-A602-A5D0F62DE8FF}"/>
            </a:ext>
          </a:extLst>
        </xdr:cNvPr>
        <xdr:cNvSpPr txBox="1"/>
      </xdr:nvSpPr>
      <xdr:spPr>
        <a:xfrm>
          <a:off x="7594111" y="93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168510</xdr:rowOff>
    </xdr:from>
    <xdr:to>
      <xdr:col>36</xdr:col>
      <xdr:colOff>165100</xdr:colOff>
      <xdr:row>56</xdr:row>
      <xdr:rowOff>98660</xdr:rowOff>
    </xdr:to>
    <xdr:sp macro="" textlink="">
      <xdr:nvSpPr>
        <xdr:cNvPr id="379" name="楕円 378">
          <a:extLst>
            <a:ext uri="{FF2B5EF4-FFF2-40B4-BE49-F238E27FC236}">
              <a16:creationId xmlns:a16="http://schemas.microsoft.com/office/drawing/2014/main" id="{D6BEA050-08A4-4667-98F7-CC6A92443FB8}"/>
            </a:ext>
          </a:extLst>
        </xdr:cNvPr>
        <xdr:cNvSpPr/>
      </xdr:nvSpPr>
      <xdr:spPr>
        <a:xfrm>
          <a:off x="6921500" y="95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115187</xdr:rowOff>
    </xdr:from>
    <xdr:ext cx="534377" cy="259045"/>
    <xdr:sp macro="" textlink="">
      <xdr:nvSpPr>
        <xdr:cNvPr id="380" name="テキスト ボックス 379">
          <a:extLst>
            <a:ext uri="{FF2B5EF4-FFF2-40B4-BE49-F238E27FC236}">
              <a16:creationId xmlns:a16="http://schemas.microsoft.com/office/drawing/2014/main" id="{6F37152D-8EA1-4A26-A634-8514B2A9B460}"/>
            </a:ext>
          </a:extLst>
        </xdr:cNvPr>
        <xdr:cNvSpPr txBox="1"/>
      </xdr:nvSpPr>
      <xdr:spPr>
        <a:xfrm>
          <a:off x="6705111" y="9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829F5E2D-A865-4511-85CE-359D84F577A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16516A1C-7CE0-4EA1-B591-BBBE1AC9F4F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1059518F-CE97-47AA-A0CE-5E5A3EA1543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BE243665-0F1F-426E-B335-A8E24E0CC8E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9FFF681A-6787-402A-ABF5-7B7DBEE0D0C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17055CE5-DA57-4184-90A7-EA34A2676B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25833B7B-EE21-44D9-9E16-60624808317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962525DF-3653-4ADA-9155-D4137FFB41A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1DB9FFFB-4908-4F26-B461-3FF8C1CD489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48ED6C6D-2B97-44A1-9DC3-BCBB70F23AB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8C2A5615-2AF0-4B65-BD38-34B30AE59AA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3AFFC4D8-75D7-4E17-8AB2-581995424DF7}"/>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AFC74975-C6B4-472E-AFF9-6904E2BC832A}"/>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38F1916-4D0F-4A7F-BEEC-1AC7D80F2F42}"/>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E282935E-48A3-4B1A-BE07-3E5446B54FD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FAB4AFFF-BE33-48BA-B0CA-76DB2240B04C}"/>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2179E308-13A9-4DF4-BCF6-F54A5A1659AB}"/>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BE5E3B80-AE71-4A90-8931-52637DA7857D}"/>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E2F9F421-5BE2-41A1-B5F1-2D3B400865A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76F56FEF-546E-4FE3-98A4-0A609FE89AB1}"/>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4D7F37D5-6F35-4C3F-8312-15369CBCA4CE}"/>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24D2075B-7C26-4426-82CE-3217714CABDB}"/>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25746C28-211E-4E00-B669-69FBC015D136}"/>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7263F077-E8C6-45C6-9F94-69446B9AA132}"/>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A57A4FB7-D8FD-4E5B-8A40-66A62D3AEAEE}"/>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A480BA75-4C2D-4191-83BF-33AFE424CCFE}"/>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67234</xdr:rowOff>
    </xdr:from>
    <xdr:to>
      <xdr:col>55</xdr:col>
      <xdr:colOff>0</xdr:colOff>
      <xdr:row>76</xdr:row>
      <xdr:rowOff>23685</xdr:rowOff>
    </xdr:to>
    <xdr:cxnSp macro="">
      <xdr:nvCxnSpPr>
        <xdr:cNvPr id="407" name="直線コネクタ 406">
          <a:extLst>
            <a:ext uri="{FF2B5EF4-FFF2-40B4-BE49-F238E27FC236}">
              <a16:creationId xmlns:a16="http://schemas.microsoft.com/office/drawing/2014/main" id="{9020D021-BBA0-47AE-8EC3-EDC04697E81D}"/>
            </a:ext>
          </a:extLst>
        </xdr:cNvPr>
        <xdr:cNvCxnSpPr/>
      </xdr:nvCxnSpPr>
      <xdr:spPr>
        <a:xfrm flipV="1">
          <a:off x="9639300" y="12925984"/>
          <a:ext cx="838200" cy="1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7703DA3E-B563-499C-8D97-3359A437003B}"/>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787071FB-6414-4133-8CA6-4092C9E3095E}"/>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127813</xdr:rowOff>
    </xdr:from>
    <xdr:to>
      <xdr:col>50</xdr:col>
      <xdr:colOff>114300</xdr:colOff>
      <xdr:row>76</xdr:row>
      <xdr:rowOff>23685</xdr:rowOff>
    </xdr:to>
    <xdr:cxnSp macro="">
      <xdr:nvCxnSpPr>
        <xdr:cNvPr id="410" name="直線コネクタ 409">
          <a:extLst>
            <a:ext uri="{FF2B5EF4-FFF2-40B4-BE49-F238E27FC236}">
              <a16:creationId xmlns:a16="http://schemas.microsoft.com/office/drawing/2014/main" id="{14710F0E-A7AC-4122-85AC-BB3FB2E156C9}"/>
            </a:ext>
          </a:extLst>
        </xdr:cNvPr>
        <xdr:cNvCxnSpPr/>
      </xdr:nvCxnSpPr>
      <xdr:spPr>
        <a:xfrm>
          <a:off x="8750300" y="12986563"/>
          <a:ext cx="8890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91618874-6B1A-4FBB-91A7-9A1B7E297B34}"/>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617DF26A-22F6-4547-8F7D-20B015CF3104}"/>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127813</xdr:rowOff>
    </xdr:from>
    <xdr:to>
      <xdr:col>45</xdr:col>
      <xdr:colOff>177800</xdr:colOff>
      <xdr:row>76</xdr:row>
      <xdr:rowOff>78527</xdr:rowOff>
    </xdr:to>
    <xdr:cxnSp macro="">
      <xdr:nvCxnSpPr>
        <xdr:cNvPr id="413" name="直線コネクタ 412">
          <a:extLst>
            <a:ext uri="{FF2B5EF4-FFF2-40B4-BE49-F238E27FC236}">
              <a16:creationId xmlns:a16="http://schemas.microsoft.com/office/drawing/2014/main" id="{44FBAD56-4C89-489F-A37A-4C1A841EF634}"/>
            </a:ext>
          </a:extLst>
        </xdr:cNvPr>
        <xdr:cNvCxnSpPr/>
      </xdr:nvCxnSpPr>
      <xdr:spPr>
        <a:xfrm flipV="1">
          <a:off x="7861300" y="12986563"/>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D80B5982-C04F-41CD-A23B-DDF5AACCC341}"/>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BDB65D5A-1AB3-4A67-A2B8-07D397F625B8}"/>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78527</xdr:rowOff>
    </xdr:from>
    <xdr:to>
      <xdr:col>41</xdr:col>
      <xdr:colOff>50800</xdr:colOff>
      <xdr:row>77</xdr:row>
      <xdr:rowOff>10381</xdr:rowOff>
    </xdr:to>
    <xdr:cxnSp macro="">
      <xdr:nvCxnSpPr>
        <xdr:cNvPr id="416" name="直線コネクタ 415">
          <a:extLst>
            <a:ext uri="{FF2B5EF4-FFF2-40B4-BE49-F238E27FC236}">
              <a16:creationId xmlns:a16="http://schemas.microsoft.com/office/drawing/2014/main" id="{8496E2A2-EF4C-4C5A-A95F-DFB9448C0FCE}"/>
            </a:ext>
          </a:extLst>
        </xdr:cNvPr>
        <xdr:cNvCxnSpPr/>
      </xdr:nvCxnSpPr>
      <xdr:spPr>
        <a:xfrm flipV="1">
          <a:off x="6972300" y="13108727"/>
          <a:ext cx="889000" cy="10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18626D41-8F7A-4257-8B05-1058358602F1}"/>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3465D0C5-014D-4EEC-91A3-444D6BA91293}"/>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A256D055-E79E-458A-9556-A96347D709DD}"/>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ED9A367B-A079-4017-A524-9DDAB8EB0602}"/>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FADEF065-F7B4-47B4-BBAB-2BF1690281B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FDA4666-4719-4951-BB57-F08A45BD2F1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7F6406D-3C3B-4F19-8775-8964FF41583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3281EF6-31B4-4FCF-BA36-DC1768E1ACC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3C269AB6-6BAE-4088-BAFA-5A01B4D1AC5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16434</xdr:rowOff>
    </xdr:from>
    <xdr:to>
      <xdr:col>55</xdr:col>
      <xdr:colOff>50800</xdr:colOff>
      <xdr:row>75</xdr:row>
      <xdr:rowOff>118034</xdr:rowOff>
    </xdr:to>
    <xdr:sp macro="" textlink="">
      <xdr:nvSpPr>
        <xdr:cNvPr id="426" name="楕円 425">
          <a:extLst>
            <a:ext uri="{FF2B5EF4-FFF2-40B4-BE49-F238E27FC236}">
              <a16:creationId xmlns:a16="http://schemas.microsoft.com/office/drawing/2014/main" id="{505CD7DD-761A-491A-944E-370811709816}"/>
            </a:ext>
          </a:extLst>
        </xdr:cNvPr>
        <xdr:cNvSpPr/>
      </xdr:nvSpPr>
      <xdr:spPr>
        <a:xfrm>
          <a:off x="10426700" y="12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39311</xdr:rowOff>
    </xdr:from>
    <xdr:ext cx="534377" cy="259045"/>
    <xdr:sp macro="" textlink="">
      <xdr:nvSpPr>
        <xdr:cNvPr id="427" name="商工費該当値テキスト">
          <a:extLst>
            <a:ext uri="{FF2B5EF4-FFF2-40B4-BE49-F238E27FC236}">
              <a16:creationId xmlns:a16="http://schemas.microsoft.com/office/drawing/2014/main" id="{8A84C9E8-ED3F-4A90-8B81-E4B4F453E4C2}"/>
            </a:ext>
          </a:extLst>
        </xdr:cNvPr>
        <xdr:cNvSpPr txBox="1"/>
      </xdr:nvSpPr>
      <xdr:spPr>
        <a:xfrm>
          <a:off x="10528300" y="127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144335</xdr:rowOff>
    </xdr:from>
    <xdr:to>
      <xdr:col>50</xdr:col>
      <xdr:colOff>165100</xdr:colOff>
      <xdr:row>76</xdr:row>
      <xdr:rowOff>74485</xdr:rowOff>
    </xdr:to>
    <xdr:sp macro="" textlink="">
      <xdr:nvSpPr>
        <xdr:cNvPr id="428" name="楕円 427">
          <a:extLst>
            <a:ext uri="{FF2B5EF4-FFF2-40B4-BE49-F238E27FC236}">
              <a16:creationId xmlns:a16="http://schemas.microsoft.com/office/drawing/2014/main" id="{55B5FCD5-769A-4834-B731-77FCC7549D0D}"/>
            </a:ext>
          </a:extLst>
        </xdr:cNvPr>
        <xdr:cNvSpPr/>
      </xdr:nvSpPr>
      <xdr:spPr>
        <a:xfrm>
          <a:off x="9588500" y="130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65612</xdr:rowOff>
    </xdr:from>
    <xdr:ext cx="534377" cy="259045"/>
    <xdr:sp macro="" textlink="">
      <xdr:nvSpPr>
        <xdr:cNvPr id="429" name="テキスト ボックス 428">
          <a:extLst>
            <a:ext uri="{FF2B5EF4-FFF2-40B4-BE49-F238E27FC236}">
              <a16:creationId xmlns:a16="http://schemas.microsoft.com/office/drawing/2014/main" id="{F8883751-B450-417E-95B1-E31FEB1CA1B6}"/>
            </a:ext>
          </a:extLst>
        </xdr:cNvPr>
        <xdr:cNvSpPr txBox="1"/>
      </xdr:nvSpPr>
      <xdr:spPr>
        <a:xfrm>
          <a:off x="9372111" y="130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77013</xdr:rowOff>
    </xdr:from>
    <xdr:to>
      <xdr:col>46</xdr:col>
      <xdr:colOff>38100</xdr:colOff>
      <xdr:row>76</xdr:row>
      <xdr:rowOff>7162</xdr:rowOff>
    </xdr:to>
    <xdr:sp macro="" textlink="">
      <xdr:nvSpPr>
        <xdr:cNvPr id="430" name="楕円 429">
          <a:extLst>
            <a:ext uri="{FF2B5EF4-FFF2-40B4-BE49-F238E27FC236}">
              <a16:creationId xmlns:a16="http://schemas.microsoft.com/office/drawing/2014/main" id="{BD9B504E-AA58-47BB-82B7-0CA4C542C152}"/>
            </a:ext>
          </a:extLst>
        </xdr:cNvPr>
        <xdr:cNvSpPr/>
      </xdr:nvSpPr>
      <xdr:spPr>
        <a:xfrm>
          <a:off x="8699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23690</xdr:rowOff>
    </xdr:from>
    <xdr:ext cx="534377" cy="259045"/>
    <xdr:sp macro="" textlink="">
      <xdr:nvSpPr>
        <xdr:cNvPr id="431" name="テキスト ボックス 430">
          <a:extLst>
            <a:ext uri="{FF2B5EF4-FFF2-40B4-BE49-F238E27FC236}">
              <a16:creationId xmlns:a16="http://schemas.microsoft.com/office/drawing/2014/main" id="{D2299632-41D6-4F54-8D44-2E05E9A414E6}"/>
            </a:ext>
          </a:extLst>
        </xdr:cNvPr>
        <xdr:cNvSpPr txBox="1"/>
      </xdr:nvSpPr>
      <xdr:spPr>
        <a:xfrm>
          <a:off x="8483111" y="127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27727</xdr:rowOff>
    </xdr:from>
    <xdr:to>
      <xdr:col>41</xdr:col>
      <xdr:colOff>101600</xdr:colOff>
      <xdr:row>76</xdr:row>
      <xdr:rowOff>129327</xdr:rowOff>
    </xdr:to>
    <xdr:sp macro="" textlink="">
      <xdr:nvSpPr>
        <xdr:cNvPr id="432" name="楕円 431">
          <a:extLst>
            <a:ext uri="{FF2B5EF4-FFF2-40B4-BE49-F238E27FC236}">
              <a16:creationId xmlns:a16="http://schemas.microsoft.com/office/drawing/2014/main" id="{1395426F-5BF9-44F6-90E7-C6FB5F2B1746}"/>
            </a:ext>
          </a:extLst>
        </xdr:cNvPr>
        <xdr:cNvSpPr/>
      </xdr:nvSpPr>
      <xdr:spPr>
        <a:xfrm>
          <a:off x="7810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145854</xdr:rowOff>
    </xdr:from>
    <xdr:ext cx="534377" cy="259045"/>
    <xdr:sp macro="" textlink="">
      <xdr:nvSpPr>
        <xdr:cNvPr id="433" name="テキスト ボックス 432">
          <a:extLst>
            <a:ext uri="{FF2B5EF4-FFF2-40B4-BE49-F238E27FC236}">
              <a16:creationId xmlns:a16="http://schemas.microsoft.com/office/drawing/2014/main" id="{EAB98606-D82A-45A1-9CC1-242186B6E3F1}"/>
            </a:ext>
          </a:extLst>
        </xdr:cNvPr>
        <xdr:cNvSpPr txBox="1"/>
      </xdr:nvSpPr>
      <xdr:spPr>
        <a:xfrm>
          <a:off x="7594111" y="128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131031</xdr:rowOff>
    </xdr:from>
    <xdr:to>
      <xdr:col>36</xdr:col>
      <xdr:colOff>165100</xdr:colOff>
      <xdr:row>77</xdr:row>
      <xdr:rowOff>61181</xdr:rowOff>
    </xdr:to>
    <xdr:sp macro="" textlink="">
      <xdr:nvSpPr>
        <xdr:cNvPr id="434" name="楕円 433">
          <a:extLst>
            <a:ext uri="{FF2B5EF4-FFF2-40B4-BE49-F238E27FC236}">
              <a16:creationId xmlns:a16="http://schemas.microsoft.com/office/drawing/2014/main" id="{829B7CF7-AFC3-4A63-A5E7-C1A55171AC4D}"/>
            </a:ext>
          </a:extLst>
        </xdr:cNvPr>
        <xdr:cNvSpPr/>
      </xdr:nvSpPr>
      <xdr:spPr>
        <a:xfrm>
          <a:off x="6921500" y="131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52308</xdr:rowOff>
    </xdr:from>
    <xdr:ext cx="534377" cy="259045"/>
    <xdr:sp macro="" textlink="">
      <xdr:nvSpPr>
        <xdr:cNvPr id="435" name="テキスト ボックス 434">
          <a:extLst>
            <a:ext uri="{FF2B5EF4-FFF2-40B4-BE49-F238E27FC236}">
              <a16:creationId xmlns:a16="http://schemas.microsoft.com/office/drawing/2014/main" id="{79E4D4B1-579C-4230-ADB8-0433B1BE481F}"/>
            </a:ext>
          </a:extLst>
        </xdr:cNvPr>
        <xdr:cNvSpPr txBox="1"/>
      </xdr:nvSpPr>
      <xdr:spPr>
        <a:xfrm>
          <a:off x="6705111" y="132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63D1340B-383A-4FC4-AED2-9440AA56794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18F2BCE-8A91-4E30-8632-19871130A20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FFB7FC5E-7B3A-42F4-A8D3-6FA1048E5EF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E5FEAB2D-F1A5-4097-B3CC-2956DBE376F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77617969-2A02-415A-B612-A4823F16DD0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51C59430-4F1A-4AFE-98A3-2DE7EE47756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D8EDD8AE-C757-45E9-B224-CE0255B43EC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BB474AB6-05FC-47ED-81BA-1E994D8D6FA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D98F87E0-3FDC-4428-A3FB-33D85515276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AA203808-2B29-4570-9634-98F5FE3B8A0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9904C6F3-C135-47DD-A3A2-FB4B68E2884B}"/>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A032458F-A08A-480A-9810-9DF2EE7207F8}"/>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7BD8FC26-CE60-4F19-B798-23CBF90C19BD}"/>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83C6E5B5-5C16-4DDE-A716-4FE2FE76952F}"/>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4F151214-8306-47CC-B177-06B0D0760D31}"/>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A134A297-D421-4A36-8551-8AF259EFCF9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E99E6BB7-28F5-4E32-852A-7164156366DF}"/>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F9FCFA78-2EBE-48F6-BC22-A044694ADDD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FC443A10-62B4-4EBF-81D3-BF9651DC3E17}"/>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6D968FA4-099C-43B7-96EE-DAEAD9A0E0A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1E9B99F1-6093-4113-84CF-0D1E51BAABF8}"/>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A6C94231-2B00-4295-9F53-61C5D481F80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E7367146-23B9-417D-A3D2-63080840241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2B1ABC93-3719-480F-A4E1-C054AD23268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898A5181-277D-4242-A46A-DB9452CEAA4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1D29F0B2-0AEB-41D2-B975-6EE854D83DAF}"/>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AE49D63B-7EF3-4963-82A3-B305DD208E8F}"/>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41FDB079-7096-4FA7-BC20-44AC2DB2E97C}"/>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A6FBB7BD-6D02-4ED4-A78B-2B42D92BE2CA}"/>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88418</xdr:rowOff>
    </xdr:from>
    <xdr:to>
      <xdr:col>55</xdr:col>
      <xdr:colOff>0</xdr:colOff>
      <xdr:row>97</xdr:row>
      <xdr:rowOff>36068</xdr:rowOff>
    </xdr:to>
    <xdr:cxnSp macro="">
      <xdr:nvCxnSpPr>
        <xdr:cNvPr id="465" name="直線コネクタ 464">
          <a:extLst>
            <a:ext uri="{FF2B5EF4-FFF2-40B4-BE49-F238E27FC236}">
              <a16:creationId xmlns:a16="http://schemas.microsoft.com/office/drawing/2014/main" id="{2D270AD9-269C-4E96-B933-742E6156BF7C}"/>
            </a:ext>
          </a:extLst>
        </xdr:cNvPr>
        <xdr:cNvCxnSpPr/>
      </xdr:nvCxnSpPr>
      <xdr:spPr>
        <a:xfrm>
          <a:off x="9639300" y="16547618"/>
          <a:ext cx="8382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9A460D2D-CD08-49D5-A33D-8586913BEBEF}"/>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6019A169-7590-4171-A354-4EC489860EF7}"/>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88418</xdr:rowOff>
    </xdr:from>
    <xdr:to>
      <xdr:col>50</xdr:col>
      <xdr:colOff>114300</xdr:colOff>
      <xdr:row>96</xdr:row>
      <xdr:rowOff>126594</xdr:rowOff>
    </xdr:to>
    <xdr:cxnSp macro="">
      <xdr:nvCxnSpPr>
        <xdr:cNvPr id="468" name="直線コネクタ 467">
          <a:extLst>
            <a:ext uri="{FF2B5EF4-FFF2-40B4-BE49-F238E27FC236}">
              <a16:creationId xmlns:a16="http://schemas.microsoft.com/office/drawing/2014/main" id="{7123F939-09F7-4787-8A75-F442E46A2E9F}"/>
            </a:ext>
          </a:extLst>
        </xdr:cNvPr>
        <xdr:cNvCxnSpPr/>
      </xdr:nvCxnSpPr>
      <xdr:spPr>
        <a:xfrm flipV="1">
          <a:off x="8750300" y="1654761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15457AFF-07D9-4DC1-BD0D-4296CA4A35CD}"/>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518112FA-4407-4385-90E8-DE3D57E2B287}"/>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126594</xdr:rowOff>
    </xdr:from>
    <xdr:to>
      <xdr:col>45</xdr:col>
      <xdr:colOff>177800</xdr:colOff>
      <xdr:row>97</xdr:row>
      <xdr:rowOff>115863</xdr:rowOff>
    </xdr:to>
    <xdr:cxnSp macro="">
      <xdr:nvCxnSpPr>
        <xdr:cNvPr id="471" name="直線コネクタ 470">
          <a:extLst>
            <a:ext uri="{FF2B5EF4-FFF2-40B4-BE49-F238E27FC236}">
              <a16:creationId xmlns:a16="http://schemas.microsoft.com/office/drawing/2014/main" id="{D4652D53-A404-4E49-9F53-A3B8BD4ECD74}"/>
            </a:ext>
          </a:extLst>
        </xdr:cNvPr>
        <xdr:cNvCxnSpPr/>
      </xdr:nvCxnSpPr>
      <xdr:spPr>
        <a:xfrm flipV="1">
          <a:off x="7861300" y="16585794"/>
          <a:ext cx="889000" cy="1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C10E752D-122E-4C70-BC98-6002C34A6463}"/>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263ABE05-7C12-4F89-908C-08898CA09DCF}"/>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77166</xdr:rowOff>
    </xdr:from>
    <xdr:to>
      <xdr:col>41</xdr:col>
      <xdr:colOff>50800</xdr:colOff>
      <xdr:row>97</xdr:row>
      <xdr:rowOff>115863</xdr:rowOff>
    </xdr:to>
    <xdr:cxnSp macro="">
      <xdr:nvCxnSpPr>
        <xdr:cNvPr id="474" name="直線コネクタ 473">
          <a:extLst>
            <a:ext uri="{FF2B5EF4-FFF2-40B4-BE49-F238E27FC236}">
              <a16:creationId xmlns:a16="http://schemas.microsoft.com/office/drawing/2014/main" id="{77A84749-8250-4746-9F9C-3BF1DC774636}"/>
            </a:ext>
          </a:extLst>
        </xdr:cNvPr>
        <xdr:cNvCxnSpPr/>
      </xdr:nvCxnSpPr>
      <xdr:spPr>
        <a:xfrm>
          <a:off x="6972300" y="16707816"/>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FB1C9BBC-64C6-4F56-BBB8-AAD717A29598}"/>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575D1235-D496-46AB-B398-76AFEF76B8EC}"/>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98400261-9BD8-46CF-8692-F1B4C5E0E57D}"/>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292DC277-F536-48F6-973A-392BCE4360DE}"/>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BFCDA4-617E-441B-A87E-BFFFB4D7B89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FA258AB-7034-4B44-B079-054F6E63F96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1F4F8378-C9A2-4C16-9DAB-30638CD7D95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357ED317-ECED-42C1-83BE-4A4CEC19289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17A50650-622F-4BDE-8067-57D6EA2DBFFB}"/>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156718</xdr:rowOff>
    </xdr:from>
    <xdr:to>
      <xdr:col>55</xdr:col>
      <xdr:colOff>50800</xdr:colOff>
      <xdr:row>97</xdr:row>
      <xdr:rowOff>86868</xdr:rowOff>
    </xdr:to>
    <xdr:sp macro="" textlink="">
      <xdr:nvSpPr>
        <xdr:cNvPr id="484" name="楕円 483">
          <a:extLst>
            <a:ext uri="{FF2B5EF4-FFF2-40B4-BE49-F238E27FC236}">
              <a16:creationId xmlns:a16="http://schemas.microsoft.com/office/drawing/2014/main" id="{8EC73CB1-734B-41F0-911D-1799A719F213}"/>
            </a:ext>
          </a:extLst>
        </xdr:cNvPr>
        <xdr:cNvSpPr/>
      </xdr:nvSpPr>
      <xdr:spPr>
        <a:xfrm>
          <a:off x="10426700" y="166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135145</xdr:rowOff>
    </xdr:from>
    <xdr:ext cx="534377" cy="259045"/>
    <xdr:sp macro="" textlink="">
      <xdr:nvSpPr>
        <xdr:cNvPr id="485" name="土木費該当値テキスト">
          <a:extLst>
            <a:ext uri="{FF2B5EF4-FFF2-40B4-BE49-F238E27FC236}">
              <a16:creationId xmlns:a16="http://schemas.microsoft.com/office/drawing/2014/main" id="{9210CEB6-3E53-496B-9FD7-07252CE0C055}"/>
            </a:ext>
          </a:extLst>
        </xdr:cNvPr>
        <xdr:cNvSpPr txBox="1"/>
      </xdr:nvSpPr>
      <xdr:spPr>
        <a:xfrm>
          <a:off x="10528300" y="165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37618</xdr:rowOff>
    </xdr:from>
    <xdr:to>
      <xdr:col>50</xdr:col>
      <xdr:colOff>165100</xdr:colOff>
      <xdr:row>96</xdr:row>
      <xdr:rowOff>139218</xdr:rowOff>
    </xdr:to>
    <xdr:sp macro="" textlink="">
      <xdr:nvSpPr>
        <xdr:cNvPr id="486" name="楕円 485">
          <a:extLst>
            <a:ext uri="{FF2B5EF4-FFF2-40B4-BE49-F238E27FC236}">
              <a16:creationId xmlns:a16="http://schemas.microsoft.com/office/drawing/2014/main" id="{19278E1B-E790-4C59-8CD2-4FEE53436661}"/>
            </a:ext>
          </a:extLst>
        </xdr:cNvPr>
        <xdr:cNvSpPr/>
      </xdr:nvSpPr>
      <xdr:spPr>
        <a:xfrm>
          <a:off x="9588500" y="164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155745</xdr:rowOff>
    </xdr:from>
    <xdr:ext cx="534377" cy="259045"/>
    <xdr:sp macro="" textlink="">
      <xdr:nvSpPr>
        <xdr:cNvPr id="487" name="テキスト ボックス 486">
          <a:extLst>
            <a:ext uri="{FF2B5EF4-FFF2-40B4-BE49-F238E27FC236}">
              <a16:creationId xmlns:a16="http://schemas.microsoft.com/office/drawing/2014/main" id="{E1B70C2D-83D0-4000-96B1-B233FCFF1770}"/>
            </a:ext>
          </a:extLst>
        </xdr:cNvPr>
        <xdr:cNvSpPr txBox="1"/>
      </xdr:nvSpPr>
      <xdr:spPr>
        <a:xfrm>
          <a:off x="9372111" y="162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75794</xdr:rowOff>
    </xdr:from>
    <xdr:to>
      <xdr:col>46</xdr:col>
      <xdr:colOff>38100</xdr:colOff>
      <xdr:row>97</xdr:row>
      <xdr:rowOff>5944</xdr:rowOff>
    </xdr:to>
    <xdr:sp macro="" textlink="">
      <xdr:nvSpPr>
        <xdr:cNvPr id="488" name="楕円 487">
          <a:extLst>
            <a:ext uri="{FF2B5EF4-FFF2-40B4-BE49-F238E27FC236}">
              <a16:creationId xmlns:a16="http://schemas.microsoft.com/office/drawing/2014/main" id="{5793EAA5-5D4E-4C7E-9556-F8C7BE22887B}"/>
            </a:ext>
          </a:extLst>
        </xdr:cNvPr>
        <xdr:cNvSpPr/>
      </xdr:nvSpPr>
      <xdr:spPr>
        <a:xfrm>
          <a:off x="8699500" y="16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22471</xdr:rowOff>
    </xdr:from>
    <xdr:ext cx="534377" cy="259045"/>
    <xdr:sp macro="" textlink="">
      <xdr:nvSpPr>
        <xdr:cNvPr id="489" name="テキスト ボックス 488">
          <a:extLst>
            <a:ext uri="{FF2B5EF4-FFF2-40B4-BE49-F238E27FC236}">
              <a16:creationId xmlns:a16="http://schemas.microsoft.com/office/drawing/2014/main" id="{968E6879-DDD4-4B2D-865E-5B0F486AEDEF}"/>
            </a:ext>
          </a:extLst>
        </xdr:cNvPr>
        <xdr:cNvSpPr txBox="1"/>
      </xdr:nvSpPr>
      <xdr:spPr>
        <a:xfrm>
          <a:off x="8483111" y="163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65063</xdr:rowOff>
    </xdr:from>
    <xdr:to>
      <xdr:col>41</xdr:col>
      <xdr:colOff>101600</xdr:colOff>
      <xdr:row>97</xdr:row>
      <xdr:rowOff>166663</xdr:rowOff>
    </xdr:to>
    <xdr:sp macro="" textlink="">
      <xdr:nvSpPr>
        <xdr:cNvPr id="490" name="楕円 489">
          <a:extLst>
            <a:ext uri="{FF2B5EF4-FFF2-40B4-BE49-F238E27FC236}">
              <a16:creationId xmlns:a16="http://schemas.microsoft.com/office/drawing/2014/main" id="{E2CE0AD9-4FE7-45F4-8440-7CA0827D02C2}"/>
            </a:ext>
          </a:extLst>
        </xdr:cNvPr>
        <xdr:cNvSpPr/>
      </xdr:nvSpPr>
      <xdr:spPr>
        <a:xfrm>
          <a:off x="7810500" y="166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157790</xdr:rowOff>
    </xdr:from>
    <xdr:ext cx="534377" cy="259045"/>
    <xdr:sp macro="" textlink="">
      <xdr:nvSpPr>
        <xdr:cNvPr id="491" name="テキスト ボックス 490">
          <a:extLst>
            <a:ext uri="{FF2B5EF4-FFF2-40B4-BE49-F238E27FC236}">
              <a16:creationId xmlns:a16="http://schemas.microsoft.com/office/drawing/2014/main" id="{A60901F3-8A0B-46D0-83C6-70A04DA8B236}"/>
            </a:ext>
          </a:extLst>
        </xdr:cNvPr>
        <xdr:cNvSpPr txBox="1"/>
      </xdr:nvSpPr>
      <xdr:spPr>
        <a:xfrm>
          <a:off x="7594111" y="167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26366</xdr:rowOff>
    </xdr:from>
    <xdr:to>
      <xdr:col>36</xdr:col>
      <xdr:colOff>165100</xdr:colOff>
      <xdr:row>97</xdr:row>
      <xdr:rowOff>127966</xdr:rowOff>
    </xdr:to>
    <xdr:sp macro="" textlink="">
      <xdr:nvSpPr>
        <xdr:cNvPr id="492" name="楕円 491">
          <a:extLst>
            <a:ext uri="{FF2B5EF4-FFF2-40B4-BE49-F238E27FC236}">
              <a16:creationId xmlns:a16="http://schemas.microsoft.com/office/drawing/2014/main" id="{22530A29-4E80-4BE2-BA6C-97627235091C}"/>
            </a:ext>
          </a:extLst>
        </xdr:cNvPr>
        <xdr:cNvSpPr/>
      </xdr:nvSpPr>
      <xdr:spPr>
        <a:xfrm>
          <a:off x="6921500" y="166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144493</xdr:rowOff>
    </xdr:from>
    <xdr:ext cx="534377" cy="259045"/>
    <xdr:sp macro="" textlink="">
      <xdr:nvSpPr>
        <xdr:cNvPr id="493" name="テキスト ボックス 492">
          <a:extLst>
            <a:ext uri="{FF2B5EF4-FFF2-40B4-BE49-F238E27FC236}">
              <a16:creationId xmlns:a16="http://schemas.microsoft.com/office/drawing/2014/main" id="{17792BD1-536D-4BB4-956E-5F3C4E321E39}"/>
            </a:ext>
          </a:extLst>
        </xdr:cNvPr>
        <xdr:cNvSpPr txBox="1"/>
      </xdr:nvSpPr>
      <xdr:spPr>
        <a:xfrm>
          <a:off x="6705111" y="164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4417706F-2E11-4110-B09D-891EB40A1D0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EBB805D8-ACA3-4ECE-B84D-D6CE566BCE1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1051AF60-650E-4EAA-AA9C-A454F180664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8366ECDD-74E6-4FF3-9763-370C7554DE8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78E2CEFF-1FB9-465B-9113-AC2EC7A9134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2A3C86B-2DCE-4F97-ACEF-415D07609C0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97983297-8458-4957-95DC-9A0E92E9ACE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2738E847-B46F-4DC4-9E8E-C934F6064F9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67CF19AC-8319-44D3-9D00-371D63A810E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E2ACC653-04A5-4738-876E-BAE63C8E7FC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C14D8916-88DD-4DB0-9647-997FA9E42F6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C0CDECC-E1DF-44F4-8F3F-322FC463CCC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A32F5D37-355D-4569-9927-3EB7491BCA2F}"/>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5E48041-B5E3-4ED7-B2B6-BCBC350CC17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3BCB5836-5A3D-4D19-B7E5-6E07DA3C652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FC9D79ED-2DBE-4E64-8B67-9DCDDEC2A64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C67A3B16-6BE4-450B-A4A3-747DF5EEE922}"/>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E1516680-D5BE-4509-93C1-D30BE7DBC65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BCE8EC0-E130-413F-B6BD-03BAD6E419E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D8ACBEA9-DCAD-49D5-B2FA-68E8EAC68C6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7B46674C-65A6-4D48-B030-9E050F15241F}"/>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33F4D370-8A31-4674-BD2D-1755548CFEC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28B9BDF8-40B0-4F28-B464-4D1F89A7F0C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70701A36-6143-4168-A550-86DC1465C0F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BE445931-4CC4-4F20-9249-134EDFB3597F}"/>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B0B58566-502C-4003-8620-FBCFDDA36A58}"/>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575824F7-30FF-48DC-B7E6-A19948FCFCB1}"/>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51C29D76-CC4E-4EA7-B929-FBFA961E9252}"/>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75291A68-04CC-4122-88A4-92005F88B418}"/>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145491</xdr:rowOff>
    </xdr:from>
    <xdr:to>
      <xdr:col>85</xdr:col>
      <xdr:colOff>127000</xdr:colOff>
      <xdr:row>36</xdr:row>
      <xdr:rowOff>105639</xdr:rowOff>
    </xdr:to>
    <xdr:cxnSp macro="">
      <xdr:nvCxnSpPr>
        <xdr:cNvPr id="523" name="直線コネクタ 522">
          <a:extLst>
            <a:ext uri="{FF2B5EF4-FFF2-40B4-BE49-F238E27FC236}">
              <a16:creationId xmlns:a16="http://schemas.microsoft.com/office/drawing/2014/main" id="{453AE157-8537-4DE8-B9FD-162710C884DD}"/>
            </a:ext>
          </a:extLst>
        </xdr:cNvPr>
        <xdr:cNvCxnSpPr/>
      </xdr:nvCxnSpPr>
      <xdr:spPr>
        <a:xfrm>
          <a:off x="15481300" y="6146241"/>
          <a:ext cx="838200" cy="1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64044469-F19C-477B-BA8C-B611AABA6F57}"/>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8C7FED06-F185-4491-90D9-457180781FF6}"/>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145491</xdr:rowOff>
    </xdr:from>
    <xdr:to>
      <xdr:col>81</xdr:col>
      <xdr:colOff>50800</xdr:colOff>
      <xdr:row>36</xdr:row>
      <xdr:rowOff>2540</xdr:rowOff>
    </xdr:to>
    <xdr:cxnSp macro="">
      <xdr:nvCxnSpPr>
        <xdr:cNvPr id="526" name="直線コネクタ 525">
          <a:extLst>
            <a:ext uri="{FF2B5EF4-FFF2-40B4-BE49-F238E27FC236}">
              <a16:creationId xmlns:a16="http://schemas.microsoft.com/office/drawing/2014/main" id="{00280B47-78C5-4FFE-BD3F-15284B5FFEA0}"/>
            </a:ext>
          </a:extLst>
        </xdr:cNvPr>
        <xdr:cNvCxnSpPr/>
      </xdr:nvCxnSpPr>
      <xdr:spPr>
        <a:xfrm flipV="1">
          <a:off x="14592300" y="6146241"/>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BC2C323-AFD9-4C2A-AB12-F720682B48B3}"/>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E802BD6B-1ED6-418D-9CE1-2BDB7F8CE3AE}"/>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144005</xdr:rowOff>
    </xdr:from>
    <xdr:to>
      <xdr:col>76</xdr:col>
      <xdr:colOff>114300</xdr:colOff>
      <xdr:row>36</xdr:row>
      <xdr:rowOff>2540</xdr:rowOff>
    </xdr:to>
    <xdr:cxnSp macro="">
      <xdr:nvCxnSpPr>
        <xdr:cNvPr id="529" name="直線コネクタ 528">
          <a:extLst>
            <a:ext uri="{FF2B5EF4-FFF2-40B4-BE49-F238E27FC236}">
              <a16:creationId xmlns:a16="http://schemas.microsoft.com/office/drawing/2014/main" id="{77E78485-4555-492B-B007-84FC25661EB4}"/>
            </a:ext>
          </a:extLst>
        </xdr:cNvPr>
        <xdr:cNvCxnSpPr/>
      </xdr:nvCxnSpPr>
      <xdr:spPr>
        <a:xfrm>
          <a:off x="13703300" y="6144755"/>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4BE779EC-B1EA-4680-B7F2-5DDB88723076}"/>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910B12BE-DF98-4AD9-8709-62CED7935E9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30353</xdr:rowOff>
    </xdr:from>
    <xdr:to>
      <xdr:col>71</xdr:col>
      <xdr:colOff>177800</xdr:colOff>
      <xdr:row>35</xdr:row>
      <xdr:rowOff>144005</xdr:rowOff>
    </xdr:to>
    <xdr:cxnSp macro="">
      <xdr:nvCxnSpPr>
        <xdr:cNvPr id="532" name="直線コネクタ 531">
          <a:extLst>
            <a:ext uri="{FF2B5EF4-FFF2-40B4-BE49-F238E27FC236}">
              <a16:creationId xmlns:a16="http://schemas.microsoft.com/office/drawing/2014/main" id="{D1E1ED21-5ABA-4464-BF1F-C4889159D356}"/>
            </a:ext>
          </a:extLst>
        </xdr:cNvPr>
        <xdr:cNvCxnSpPr/>
      </xdr:nvCxnSpPr>
      <xdr:spPr>
        <a:xfrm>
          <a:off x="12814300" y="6031103"/>
          <a:ext cx="8890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3758633B-FF77-4907-BEA0-DCB7044BF756}"/>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39092F94-0BE8-4BA5-99CA-395C5A0680B3}"/>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97B839E7-B405-46F9-A556-492CB4DD84EA}"/>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1F873939-3475-465A-99F7-AB34E1E603B4}"/>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903CE15-E1A1-4807-A857-D19AC125C76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2BDCCA0C-5BE1-44C3-8B4B-D12531F763C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39097AD-1FAD-4D3B-8095-347AA5A283D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76CCAC6C-DD5A-497E-AC54-B00CF8C9C7A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E2584620-7600-42DB-BCEA-E928C8C4C5A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54839</xdr:rowOff>
    </xdr:from>
    <xdr:to>
      <xdr:col>85</xdr:col>
      <xdr:colOff>177800</xdr:colOff>
      <xdr:row>36</xdr:row>
      <xdr:rowOff>156439</xdr:rowOff>
    </xdr:to>
    <xdr:sp macro="" textlink="">
      <xdr:nvSpPr>
        <xdr:cNvPr id="542" name="楕円 541">
          <a:extLst>
            <a:ext uri="{FF2B5EF4-FFF2-40B4-BE49-F238E27FC236}">
              <a16:creationId xmlns:a16="http://schemas.microsoft.com/office/drawing/2014/main" id="{CA7921CF-3D03-481E-B580-E9BBEBA462A9}"/>
            </a:ext>
          </a:extLst>
        </xdr:cNvPr>
        <xdr:cNvSpPr/>
      </xdr:nvSpPr>
      <xdr:spPr>
        <a:xfrm>
          <a:off x="162687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77716</xdr:rowOff>
    </xdr:from>
    <xdr:ext cx="534377" cy="259045"/>
    <xdr:sp macro="" textlink="">
      <xdr:nvSpPr>
        <xdr:cNvPr id="543" name="消防費該当値テキスト">
          <a:extLst>
            <a:ext uri="{FF2B5EF4-FFF2-40B4-BE49-F238E27FC236}">
              <a16:creationId xmlns:a16="http://schemas.microsoft.com/office/drawing/2014/main" id="{5268EE3F-667F-4CC2-A75E-40524978061B}"/>
            </a:ext>
          </a:extLst>
        </xdr:cNvPr>
        <xdr:cNvSpPr txBox="1"/>
      </xdr:nvSpPr>
      <xdr:spPr>
        <a:xfrm>
          <a:off x="16370300" y="60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94691</xdr:rowOff>
    </xdr:from>
    <xdr:to>
      <xdr:col>81</xdr:col>
      <xdr:colOff>101600</xdr:colOff>
      <xdr:row>36</xdr:row>
      <xdr:rowOff>24841</xdr:rowOff>
    </xdr:to>
    <xdr:sp macro="" textlink="">
      <xdr:nvSpPr>
        <xdr:cNvPr id="544" name="楕円 543">
          <a:extLst>
            <a:ext uri="{FF2B5EF4-FFF2-40B4-BE49-F238E27FC236}">
              <a16:creationId xmlns:a16="http://schemas.microsoft.com/office/drawing/2014/main" id="{BC03825C-022C-40C9-BD09-2DEBBFF1868E}"/>
            </a:ext>
          </a:extLst>
        </xdr:cNvPr>
        <xdr:cNvSpPr/>
      </xdr:nvSpPr>
      <xdr:spPr>
        <a:xfrm>
          <a:off x="15430500" y="60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41368</xdr:rowOff>
    </xdr:from>
    <xdr:ext cx="534377" cy="259045"/>
    <xdr:sp macro="" textlink="">
      <xdr:nvSpPr>
        <xdr:cNvPr id="545" name="テキスト ボックス 544">
          <a:extLst>
            <a:ext uri="{FF2B5EF4-FFF2-40B4-BE49-F238E27FC236}">
              <a16:creationId xmlns:a16="http://schemas.microsoft.com/office/drawing/2014/main" id="{E5D05412-6D35-4FE5-8FC2-FEA4F7887048}"/>
            </a:ext>
          </a:extLst>
        </xdr:cNvPr>
        <xdr:cNvSpPr txBox="1"/>
      </xdr:nvSpPr>
      <xdr:spPr>
        <a:xfrm>
          <a:off x="15214111" y="58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123190</xdr:rowOff>
    </xdr:from>
    <xdr:to>
      <xdr:col>76</xdr:col>
      <xdr:colOff>165100</xdr:colOff>
      <xdr:row>36</xdr:row>
      <xdr:rowOff>53340</xdr:rowOff>
    </xdr:to>
    <xdr:sp macro="" textlink="">
      <xdr:nvSpPr>
        <xdr:cNvPr id="546" name="楕円 545">
          <a:extLst>
            <a:ext uri="{FF2B5EF4-FFF2-40B4-BE49-F238E27FC236}">
              <a16:creationId xmlns:a16="http://schemas.microsoft.com/office/drawing/2014/main" id="{83268FCC-6BB3-4C38-8123-3660BD774B9A}"/>
            </a:ext>
          </a:extLst>
        </xdr:cNvPr>
        <xdr:cNvSpPr/>
      </xdr:nvSpPr>
      <xdr:spPr>
        <a:xfrm>
          <a:off x="14541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69867</xdr:rowOff>
    </xdr:from>
    <xdr:ext cx="534377" cy="259045"/>
    <xdr:sp macro="" textlink="">
      <xdr:nvSpPr>
        <xdr:cNvPr id="547" name="テキスト ボックス 546">
          <a:extLst>
            <a:ext uri="{FF2B5EF4-FFF2-40B4-BE49-F238E27FC236}">
              <a16:creationId xmlns:a16="http://schemas.microsoft.com/office/drawing/2014/main" id="{171FEF0F-7C6E-41D8-A915-3F36B80B819D}"/>
            </a:ext>
          </a:extLst>
        </xdr:cNvPr>
        <xdr:cNvSpPr txBox="1"/>
      </xdr:nvSpPr>
      <xdr:spPr>
        <a:xfrm>
          <a:off x="14325111" y="58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93205</xdr:rowOff>
    </xdr:from>
    <xdr:to>
      <xdr:col>72</xdr:col>
      <xdr:colOff>38100</xdr:colOff>
      <xdr:row>36</xdr:row>
      <xdr:rowOff>23355</xdr:rowOff>
    </xdr:to>
    <xdr:sp macro="" textlink="">
      <xdr:nvSpPr>
        <xdr:cNvPr id="548" name="楕円 547">
          <a:extLst>
            <a:ext uri="{FF2B5EF4-FFF2-40B4-BE49-F238E27FC236}">
              <a16:creationId xmlns:a16="http://schemas.microsoft.com/office/drawing/2014/main" id="{455B09E0-B671-4306-9B4E-46ACC056AD64}"/>
            </a:ext>
          </a:extLst>
        </xdr:cNvPr>
        <xdr:cNvSpPr/>
      </xdr:nvSpPr>
      <xdr:spPr>
        <a:xfrm>
          <a:off x="13652500" y="60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39882</xdr:rowOff>
    </xdr:from>
    <xdr:ext cx="534377" cy="259045"/>
    <xdr:sp macro="" textlink="">
      <xdr:nvSpPr>
        <xdr:cNvPr id="549" name="テキスト ボックス 548">
          <a:extLst>
            <a:ext uri="{FF2B5EF4-FFF2-40B4-BE49-F238E27FC236}">
              <a16:creationId xmlns:a16="http://schemas.microsoft.com/office/drawing/2014/main" id="{78046119-9920-4745-B973-903842926621}"/>
            </a:ext>
          </a:extLst>
        </xdr:cNvPr>
        <xdr:cNvSpPr txBox="1"/>
      </xdr:nvSpPr>
      <xdr:spPr>
        <a:xfrm>
          <a:off x="13436111" y="58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151003</xdr:rowOff>
    </xdr:from>
    <xdr:to>
      <xdr:col>67</xdr:col>
      <xdr:colOff>101600</xdr:colOff>
      <xdr:row>35</xdr:row>
      <xdr:rowOff>81153</xdr:rowOff>
    </xdr:to>
    <xdr:sp macro="" textlink="">
      <xdr:nvSpPr>
        <xdr:cNvPr id="550" name="楕円 549">
          <a:extLst>
            <a:ext uri="{FF2B5EF4-FFF2-40B4-BE49-F238E27FC236}">
              <a16:creationId xmlns:a16="http://schemas.microsoft.com/office/drawing/2014/main" id="{DD462C22-339F-4C84-8511-B8153DD44306}"/>
            </a:ext>
          </a:extLst>
        </xdr:cNvPr>
        <xdr:cNvSpPr/>
      </xdr:nvSpPr>
      <xdr:spPr>
        <a:xfrm>
          <a:off x="12763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97680</xdr:rowOff>
    </xdr:from>
    <xdr:ext cx="534377" cy="259045"/>
    <xdr:sp macro="" textlink="">
      <xdr:nvSpPr>
        <xdr:cNvPr id="551" name="テキスト ボックス 550">
          <a:extLst>
            <a:ext uri="{FF2B5EF4-FFF2-40B4-BE49-F238E27FC236}">
              <a16:creationId xmlns:a16="http://schemas.microsoft.com/office/drawing/2014/main" id="{8D0987FD-4B71-4EF6-99FE-EFA9D96055ED}"/>
            </a:ext>
          </a:extLst>
        </xdr:cNvPr>
        <xdr:cNvSpPr txBox="1"/>
      </xdr:nvSpPr>
      <xdr:spPr>
        <a:xfrm>
          <a:off x="12547111" y="57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F4D65581-0D3F-4840-8282-C1C7B7A3AF5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CFB1F4D5-839C-4FD8-92B5-868625DEDD6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BED54B0-7EC8-4E47-9A49-85ADC43B760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23F69437-82EF-4485-8372-542D770F247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5CA5E7E9-ABE7-4E90-B250-A75CDEDF9ED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15739696-9D4C-47A3-9B3F-1C2F438CBE6D}"/>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48DC7CFB-1D37-4136-9041-5EF2B9BCC67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94BEF05D-633C-494C-A307-351D746F01A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DB87CB50-EF41-48AD-BEBD-9701D6840EA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EEE4491D-B010-4D76-B0FD-D35AE3EC367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8D27EC54-2827-4282-BD5A-771AFF080DD3}"/>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CCF8197B-F644-4C3E-8E76-1D65DD1A745D}"/>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5FBF082B-4BA8-459F-A5FC-0591437C12CE}"/>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5DE0E5A0-D1E7-4E5B-93D2-3670EC8F9B2D}"/>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73D4E94D-EB36-4991-B50B-A09AA403C7E6}"/>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E3C2692F-9D50-479B-9C97-BD3BDEE3EC3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32681EF9-3C98-4128-A4E1-D888AAC6EBE1}"/>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A05B42A5-CF0A-4246-B2B1-9CC0642B137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8652FFC8-3E24-4EF6-8DA7-C7C4BAF7C91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731B76F4-82F7-4BE8-8092-F3C36BE4D6AE}"/>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A6A25B6-6F3B-45FD-876C-03C7824903AF}"/>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BD0FA292-0179-41D2-BAAA-6EBCA3D5A39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75070379-4091-484D-8E1B-A21FE4D765EE}"/>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F66C4776-A62A-4A6D-A2A6-6E49360D975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FE9C585E-9729-4D6F-AC9A-F6F12624DDC3}"/>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59CFB943-A471-4695-9C50-DF22503E616C}"/>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345E5514-7334-43C3-A1D3-17A85C586E8D}"/>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A6BABEDA-2B98-4D00-AEB3-6FD8A6F0C7DB}"/>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52E2568D-790E-4E0E-B706-72C1197F3CF7}"/>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53263</xdr:rowOff>
    </xdr:from>
    <xdr:to>
      <xdr:col>85</xdr:col>
      <xdr:colOff>127000</xdr:colOff>
      <xdr:row>58</xdr:row>
      <xdr:rowOff>125870</xdr:rowOff>
    </xdr:to>
    <xdr:cxnSp macro="">
      <xdr:nvCxnSpPr>
        <xdr:cNvPr id="581" name="直線コネクタ 580">
          <a:extLst>
            <a:ext uri="{FF2B5EF4-FFF2-40B4-BE49-F238E27FC236}">
              <a16:creationId xmlns:a16="http://schemas.microsoft.com/office/drawing/2014/main" id="{87071C8D-0FF3-48ED-BD63-D7DA51343580}"/>
            </a:ext>
          </a:extLst>
        </xdr:cNvPr>
        <xdr:cNvCxnSpPr/>
      </xdr:nvCxnSpPr>
      <xdr:spPr>
        <a:xfrm flipV="1">
          <a:off x="15481300" y="9997363"/>
          <a:ext cx="838200" cy="7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2261D590-4B84-46B1-B9F0-8559B659C0E4}"/>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9454C1B3-CE22-457F-82D9-2DB191C8562C}"/>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144793</xdr:rowOff>
    </xdr:from>
    <xdr:to>
      <xdr:col>81</xdr:col>
      <xdr:colOff>50800</xdr:colOff>
      <xdr:row>58</xdr:row>
      <xdr:rowOff>125870</xdr:rowOff>
    </xdr:to>
    <xdr:cxnSp macro="">
      <xdr:nvCxnSpPr>
        <xdr:cNvPr id="584" name="直線コネクタ 583">
          <a:extLst>
            <a:ext uri="{FF2B5EF4-FFF2-40B4-BE49-F238E27FC236}">
              <a16:creationId xmlns:a16="http://schemas.microsoft.com/office/drawing/2014/main" id="{B2B6774C-7193-41D5-93EB-5E8CA8B86E74}"/>
            </a:ext>
          </a:extLst>
        </xdr:cNvPr>
        <xdr:cNvCxnSpPr/>
      </xdr:nvCxnSpPr>
      <xdr:spPr>
        <a:xfrm>
          <a:off x="14592300" y="9917443"/>
          <a:ext cx="889000" cy="1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8B7F48CD-EB46-4484-BCEF-E59D0E050062}"/>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4FA731F0-D277-4189-9C1B-8D6F2961A4F9}"/>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144793</xdr:rowOff>
    </xdr:from>
    <xdr:to>
      <xdr:col>76</xdr:col>
      <xdr:colOff>114300</xdr:colOff>
      <xdr:row>58</xdr:row>
      <xdr:rowOff>62599</xdr:rowOff>
    </xdr:to>
    <xdr:cxnSp macro="">
      <xdr:nvCxnSpPr>
        <xdr:cNvPr id="587" name="直線コネクタ 586">
          <a:extLst>
            <a:ext uri="{FF2B5EF4-FFF2-40B4-BE49-F238E27FC236}">
              <a16:creationId xmlns:a16="http://schemas.microsoft.com/office/drawing/2014/main" id="{EADB6851-D2D6-491E-9583-78157CEFD94C}"/>
            </a:ext>
          </a:extLst>
        </xdr:cNvPr>
        <xdr:cNvCxnSpPr/>
      </xdr:nvCxnSpPr>
      <xdr:spPr>
        <a:xfrm flipV="1">
          <a:off x="13703300" y="9917443"/>
          <a:ext cx="889000" cy="8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631EBA6B-441E-4201-ACA3-28E343F70ECC}"/>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A48A9014-EBF3-43E2-B0F0-8D67D34882D4}"/>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62599</xdr:rowOff>
    </xdr:from>
    <xdr:to>
      <xdr:col>71</xdr:col>
      <xdr:colOff>177800</xdr:colOff>
      <xdr:row>58</xdr:row>
      <xdr:rowOff>112268</xdr:rowOff>
    </xdr:to>
    <xdr:cxnSp macro="">
      <xdr:nvCxnSpPr>
        <xdr:cNvPr id="590" name="直線コネクタ 589">
          <a:extLst>
            <a:ext uri="{FF2B5EF4-FFF2-40B4-BE49-F238E27FC236}">
              <a16:creationId xmlns:a16="http://schemas.microsoft.com/office/drawing/2014/main" id="{44A6B67C-2945-479D-BA16-A4138F60F358}"/>
            </a:ext>
          </a:extLst>
        </xdr:cNvPr>
        <xdr:cNvCxnSpPr/>
      </xdr:nvCxnSpPr>
      <xdr:spPr>
        <a:xfrm flipV="1">
          <a:off x="12814300" y="10006699"/>
          <a:ext cx="889000" cy="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D246590B-B746-4117-B523-5A83CE58F32A}"/>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39C6A9CC-07F9-4D5B-AD2A-A2C11C42DB95}"/>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5253D513-3C3B-4FA2-A33C-2F1D9BC9F92F}"/>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D7DA19EE-76A4-499E-A3AD-2EE1E64C1307}"/>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9AB5F134-E13F-421F-BA72-8A51DF70EDC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505587BE-6D49-492D-8332-4440677D798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CBF0550-95F8-4D24-A5B0-9EDA3C049C2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A7FC3AA9-1BB8-464C-AE14-BB6C37FAB6B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D0EE8FE3-44F9-436D-BCE3-07D779511AA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2463</xdr:rowOff>
    </xdr:from>
    <xdr:to>
      <xdr:col>85</xdr:col>
      <xdr:colOff>177800</xdr:colOff>
      <xdr:row>58</xdr:row>
      <xdr:rowOff>104063</xdr:rowOff>
    </xdr:to>
    <xdr:sp macro="" textlink="">
      <xdr:nvSpPr>
        <xdr:cNvPr id="600" name="楕円 599">
          <a:extLst>
            <a:ext uri="{FF2B5EF4-FFF2-40B4-BE49-F238E27FC236}">
              <a16:creationId xmlns:a16="http://schemas.microsoft.com/office/drawing/2014/main" id="{4C5287A0-279D-41C2-B149-10CBD44A3739}"/>
            </a:ext>
          </a:extLst>
        </xdr:cNvPr>
        <xdr:cNvSpPr/>
      </xdr:nvSpPr>
      <xdr:spPr>
        <a:xfrm>
          <a:off x="16268700" y="99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88840</xdr:rowOff>
    </xdr:from>
    <xdr:ext cx="534377" cy="259045"/>
    <xdr:sp macro="" textlink="">
      <xdr:nvSpPr>
        <xdr:cNvPr id="601" name="教育費該当値テキスト">
          <a:extLst>
            <a:ext uri="{FF2B5EF4-FFF2-40B4-BE49-F238E27FC236}">
              <a16:creationId xmlns:a16="http://schemas.microsoft.com/office/drawing/2014/main" id="{FD980CAF-186B-4E61-B699-1959AC3DFEA6}"/>
            </a:ext>
          </a:extLst>
        </xdr:cNvPr>
        <xdr:cNvSpPr txBox="1"/>
      </xdr:nvSpPr>
      <xdr:spPr>
        <a:xfrm>
          <a:off x="16370300" y="98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75070</xdr:rowOff>
    </xdr:from>
    <xdr:to>
      <xdr:col>81</xdr:col>
      <xdr:colOff>101600</xdr:colOff>
      <xdr:row>59</xdr:row>
      <xdr:rowOff>5220</xdr:rowOff>
    </xdr:to>
    <xdr:sp macro="" textlink="">
      <xdr:nvSpPr>
        <xdr:cNvPr id="602" name="楕円 601">
          <a:extLst>
            <a:ext uri="{FF2B5EF4-FFF2-40B4-BE49-F238E27FC236}">
              <a16:creationId xmlns:a16="http://schemas.microsoft.com/office/drawing/2014/main" id="{D14A793B-266F-4952-9176-1F1EDC602B8F}"/>
            </a:ext>
          </a:extLst>
        </xdr:cNvPr>
        <xdr:cNvSpPr/>
      </xdr:nvSpPr>
      <xdr:spPr>
        <a:xfrm>
          <a:off x="15430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167797</xdr:rowOff>
    </xdr:from>
    <xdr:ext cx="534377" cy="259045"/>
    <xdr:sp macro="" textlink="">
      <xdr:nvSpPr>
        <xdr:cNvPr id="603" name="テキスト ボックス 602">
          <a:extLst>
            <a:ext uri="{FF2B5EF4-FFF2-40B4-BE49-F238E27FC236}">
              <a16:creationId xmlns:a16="http://schemas.microsoft.com/office/drawing/2014/main" id="{9F1672A2-1331-4E44-B8BB-BAC815701284}"/>
            </a:ext>
          </a:extLst>
        </xdr:cNvPr>
        <xdr:cNvSpPr txBox="1"/>
      </xdr:nvSpPr>
      <xdr:spPr>
        <a:xfrm>
          <a:off x="15214111" y="101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93993</xdr:rowOff>
    </xdr:from>
    <xdr:to>
      <xdr:col>76</xdr:col>
      <xdr:colOff>165100</xdr:colOff>
      <xdr:row>58</xdr:row>
      <xdr:rowOff>24143</xdr:rowOff>
    </xdr:to>
    <xdr:sp macro="" textlink="">
      <xdr:nvSpPr>
        <xdr:cNvPr id="604" name="楕円 603">
          <a:extLst>
            <a:ext uri="{FF2B5EF4-FFF2-40B4-BE49-F238E27FC236}">
              <a16:creationId xmlns:a16="http://schemas.microsoft.com/office/drawing/2014/main" id="{0E65BB27-514C-4B31-9C84-FC07F3B343A7}"/>
            </a:ext>
          </a:extLst>
        </xdr:cNvPr>
        <xdr:cNvSpPr/>
      </xdr:nvSpPr>
      <xdr:spPr>
        <a:xfrm>
          <a:off x="14541500" y="98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15270</xdr:rowOff>
    </xdr:from>
    <xdr:ext cx="534377" cy="259045"/>
    <xdr:sp macro="" textlink="">
      <xdr:nvSpPr>
        <xdr:cNvPr id="605" name="テキスト ボックス 604">
          <a:extLst>
            <a:ext uri="{FF2B5EF4-FFF2-40B4-BE49-F238E27FC236}">
              <a16:creationId xmlns:a16="http://schemas.microsoft.com/office/drawing/2014/main" id="{63899ACB-59FC-45BE-A4B2-91024D8D4A46}"/>
            </a:ext>
          </a:extLst>
        </xdr:cNvPr>
        <xdr:cNvSpPr txBox="1"/>
      </xdr:nvSpPr>
      <xdr:spPr>
        <a:xfrm>
          <a:off x="14325111" y="99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11799</xdr:rowOff>
    </xdr:from>
    <xdr:to>
      <xdr:col>72</xdr:col>
      <xdr:colOff>38100</xdr:colOff>
      <xdr:row>58</xdr:row>
      <xdr:rowOff>113399</xdr:rowOff>
    </xdr:to>
    <xdr:sp macro="" textlink="">
      <xdr:nvSpPr>
        <xdr:cNvPr id="606" name="楕円 605">
          <a:extLst>
            <a:ext uri="{FF2B5EF4-FFF2-40B4-BE49-F238E27FC236}">
              <a16:creationId xmlns:a16="http://schemas.microsoft.com/office/drawing/2014/main" id="{09E82957-53B9-4E87-A223-CB01ECD35A2C}"/>
            </a:ext>
          </a:extLst>
        </xdr:cNvPr>
        <xdr:cNvSpPr/>
      </xdr:nvSpPr>
      <xdr:spPr>
        <a:xfrm>
          <a:off x="13652500" y="99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104526</xdr:rowOff>
    </xdr:from>
    <xdr:ext cx="534377" cy="259045"/>
    <xdr:sp macro="" textlink="">
      <xdr:nvSpPr>
        <xdr:cNvPr id="607" name="テキスト ボックス 606">
          <a:extLst>
            <a:ext uri="{FF2B5EF4-FFF2-40B4-BE49-F238E27FC236}">
              <a16:creationId xmlns:a16="http://schemas.microsoft.com/office/drawing/2014/main" id="{4B8CA3E1-0FC9-43DE-950E-422E565159CD}"/>
            </a:ext>
          </a:extLst>
        </xdr:cNvPr>
        <xdr:cNvSpPr txBox="1"/>
      </xdr:nvSpPr>
      <xdr:spPr>
        <a:xfrm>
          <a:off x="13436111" y="100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61468</xdr:rowOff>
    </xdr:from>
    <xdr:to>
      <xdr:col>67</xdr:col>
      <xdr:colOff>101600</xdr:colOff>
      <xdr:row>58</xdr:row>
      <xdr:rowOff>163068</xdr:rowOff>
    </xdr:to>
    <xdr:sp macro="" textlink="">
      <xdr:nvSpPr>
        <xdr:cNvPr id="608" name="楕円 607">
          <a:extLst>
            <a:ext uri="{FF2B5EF4-FFF2-40B4-BE49-F238E27FC236}">
              <a16:creationId xmlns:a16="http://schemas.microsoft.com/office/drawing/2014/main" id="{28AC0606-65DC-4140-B43D-128530C49503}"/>
            </a:ext>
          </a:extLst>
        </xdr:cNvPr>
        <xdr:cNvSpPr/>
      </xdr:nvSpPr>
      <xdr:spPr>
        <a:xfrm>
          <a:off x="127635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154195</xdr:rowOff>
    </xdr:from>
    <xdr:ext cx="534377" cy="259045"/>
    <xdr:sp macro="" textlink="">
      <xdr:nvSpPr>
        <xdr:cNvPr id="609" name="テキスト ボックス 608">
          <a:extLst>
            <a:ext uri="{FF2B5EF4-FFF2-40B4-BE49-F238E27FC236}">
              <a16:creationId xmlns:a16="http://schemas.microsoft.com/office/drawing/2014/main" id="{5E281B34-7D63-4D7F-AA1A-F61613F89DD7}"/>
            </a:ext>
          </a:extLst>
        </xdr:cNvPr>
        <xdr:cNvSpPr txBox="1"/>
      </xdr:nvSpPr>
      <xdr:spPr>
        <a:xfrm>
          <a:off x="12547111" y="100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749338FC-B035-4015-9021-8FDE1E8C1A7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5F7CBB87-1C65-4524-8B18-DBC14CFA68C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7608077A-9B31-46BA-B9FE-FF35068B9A9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ED6360C9-DD37-455C-8181-D755208CCA9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38CD9D3A-BC3E-468B-A48A-980C0BAE89D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A1C95CE3-6FD5-4906-B06F-509A58140FF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13C5B2E6-394C-4882-A1F0-4A35C729D51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D35B220A-0246-48B4-A26F-DEAA5DACEB1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867040B9-9A8C-4238-985A-C37FD6671B4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CF3593F4-0470-443F-9655-96923B83BBC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757E386B-FA21-41A8-B1CB-307AC824F3FE}"/>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AA6562CB-716E-40B5-8B67-A9CD6110ABE7}"/>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D0FF8A4D-361C-44BF-856F-A3D5FA937DA3}"/>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7AD4D974-7238-45C3-90AB-01C454935E61}"/>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F3234C15-47FA-432D-B172-D688B65EF559}"/>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813A4C13-DC66-4B77-845B-C5D57E872FB1}"/>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BADC9E64-FD5C-47AE-A496-A7B2F3CF64E4}"/>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83716632-359C-4672-84E5-076413DF983E}"/>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DB69ACF-EB5C-4BAA-9E73-6532D03B264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819AE84A-E8CB-4496-83DC-CDD394C24764}"/>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2CE6651C-F84E-4772-B167-14338DE06F7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5948D13B-D8A2-404E-AACB-E49DB6C16086}"/>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B2BD3235-75BC-4A1D-A2E3-F3C59D3C64EF}"/>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B4A272A6-CBB9-4B0D-A7BF-D133F1D2D61E}"/>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C959FF20-CFAB-48EE-916B-333B8112BD92}"/>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3B5F8C1C-86F5-4FC6-AF8C-9C25065B833A}"/>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72858</xdr:rowOff>
    </xdr:from>
    <xdr:to>
      <xdr:col>85</xdr:col>
      <xdr:colOff>127000</xdr:colOff>
      <xdr:row>78</xdr:row>
      <xdr:rowOff>95808</xdr:rowOff>
    </xdr:to>
    <xdr:cxnSp macro="">
      <xdr:nvCxnSpPr>
        <xdr:cNvPr id="636" name="直線コネクタ 635">
          <a:extLst>
            <a:ext uri="{FF2B5EF4-FFF2-40B4-BE49-F238E27FC236}">
              <a16:creationId xmlns:a16="http://schemas.microsoft.com/office/drawing/2014/main" id="{4A4E8608-4B34-4FC4-B7F4-6406FEB4A8C9}"/>
            </a:ext>
          </a:extLst>
        </xdr:cNvPr>
        <xdr:cNvCxnSpPr/>
      </xdr:nvCxnSpPr>
      <xdr:spPr>
        <a:xfrm flipV="1">
          <a:off x="15481300" y="13274508"/>
          <a:ext cx="838200" cy="19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a:extLst>
            <a:ext uri="{FF2B5EF4-FFF2-40B4-BE49-F238E27FC236}">
              <a16:creationId xmlns:a16="http://schemas.microsoft.com/office/drawing/2014/main" id="{253C7EC0-B2D1-412F-9A55-A3B65DDEF7F7}"/>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9F11A5E0-B1E1-4AF9-9994-9F8CF494ADAB}"/>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26177</xdr:rowOff>
    </xdr:from>
    <xdr:to>
      <xdr:col>81</xdr:col>
      <xdr:colOff>50800</xdr:colOff>
      <xdr:row>78</xdr:row>
      <xdr:rowOff>95808</xdr:rowOff>
    </xdr:to>
    <xdr:cxnSp macro="">
      <xdr:nvCxnSpPr>
        <xdr:cNvPr id="639" name="直線コネクタ 638">
          <a:extLst>
            <a:ext uri="{FF2B5EF4-FFF2-40B4-BE49-F238E27FC236}">
              <a16:creationId xmlns:a16="http://schemas.microsoft.com/office/drawing/2014/main" id="{26D5994F-6575-4EF0-AA38-DB069123EC5C}"/>
            </a:ext>
          </a:extLst>
        </xdr:cNvPr>
        <xdr:cNvCxnSpPr/>
      </xdr:nvCxnSpPr>
      <xdr:spPr>
        <a:xfrm>
          <a:off x="14592300" y="13399277"/>
          <a:ext cx="8890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B7D8689C-2B04-4E6B-BBFB-901B61A0D19E}"/>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519FF918-D6E5-4D38-BF81-74755CAF9712}"/>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53290</xdr:rowOff>
    </xdr:from>
    <xdr:to>
      <xdr:col>76</xdr:col>
      <xdr:colOff>114300</xdr:colOff>
      <xdr:row>78</xdr:row>
      <xdr:rowOff>26177</xdr:rowOff>
    </xdr:to>
    <xdr:cxnSp macro="">
      <xdr:nvCxnSpPr>
        <xdr:cNvPr id="642" name="直線コネクタ 641">
          <a:extLst>
            <a:ext uri="{FF2B5EF4-FFF2-40B4-BE49-F238E27FC236}">
              <a16:creationId xmlns:a16="http://schemas.microsoft.com/office/drawing/2014/main" id="{98251CCA-AD7A-4529-B6D5-6D5840A2BFE1}"/>
            </a:ext>
          </a:extLst>
        </xdr:cNvPr>
        <xdr:cNvCxnSpPr/>
      </xdr:nvCxnSpPr>
      <xdr:spPr>
        <a:xfrm>
          <a:off x="13703300" y="13254940"/>
          <a:ext cx="889000" cy="1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D1EA38F2-AA8E-4588-8DB9-7EEBFC24B999}"/>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B3ACB35A-2FF5-4B8B-9912-84065BCA1147}"/>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51003</xdr:rowOff>
    </xdr:from>
    <xdr:to>
      <xdr:col>71</xdr:col>
      <xdr:colOff>177800</xdr:colOff>
      <xdr:row>77</xdr:row>
      <xdr:rowOff>53290</xdr:rowOff>
    </xdr:to>
    <xdr:cxnSp macro="">
      <xdr:nvCxnSpPr>
        <xdr:cNvPr id="645" name="直線コネクタ 644">
          <a:extLst>
            <a:ext uri="{FF2B5EF4-FFF2-40B4-BE49-F238E27FC236}">
              <a16:creationId xmlns:a16="http://schemas.microsoft.com/office/drawing/2014/main" id="{D5229119-7699-4051-B507-4ED0E1301D0F}"/>
            </a:ext>
          </a:extLst>
        </xdr:cNvPr>
        <xdr:cNvCxnSpPr/>
      </xdr:nvCxnSpPr>
      <xdr:spPr>
        <a:xfrm>
          <a:off x="12814300" y="12566853"/>
          <a:ext cx="889000" cy="6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29BF1842-9CB3-40B1-8DDB-E4EDCC6CEB37}"/>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6D76B47-D240-4473-9616-89C3BC62529F}"/>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B320EDD5-ADAE-44A2-B92B-C86A3A54E65D}"/>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8EA79DC9-BB04-44BE-BC9B-9936E66DAF2A}"/>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830C7E4-8E56-4751-9315-BAB203330D5F}"/>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6E140F9-D4CD-4A01-AAC3-064DA658005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EAFF9017-ECC4-462F-9261-A4F2B633A56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7C914439-0DA6-4690-81EA-29EC9765535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D3077D78-CCC3-4D81-B1D5-25AAB4B1B05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22058</xdr:rowOff>
    </xdr:from>
    <xdr:to>
      <xdr:col>85</xdr:col>
      <xdr:colOff>177800</xdr:colOff>
      <xdr:row>77</xdr:row>
      <xdr:rowOff>123658</xdr:rowOff>
    </xdr:to>
    <xdr:sp macro="" textlink="">
      <xdr:nvSpPr>
        <xdr:cNvPr id="655" name="楕円 654">
          <a:extLst>
            <a:ext uri="{FF2B5EF4-FFF2-40B4-BE49-F238E27FC236}">
              <a16:creationId xmlns:a16="http://schemas.microsoft.com/office/drawing/2014/main" id="{7F05A16E-610C-4979-BE3F-784F474C1836}"/>
            </a:ext>
          </a:extLst>
        </xdr:cNvPr>
        <xdr:cNvSpPr/>
      </xdr:nvSpPr>
      <xdr:spPr>
        <a:xfrm>
          <a:off x="16268700" y="13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44935</xdr:rowOff>
    </xdr:from>
    <xdr:ext cx="469744" cy="259045"/>
    <xdr:sp macro="" textlink="">
      <xdr:nvSpPr>
        <xdr:cNvPr id="656" name="災害復旧費該当値テキスト">
          <a:extLst>
            <a:ext uri="{FF2B5EF4-FFF2-40B4-BE49-F238E27FC236}">
              <a16:creationId xmlns:a16="http://schemas.microsoft.com/office/drawing/2014/main" id="{4C3A1C5F-524C-4E19-A2AC-323FF1020AEE}"/>
            </a:ext>
          </a:extLst>
        </xdr:cNvPr>
        <xdr:cNvSpPr txBox="1"/>
      </xdr:nvSpPr>
      <xdr:spPr>
        <a:xfrm>
          <a:off x="16370300" y="1307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45008</xdr:rowOff>
    </xdr:from>
    <xdr:to>
      <xdr:col>81</xdr:col>
      <xdr:colOff>101600</xdr:colOff>
      <xdr:row>78</xdr:row>
      <xdr:rowOff>146608</xdr:rowOff>
    </xdr:to>
    <xdr:sp macro="" textlink="">
      <xdr:nvSpPr>
        <xdr:cNvPr id="657" name="楕円 656">
          <a:extLst>
            <a:ext uri="{FF2B5EF4-FFF2-40B4-BE49-F238E27FC236}">
              <a16:creationId xmlns:a16="http://schemas.microsoft.com/office/drawing/2014/main" id="{3DC0AA85-8906-4523-82D7-AE7E539467E4}"/>
            </a:ext>
          </a:extLst>
        </xdr:cNvPr>
        <xdr:cNvSpPr/>
      </xdr:nvSpPr>
      <xdr:spPr>
        <a:xfrm>
          <a:off x="15430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137735</xdr:rowOff>
    </xdr:from>
    <xdr:ext cx="378565" cy="259045"/>
    <xdr:sp macro="" textlink="">
      <xdr:nvSpPr>
        <xdr:cNvPr id="658" name="テキスト ボックス 657">
          <a:extLst>
            <a:ext uri="{FF2B5EF4-FFF2-40B4-BE49-F238E27FC236}">
              <a16:creationId xmlns:a16="http://schemas.microsoft.com/office/drawing/2014/main" id="{CBCA9B71-55BB-4A64-A328-8DA3EB3CF854}"/>
            </a:ext>
          </a:extLst>
        </xdr:cNvPr>
        <xdr:cNvSpPr txBox="1"/>
      </xdr:nvSpPr>
      <xdr:spPr>
        <a:xfrm>
          <a:off x="15292017" y="1351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146827</xdr:rowOff>
    </xdr:from>
    <xdr:to>
      <xdr:col>76</xdr:col>
      <xdr:colOff>165100</xdr:colOff>
      <xdr:row>78</xdr:row>
      <xdr:rowOff>76977</xdr:rowOff>
    </xdr:to>
    <xdr:sp macro="" textlink="">
      <xdr:nvSpPr>
        <xdr:cNvPr id="659" name="楕円 658">
          <a:extLst>
            <a:ext uri="{FF2B5EF4-FFF2-40B4-BE49-F238E27FC236}">
              <a16:creationId xmlns:a16="http://schemas.microsoft.com/office/drawing/2014/main" id="{1623005C-5BB3-4EDA-AF43-CCB0A0C2BB81}"/>
            </a:ext>
          </a:extLst>
        </xdr:cNvPr>
        <xdr:cNvSpPr/>
      </xdr:nvSpPr>
      <xdr:spPr>
        <a:xfrm>
          <a:off x="14541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68104</xdr:rowOff>
    </xdr:from>
    <xdr:ext cx="469744" cy="259045"/>
    <xdr:sp macro="" textlink="">
      <xdr:nvSpPr>
        <xdr:cNvPr id="660" name="テキスト ボックス 659">
          <a:extLst>
            <a:ext uri="{FF2B5EF4-FFF2-40B4-BE49-F238E27FC236}">
              <a16:creationId xmlns:a16="http://schemas.microsoft.com/office/drawing/2014/main" id="{E2876E6B-2966-40DB-8F33-3B0B7F34DD38}"/>
            </a:ext>
          </a:extLst>
        </xdr:cNvPr>
        <xdr:cNvSpPr txBox="1"/>
      </xdr:nvSpPr>
      <xdr:spPr>
        <a:xfrm>
          <a:off x="14357428" y="134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2490</xdr:rowOff>
    </xdr:from>
    <xdr:to>
      <xdr:col>72</xdr:col>
      <xdr:colOff>38100</xdr:colOff>
      <xdr:row>77</xdr:row>
      <xdr:rowOff>104090</xdr:rowOff>
    </xdr:to>
    <xdr:sp macro="" textlink="">
      <xdr:nvSpPr>
        <xdr:cNvPr id="661" name="楕円 660">
          <a:extLst>
            <a:ext uri="{FF2B5EF4-FFF2-40B4-BE49-F238E27FC236}">
              <a16:creationId xmlns:a16="http://schemas.microsoft.com/office/drawing/2014/main" id="{0C2EDB22-4E93-417D-A83D-149FE7D4C559}"/>
            </a:ext>
          </a:extLst>
        </xdr:cNvPr>
        <xdr:cNvSpPr/>
      </xdr:nvSpPr>
      <xdr:spPr>
        <a:xfrm>
          <a:off x="136525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95217</xdr:rowOff>
    </xdr:from>
    <xdr:ext cx="469744" cy="259045"/>
    <xdr:sp macro="" textlink="">
      <xdr:nvSpPr>
        <xdr:cNvPr id="662" name="テキスト ボックス 661">
          <a:extLst>
            <a:ext uri="{FF2B5EF4-FFF2-40B4-BE49-F238E27FC236}">
              <a16:creationId xmlns:a16="http://schemas.microsoft.com/office/drawing/2014/main" id="{E0525DEC-B096-4F1D-BBA1-2B0180A6073E}"/>
            </a:ext>
          </a:extLst>
        </xdr:cNvPr>
        <xdr:cNvSpPr txBox="1"/>
      </xdr:nvSpPr>
      <xdr:spPr>
        <a:xfrm>
          <a:off x="13468428" y="132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203</xdr:rowOff>
    </xdr:from>
    <xdr:to>
      <xdr:col>67</xdr:col>
      <xdr:colOff>101600</xdr:colOff>
      <xdr:row>73</xdr:row>
      <xdr:rowOff>101803</xdr:rowOff>
    </xdr:to>
    <xdr:sp macro="" textlink="">
      <xdr:nvSpPr>
        <xdr:cNvPr id="663" name="楕円 662">
          <a:extLst>
            <a:ext uri="{FF2B5EF4-FFF2-40B4-BE49-F238E27FC236}">
              <a16:creationId xmlns:a16="http://schemas.microsoft.com/office/drawing/2014/main" id="{B89B1AD5-1D31-4832-884A-CD18157DE6F6}"/>
            </a:ext>
          </a:extLst>
        </xdr:cNvPr>
        <xdr:cNvSpPr/>
      </xdr:nvSpPr>
      <xdr:spPr>
        <a:xfrm>
          <a:off x="12763500" y="1251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118330</xdr:rowOff>
    </xdr:from>
    <xdr:ext cx="534377" cy="259045"/>
    <xdr:sp macro="" textlink="">
      <xdr:nvSpPr>
        <xdr:cNvPr id="664" name="テキスト ボックス 663">
          <a:extLst>
            <a:ext uri="{FF2B5EF4-FFF2-40B4-BE49-F238E27FC236}">
              <a16:creationId xmlns:a16="http://schemas.microsoft.com/office/drawing/2014/main" id="{3AC97FC3-757B-4395-90A2-50768F40487A}"/>
            </a:ext>
          </a:extLst>
        </xdr:cNvPr>
        <xdr:cNvSpPr txBox="1"/>
      </xdr:nvSpPr>
      <xdr:spPr>
        <a:xfrm>
          <a:off x="12547111" y="1229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48D63044-0D25-410E-9C72-081D85CA25D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F2A3BECC-415F-4396-BF45-B85A5140431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7E62A44F-1071-4745-A915-6BC5B7E5669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931811FF-598E-49F3-82B9-A3FC114C94D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EE9BE489-95DA-4E47-A700-8F73477DE05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6BDFA6D8-50A2-4CB3-BDB6-5996F4C7FDB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4DB2AEE6-65E7-41C6-A49B-63965D9A1A2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FDE57BE6-CABD-4B28-B6B2-18051AA3673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CC439707-FD76-4FE1-9C46-A230854B5F1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E900A405-35A0-4393-91F7-2D2E6D10F6B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95C36C6D-B525-488D-BF74-F7BC382BE507}"/>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5BEDC047-2F0C-464B-BF71-584D36A6061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C3A9C288-548C-43B9-9120-CB2D52338F1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53095268-DBF7-42F7-8C78-D1CDAF856924}"/>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B9BF413E-3197-4FA0-8019-EC63B6771AE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A50500AB-4B9B-4EE1-BE23-7445148C7DE3}"/>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29264D5-D0C5-4980-A1E4-31CD6895253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FB7F48D0-80D8-482B-9DD2-07E6296F6605}"/>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709246B4-5597-4A2B-8D79-C578BAA2E59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BEE930C3-143A-4182-BC9A-010C44DC4C39}"/>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96511AA6-039F-4A47-A7CC-FC67AC7E6D2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5997A021-9611-4ADE-ACFF-5F62276CFE4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55F94BB1-7ED8-4738-B483-026D5854D73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9A28CDFE-D078-4F13-AA50-D7076CAF9688}"/>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6AFFE96A-26F7-42DB-9131-F601E4F1C25D}"/>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B4AD5635-4E43-4AF1-AFE3-2C66B3CB2B24}"/>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7F052178-255C-4C5F-95F6-2D2F3552B3CF}"/>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DA61DC01-EE9E-4564-81C9-B16A3A687A71}"/>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70865</xdr:rowOff>
    </xdr:from>
    <xdr:to>
      <xdr:col>85</xdr:col>
      <xdr:colOff>127000</xdr:colOff>
      <xdr:row>93</xdr:row>
      <xdr:rowOff>112891</xdr:rowOff>
    </xdr:to>
    <xdr:cxnSp macro="">
      <xdr:nvCxnSpPr>
        <xdr:cNvPr id="693" name="直線コネクタ 692">
          <a:extLst>
            <a:ext uri="{FF2B5EF4-FFF2-40B4-BE49-F238E27FC236}">
              <a16:creationId xmlns:a16="http://schemas.microsoft.com/office/drawing/2014/main" id="{81C27DC7-6FD9-4977-9D24-55CB00B0F80F}"/>
            </a:ext>
          </a:extLst>
        </xdr:cNvPr>
        <xdr:cNvCxnSpPr/>
      </xdr:nvCxnSpPr>
      <xdr:spPr>
        <a:xfrm flipV="1">
          <a:off x="15481300" y="16015715"/>
          <a:ext cx="8382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382C4D8C-A293-4E22-9A52-8223C449931C}"/>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C4D3F0DD-205D-4514-88C0-81465E70044E}"/>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112891</xdr:rowOff>
    </xdr:from>
    <xdr:to>
      <xdr:col>81</xdr:col>
      <xdr:colOff>50800</xdr:colOff>
      <xdr:row>94</xdr:row>
      <xdr:rowOff>20295</xdr:rowOff>
    </xdr:to>
    <xdr:cxnSp macro="">
      <xdr:nvCxnSpPr>
        <xdr:cNvPr id="696" name="直線コネクタ 695">
          <a:extLst>
            <a:ext uri="{FF2B5EF4-FFF2-40B4-BE49-F238E27FC236}">
              <a16:creationId xmlns:a16="http://schemas.microsoft.com/office/drawing/2014/main" id="{D8147A1B-B6E9-4B98-8328-784774526166}"/>
            </a:ext>
          </a:extLst>
        </xdr:cNvPr>
        <xdr:cNvCxnSpPr/>
      </xdr:nvCxnSpPr>
      <xdr:spPr>
        <a:xfrm flipV="1">
          <a:off x="14592300" y="16057741"/>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891B61B3-EA0D-4840-8014-EB5C12223278}"/>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81100C86-B571-44A9-B619-C89726F4B7C1}"/>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20295</xdr:rowOff>
    </xdr:from>
    <xdr:to>
      <xdr:col>76</xdr:col>
      <xdr:colOff>114300</xdr:colOff>
      <xdr:row>94</xdr:row>
      <xdr:rowOff>50318</xdr:rowOff>
    </xdr:to>
    <xdr:cxnSp macro="">
      <xdr:nvCxnSpPr>
        <xdr:cNvPr id="699" name="直線コネクタ 698">
          <a:extLst>
            <a:ext uri="{FF2B5EF4-FFF2-40B4-BE49-F238E27FC236}">
              <a16:creationId xmlns:a16="http://schemas.microsoft.com/office/drawing/2014/main" id="{48771D8A-228A-4F8A-A45B-330422399FA5}"/>
            </a:ext>
          </a:extLst>
        </xdr:cNvPr>
        <xdr:cNvCxnSpPr/>
      </xdr:nvCxnSpPr>
      <xdr:spPr>
        <a:xfrm flipV="1">
          <a:off x="13703300" y="1613659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C9B836BE-9FE6-499E-8C62-AE63C6A8507D}"/>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9E6A819B-6271-49AB-A9BC-6D4022CBCC48}"/>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47473</xdr:rowOff>
    </xdr:from>
    <xdr:to>
      <xdr:col>71</xdr:col>
      <xdr:colOff>177800</xdr:colOff>
      <xdr:row>94</xdr:row>
      <xdr:rowOff>50318</xdr:rowOff>
    </xdr:to>
    <xdr:cxnSp macro="">
      <xdr:nvCxnSpPr>
        <xdr:cNvPr id="702" name="直線コネクタ 701">
          <a:extLst>
            <a:ext uri="{FF2B5EF4-FFF2-40B4-BE49-F238E27FC236}">
              <a16:creationId xmlns:a16="http://schemas.microsoft.com/office/drawing/2014/main" id="{D770B99C-D6FF-4150-97E1-4D4ADCAD0626}"/>
            </a:ext>
          </a:extLst>
        </xdr:cNvPr>
        <xdr:cNvCxnSpPr/>
      </xdr:nvCxnSpPr>
      <xdr:spPr>
        <a:xfrm>
          <a:off x="12814300" y="16163773"/>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A2E71BB9-0E40-4E0E-8364-2D7D6FAF8E2B}"/>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71D987B6-EED8-4ACE-81E0-E574670E6CE5}"/>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679231B5-74D0-471C-A833-EA4013B772BB}"/>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8FFA698B-57D4-4739-B17E-B704A6E5E0DF}"/>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9726AD1-4E2D-4BC9-8444-3E684E0217E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91E558A-C9E5-4E55-925F-BA5075941B6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FB206B74-61F3-4B89-B1FA-1B7AF26EF45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E9CF1469-9D84-4C2A-9120-A6D1513A8EC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73D35F16-98B9-447E-A7D5-CE819F1F18F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20065</xdr:rowOff>
    </xdr:from>
    <xdr:to>
      <xdr:col>85</xdr:col>
      <xdr:colOff>177800</xdr:colOff>
      <xdr:row>93</xdr:row>
      <xdr:rowOff>121665</xdr:rowOff>
    </xdr:to>
    <xdr:sp macro="" textlink="">
      <xdr:nvSpPr>
        <xdr:cNvPr id="712" name="楕円 711">
          <a:extLst>
            <a:ext uri="{FF2B5EF4-FFF2-40B4-BE49-F238E27FC236}">
              <a16:creationId xmlns:a16="http://schemas.microsoft.com/office/drawing/2014/main" id="{8D567E47-E777-4FE1-A9AE-965BF7D7E7FC}"/>
            </a:ext>
          </a:extLst>
        </xdr:cNvPr>
        <xdr:cNvSpPr/>
      </xdr:nvSpPr>
      <xdr:spPr>
        <a:xfrm>
          <a:off x="16268700" y="159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42942</xdr:rowOff>
    </xdr:from>
    <xdr:ext cx="534377" cy="259045"/>
    <xdr:sp macro="" textlink="">
      <xdr:nvSpPr>
        <xdr:cNvPr id="713" name="公債費該当値テキスト">
          <a:extLst>
            <a:ext uri="{FF2B5EF4-FFF2-40B4-BE49-F238E27FC236}">
              <a16:creationId xmlns:a16="http://schemas.microsoft.com/office/drawing/2014/main" id="{AE37F7CC-C832-413D-ACBF-0330308D1373}"/>
            </a:ext>
          </a:extLst>
        </xdr:cNvPr>
        <xdr:cNvSpPr txBox="1"/>
      </xdr:nvSpPr>
      <xdr:spPr>
        <a:xfrm>
          <a:off x="16370300" y="158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62091</xdr:rowOff>
    </xdr:from>
    <xdr:to>
      <xdr:col>81</xdr:col>
      <xdr:colOff>101600</xdr:colOff>
      <xdr:row>93</xdr:row>
      <xdr:rowOff>163691</xdr:rowOff>
    </xdr:to>
    <xdr:sp macro="" textlink="">
      <xdr:nvSpPr>
        <xdr:cNvPr id="714" name="楕円 713">
          <a:extLst>
            <a:ext uri="{FF2B5EF4-FFF2-40B4-BE49-F238E27FC236}">
              <a16:creationId xmlns:a16="http://schemas.microsoft.com/office/drawing/2014/main" id="{7AB164AD-941A-453A-843B-88D3E16A9EF8}"/>
            </a:ext>
          </a:extLst>
        </xdr:cNvPr>
        <xdr:cNvSpPr/>
      </xdr:nvSpPr>
      <xdr:spPr>
        <a:xfrm>
          <a:off x="15430500" y="160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8768</xdr:rowOff>
    </xdr:from>
    <xdr:ext cx="534377" cy="259045"/>
    <xdr:sp macro="" textlink="">
      <xdr:nvSpPr>
        <xdr:cNvPr id="715" name="テキスト ボックス 714">
          <a:extLst>
            <a:ext uri="{FF2B5EF4-FFF2-40B4-BE49-F238E27FC236}">
              <a16:creationId xmlns:a16="http://schemas.microsoft.com/office/drawing/2014/main" id="{62C6CA21-32B6-4B4F-830C-001B4BFE41D6}"/>
            </a:ext>
          </a:extLst>
        </xdr:cNvPr>
        <xdr:cNvSpPr txBox="1"/>
      </xdr:nvSpPr>
      <xdr:spPr>
        <a:xfrm>
          <a:off x="15214111" y="157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140945</xdr:rowOff>
    </xdr:from>
    <xdr:to>
      <xdr:col>76</xdr:col>
      <xdr:colOff>165100</xdr:colOff>
      <xdr:row>94</xdr:row>
      <xdr:rowOff>71095</xdr:rowOff>
    </xdr:to>
    <xdr:sp macro="" textlink="">
      <xdr:nvSpPr>
        <xdr:cNvPr id="716" name="楕円 715">
          <a:extLst>
            <a:ext uri="{FF2B5EF4-FFF2-40B4-BE49-F238E27FC236}">
              <a16:creationId xmlns:a16="http://schemas.microsoft.com/office/drawing/2014/main" id="{5E253A0A-DD87-46B7-8B86-4D21AB831B56}"/>
            </a:ext>
          </a:extLst>
        </xdr:cNvPr>
        <xdr:cNvSpPr/>
      </xdr:nvSpPr>
      <xdr:spPr>
        <a:xfrm>
          <a:off x="14541500" y="160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87622</xdr:rowOff>
    </xdr:from>
    <xdr:ext cx="534377" cy="259045"/>
    <xdr:sp macro="" textlink="">
      <xdr:nvSpPr>
        <xdr:cNvPr id="717" name="テキスト ボックス 716">
          <a:extLst>
            <a:ext uri="{FF2B5EF4-FFF2-40B4-BE49-F238E27FC236}">
              <a16:creationId xmlns:a16="http://schemas.microsoft.com/office/drawing/2014/main" id="{88D74E2F-0FCF-471B-97B9-ECA6F1E013E1}"/>
            </a:ext>
          </a:extLst>
        </xdr:cNvPr>
        <xdr:cNvSpPr txBox="1"/>
      </xdr:nvSpPr>
      <xdr:spPr>
        <a:xfrm>
          <a:off x="14325111" y="158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170968</xdr:rowOff>
    </xdr:from>
    <xdr:to>
      <xdr:col>72</xdr:col>
      <xdr:colOff>38100</xdr:colOff>
      <xdr:row>94</xdr:row>
      <xdr:rowOff>101118</xdr:rowOff>
    </xdr:to>
    <xdr:sp macro="" textlink="">
      <xdr:nvSpPr>
        <xdr:cNvPr id="718" name="楕円 717">
          <a:extLst>
            <a:ext uri="{FF2B5EF4-FFF2-40B4-BE49-F238E27FC236}">
              <a16:creationId xmlns:a16="http://schemas.microsoft.com/office/drawing/2014/main" id="{6DC30AC2-A02F-4224-AD30-FE15EB3C8041}"/>
            </a:ext>
          </a:extLst>
        </xdr:cNvPr>
        <xdr:cNvSpPr/>
      </xdr:nvSpPr>
      <xdr:spPr>
        <a:xfrm>
          <a:off x="136525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117645</xdr:rowOff>
    </xdr:from>
    <xdr:ext cx="534377" cy="259045"/>
    <xdr:sp macro="" textlink="">
      <xdr:nvSpPr>
        <xdr:cNvPr id="719" name="テキスト ボックス 718">
          <a:extLst>
            <a:ext uri="{FF2B5EF4-FFF2-40B4-BE49-F238E27FC236}">
              <a16:creationId xmlns:a16="http://schemas.microsoft.com/office/drawing/2014/main" id="{A673D15C-9B35-44FF-BA8E-56D95ED9A520}"/>
            </a:ext>
          </a:extLst>
        </xdr:cNvPr>
        <xdr:cNvSpPr txBox="1"/>
      </xdr:nvSpPr>
      <xdr:spPr>
        <a:xfrm>
          <a:off x="13436111" y="158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168123</xdr:rowOff>
    </xdr:from>
    <xdr:to>
      <xdr:col>67</xdr:col>
      <xdr:colOff>101600</xdr:colOff>
      <xdr:row>94</xdr:row>
      <xdr:rowOff>98273</xdr:rowOff>
    </xdr:to>
    <xdr:sp macro="" textlink="">
      <xdr:nvSpPr>
        <xdr:cNvPr id="720" name="楕円 719">
          <a:extLst>
            <a:ext uri="{FF2B5EF4-FFF2-40B4-BE49-F238E27FC236}">
              <a16:creationId xmlns:a16="http://schemas.microsoft.com/office/drawing/2014/main" id="{6E77B017-54A8-4BE2-8874-2BB8313468E5}"/>
            </a:ext>
          </a:extLst>
        </xdr:cNvPr>
        <xdr:cNvSpPr/>
      </xdr:nvSpPr>
      <xdr:spPr>
        <a:xfrm>
          <a:off x="12763500" y="16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114800</xdr:rowOff>
    </xdr:from>
    <xdr:ext cx="534377" cy="259045"/>
    <xdr:sp macro="" textlink="">
      <xdr:nvSpPr>
        <xdr:cNvPr id="721" name="テキスト ボックス 720">
          <a:extLst>
            <a:ext uri="{FF2B5EF4-FFF2-40B4-BE49-F238E27FC236}">
              <a16:creationId xmlns:a16="http://schemas.microsoft.com/office/drawing/2014/main" id="{5A7ABC4C-15F1-4245-B9E1-5D18B721843F}"/>
            </a:ext>
          </a:extLst>
        </xdr:cNvPr>
        <xdr:cNvSpPr txBox="1"/>
      </xdr:nvSpPr>
      <xdr:spPr>
        <a:xfrm>
          <a:off x="12547111" y="158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6854F18E-4680-4630-A214-B61EECD5532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76F0A200-D7BB-42B4-B7DB-3A8241F6468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ACF35959-0283-4CAC-8CC8-88354630BC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EADEB3BA-A7B8-4386-BA4B-05312B144CD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7B9C756A-2F58-44F3-A3CC-2BB3123E426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F84BA1E4-9D65-4F83-8088-5BCCCB988B2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CA991555-C899-49DA-9A66-874D1C4E79F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D56AEA93-83EE-49F2-A597-C2ED0AA730A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CD0B33D2-20BD-4680-850B-198B4460C35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4CAA520-5B23-4D23-9AC9-502099451B4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BD56E7FC-4638-4E9D-922C-5712369343D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C21A3135-7610-49EE-A413-48251095EAA1}"/>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571E26FF-0B21-47F9-8649-5488A1296ECF}"/>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6F83ABFF-8F93-4BD5-9E48-28F0848EAD67}"/>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11A956DA-4D06-4BE4-8B92-A9862868BB62}"/>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B3C881F5-1649-4B0A-AD50-95D1AE844405}"/>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D6B61853-9ED9-4FE4-8242-4A533CF6F27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340663A5-CB57-4816-B893-2851738C856B}"/>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D849091D-AF6A-4138-9777-1E811184F34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BE335EA7-A063-45B8-8184-63BAD99BCF03}"/>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5F0952F8-A908-4B6F-8828-2AF8DF3B45B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4A292FBA-17E8-4A34-8152-BE9E33FA0A81}"/>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84D99F21-0AF6-4337-8EBB-837640A7017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1824540B-1588-4211-A445-1A2FD8AE4CB4}"/>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2534FEA1-4F87-4580-AD42-92D0A319A956}"/>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A1350F96-B842-47C5-ADF7-E5F7D428386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2732AF55-6978-42E6-8169-F4E1B3757061}"/>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59BC9119-3695-4DCC-BEB8-2F4E859C3EF1}"/>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744F2171-A6DB-410F-ACC4-658A6F0581A4}"/>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4A6FC21D-D6B3-4303-9FF0-236E889D0B97}"/>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6600D692-6C13-4929-AC69-A4FFAA60A3CA}"/>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116C48EA-99EB-446B-AFD1-32E5B0A91C9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9942598-EAF9-48D9-8FF2-2975D1B1EED3}"/>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AC032A14-C0F8-4CD2-AA76-A1393D4C832B}"/>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1774D476-4B4A-4DEC-BE28-0C747B924B07}"/>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6BB68B33-EB2B-4939-9C2A-40642A6012EB}"/>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5AED35F4-9308-4BEA-B6A5-94C24023F232}"/>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B33FE98A-4B5A-419C-9E65-96F6AAC1FE9A}"/>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FE78BD0C-055B-4780-AC72-F3FE2F835A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915FE06E-5B29-44CA-B4E5-3272DB94A671}"/>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DDD609E9-6077-4D8D-BE5C-9B749C613194}"/>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A0197962-144A-40A8-B2AF-0CD1AC9B60C2}"/>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8C23223B-7D10-458B-8BAD-20F89C7B71C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CCBA7706-A829-4DAE-9358-F410F54723B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7BB6E04C-D5BD-4941-A685-D9BA98C9828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F10728C0-1C21-4318-A08A-8023C0B5D67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4E3790EB-90B3-46D9-A665-85A8F54DE3C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EF9DE304-C73A-4C44-BEB5-A96ADB25A36D}"/>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AF51D402-1787-46D0-950B-D67E9219E467}"/>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4363EB56-B89D-4B10-9C37-FEBE64AF70C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4F3DD72B-0F19-4666-B71F-D2B15A30FDC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AC1FDBDD-3E41-4085-BFD8-64611E59CEA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3EC11917-FBAA-48D1-BCE6-06A5A7F1418A}"/>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8561CC7F-306D-4E11-8796-89E0C52E62F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1AF287C-F29A-4F9E-9442-555C803BF842}"/>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E176EDC4-635A-4D2E-9699-8AEF9D2470C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35E992F3-B2CA-40FF-99B5-B9C5CBA837EE}"/>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4D4A2CA8-A795-45A3-BC74-055092C95503}"/>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4AFF60C4-B03B-4731-9F03-9B56C642EBE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5403459F-5060-42F6-AA44-FAED660D6B5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2DFBD5D-514B-429E-BC37-0B40B43F560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3FC3AB32-785E-4233-9F23-9C36C9A5F23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B75819A1-E824-40E2-B9DF-79EAB535218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B7780290-661D-43DE-A585-7B572DA6BE7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AD77F27B-CFAF-4C94-B1FD-EF8A92118A1B}"/>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DBFFC6E1-F77F-4DDF-84E9-DFEB02026C2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A37F0D48-A76E-4704-BCA6-747AC31CF00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C24AF5A8-43A2-4E55-9550-52E26E15EB3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3AAD6E99-B6E2-4298-92F8-E8ED57D69F0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8801DF03-D436-46E2-9BC8-265DCCC2243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1D04CC-66FC-4A69-977D-034895AB427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A172EA83-C2DC-4F17-B851-966A015C58A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F954DC52-36B8-4EF3-ABDD-C1D5539D3746}"/>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15EDC93-9ABD-422A-A40D-5B40A7029E1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31CE802B-830F-4CDC-8D5D-33D652F1D94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5A935A48-EE29-410E-9CF3-7E16764AE4AD}"/>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B296E5FC-77EE-43CF-8847-0EBCB32C786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D96045B2-8F70-48D1-A0CF-B0849593ACA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9BF9B147-5823-401D-BDC4-742E0B4AE29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3C30AA20-93FD-400A-88C2-F2082435E718}"/>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EF26ACD5-4C6C-4D45-9781-9CD234631D9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4155360-33B6-4BE7-818B-6F2BA59C3A9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69900A4D-474B-490A-999A-7CEC66A73264}"/>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539F56A7-D0EE-4AF4-AF16-095F723F56C5}"/>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B86D6484-DC52-49FD-BB71-D0BE6FB5708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B177B92F-4CAC-4E30-B491-48B09F3238E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B7943D9F-1EC5-4855-8223-174478FD183C}"/>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EE7C9F1A-9591-4D0A-995A-5B4B1354F9D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D776B2E8-3AD4-467F-B885-1D99EEB66C1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86D58CCE-A14F-4E7B-A265-824872E6104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24AB2253-1F4D-443B-8A64-E2A7B350A60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AA310A22-5203-4F36-8373-E3BEF765BBD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353C5785-115F-4508-A67D-D2713592482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B7A86403-8D85-42F4-8EB1-8A413592051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29366F41-7188-497F-90F2-ED612ED83E7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1269C92-D815-4F54-9B86-63AE433C071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479DEFA-0312-433B-AAD6-870AAF4C6F5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A7DF456E-932C-496F-80AD-DBDE2F5C725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54DDDAAD-7BEB-4783-B370-DB47466F014D}"/>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ED99A857-2236-4140-AC16-65B327339B9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FED7E7E1-CA2D-40FE-A5B9-AF8E1CEA525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2AD6E5F2-65BA-4875-9F75-6D462EEE8942}"/>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A3C5D654-9EFF-4466-96E3-9B46EE3CBB55}"/>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E25B363B-647D-4C57-A0E7-FC68C5074CA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F0B7132F-9702-4E66-BB37-89016E3D345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1D56B9F4-C032-4932-A108-B2C05D323F06}"/>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23C933C8-C749-45E2-ACDE-E56D48CF8EA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3285CF95-81B5-4B9C-865E-F5E4FC453E3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8C705C8B-E75F-4F8B-B5E2-9E8626A8861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ケーブルテレビ再構築事業や旧野津高校整備事業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減少となった。民生費においては、子育て世帯への臨時特別給付金事業、住民税非課税世帯への臨時特別給付金事業等の臨時的に実施した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、今後も動向に注視していく。衛生費においては、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新環境センター建設事業に対する負担金の増等により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円の増加となった。農林水産業費においては、次代へ繋ぐ園芸産地整備事業の増等により、住民一人当たりのコストは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商工費においては、物価高騰等に対する経営継続支援事業の実施等の影響により住民一人当たりのコストは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となった。土木費においては、社会資本整備金総合交付金を活用した道路等インフラ整備の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となった。消防費においては、防災備蓄倉庫整備事業等の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となった。教育費においては、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給食配送車購入事業や校務用パソコン等購入費の影響により、住民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となった。災害復旧費においては、台風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号による被害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となった。公債費においては、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道路改良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防災行政無線整備事業等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の大型事業に伴う地方債の元金償還開始等により、住民一人当たりのコストは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A69720D-44B0-4ADE-B125-F29C8BC1C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76BB894F-79D3-43E8-820F-066BDD5B82AB}"/>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4D0F401A-E79C-484B-B92F-A690A02E9838}"/>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FC059F2A-F5BF-4701-998E-0D62653FC2F6}"/>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464C132-C3B1-4E29-9915-E41D505345A4}"/>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09DBDDD-5FDB-425B-B3DD-50F4269F6281}"/>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D160E29-E646-404D-9D24-5D9AC27254B6}"/>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9D7D462-45FA-4321-AFB3-B4A9B2A95F04}"/>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0BD4898-F4A6-4879-9FF6-29A11A6E4441}"/>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30F2905-EC1D-45DE-8DA0-98D23428BE6B}"/>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4B8F598-783F-468E-AC5A-58CDE345B0D1}"/>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DB979E8-E10A-483A-9E56-7303A03505A5}"/>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062D102-6B02-4758-98E7-F74910C712E1}"/>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年度に引き続き、新型コロナウイルス感染症対応に伴い財政調整基金の取崩しを行ったものの、令和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年度の実質収支による積立等により財政調整基金残高は増加し、実質単年度収支も黒字となった。</a:t>
          </a:r>
        </a:p>
        <a:p>
          <a:r>
            <a:rPr kumimoji="1" lang="ja-JP" altLang="en-US" sz="1400">
              <a:latin typeface="ＭＳ ゴシック" pitchFamily="49" charset="-128"/>
              <a:ea typeface="ＭＳ ゴシック" pitchFamily="49" charset="-128"/>
            </a:rPr>
            <a:t>　今後も、災害等の不測の財政需要に対応できるよう、地方税等の自主財源の確保に努め、これまで以上に事務事業の選択と集中を行いながら健全な行財政運営に努めていく。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C63CF6D-4EB4-40DF-89BB-84BE7C0D6B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FFA58BC-AE7E-4277-A600-D35840CAA3E7}"/>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5C30AE3-45C5-43F6-8515-AF3203C5CD8B}"/>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4F37023-863A-44DC-BDC4-1DC8FFFF33FF}"/>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7FB6B63B-2A9F-43ED-8557-7DC36D061BA2}"/>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31952C7-EF86-4463-BED2-0E5845515917}"/>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ABEEB6D-10FD-4BE8-80B1-03FFDAC5F2DC}"/>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oneCellAnchor>
    <xdr:from>
      <xdr:col>1</xdr:col>
      <xdr:colOff>0</xdr:colOff>
      <xdr:row>3</xdr:row>
      <xdr:rowOff>28575</xdr:rowOff>
    </xdr:from>
    <xdr:ext cx="4324074" cy="378515"/>
    <xdr:sp macro="" textlink="">
      <xdr:nvSpPr>
        <xdr:cNvPr id="9" name="テキスト ボックス 6">
          <a:extLst>
            <a:ext uri="{FF2B5EF4-FFF2-40B4-BE49-F238E27FC236}">
              <a16:creationId xmlns:a16="http://schemas.microsoft.com/office/drawing/2014/main" id="{423BA9A7-353A-486D-B933-ED7C0ACE6500}"/>
            </a:ext>
          </a:extLst>
        </xdr:cNvPr>
        <xdr:cNvSpPr txBox="1">
          <a:spLocks noChangeArrowheads="1"/>
        </xdr:cNvSpPr>
      </xdr:nvSpPr>
      <xdr:spPr bwMode="auto">
        <a:xfrm>
          <a:off x="504825" y="542925"/>
          <a:ext cx="4324074" cy="37851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F8464B4-9E3D-400C-A946-DFE144B87D53}"/>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年度以降、すべての会計において黒字となっている。</a:t>
          </a:r>
        </a:p>
        <a:p>
          <a:r>
            <a:rPr kumimoji="1" lang="ja-JP" altLang="en-US" sz="1400">
              <a:latin typeface="ＭＳ Ｐゴシック" panose="020B0600070205080204" pitchFamily="50" charset="-128"/>
              <a:ea typeface="ＭＳ Ｐゴシック" panose="020B0600070205080204" pitchFamily="50" charset="-128"/>
            </a:rPr>
            <a:t>　標準財政規模は、臨時財政対策債発行可能額の減、普通交付税額の減等により、総体として減額となった。</a:t>
          </a:r>
        </a:p>
        <a:p>
          <a:r>
            <a:rPr kumimoji="1" lang="ja-JP" altLang="en-US" sz="1400">
              <a:latin typeface="ＭＳ Ｐゴシック" panose="020B0600070205080204" pitchFamily="50" charset="-128"/>
              <a:ea typeface="ＭＳ Ｐゴシック" panose="020B0600070205080204" pitchFamily="50" charset="-128"/>
            </a:rPr>
            <a:t>　国民健康保険特別会計においては、団塊の世代の後期高齢者医療への移行に伴い、歳出の保険給付費も減少したものの、歳入の保険税収入も減少し、令和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年度の被保険者数の実績等により県支出金も減少したため、実質収支額が減少となり、標準財政規模比が減少している。</a:t>
          </a:r>
        </a:p>
        <a:p>
          <a:r>
            <a:rPr kumimoji="1" lang="ja-JP" altLang="en-US" sz="1400">
              <a:latin typeface="ＭＳ Ｐゴシック" panose="020B0600070205080204" pitchFamily="50" charset="-128"/>
              <a:ea typeface="ＭＳ Ｐゴシック" panose="020B0600070205080204" pitchFamily="50" charset="-128"/>
            </a:rPr>
            <a:t>　介護保険特別会計においては、被保険者数の減少により歳入の保険料収入の減少等はあったものの、新型コロナウイルス感染症の影響等により歳出の保険給付費が減少したことで実質収支額は増加となり、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F67C881-7EBF-412A-98BA-88298DCB5C52}"/>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2A72E71C-C8B8-400E-BE64-45601EB3D364}"/>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EA250E6-5132-4089-BB30-C1A0EC343279}"/>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3707D06F-8BD1-44FE-A65E-F796F5F988BA}"/>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6559B06-EDF4-4601-9F1E-D42927C2BEA3}"/>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3EF0447-3038-46EF-B9D0-1F116E203E7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04287DE-5689-46ED-95F7-AEF67B14CF6F}"/>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A0B1E176-C7AF-4E25-AB87-E5B29A5E0818}"/>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DE2C4978-4795-44D0-9402-E36CE70252D0}"/>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63502AB-5A69-413C-8DE9-231DFDEA97DD}"/>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9601027A-6D85-4DB3-A7A0-AFACDB875E8E}"/>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ad01\share\&#36001;&#21209;&#32076;&#21942;&#35506;\&#36001;&#25919;&#12464;&#12523;&#12540;&#12503;\&#36001;&#25919;&#29366;&#27841;&#36039;&#26009;&#38598;&#65288;&#26087;&#27604;&#36611;&#20998;&#26512;&#34920;&#65289;\&#20196;&#21644;&#65301;&#24180;&#24230;&#65288;&#65330;4&#27770;&#31639;&#65289;\02%20&#22238;&#31572;\&#12304;&#36001;&#25919;&#29366;&#27841;&#36039;&#26009;&#38598;&#12305;_442062_&#33276;&#26485;&#24066;_2022&#65288;&#40180;&#2802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ad01\share\&#36001;&#21209;&#32076;&#21942;&#35506;\&#36001;&#25919;&#12464;&#12523;&#12540;&#12503;\&#36001;&#25919;&#29366;&#27841;&#36039;&#26009;&#38598;&#65288;&#26087;&#27604;&#36611;&#20998;&#26512;&#34920;&#65289;\&#20196;&#21644;&#65301;&#24180;&#24230;&#65288;&#65330;4&#27770;&#31639;&#65289;\02%20&#22238;&#31572;\&#12304;&#36001;&#25919;&#29366;&#27841;&#36039;&#26009;&#38598;&#12305;_442062_&#33276;&#26485;&#24066;_2022&#65288;&#27744;&#370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実質収支比率等に係る経年分析"/>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H30</v>
          </cell>
          <cell r="C18" t="str">
            <v>R01</v>
          </cell>
          <cell r="D18" t="str">
            <v>R02</v>
          </cell>
          <cell r="E18" t="str">
            <v>R03</v>
          </cell>
          <cell r="F18" t="str">
            <v>R04</v>
          </cell>
        </row>
        <row r="19">
          <cell r="A19" t="str">
            <v>実質収支額</v>
          </cell>
          <cell r="B19">
            <v>3.16</v>
          </cell>
          <cell r="C19">
            <v>3.19</v>
          </cell>
          <cell r="D19">
            <v>3.08</v>
          </cell>
          <cell r="E19">
            <v>3.04</v>
          </cell>
          <cell r="F19">
            <v>3.91</v>
          </cell>
        </row>
        <row r="20">
          <cell r="A20" t="str">
            <v>財政調整基金残高</v>
          </cell>
          <cell r="B20">
            <v>26.47</v>
          </cell>
          <cell r="C20">
            <v>26.45</v>
          </cell>
          <cell r="D20">
            <v>25.12</v>
          </cell>
          <cell r="E20">
            <v>23.71</v>
          </cell>
          <cell r="F20">
            <v>25.08</v>
          </cell>
        </row>
        <row r="21">
          <cell r="A21" t="str">
            <v>実質単年度収支</v>
          </cell>
          <cell r="B21">
            <v>-0.06</v>
          </cell>
          <cell r="C21">
            <v>0.08</v>
          </cell>
          <cell r="D21">
            <v>-0.67</v>
          </cell>
          <cell r="E21">
            <v>0.06</v>
          </cell>
          <cell r="F21">
            <v>1.37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H30</v>
          </cell>
          <cell r="C25"/>
          <cell r="D25" t="str">
            <v>R01</v>
          </cell>
          <cell r="E25"/>
          <cell r="F25" t="str">
            <v>R02</v>
          </cell>
          <cell r="G25"/>
          <cell r="H25" t="str">
            <v>R03</v>
          </cell>
          <cell r="I25"/>
          <cell r="J25" t="str">
            <v>R04</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0.49</v>
          </cell>
          <cell r="D27" t="e">
            <v>#N/A</v>
          </cell>
          <cell r="E27">
            <v>0.25</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浄化槽整備推進事業特別会計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0.01</v>
          </cell>
          <cell r="F30" t="e">
            <v>#N/A</v>
          </cell>
          <cell r="G30">
            <v>0.01</v>
          </cell>
          <cell r="H30" t="e">
            <v>#N/A</v>
          </cell>
          <cell r="I30">
            <v>0.01</v>
          </cell>
          <cell r="J30" t="e">
            <v>#N/A</v>
          </cell>
          <cell r="K30">
            <v>0.01</v>
          </cell>
        </row>
        <row r="31">
          <cell r="A31" t="str">
            <v>臼杵石仏特別会計</v>
          </cell>
          <cell r="B31" t="e">
            <v>#N/A</v>
          </cell>
          <cell r="C31">
            <v>0.02</v>
          </cell>
          <cell r="D31" t="e">
            <v>#N/A</v>
          </cell>
          <cell r="E31">
            <v>0.03</v>
          </cell>
          <cell r="F31" t="e">
            <v>#N/A</v>
          </cell>
          <cell r="G31">
            <v>0</v>
          </cell>
          <cell r="H31" t="e">
            <v>#N/A</v>
          </cell>
          <cell r="I31">
            <v>0</v>
          </cell>
          <cell r="J31" t="e">
            <v>#N/A</v>
          </cell>
          <cell r="K31">
            <v>0.03</v>
          </cell>
        </row>
        <row r="32">
          <cell r="A32" t="str">
            <v>介護保険特別会計</v>
          </cell>
          <cell r="B32" t="e">
            <v>#N/A</v>
          </cell>
          <cell r="C32">
            <v>0.34</v>
          </cell>
          <cell r="D32" t="e">
            <v>#N/A</v>
          </cell>
          <cell r="E32">
            <v>0.04</v>
          </cell>
          <cell r="F32" t="e">
            <v>#N/A</v>
          </cell>
          <cell r="G32">
            <v>0</v>
          </cell>
          <cell r="H32" t="e">
            <v>#N/A</v>
          </cell>
          <cell r="I32">
            <v>0.52</v>
          </cell>
          <cell r="J32" t="e">
            <v>#N/A</v>
          </cell>
          <cell r="K32">
            <v>1.4</v>
          </cell>
        </row>
        <row r="33">
          <cell r="A33" t="str">
            <v>下水道事業会計</v>
          </cell>
          <cell r="B33" t="e">
            <v>#VALUE!</v>
          </cell>
          <cell r="C33" t="e">
            <v>#VALUE!</v>
          </cell>
          <cell r="D33" t="e">
            <v>#VALUE!</v>
          </cell>
          <cell r="E33" t="e">
            <v>#VALUE!</v>
          </cell>
          <cell r="F33" t="e">
            <v>#N/A</v>
          </cell>
          <cell r="G33">
            <v>1.27</v>
          </cell>
          <cell r="H33" t="e">
            <v>#N/A</v>
          </cell>
          <cell r="I33">
            <v>1.71</v>
          </cell>
          <cell r="J33" t="e">
            <v>#N/A</v>
          </cell>
          <cell r="K33">
            <v>1.94</v>
          </cell>
        </row>
        <row r="34">
          <cell r="A34" t="str">
            <v>水道事業会計</v>
          </cell>
          <cell r="B34" t="e">
            <v>#N/A</v>
          </cell>
          <cell r="C34">
            <v>2.13</v>
          </cell>
          <cell r="D34" t="e">
            <v>#N/A</v>
          </cell>
          <cell r="E34">
            <v>2.3199999999999998</v>
          </cell>
          <cell r="F34" t="e">
            <v>#N/A</v>
          </cell>
          <cell r="G34">
            <v>3.02</v>
          </cell>
          <cell r="H34" t="e">
            <v>#N/A</v>
          </cell>
          <cell r="I34">
            <v>2.7</v>
          </cell>
          <cell r="J34" t="e">
            <v>#N/A</v>
          </cell>
          <cell r="K34">
            <v>2.82</v>
          </cell>
        </row>
        <row r="35">
          <cell r="A35" t="str">
            <v>国民健康保険特別会計</v>
          </cell>
          <cell r="B35" t="e">
            <v>#N/A</v>
          </cell>
          <cell r="C35">
            <v>2.15</v>
          </cell>
          <cell r="D35" t="e">
            <v>#N/A</v>
          </cell>
          <cell r="E35">
            <v>2.67</v>
          </cell>
          <cell r="F35" t="e">
            <v>#N/A</v>
          </cell>
          <cell r="G35">
            <v>2.71</v>
          </cell>
          <cell r="H35" t="e">
            <v>#N/A</v>
          </cell>
          <cell r="I35">
            <v>3.88</v>
          </cell>
          <cell r="J35" t="e">
            <v>#N/A</v>
          </cell>
          <cell r="K35">
            <v>2.99</v>
          </cell>
        </row>
        <row r="36">
          <cell r="A36" t="str">
            <v>一般会計</v>
          </cell>
          <cell r="B36" t="e">
            <v>#N/A</v>
          </cell>
          <cell r="C36">
            <v>3.16</v>
          </cell>
          <cell r="D36" t="e">
            <v>#N/A</v>
          </cell>
          <cell r="E36">
            <v>3.18</v>
          </cell>
          <cell r="F36" t="e">
            <v>#N/A</v>
          </cell>
          <cell r="G36">
            <v>3.07</v>
          </cell>
          <cell r="H36" t="e">
            <v>#N/A</v>
          </cell>
          <cell r="I36">
            <v>3.04</v>
          </cell>
          <cell r="J36" t="e">
            <v>#N/A</v>
          </cell>
          <cell r="K36">
            <v>3.91</v>
          </cell>
        </row>
        <row r="40">
          <cell r="B40" t="str">
            <v>H30</v>
          </cell>
          <cell r="C40"/>
          <cell r="D40"/>
          <cell r="E40" t="str">
            <v>R01</v>
          </cell>
          <cell r="F40"/>
          <cell r="G40"/>
          <cell r="H40" t="str">
            <v>R02</v>
          </cell>
          <cell r="I40"/>
          <cell r="J40"/>
          <cell r="K40" t="str">
            <v>R03</v>
          </cell>
          <cell r="L40"/>
          <cell r="M40"/>
          <cell r="N40" t="str">
            <v>R04</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2465</v>
          </cell>
          <cell r="E42"/>
          <cell r="F42"/>
          <cell r="G42">
            <v>2504</v>
          </cell>
          <cell r="H42"/>
          <cell r="I42"/>
          <cell r="J42">
            <v>2494</v>
          </cell>
          <cell r="K42"/>
          <cell r="L42"/>
          <cell r="M42">
            <v>2579</v>
          </cell>
          <cell r="N42"/>
          <cell r="O42"/>
          <cell r="P42">
            <v>2560</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30</v>
          </cell>
          <cell r="C44"/>
          <cell r="D44"/>
          <cell r="E44">
            <v>42</v>
          </cell>
          <cell r="F44"/>
          <cell r="G44"/>
          <cell r="H44">
            <v>32</v>
          </cell>
          <cell r="I44"/>
          <cell r="J44"/>
          <cell r="K44">
            <v>37</v>
          </cell>
          <cell r="L44"/>
          <cell r="M44"/>
          <cell r="N44">
            <v>39</v>
          </cell>
          <cell r="O44"/>
          <cell r="P44"/>
        </row>
        <row r="45">
          <cell r="A45" t="str">
            <v>組合等が起こした地方債の元利償還金に対する負担金等</v>
          </cell>
          <cell r="B45">
            <v>5</v>
          </cell>
          <cell r="C45"/>
          <cell r="D45"/>
          <cell r="E45">
            <v>5</v>
          </cell>
          <cell r="F45"/>
          <cell r="G45"/>
          <cell r="H45">
            <v>5</v>
          </cell>
          <cell r="I45"/>
          <cell r="J45"/>
          <cell r="K45">
            <v>5</v>
          </cell>
          <cell r="L45"/>
          <cell r="M45"/>
          <cell r="N45">
            <v>5</v>
          </cell>
          <cell r="O45"/>
          <cell r="P45"/>
        </row>
        <row r="46">
          <cell r="A46" t="str">
            <v>公営企業債の元利償還金に対する繰入金</v>
          </cell>
          <cell r="B46">
            <v>611</v>
          </cell>
          <cell r="C46"/>
          <cell r="D46"/>
          <cell r="E46">
            <v>575</v>
          </cell>
          <cell r="F46"/>
          <cell r="G46"/>
          <cell r="H46">
            <v>536</v>
          </cell>
          <cell r="I46"/>
          <cell r="J46"/>
          <cell r="K46">
            <v>523</v>
          </cell>
          <cell r="L46"/>
          <cell r="M46"/>
          <cell r="N46">
            <v>486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2607</v>
          </cell>
          <cell r="C49"/>
          <cell r="D49"/>
          <cell r="E49">
            <v>2563</v>
          </cell>
          <cell r="F49"/>
          <cell r="G49"/>
          <cell r="H49">
            <v>2610</v>
          </cell>
          <cell r="I49"/>
          <cell r="J49"/>
          <cell r="K49">
            <v>2785</v>
          </cell>
          <cell r="L49"/>
          <cell r="M49"/>
          <cell r="N49">
            <v>2852</v>
          </cell>
          <cell r="O49"/>
          <cell r="P49"/>
        </row>
        <row r="50">
          <cell r="A50" t="str">
            <v>実質公債費比率の分子</v>
          </cell>
          <cell r="B50" t="e">
            <v>#N/A</v>
          </cell>
          <cell r="C50">
            <v>788</v>
          </cell>
          <cell r="D50" t="e">
            <v>#N/A</v>
          </cell>
          <cell r="E50" t="e">
            <v>#N/A</v>
          </cell>
          <cell r="F50">
            <v>681</v>
          </cell>
          <cell r="G50" t="e">
            <v>#N/A</v>
          </cell>
          <cell r="H50" t="e">
            <v>#N/A</v>
          </cell>
          <cell r="I50">
            <v>689</v>
          </cell>
          <cell r="J50" t="e">
            <v>#N/A</v>
          </cell>
          <cell r="K50" t="e">
            <v>#N/A</v>
          </cell>
          <cell r="L50">
            <v>771</v>
          </cell>
          <cell r="M50" t="e">
            <v>#N/A</v>
          </cell>
          <cell r="N50" t="e">
            <v>#N/A</v>
          </cell>
          <cell r="O50">
            <v>822</v>
          </cell>
          <cell r="P50" t="e">
            <v>#N/A</v>
          </cell>
        </row>
        <row r="54">
          <cell r="B54" t="str">
            <v>H30</v>
          </cell>
          <cell r="C54"/>
          <cell r="D54"/>
          <cell r="E54" t="str">
            <v>R01</v>
          </cell>
          <cell r="F54"/>
          <cell r="G54"/>
          <cell r="H54" t="str">
            <v>R02</v>
          </cell>
          <cell r="I54"/>
          <cell r="J54"/>
          <cell r="K54" t="str">
            <v>R03</v>
          </cell>
          <cell r="L54"/>
          <cell r="M54"/>
          <cell r="N54" t="str">
            <v>R04</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24466</v>
          </cell>
          <cell r="E56"/>
          <cell r="F56"/>
          <cell r="G56">
            <v>24851</v>
          </cell>
          <cell r="H56"/>
          <cell r="I56"/>
          <cell r="J56">
            <v>25507</v>
          </cell>
          <cell r="K56"/>
          <cell r="L56"/>
          <cell r="M56">
            <v>24872</v>
          </cell>
          <cell r="N56"/>
          <cell r="O56"/>
          <cell r="P56">
            <v>24186</v>
          </cell>
        </row>
        <row r="57">
          <cell r="A57" t="str">
            <v>充当可能特定歳入</v>
          </cell>
          <cell r="B57"/>
          <cell r="C57"/>
          <cell r="D57">
            <v>2534</v>
          </cell>
          <cell r="E57"/>
          <cell r="F57"/>
          <cell r="G57">
            <v>2853</v>
          </cell>
          <cell r="H57"/>
          <cell r="I57"/>
          <cell r="J57">
            <v>3146</v>
          </cell>
          <cell r="K57"/>
          <cell r="L57"/>
          <cell r="M57">
            <v>2524</v>
          </cell>
          <cell r="N57"/>
          <cell r="O57"/>
          <cell r="P57">
            <v>2209</v>
          </cell>
        </row>
        <row r="58">
          <cell r="A58" t="str">
            <v>充当可能基金</v>
          </cell>
          <cell r="B58"/>
          <cell r="C58"/>
          <cell r="D58">
            <v>9786</v>
          </cell>
          <cell r="E58"/>
          <cell r="F58"/>
          <cell r="G58">
            <v>9764</v>
          </cell>
          <cell r="H58"/>
          <cell r="I58"/>
          <cell r="J58">
            <v>9934</v>
          </cell>
          <cell r="K58"/>
          <cell r="L58"/>
          <cell r="M58">
            <v>10740</v>
          </cell>
          <cell r="N58"/>
          <cell r="O58"/>
          <cell r="P58">
            <v>11074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2</v>
          </cell>
          <cell r="C61"/>
          <cell r="D61"/>
          <cell r="E61">
            <v>2</v>
          </cell>
          <cell r="F61"/>
          <cell r="G61"/>
          <cell r="H61">
            <v>2</v>
          </cell>
          <cell r="I61"/>
          <cell r="J61"/>
          <cell r="K61">
            <v>2</v>
          </cell>
          <cell r="L61"/>
          <cell r="M61"/>
          <cell r="N61">
            <v>1</v>
          </cell>
          <cell r="O61"/>
          <cell r="P61"/>
        </row>
        <row r="62">
          <cell r="A62" t="str">
            <v>退職手当負担見込額</v>
          </cell>
          <cell r="B62">
            <v>3103</v>
          </cell>
          <cell r="C62"/>
          <cell r="D62"/>
          <cell r="E62">
            <v>3206</v>
          </cell>
          <cell r="F62"/>
          <cell r="G62"/>
          <cell r="H62">
            <v>3130</v>
          </cell>
          <cell r="I62"/>
          <cell r="J62"/>
          <cell r="K62">
            <v>3127</v>
          </cell>
          <cell r="L62"/>
          <cell r="M62"/>
          <cell r="N62">
            <v>3227</v>
          </cell>
          <cell r="O62"/>
          <cell r="P62"/>
        </row>
        <row r="63">
          <cell r="A63" t="str">
            <v>組合等負担等見込額</v>
          </cell>
          <cell r="B63">
            <v>52</v>
          </cell>
          <cell r="C63"/>
          <cell r="D63"/>
          <cell r="E63">
            <v>47</v>
          </cell>
          <cell r="F63"/>
          <cell r="G63"/>
          <cell r="H63">
            <v>41</v>
          </cell>
          <cell r="I63"/>
          <cell r="J63"/>
          <cell r="K63">
            <v>39</v>
          </cell>
          <cell r="L63"/>
          <cell r="M63"/>
          <cell r="N63">
            <v>31</v>
          </cell>
          <cell r="O63"/>
          <cell r="P63"/>
        </row>
        <row r="64">
          <cell r="A64" t="str">
            <v>公営企業債等繰入見込額</v>
          </cell>
          <cell r="B64">
            <v>7087</v>
          </cell>
          <cell r="C64"/>
          <cell r="D64"/>
          <cell r="E64">
            <v>6810</v>
          </cell>
          <cell r="F64"/>
          <cell r="G64"/>
          <cell r="H64">
            <v>6089</v>
          </cell>
          <cell r="I64"/>
          <cell r="J64"/>
          <cell r="K64">
            <v>5844</v>
          </cell>
          <cell r="L64"/>
          <cell r="M64"/>
          <cell r="N64">
            <v>5681</v>
          </cell>
          <cell r="O64"/>
          <cell r="P64"/>
        </row>
        <row r="65">
          <cell r="A65" t="str">
            <v>債務負担行為に基づく支出予定額</v>
          </cell>
          <cell r="B65">
            <v>155</v>
          </cell>
          <cell r="C65"/>
          <cell r="D65"/>
          <cell r="E65">
            <v>131</v>
          </cell>
          <cell r="F65"/>
          <cell r="G65"/>
          <cell r="H65">
            <v>170</v>
          </cell>
          <cell r="I65"/>
          <cell r="J65"/>
          <cell r="K65">
            <v>184</v>
          </cell>
          <cell r="L65"/>
          <cell r="M65"/>
          <cell r="N65">
            <v>185</v>
          </cell>
          <cell r="O65"/>
          <cell r="P65"/>
        </row>
        <row r="66">
          <cell r="A66" t="str">
            <v>一般会計等に係る地方債の現在高</v>
          </cell>
          <cell r="B66">
            <v>26338</v>
          </cell>
          <cell r="C66"/>
          <cell r="D66"/>
          <cell r="E66">
            <v>27186</v>
          </cell>
          <cell r="F66"/>
          <cell r="G66"/>
          <cell r="H66">
            <v>27893</v>
          </cell>
          <cell r="I66"/>
          <cell r="J66"/>
          <cell r="K66">
            <v>27595</v>
          </cell>
          <cell r="L66"/>
          <cell r="M66"/>
          <cell r="N66">
            <v>26746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18" customWidth="1"/>
    <col min="12" max="12" width="2.25" style="118" customWidth="1"/>
    <col min="13" max="17" width="2.375" style="118" customWidth="1"/>
    <col min="18" max="119" width="2.125" style="118" customWidth="1"/>
    <col min="120" max="16384" width="0" style="118" hidden="1"/>
  </cols>
  <sheetData>
    <row r="1" spans="1:119" ht="33" customHeight="1">
      <c r="B1" s="591" t="s">
        <v>77</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19"/>
      <c r="DK1" s="119"/>
      <c r="DL1" s="119"/>
      <c r="DM1" s="119"/>
      <c r="DN1" s="119"/>
      <c r="DO1" s="119"/>
    </row>
    <row r="2" spans="1:119" ht="24.75" thickBot="1">
      <c r="B2" s="120" t="s">
        <v>78</v>
      </c>
      <c r="C2" s="120"/>
      <c r="D2" s="121"/>
    </row>
    <row r="3" spans="1:119" ht="18.75" customHeight="1" thickBot="1">
      <c r="A3" s="119"/>
      <c r="B3" s="592" t="s">
        <v>79</v>
      </c>
      <c r="C3" s="593"/>
      <c r="D3" s="593"/>
      <c r="E3" s="594"/>
      <c r="F3" s="594"/>
      <c r="G3" s="594"/>
      <c r="H3" s="594"/>
      <c r="I3" s="594"/>
      <c r="J3" s="594"/>
      <c r="K3" s="594"/>
      <c r="L3" s="594" t="s">
        <v>80</v>
      </c>
      <c r="M3" s="594"/>
      <c r="N3" s="594"/>
      <c r="O3" s="594"/>
      <c r="P3" s="594"/>
      <c r="Q3" s="594"/>
      <c r="R3" s="597"/>
      <c r="S3" s="597"/>
      <c r="T3" s="597"/>
      <c r="U3" s="597"/>
      <c r="V3" s="598"/>
      <c r="W3" s="488" t="s">
        <v>81</v>
      </c>
      <c r="X3" s="489"/>
      <c r="Y3" s="489"/>
      <c r="Z3" s="489"/>
      <c r="AA3" s="489"/>
      <c r="AB3" s="593"/>
      <c r="AC3" s="597" t="s">
        <v>82</v>
      </c>
      <c r="AD3" s="489"/>
      <c r="AE3" s="489"/>
      <c r="AF3" s="489"/>
      <c r="AG3" s="489"/>
      <c r="AH3" s="489"/>
      <c r="AI3" s="489"/>
      <c r="AJ3" s="489"/>
      <c r="AK3" s="489"/>
      <c r="AL3" s="559"/>
      <c r="AM3" s="488" t="s">
        <v>83</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84</v>
      </c>
      <c r="BO3" s="489"/>
      <c r="BP3" s="489"/>
      <c r="BQ3" s="489"/>
      <c r="BR3" s="489"/>
      <c r="BS3" s="489"/>
      <c r="BT3" s="489"/>
      <c r="BU3" s="559"/>
      <c r="BV3" s="488" t="s">
        <v>85</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86</v>
      </c>
      <c r="CU3" s="489"/>
      <c r="CV3" s="489"/>
      <c r="CW3" s="489"/>
      <c r="CX3" s="489"/>
      <c r="CY3" s="489"/>
      <c r="CZ3" s="489"/>
      <c r="DA3" s="559"/>
      <c r="DB3" s="488" t="s">
        <v>87</v>
      </c>
      <c r="DC3" s="489"/>
      <c r="DD3" s="489"/>
      <c r="DE3" s="489"/>
      <c r="DF3" s="489"/>
      <c r="DG3" s="489"/>
      <c r="DH3" s="489"/>
      <c r="DI3" s="559"/>
    </row>
    <row r="4" spans="1:119" ht="18.75" customHeight="1">
      <c r="A4" s="119"/>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88</v>
      </c>
      <c r="AZ4" s="446"/>
      <c r="BA4" s="446"/>
      <c r="BB4" s="446"/>
      <c r="BC4" s="446"/>
      <c r="BD4" s="446"/>
      <c r="BE4" s="446"/>
      <c r="BF4" s="446"/>
      <c r="BG4" s="446"/>
      <c r="BH4" s="446"/>
      <c r="BI4" s="446"/>
      <c r="BJ4" s="446"/>
      <c r="BK4" s="446"/>
      <c r="BL4" s="446"/>
      <c r="BM4" s="447"/>
      <c r="BN4" s="448">
        <v>23916544</v>
      </c>
      <c r="BO4" s="449"/>
      <c r="BP4" s="449"/>
      <c r="BQ4" s="449"/>
      <c r="BR4" s="449"/>
      <c r="BS4" s="449"/>
      <c r="BT4" s="449"/>
      <c r="BU4" s="450"/>
      <c r="BV4" s="448">
        <v>24417575</v>
      </c>
      <c r="BW4" s="449"/>
      <c r="BX4" s="449"/>
      <c r="BY4" s="449"/>
      <c r="BZ4" s="449"/>
      <c r="CA4" s="449"/>
      <c r="CB4" s="449"/>
      <c r="CC4" s="450"/>
      <c r="CD4" s="585" t="s">
        <v>89</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3</v>
      </c>
      <c r="DC4" s="589"/>
      <c r="DD4" s="589"/>
      <c r="DE4" s="589"/>
      <c r="DF4" s="589"/>
      <c r="DG4" s="589"/>
      <c r="DH4" s="589"/>
      <c r="DI4" s="590"/>
    </row>
    <row r="5" spans="1:119" ht="18.75" customHeight="1">
      <c r="A5" s="119"/>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90</v>
      </c>
      <c r="AN5" s="376"/>
      <c r="AO5" s="376"/>
      <c r="AP5" s="376"/>
      <c r="AQ5" s="376"/>
      <c r="AR5" s="376"/>
      <c r="AS5" s="376"/>
      <c r="AT5" s="377"/>
      <c r="AU5" s="477" t="s">
        <v>91</v>
      </c>
      <c r="AV5" s="478"/>
      <c r="AW5" s="478"/>
      <c r="AX5" s="478"/>
      <c r="AY5" s="433" t="s">
        <v>92</v>
      </c>
      <c r="AZ5" s="434"/>
      <c r="BA5" s="434"/>
      <c r="BB5" s="434"/>
      <c r="BC5" s="434"/>
      <c r="BD5" s="434"/>
      <c r="BE5" s="434"/>
      <c r="BF5" s="434"/>
      <c r="BG5" s="434"/>
      <c r="BH5" s="434"/>
      <c r="BI5" s="434"/>
      <c r="BJ5" s="434"/>
      <c r="BK5" s="434"/>
      <c r="BL5" s="434"/>
      <c r="BM5" s="435"/>
      <c r="BN5" s="419">
        <v>23420097</v>
      </c>
      <c r="BO5" s="420"/>
      <c r="BP5" s="420"/>
      <c r="BQ5" s="420"/>
      <c r="BR5" s="420"/>
      <c r="BS5" s="420"/>
      <c r="BT5" s="420"/>
      <c r="BU5" s="421"/>
      <c r="BV5" s="419">
        <v>23950836</v>
      </c>
      <c r="BW5" s="420"/>
      <c r="BX5" s="420"/>
      <c r="BY5" s="420"/>
      <c r="BZ5" s="420"/>
      <c r="CA5" s="420"/>
      <c r="CB5" s="420"/>
      <c r="CC5" s="421"/>
      <c r="CD5" s="459" t="s">
        <v>93</v>
      </c>
      <c r="CE5" s="379"/>
      <c r="CF5" s="379"/>
      <c r="CG5" s="379"/>
      <c r="CH5" s="379"/>
      <c r="CI5" s="379"/>
      <c r="CJ5" s="379"/>
      <c r="CK5" s="379"/>
      <c r="CL5" s="379"/>
      <c r="CM5" s="379"/>
      <c r="CN5" s="379"/>
      <c r="CO5" s="379"/>
      <c r="CP5" s="379"/>
      <c r="CQ5" s="379"/>
      <c r="CR5" s="379"/>
      <c r="CS5" s="460"/>
      <c r="CT5" s="416">
        <v>92.1</v>
      </c>
      <c r="CU5" s="417"/>
      <c r="CV5" s="417"/>
      <c r="CW5" s="417"/>
      <c r="CX5" s="417"/>
      <c r="CY5" s="417"/>
      <c r="CZ5" s="417"/>
      <c r="DA5" s="418"/>
      <c r="DB5" s="416">
        <v>88.1</v>
      </c>
      <c r="DC5" s="417"/>
      <c r="DD5" s="417"/>
      <c r="DE5" s="417"/>
      <c r="DF5" s="417"/>
      <c r="DG5" s="417"/>
      <c r="DH5" s="417"/>
      <c r="DI5" s="418"/>
    </row>
    <row r="6" spans="1:119" ht="18.75" customHeight="1">
      <c r="A6" s="119"/>
      <c r="B6" s="565" t="s">
        <v>94</v>
      </c>
      <c r="C6" s="406"/>
      <c r="D6" s="406"/>
      <c r="E6" s="566"/>
      <c r="F6" s="566"/>
      <c r="G6" s="566"/>
      <c r="H6" s="566"/>
      <c r="I6" s="566"/>
      <c r="J6" s="566"/>
      <c r="K6" s="566"/>
      <c r="L6" s="566" t="s">
        <v>95</v>
      </c>
      <c r="M6" s="566"/>
      <c r="N6" s="566"/>
      <c r="O6" s="566"/>
      <c r="P6" s="566"/>
      <c r="Q6" s="566"/>
      <c r="R6" s="404"/>
      <c r="S6" s="404"/>
      <c r="T6" s="404"/>
      <c r="U6" s="404"/>
      <c r="V6" s="572"/>
      <c r="W6" s="509" t="s">
        <v>96</v>
      </c>
      <c r="X6" s="405"/>
      <c r="Y6" s="405"/>
      <c r="Z6" s="405"/>
      <c r="AA6" s="405"/>
      <c r="AB6" s="406"/>
      <c r="AC6" s="577" t="s">
        <v>97</v>
      </c>
      <c r="AD6" s="578"/>
      <c r="AE6" s="578"/>
      <c r="AF6" s="578"/>
      <c r="AG6" s="578"/>
      <c r="AH6" s="578"/>
      <c r="AI6" s="578"/>
      <c r="AJ6" s="578"/>
      <c r="AK6" s="578"/>
      <c r="AL6" s="579"/>
      <c r="AM6" s="476" t="s">
        <v>98</v>
      </c>
      <c r="AN6" s="376"/>
      <c r="AO6" s="376"/>
      <c r="AP6" s="376"/>
      <c r="AQ6" s="376"/>
      <c r="AR6" s="376"/>
      <c r="AS6" s="376"/>
      <c r="AT6" s="377"/>
      <c r="AU6" s="477" t="s">
        <v>91</v>
      </c>
      <c r="AV6" s="478"/>
      <c r="AW6" s="478"/>
      <c r="AX6" s="478"/>
      <c r="AY6" s="433" t="s">
        <v>99</v>
      </c>
      <c r="AZ6" s="434"/>
      <c r="BA6" s="434"/>
      <c r="BB6" s="434"/>
      <c r="BC6" s="434"/>
      <c r="BD6" s="434"/>
      <c r="BE6" s="434"/>
      <c r="BF6" s="434"/>
      <c r="BG6" s="434"/>
      <c r="BH6" s="434"/>
      <c r="BI6" s="434"/>
      <c r="BJ6" s="434"/>
      <c r="BK6" s="434"/>
      <c r="BL6" s="434"/>
      <c r="BM6" s="435"/>
      <c r="BN6" s="419">
        <v>496447</v>
      </c>
      <c r="BO6" s="420"/>
      <c r="BP6" s="420"/>
      <c r="BQ6" s="420"/>
      <c r="BR6" s="420"/>
      <c r="BS6" s="420"/>
      <c r="BT6" s="420"/>
      <c r="BU6" s="421"/>
      <c r="BV6" s="419">
        <v>466739</v>
      </c>
      <c r="BW6" s="420"/>
      <c r="BX6" s="420"/>
      <c r="BY6" s="420"/>
      <c r="BZ6" s="420"/>
      <c r="CA6" s="420"/>
      <c r="CB6" s="420"/>
      <c r="CC6" s="421"/>
      <c r="CD6" s="459" t="s">
        <v>100</v>
      </c>
      <c r="CE6" s="379"/>
      <c r="CF6" s="379"/>
      <c r="CG6" s="379"/>
      <c r="CH6" s="379"/>
      <c r="CI6" s="379"/>
      <c r="CJ6" s="379"/>
      <c r="CK6" s="379"/>
      <c r="CL6" s="379"/>
      <c r="CM6" s="379"/>
      <c r="CN6" s="379"/>
      <c r="CO6" s="379"/>
      <c r="CP6" s="379"/>
      <c r="CQ6" s="379"/>
      <c r="CR6" s="379"/>
      <c r="CS6" s="460"/>
      <c r="CT6" s="562">
        <v>93.3</v>
      </c>
      <c r="CU6" s="563"/>
      <c r="CV6" s="563"/>
      <c r="CW6" s="563"/>
      <c r="CX6" s="563"/>
      <c r="CY6" s="563"/>
      <c r="CZ6" s="563"/>
      <c r="DA6" s="564"/>
      <c r="DB6" s="562">
        <v>92.2</v>
      </c>
      <c r="DC6" s="563"/>
      <c r="DD6" s="563"/>
      <c r="DE6" s="563"/>
      <c r="DF6" s="563"/>
      <c r="DG6" s="563"/>
      <c r="DH6" s="563"/>
      <c r="DI6" s="564"/>
    </row>
    <row r="7" spans="1:119" ht="18.75" customHeight="1">
      <c r="A7" s="119"/>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101</v>
      </c>
      <c r="AN7" s="376"/>
      <c r="AO7" s="376"/>
      <c r="AP7" s="376"/>
      <c r="AQ7" s="376"/>
      <c r="AR7" s="376"/>
      <c r="AS7" s="376"/>
      <c r="AT7" s="377"/>
      <c r="AU7" s="477" t="s">
        <v>91</v>
      </c>
      <c r="AV7" s="478"/>
      <c r="AW7" s="478"/>
      <c r="AX7" s="478"/>
      <c r="AY7" s="433" t="s">
        <v>102</v>
      </c>
      <c r="AZ7" s="434"/>
      <c r="BA7" s="434"/>
      <c r="BB7" s="434"/>
      <c r="BC7" s="434"/>
      <c r="BD7" s="434"/>
      <c r="BE7" s="434"/>
      <c r="BF7" s="434"/>
      <c r="BG7" s="434"/>
      <c r="BH7" s="434"/>
      <c r="BI7" s="434"/>
      <c r="BJ7" s="434"/>
      <c r="BK7" s="434"/>
      <c r="BL7" s="434"/>
      <c r="BM7" s="435"/>
      <c r="BN7" s="419">
        <v>24496</v>
      </c>
      <c r="BO7" s="420"/>
      <c r="BP7" s="420"/>
      <c r="BQ7" s="420"/>
      <c r="BR7" s="420"/>
      <c r="BS7" s="420"/>
      <c r="BT7" s="420"/>
      <c r="BU7" s="421"/>
      <c r="BV7" s="419">
        <v>88147</v>
      </c>
      <c r="BW7" s="420"/>
      <c r="BX7" s="420"/>
      <c r="BY7" s="420"/>
      <c r="BZ7" s="420"/>
      <c r="CA7" s="420"/>
      <c r="CB7" s="420"/>
      <c r="CC7" s="421"/>
      <c r="CD7" s="459" t="s">
        <v>103</v>
      </c>
      <c r="CE7" s="379"/>
      <c r="CF7" s="379"/>
      <c r="CG7" s="379"/>
      <c r="CH7" s="379"/>
      <c r="CI7" s="379"/>
      <c r="CJ7" s="379"/>
      <c r="CK7" s="379"/>
      <c r="CL7" s="379"/>
      <c r="CM7" s="379"/>
      <c r="CN7" s="379"/>
      <c r="CO7" s="379"/>
      <c r="CP7" s="379"/>
      <c r="CQ7" s="379"/>
      <c r="CR7" s="379"/>
      <c r="CS7" s="460"/>
      <c r="CT7" s="419">
        <v>12060232</v>
      </c>
      <c r="CU7" s="420"/>
      <c r="CV7" s="420"/>
      <c r="CW7" s="420"/>
      <c r="CX7" s="420"/>
      <c r="CY7" s="420"/>
      <c r="CZ7" s="420"/>
      <c r="DA7" s="421"/>
      <c r="DB7" s="419">
        <v>12449488</v>
      </c>
      <c r="DC7" s="420"/>
      <c r="DD7" s="420"/>
      <c r="DE7" s="420"/>
      <c r="DF7" s="420"/>
      <c r="DG7" s="420"/>
      <c r="DH7" s="420"/>
      <c r="DI7" s="421"/>
    </row>
    <row r="8" spans="1:119" ht="18.75" customHeight="1" thickBot="1">
      <c r="A8" s="119"/>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104</v>
      </c>
      <c r="AN8" s="376"/>
      <c r="AO8" s="376"/>
      <c r="AP8" s="376"/>
      <c r="AQ8" s="376"/>
      <c r="AR8" s="376"/>
      <c r="AS8" s="376"/>
      <c r="AT8" s="377"/>
      <c r="AU8" s="477" t="s">
        <v>105</v>
      </c>
      <c r="AV8" s="478"/>
      <c r="AW8" s="478"/>
      <c r="AX8" s="478"/>
      <c r="AY8" s="433" t="s">
        <v>106</v>
      </c>
      <c r="AZ8" s="434"/>
      <c r="BA8" s="434"/>
      <c r="BB8" s="434"/>
      <c r="BC8" s="434"/>
      <c r="BD8" s="434"/>
      <c r="BE8" s="434"/>
      <c r="BF8" s="434"/>
      <c r="BG8" s="434"/>
      <c r="BH8" s="434"/>
      <c r="BI8" s="434"/>
      <c r="BJ8" s="434"/>
      <c r="BK8" s="434"/>
      <c r="BL8" s="434"/>
      <c r="BM8" s="435"/>
      <c r="BN8" s="419">
        <v>471951</v>
      </c>
      <c r="BO8" s="420"/>
      <c r="BP8" s="420"/>
      <c r="BQ8" s="420"/>
      <c r="BR8" s="420"/>
      <c r="BS8" s="420"/>
      <c r="BT8" s="420"/>
      <c r="BU8" s="421"/>
      <c r="BV8" s="419">
        <v>378592</v>
      </c>
      <c r="BW8" s="420"/>
      <c r="BX8" s="420"/>
      <c r="BY8" s="420"/>
      <c r="BZ8" s="420"/>
      <c r="CA8" s="420"/>
      <c r="CB8" s="420"/>
      <c r="CC8" s="421"/>
      <c r="CD8" s="459" t="s">
        <v>107</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0.38</v>
      </c>
      <c r="DC8" s="523"/>
      <c r="DD8" s="523"/>
      <c r="DE8" s="523"/>
      <c r="DF8" s="523"/>
      <c r="DG8" s="523"/>
      <c r="DH8" s="523"/>
      <c r="DI8" s="524"/>
    </row>
    <row r="9" spans="1:119" ht="18.75" customHeight="1" thickBot="1">
      <c r="A9" s="119"/>
      <c r="B9" s="551" t="s">
        <v>108</v>
      </c>
      <c r="C9" s="552"/>
      <c r="D9" s="552"/>
      <c r="E9" s="552"/>
      <c r="F9" s="552"/>
      <c r="G9" s="552"/>
      <c r="H9" s="552"/>
      <c r="I9" s="552"/>
      <c r="J9" s="552"/>
      <c r="K9" s="470"/>
      <c r="L9" s="553" t="s">
        <v>109</v>
      </c>
      <c r="M9" s="554"/>
      <c r="N9" s="554"/>
      <c r="O9" s="554"/>
      <c r="P9" s="554"/>
      <c r="Q9" s="555"/>
      <c r="R9" s="556">
        <v>36158</v>
      </c>
      <c r="S9" s="557"/>
      <c r="T9" s="557"/>
      <c r="U9" s="557"/>
      <c r="V9" s="558"/>
      <c r="W9" s="488" t="s">
        <v>110</v>
      </c>
      <c r="X9" s="489"/>
      <c r="Y9" s="489"/>
      <c r="Z9" s="489"/>
      <c r="AA9" s="489"/>
      <c r="AB9" s="489"/>
      <c r="AC9" s="489"/>
      <c r="AD9" s="489"/>
      <c r="AE9" s="489"/>
      <c r="AF9" s="489"/>
      <c r="AG9" s="489"/>
      <c r="AH9" s="489"/>
      <c r="AI9" s="489"/>
      <c r="AJ9" s="489"/>
      <c r="AK9" s="489"/>
      <c r="AL9" s="559"/>
      <c r="AM9" s="476" t="s">
        <v>111</v>
      </c>
      <c r="AN9" s="376"/>
      <c r="AO9" s="376"/>
      <c r="AP9" s="376"/>
      <c r="AQ9" s="376"/>
      <c r="AR9" s="376"/>
      <c r="AS9" s="376"/>
      <c r="AT9" s="377"/>
      <c r="AU9" s="477" t="s">
        <v>91</v>
      </c>
      <c r="AV9" s="478"/>
      <c r="AW9" s="478"/>
      <c r="AX9" s="478"/>
      <c r="AY9" s="433" t="s">
        <v>112</v>
      </c>
      <c r="AZ9" s="434"/>
      <c r="BA9" s="434"/>
      <c r="BB9" s="434"/>
      <c r="BC9" s="434"/>
      <c r="BD9" s="434"/>
      <c r="BE9" s="434"/>
      <c r="BF9" s="434"/>
      <c r="BG9" s="434"/>
      <c r="BH9" s="434"/>
      <c r="BI9" s="434"/>
      <c r="BJ9" s="434"/>
      <c r="BK9" s="434"/>
      <c r="BL9" s="434"/>
      <c r="BM9" s="435"/>
      <c r="BN9" s="419">
        <v>93359</v>
      </c>
      <c r="BO9" s="420"/>
      <c r="BP9" s="420"/>
      <c r="BQ9" s="420"/>
      <c r="BR9" s="420"/>
      <c r="BS9" s="420"/>
      <c r="BT9" s="420"/>
      <c r="BU9" s="421"/>
      <c r="BV9" s="419">
        <v>16030</v>
      </c>
      <c r="BW9" s="420"/>
      <c r="BX9" s="420"/>
      <c r="BY9" s="420"/>
      <c r="BZ9" s="420"/>
      <c r="CA9" s="420"/>
      <c r="CB9" s="420"/>
      <c r="CC9" s="421"/>
      <c r="CD9" s="459" t="s">
        <v>113</v>
      </c>
      <c r="CE9" s="379"/>
      <c r="CF9" s="379"/>
      <c r="CG9" s="379"/>
      <c r="CH9" s="379"/>
      <c r="CI9" s="379"/>
      <c r="CJ9" s="379"/>
      <c r="CK9" s="379"/>
      <c r="CL9" s="379"/>
      <c r="CM9" s="379"/>
      <c r="CN9" s="379"/>
      <c r="CO9" s="379"/>
      <c r="CP9" s="379"/>
      <c r="CQ9" s="379"/>
      <c r="CR9" s="379"/>
      <c r="CS9" s="460"/>
      <c r="CT9" s="416">
        <v>19.3</v>
      </c>
      <c r="CU9" s="417"/>
      <c r="CV9" s="417"/>
      <c r="CW9" s="417"/>
      <c r="CX9" s="417"/>
      <c r="CY9" s="417"/>
      <c r="CZ9" s="417"/>
      <c r="DA9" s="418"/>
      <c r="DB9" s="416">
        <v>18.5</v>
      </c>
      <c r="DC9" s="417"/>
      <c r="DD9" s="417"/>
      <c r="DE9" s="417"/>
      <c r="DF9" s="417"/>
      <c r="DG9" s="417"/>
      <c r="DH9" s="417"/>
      <c r="DI9" s="418"/>
    </row>
    <row r="10" spans="1:119" ht="18.75" customHeight="1" thickBot="1">
      <c r="A10" s="119"/>
      <c r="B10" s="551"/>
      <c r="C10" s="552"/>
      <c r="D10" s="552"/>
      <c r="E10" s="552"/>
      <c r="F10" s="552"/>
      <c r="G10" s="552"/>
      <c r="H10" s="552"/>
      <c r="I10" s="552"/>
      <c r="J10" s="552"/>
      <c r="K10" s="470"/>
      <c r="L10" s="375" t="s">
        <v>114</v>
      </c>
      <c r="M10" s="376"/>
      <c r="N10" s="376"/>
      <c r="O10" s="376"/>
      <c r="P10" s="376"/>
      <c r="Q10" s="377"/>
      <c r="R10" s="372">
        <v>38748</v>
      </c>
      <c r="S10" s="373"/>
      <c r="T10" s="373"/>
      <c r="U10" s="373"/>
      <c r="V10" s="432"/>
      <c r="W10" s="560"/>
      <c r="X10" s="370"/>
      <c r="Y10" s="370"/>
      <c r="Z10" s="370"/>
      <c r="AA10" s="370"/>
      <c r="AB10" s="370"/>
      <c r="AC10" s="370"/>
      <c r="AD10" s="370"/>
      <c r="AE10" s="370"/>
      <c r="AF10" s="370"/>
      <c r="AG10" s="370"/>
      <c r="AH10" s="370"/>
      <c r="AI10" s="370"/>
      <c r="AJ10" s="370"/>
      <c r="AK10" s="370"/>
      <c r="AL10" s="561"/>
      <c r="AM10" s="476" t="s">
        <v>115</v>
      </c>
      <c r="AN10" s="376"/>
      <c r="AO10" s="376"/>
      <c r="AP10" s="376"/>
      <c r="AQ10" s="376"/>
      <c r="AR10" s="376"/>
      <c r="AS10" s="376"/>
      <c r="AT10" s="377"/>
      <c r="AU10" s="477" t="s">
        <v>116</v>
      </c>
      <c r="AV10" s="478"/>
      <c r="AW10" s="478"/>
      <c r="AX10" s="478"/>
      <c r="AY10" s="433" t="s">
        <v>117</v>
      </c>
      <c r="AZ10" s="434"/>
      <c r="BA10" s="434"/>
      <c r="BB10" s="434"/>
      <c r="BC10" s="434"/>
      <c r="BD10" s="434"/>
      <c r="BE10" s="434"/>
      <c r="BF10" s="434"/>
      <c r="BG10" s="434"/>
      <c r="BH10" s="434"/>
      <c r="BI10" s="434"/>
      <c r="BJ10" s="434"/>
      <c r="BK10" s="434"/>
      <c r="BL10" s="434"/>
      <c r="BM10" s="435"/>
      <c r="BN10" s="419">
        <v>221942</v>
      </c>
      <c r="BO10" s="420"/>
      <c r="BP10" s="420"/>
      <c r="BQ10" s="420"/>
      <c r="BR10" s="420"/>
      <c r="BS10" s="420"/>
      <c r="BT10" s="420"/>
      <c r="BU10" s="421"/>
      <c r="BV10" s="419">
        <v>210846</v>
      </c>
      <c r="BW10" s="420"/>
      <c r="BX10" s="420"/>
      <c r="BY10" s="420"/>
      <c r="BZ10" s="420"/>
      <c r="CA10" s="420"/>
      <c r="CB10" s="420"/>
      <c r="CC10" s="421"/>
      <c r="CD10" s="122" t="s">
        <v>118</v>
      </c>
      <c r="CE10" s="123"/>
      <c r="CF10" s="123"/>
      <c r="CG10" s="123"/>
      <c r="CH10" s="123"/>
      <c r="CI10" s="123"/>
      <c r="CJ10" s="123"/>
      <c r="CK10" s="123"/>
      <c r="CL10" s="123"/>
      <c r="CM10" s="123"/>
      <c r="CN10" s="123"/>
      <c r="CO10" s="123"/>
      <c r="CP10" s="123"/>
      <c r="CQ10" s="123"/>
      <c r="CR10" s="123"/>
      <c r="CS10" s="124"/>
      <c r="CT10" s="125"/>
      <c r="CU10" s="126"/>
      <c r="CV10" s="126"/>
      <c r="CW10" s="126"/>
      <c r="CX10" s="126"/>
      <c r="CY10" s="126"/>
      <c r="CZ10" s="126"/>
      <c r="DA10" s="127"/>
      <c r="DB10" s="125"/>
      <c r="DC10" s="126"/>
      <c r="DD10" s="126"/>
      <c r="DE10" s="126"/>
      <c r="DF10" s="126"/>
      <c r="DG10" s="126"/>
      <c r="DH10" s="126"/>
      <c r="DI10" s="127"/>
    </row>
    <row r="11" spans="1:119" ht="18.75" customHeight="1" thickBot="1">
      <c r="A11" s="119"/>
      <c r="B11" s="551"/>
      <c r="C11" s="552"/>
      <c r="D11" s="552"/>
      <c r="E11" s="552"/>
      <c r="F11" s="552"/>
      <c r="G11" s="552"/>
      <c r="H11" s="552"/>
      <c r="I11" s="552"/>
      <c r="J11" s="552"/>
      <c r="K11" s="470"/>
      <c r="L11" s="380" t="s">
        <v>119</v>
      </c>
      <c r="M11" s="381"/>
      <c r="N11" s="381"/>
      <c r="O11" s="381"/>
      <c r="P11" s="381"/>
      <c r="Q11" s="382"/>
      <c r="R11" s="548" t="s">
        <v>120</v>
      </c>
      <c r="S11" s="549"/>
      <c r="T11" s="549"/>
      <c r="U11" s="549"/>
      <c r="V11" s="550"/>
      <c r="W11" s="560"/>
      <c r="X11" s="370"/>
      <c r="Y11" s="370"/>
      <c r="Z11" s="370"/>
      <c r="AA11" s="370"/>
      <c r="AB11" s="370"/>
      <c r="AC11" s="370"/>
      <c r="AD11" s="370"/>
      <c r="AE11" s="370"/>
      <c r="AF11" s="370"/>
      <c r="AG11" s="370"/>
      <c r="AH11" s="370"/>
      <c r="AI11" s="370"/>
      <c r="AJ11" s="370"/>
      <c r="AK11" s="370"/>
      <c r="AL11" s="561"/>
      <c r="AM11" s="476" t="s">
        <v>121</v>
      </c>
      <c r="AN11" s="376"/>
      <c r="AO11" s="376"/>
      <c r="AP11" s="376"/>
      <c r="AQ11" s="376"/>
      <c r="AR11" s="376"/>
      <c r="AS11" s="376"/>
      <c r="AT11" s="377"/>
      <c r="AU11" s="477" t="s">
        <v>122</v>
      </c>
      <c r="AV11" s="478"/>
      <c r="AW11" s="478"/>
      <c r="AX11" s="478"/>
      <c r="AY11" s="433" t="s">
        <v>123</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124</v>
      </c>
      <c r="CE11" s="379"/>
      <c r="CF11" s="379"/>
      <c r="CG11" s="379"/>
      <c r="CH11" s="379"/>
      <c r="CI11" s="379"/>
      <c r="CJ11" s="379"/>
      <c r="CK11" s="379"/>
      <c r="CL11" s="379"/>
      <c r="CM11" s="379"/>
      <c r="CN11" s="379"/>
      <c r="CO11" s="379"/>
      <c r="CP11" s="379"/>
      <c r="CQ11" s="379"/>
      <c r="CR11" s="379"/>
      <c r="CS11" s="460"/>
      <c r="CT11" s="522" t="s">
        <v>125</v>
      </c>
      <c r="CU11" s="523"/>
      <c r="CV11" s="523"/>
      <c r="CW11" s="523"/>
      <c r="CX11" s="523"/>
      <c r="CY11" s="523"/>
      <c r="CZ11" s="523"/>
      <c r="DA11" s="524"/>
      <c r="DB11" s="522" t="s">
        <v>125</v>
      </c>
      <c r="DC11" s="523"/>
      <c r="DD11" s="523"/>
      <c r="DE11" s="523"/>
      <c r="DF11" s="523"/>
      <c r="DG11" s="523"/>
      <c r="DH11" s="523"/>
      <c r="DI11" s="524"/>
    </row>
    <row r="12" spans="1:119" ht="18.75" customHeight="1">
      <c r="A12" s="119"/>
      <c r="B12" s="525" t="s">
        <v>126</v>
      </c>
      <c r="C12" s="526"/>
      <c r="D12" s="526"/>
      <c r="E12" s="526"/>
      <c r="F12" s="526"/>
      <c r="G12" s="526"/>
      <c r="H12" s="526"/>
      <c r="I12" s="526"/>
      <c r="J12" s="526"/>
      <c r="K12" s="527"/>
      <c r="L12" s="534" t="s">
        <v>127</v>
      </c>
      <c r="M12" s="535"/>
      <c r="N12" s="535"/>
      <c r="O12" s="535"/>
      <c r="P12" s="535"/>
      <c r="Q12" s="536"/>
      <c r="R12" s="537">
        <v>36137</v>
      </c>
      <c r="S12" s="538"/>
      <c r="T12" s="538"/>
      <c r="U12" s="538"/>
      <c r="V12" s="539"/>
      <c r="W12" s="540" t="s">
        <v>1</v>
      </c>
      <c r="X12" s="478"/>
      <c r="Y12" s="478"/>
      <c r="Z12" s="478"/>
      <c r="AA12" s="478"/>
      <c r="AB12" s="541"/>
      <c r="AC12" s="542" t="s">
        <v>128</v>
      </c>
      <c r="AD12" s="543"/>
      <c r="AE12" s="543"/>
      <c r="AF12" s="543"/>
      <c r="AG12" s="544"/>
      <c r="AH12" s="542" t="s">
        <v>129</v>
      </c>
      <c r="AI12" s="543"/>
      <c r="AJ12" s="543"/>
      <c r="AK12" s="543"/>
      <c r="AL12" s="545"/>
      <c r="AM12" s="476" t="s">
        <v>130</v>
      </c>
      <c r="AN12" s="376"/>
      <c r="AO12" s="376"/>
      <c r="AP12" s="376"/>
      <c r="AQ12" s="376"/>
      <c r="AR12" s="376"/>
      <c r="AS12" s="376"/>
      <c r="AT12" s="377"/>
      <c r="AU12" s="477" t="s">
        <v>105</v>
      </c>
      <c r="AV12" s="478"/>
      <c r="AW12" s="478"/>
      <c r="AX12" s="478"/>
      <c r="AY12" s="433" t="s">
        <v>131</v>
      </c>
      <c r="AZ12" s="434"/>
      <c r="BA12" s="434"/>
      <c r="BB12" s="434"/>
      <c r="BC12" s="434"/>
      <c r="BD12" s="434"/>
      <c r="BE12" s="434"/>
      <c r="BF12" s="434"/>
      <c r="BG12" s="434"/>
      <c r="BH12" s="434"/>
      <c r="BI12" s="434"/>
      <c r="BJ12" s="434"/>
      <c r="BK12" s="434"/>
      <c r="BL12" s="434"/>
      <c r="BM12" s="435"/>
      <c r="BN12" s="419">
        <v>150000</v>
      </c>
      <c r="BO12" s="420"/>
      <c r="BP12" s="420"/>
      <c r="BQ12" s="420"/>
      <c r="BR12" s="420"/>
      <c r="BS12" s="420"/>
      <c r="BT12" s="420"/>
      <c r="BU12" s="421"/>
      <c r="BV12" s="419">
        <v>220000</v>
      </c>
      <c r="BW12" s="420"/>
      <c r="BX12" s="420"/>
      <c r="BY12" s="420"/>
      <c r="BZ12" s="420"/>
      <c r="CA12" s="420"/>
      <c r="CB12" s="420"/>
      <c r="CC12" s="421"/>
      <c r="CD12" s="459" t="s">
        <v>132</v>
      </c>
      <c r="CE12" s="379"/>
      <c r="CF12" s="379"/>
      <c r="CG12" s="379"/>
      <c r="CH12" s="379"/>
      <c r="CI12" s="379"/>
      <c r="CJ12" s="379"/>
      <c r="CK12" s="379"/>
      <c r="CL12" s="379"/>
      <c r="CM12" s="379"/>
      <c r="CN12" s="379"/>
      <c r="CO12" s="379"/>
      <c r="CP12" s="379"/>
      <c r="CQ12" s="379"/>
      <c r="CR12" s="379"/>
      <c r="CS12" s="460"/>
      <c r="CT12" s="522" t="s">
        <v>133</v>
      </c>
      <c r="CU12" s="523"/>
      <c r="CV12" s="523"/>
      <c r="CW12" s="523"/>
      <c r="CX12" s="523"/>
      <c r="CY12" s="523"/>
      <c r="CZ12" s="523"/>
      <c r="DA12" s="524"/>
      <c r="DB12" s="522" t="s">
        <v>133</v>
      </c>
      <c r="DC12" s="523"/>
      <c r="DD12" s="523"/>
      <c r="DE12" s="523"/>
      <c r="DF12" s="523"/>
      <c r="DG12" s="523"/>
      <c r="DH12" s="523"/>
      <c r="DI12" s="524"/>
    </row>
    <row r="13" spans="1:119" ht="18.75" customHeight="1">
      <c r="A13" s="119"/>
      <c r="B13" s="528"/>
      <c r="C13" s="529"/>
      <c r="D13" s="529"/>
      <c r="E13" s="529"/>
      <c r="F13" s="529"/>
      <c r="G13" s="529"/>
      <c r="H13" s="529"/>
      <c r="I13" s="529"/>
      <c r="J13" s="529"/>
      <c r="K13" s="530"/>
      <c r="L13" s="128"/>
      <c r="M13" s="503" t="s">
        <v>134</v>
      </c>
      <c r="N13" s="504"/>
      <c r="O13" s="504"/>
      <c r="P13" s="504"/>
      <c r="Q13" s="505"/>
      <c r="R13" s="506">
        <v>35936</v>
      </c>
      <c r="S13" s="507"/>
      <c r="T13" s="507"/>
      <c r="U13" s="507"/>
      <c r="V13" s="508"/>
      <c r="W13" s="509" t="s">
        <v>135</v>
      </c>
      <c r="X13" s="405"/>
      <c r="Y13" s="405"/>
      <c r="Z13" s="405"/>
      <c r="AA13" s="405"/>
      <c r="AB13" s="406"/>
      <c r="AC13" s="372">
        <v>1480</v>
      </c>
      <c r="AD13" s="373"/>
      <c r="AE13" s="373"/>
      <c r="AF13" s="373"/>
      <c r="AG13" s="374"/>
      <c r="AH13" s="372">
        <v>1629</v>
      </c>
      <c r="AI13" s="373"/>
      <c r="AJ13" s="373"/>
      <c r="AK13" s="373"/>
      <c r="AL13" s="432"/>
      <c r="AM13" s="476" t="s">
        <v>136</v>
      </c>
      <c r="AN13" s="376"/>
      <c r="AO13" s="376"/>
      <c r="AP13" s="376"/>
      <c r="AQ13" s="376"/>
      <c r="AR13" s="376"/>
      <c r="AS13" s="376"/>
      <c r="AT13" s="377"/>
      <c r="AU13" s="477" t="s">
        <v>137</v>
      </c>
      <c r="AV13" s="478"/>
      <c r="AW13" s="478"/>
      <c r="AX13" s="478"/>
      <c r="AY13" s="433" t="s">
        <v>138</v>
      </c>
      <c r="AZ13" s="434"/>
      <c r="BA13" s="434"/>
      <c r="BB13" s="434"/>
      <c r="BC13" s="434"/>
      <c r="BD13" s="434"/>
      <c r="BE13" s="434"/>
      <c r="BF13" s="434"/>
      <c r="BG13" s="434"/>
      <c r="BH13" s="434"/>
      <c r="BI13" s="434"/>
      <c r="BJ13" s="434"/>
      <c r="BK13" s="434"/>
      <c r="BL13" s="434"/>
      <c r="BM13" s="435"/>
      <c r="BN13" s="419">
        <v>165301</v>
      </c>
      <c r="BO13" s="420"/>
      <c r="BP13" s="420"/>
      <c r="BQ13" s="420"/>
      <c r="BR13" s="420"/>
      <c r="BS13" s="420"/>
      <c r="BT13" s="420"/>
      <c r="BU13" s="421"/>
      <c r="BV13" s="419">
        <v>6876</v>
      </c>
      <c r="BW13" s="420"/>
      <c r="BX13" s="420"/>
      <c r="BY13" s="420"/>
      <c r="BZ13" s="420"/>
      <c r="CA13" s="420"/>
      <c r="CB13" s="420"/>
      <c r="CC13" s="421"/>
      <c r="CD13" s="459" t="s">
        <v>139</v>
      </c>
      <c r="CE13" s="379"/>
      <c r="CF13" s="379"/>
      <c r="CG13" s="379"/>
      <c r="CH13" s="379"/>
      <c r="CI13" s="379"/>
      <c r="CJ13" s="379"/>
      <c r="CK13" s="379"/>
      <c r="CL13" s="379"/>
      <c r="CM13" s="379"/>
      <c r="CN13" s="379"/>
      <c r="CO13" s="379"/>
      <c r="CP13" s="379"/>
      <c r="CQ13" s="379"/>
      <c r="CR13" s="379"/>
      <c r="CS13" s="460"/>
      <c r="CT13" s="416">
        <v>7.7</v>
      </c>
      <c r="CU13" s="417"/>
      <c r="CV13" s="417"/>
      <c r="CW13" s="417"/>
      <c r="CX13" s="417"/>
      <c r="CY13" s="417"/>
      <c r="CZ13" s="417"/>
      <c r="DA13" s="418"/>
      <c r="DB13" s="416">
        <v>7.4</v>
      </c>
      <c r="DC13" s="417"/>
      <c r="DD13" s="417"/>
      <c r="DE13" s="417"/>
      <c r="DF13" s="417"/>
      <c r="DG13" s="417"/>
      <c r="DH13" s="417"/>
      <c r="DI13" s="418"/>
    </row>
    <row r="14" spans="1:119" ht="18.75" customHeight="1" thickBot="1">
      <c r="A14" s="119"/>
      <c r="B14" s="528"/>
      <c r="C14" s="529"/>
      <c r="D14" s="529"/>
      <c r="E14" s="529"/>
      <c r="F14" s="529"/>
      <c r="G14" s="529"/>
      <c r="H14" s="529"/>
      <c r="I14" s="529"/>
      <c r="J14" s="529"/>
      <c r="K14" s="530"/>
      <c r="L14" s="493" t="s">
        <v>140</v>
      </c>
      <c r="M14" s="546"/>
      <c r="N14" s="546"/>
      <c r="O14" s="546"/>
      <c r="P14" s="546"/>
      <c r="Q14" s="547"/>
      <c r="R14" s="506">
        <v>36830</v>
      </c>
      <c r="S14" s="507"/>
      <c r="T14" s="507"/>
      <c r="U14" s="507"/>
      <c r="V14" s="508"/>
      <c r="W14" s="510"/>
      <c r="X14" s="408"/>
      <c r="Y14" s="408"/>
      <c r="Z14" s="408"/>
      <c r="AA14" s="408"/>
      <c r="AB14" s="409"/>
      <c r="AC14" s="499">
        <v>9.1999999999999993</v>
      </c>
      <c r="AD14" s="500"/>
      <c r="AE14" s="500"/>
      <c r="AF14" s="500"/>
      <c r="AG14" s="501"/>
      <c r="AH14" s="499">
        <v>9.3000000000000007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141</v>
      </c>
      <c r="CE14" s="457"/>
      <c r="CF14" s="457"/>
      <c r="CG14" s="457"/>
      <c r="CH14" s="457"/>
      <c r="CI14" s="457"/>
      <c r="CJ14" s="457"/>
      <c r="CK14" s="457"/>
      <c r="CL14" s="457"/>
      <c r="CM14" s="457"/>
      <c r="CN14" s="457"/>
      <c r="CO14" s="457"/>
      <c r="CP14" s="457"/>
      <c r="CQ14" s="457"/>
      <c r="CR14" s="457"/>
      <c r="CS14" s="458"/>
      <c r="CT14" s="516" t="s">
        <v>133</v>
      </c>
      <c r="CU14" s="517"/>
      <c r="CV14" s="517"/>
      <c r="CW14" s="517"/>
      <c r="CX14" s="517"/>
      <c r="CY14" s="517"/>
      <c r="CZ14" s="517"/>
      <c r="DA14" s="518"/>
      <c r="DB14" s="516" t="s">
        <v>133</v>
      </c>
      <c r="DC14" s="517"/>
      <c r="DD14" s="517"/>
      <c r="DE14" s="517"/>
      <c r="DF14" s="517"/>
      <c r="DG14" s="517"/>
      <c r="DH14" s="517"/>
      <c r="DI14" s="518"/>
    </row>
    <row r="15" spans="1:119" ht="18.75" customHeight="1">
      <c r="A15" s="119"/>
      <c r="B15" s="528"/>
      <c r="C15" s="529"/>
      <c r="D15" s="529"/>
      <c r="E15" s="529"/>
      <c r="F15" s="529"/>
      <c r="G15" s="529"/>
      <c r="H15" s="529"/>
      <c r="I15" s="529"/>
      <c r="J15" s="529"/>
      <c r="K15" s="530"/>
      <c r="L15" s="128"/>
      <c r="M15" s="503" t="s">
        <v>134</v>
      </c>
      <c r="N15" s="504"/>
      <c r="O15" s="504"/>
      <c r="P15" s="504"/>
      <c r="Q15" s="505"/>
      <c r="R15" s="506">
        <v>36647</v>
      </c>
      <c r="S15" s="507"/>
      <c r="T15" s="507"/>
      <c r="U15" s="507"/>
      <c r="V15" s="508"/>
      <c r="W15" s="509" t="s">
        <v>142</v>
      </c>
      <c r="X15" s="405"/>
      <c r="Y15" s="405"/>
      <c r="Z15" s="405"/>
      <c r="AA15" s="405"/>
      <c r="AB15" s="406"/>
      <c r="AC15" s="372">
        <v>4338</v>
      </c>
      <c r="AD15" s="373"/>
      <c r="AE15" s="373"/>
      <c r="AF15" s="373"/>
      <c r="AG15" s="374"/>
      <c r="AH15" s="372">
        <v>4938</v>
      </c>
      <c r="AI15" s="373"/>
      <c r="AJ15" s="373"/>
      <c r="AK15" s="373"/>
      <c r="AL15" s="432"/>
      <c r="AM15" s="476"/>
      <c r="AN15" s="376"/>
      <c r="AO15" s="376"/>
      <c r="AP15" s="376"/>
      <c r="AQ15" s="376"/>
      <c r="AR15" s="376"/>
      <c r="AS15" s="376"/>
      <c r="AT15" s="377"/>
      <c r="AU15" s="477"/>
      <c r="AV15" s="478"/>
      <c r="AW15" s="478"/>
      <c r="AX15" s="478"/>
      <c r="AY15" s="445" t="s">
        <v>143</v>
      </c>
      <c r="AZ15" s="446"/>
      <c r="BA15" s="446"/>
      <c r="BB15" s="446"/>
      <c r="BC15" s="446"/>
      <c r="BD15" s="446"/>
      <c r="BE15" s="446"/>
      <c r="BF15" s="446"/>
      <c r="BG15" s="446"/>
      <c r="BH15" s="446"/>
      <c r="BI15" s="446"/>
      <c r="BJ15" s="446"/>
      <c r="BK15" s="446"/>
      <c r="BL15" s="446"/>
      <c r="BM15" s="447"/>
      <c r="BN15" s="448">
        <v>3958365</v>
      </c>
      <c r="BO15" s="449"/>
      <c r="BP15" s="449"/>
      <c r="BQ15" s="449"/>
      <c r="BR15" s="449"/>
      <c r="BS15" s="449"/>
      <c r="BT15" s="449"/>
      <c r="BU15" s="450"/>
      <c r="BV15" s="448">
        <v>3887311</v>
      </c>
      <c r="BW15" s="449"/>
      <c r="BX15" s="449"/>
      <c r="BY15" s="449"/>
      <c r="BZ15" s="449"/>
      <c r="CA15" s="449"/>
      <c r="CB15" s="449"/>
      <c r="CC15" s="450"/>
      <c r="CD15" s="519" t="s">
        <v>144</v>
      </c>
      <c r="CE15" s="520"/>
      <c r="CF15" s="520"/>
      <c r="CG15" s="520"/>
      <c r="CH15" s="520"/>
      <c r="CI15" s="520"/>
      <c r="CJ15" s="520"/>
      <c r="CK15" s="520"/>
      <c r="CL15" s="520"/>
      <c r="CM15" s="520"/>
      <c r="CN15" s="520"/>
      <c r="CO15" s="520"/>
      <c r="CP15" s="520"/>
      <c r="CQ15" s="520"/>
      <c r="CR15" s="520"/>
      <c r="CS15" s="521"/>
      <c r="CT15" s="129"/>
      <c r="CU15" s="130"/>
      <c r="CV15" s="130"/>
      <c r="CW15" s="130"/>
      <c r="CX15" s="130"/>
      <c r="CY15" s="130"/>
      <c r="CZ15" s="130"/>
      <c r="DA15" s="131"/>
      <c r="DB15" s="129"/>
      <c r="DC15" s="130"/>
      <c r="DD15" s="130"/>
      <c r="DE15" s="130"/>
      <c r="DF15" s="130"/>
      <c r="DG15" s="130"/>
      <c r="DH15" s="130"/>
      <c r="DI15" s="131"/>
    </row>
    <row r="16" spans="1:119" ht="18.75" customHeight="1">
      <c r="A16" s="119"/>
      <c r="B16" s="528"/>
      <c r="C16" s="529"/>
      <c r="D16" s="529"/>
      <c r="E16" s="529"/>
      <c r="F16" s="529"/>
      <c r="G16" s="529"/>
      <c r="H16" s="529"/>
      <c r="I16" s="529"/>
      <c r="J16" s="529"/>
      <c r="K16" s="530"/>
      <c r="L16" s="493" t="s">
        <v>145</v>
      </c>
      <c r="M16" s="494"/>
      <c r="N16" s="494"/>
      <c r="O16" s="494"/>
      <c r="P16" s="494"/>
      <c r="Q16" s="495"/>
      <c r="R16" s="496" t="s">
        <v>146</v>
      </c>
      <c r="S16" s="497"/>
      <c r="T16" s="497"/>
      <c r="U16" s="497"/>
      <c r="V16" s="498"/>
      <c r="W16" s="510"/>
      <c r="X16" s="408"/>
      <c r="Y16" s="408"/>
      <c r="Z16" s="408"/>
      <c r="AA16" s="408"/>
      <c r="AB16" s="409"/>
      <c r="AC16" s="499">
        <v>26.9</v>
      </c>
      <c r="AD16" s="500"/>
      <c r="AE16" s="500"/>
      <c r="AF16" s="500"/>
      <c r="AG16" s="501"/>
      <c r="AH16" s="499">
        <v>28.2</v>
      </c>
      <c r="AI16" s="500"/>
      <c r="AJ16" s="500"/>
      <c r="AK16" s="500"/>
      <c r="AL16" s="502"/>
      <c r="AM16" s="476"/>
      <c r="AN16" s="376"/>
      <c r="AO16" s="376"/>
      <c r="AP16" s="376"/>
      <c r="AQ16" s="376"/>
      <c r="AR16" s="376"/>
      <c r="AS16" s="376"/>
      <c r="AT16" s="377"/>
      <c r="AU16" s="477"/>
      <c r="AV16" s="478"/>
      <c r="AW16" s="478"/>
      <c r="AX16" s="478"/>
      <c r="AY16" s="433" t="s">
        <v>147</v>
      </c>
      <c r="AZ16" s="434"/>
      <c r="BA16" s="434"/>
      <c r="BB16" s="434"/>
      <c r="BC16" s="434"/>
      <c r="BD16" s="434"/>
      <c r="BE16" s="434"/>
      <c r="BF16" s="434"/>
      <c r="BG16" s="434"/>
      <c r="BH16" s="434"/>
      <c r="BI16" s="434"/>
      <c r="BJ16" s="434"/>
      <c r="BK16" s="434"/>
      <c r="BL16" s="434"/>
      <c r="BM16" s="435"/>
      <c r="BN16" s="419">
        <v>10928858</v>
      </c>
      <c r="BO16" s="420"/>
      <c r="BP16" s="420"/>
      <c r="BQ16" s="420"/>
      <c r="BR16" s="420"/>
      <c r="BS16" s="420"/>
      <c r="BT16" s="420"/>
      <c r="BU16" s="421"/>
      <c r="BV16" s="419">
        <v>10923183</v>
      </c>
      <c r="BW16" s="420"/>
      <c r="BX16" s="420"/>
      <c r="BY16" s="420"/>
      <c r="BZ16" s="420"/>
      <c r="CA16" s="420"/>
      <c r="CB16" s="420"/>
      <c r="CC16" s="421"/>
      <c r="CD16" s="132"/>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19"/>
      <c r="B17" s="531"/>
      <c r="C17" s="532"/>
      <c r="D17" s="532"/>
      <c r="E17" s="532"/>
      <c r="F17" s="532"/>
      <c r="G17" s="532"/>
      <c r="H17" s="532"/>
      <c r="I17" s="532"/>
      <c r="J17" s="532"/>
      <c r="K17" s="533"/>
      <c r="L17" s="133"/>
      <c r="M17" s="512" t="s">
        <v>148</v>
      </c>
      <c r="N17" s="513"/>
      <c r="O17" s="513"/>
      <c r="P17" s="513"/>
      <c r="Q17" s="514"/>
      <c r="R17" s="496" t="s">
        <v>146</v>
      </c>
      <c r="S17" s="497"/>
      <c r="T17" s="497"/>
      <c r="U17" s="497"/>
      <c r="V17" s="498"/>
      <c r="W17" s="509" t="s">
        <v>149</v>
      </c>
      <c r="X17" s="405"/>
      <c r="Y17" s="405"/>
      <c r="Z17" s="405"/>
      <c r="AA17" s="405"/>
      <c r="AB17" s="406"/>
      <c r="AC17" s="372">
        <v>10285</v>
      </c>
      <c r="AD17" s="373"/>
      <c r="AE17" s="373"/>
      <c r="AF17" s="373"/>
      <c r="AG17" s="374"/>
      <c r="AH17" s="372">
        <v>10937</v>
      </c>
      <c r="AI17" s="373"/>
      <c r="AJ17" s="373"/>
      <c r="AK17" s="373"/>
      <c r="AL17" s="432"/>
      <c r="AM17" s="476"/>
      <c r="AN17" s="376"/>
      <c r="AO17" s="376"/>
      <c r="AP17" s="376"/>
      <c r="AQ17" s="376"/>
      <c r="AR17" s="376"/>
      <c r="AS17" s="376"/>
      <c r="AT17" s="377"/>
      <c r="AU17" s="477"/>
      <c r="AV17" s="478"/>
      <c r="AW17" s="478"/>
      <c r="AX17" s="478"/>
      <c r="AY17" s="433" t="s">
        <v>150</v>
      </c>
      <c r="AZ17" s="434"/>
      <c r="BA17" s="434"/>
      <c r="BB17" s="434"/>
      <c r="BC17" s="434"/>
      <c r="BD17" s="434"/>
      <c r="BE17" s="434"/>
      <c r="BF17" s="434"/>
      <c r="BG17" s="434"/>
      <c r="BH17" s="434"/>
      <c r="BI17" s="434"/>
      <c r="BJ17" s="434"/>
      <c r="BK17" s="434"/>
      <c r="BL17" s="434"/>
      <c r="BM17" s="435"/>
      <c r="BN17" s="419">
        <v>4938414</v>
      </c>
      <c r="BO17" s="420"/>
      <c r="BP17" s="420"/>
      <c r="BQ17" s="420"/>
      <c r="BR17" s="420"/>
      <c r="BS17" s="420"/>
      <c r="BT17" s="420"/>
      <c r="BU17" s="421"/>
      <c r="BV17" s="419">
        <v>4846867</v>
      </c>
      <c r="BW17" s="420"/>
      <c r="BX17" s="420"/>
      <c r="BY17" s="420"/>
      <c r="BZ17" s="420"/>
      <c r="CA17" s="420"/>
      <c r="CB17" s="420"/>
      <c r="CC17" s="421"/>
      <c r="CD17" s="132"/>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19"/>
      <c r="B18" s="469" t="s">
        <v>151</v>
      </c>
      <c r="C18" s="470"/>
      <c r="D18" s="470"/>
      <c r="E18" s="471"/>
      <c r="F18" s="471"/>
      <c r="G18" s="471"/>
      <c r="H18" s="471"/>
      <c r="I18" s="471"/>
      <c r="J18" s="471"/>
      <c r="K18" s="471"/>
      <c r="L18" s="472">
        <v>291.2</v>
      </c>
      <c r="M18" s="472"/>
      <c r="N18" s="472"/>
      <c r="O18" s="472"/>
      <c r="P18" s="472"/>
      <c r="Q18" s="472"/>
      <c r="R18" s="473"/>
      <c r="S18" s="473"/>
      <c r="T18" s="473"/>
      <c r="U18" s="473"/>
      <c r="V18" s="474"/>
      <c r="W18" s="490"/>
      <c r="X18" s="491"/>
      <c r="Y18" s="491"/>
      <c r="Z18" s="491"/>
      <c r="AA18" s="491"/>
      <c r="AB18" s="515"/>
      <c r="AC18" s="389">
        <v>63.9</v>
      </c>
      <c r="AD18" s="390"/>
      <c r="AE18" s="390"/>
      <c r="AF18" s="390"/>
      <c r="AG18" s="475"/>
      <c r="AH18" s="389">
        <v>62.5</v>
      </c>
      <c r="AI18" s="390"/>
      <c r="AJ18" s="390"/>
      <c r="AK18" s="390"/>
      <c r="AL18" s="391"/>
      <c r="AM18" s="476"/>
      <c r="AN18" s="376"/>
      <c r="AO18" s="376"/>
      <c r="AP18" s="376"/>
      <c r="AQ18" s="376"/>
      <c r="AR18" s="376"/>
      <c r="AS18" s="376"/>
      <c r="AT18" s="377"/>
      <c r="AU18" s="477"/>
      <c r="AV18" s="478"/>
      <c r="AW18" s="478"/>
      <c r="AX18" s="478"/>
      <c r="AY18" s="433" t="s">
        <v>152</v>
      </c>
      <c r="AZ18" s="434"/>
      <c r="BA18" s="434"/>
      <c r="BB18" s="434"/>
      <c r="BC18" s="434"/>
      <c r="BD18" s="434"/>
      <c r="BE18" s="434"/>
      <c r="BF18" s="434"/>
      <c r="BG18" s="434"/>
      <c r="BH18" s="434"/>
      <c r="BI18" s="434"/>
      <c r="BJ18" s="434"/>
      <c r="BK18" s="434"/>
      <c r="BL18" s="434"/>
      <c r="BM18" s="435"/>
      <c r="BN18" s="419">
        <v>11231649</v>
      </c>
      <c r="BO18" s="420"/>
      <c r="BP18" s="420"/>
      <c r="BQ18" s="420"/>
      <c r="BR18" s="420"/>
      <c r="BS18" s="420"/>
      <c r="BT18" s="420"/>
      <c r="BU18" s="421"/>
      <c r="BV18" s="419">
        <v>11153687</v>
      </c>
      <c r="BW18" s="420"/>
      <c r="BX18" s="420"/>
      <c r="BY18" s="420"/>
      <c r="BZ18" s="420"/>
      <c r="CA18" s="420"/>
      <c r="CB18" s="420"/>
      <c r="CC18" s="421"/>
      <c r="CD18" s="132"/>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19"/>
      <c r="B19" s="469" t="s">
        <v>153</v>
      </c>
      <c r="C19" s="470"/>
      <c r="D19" s="470"/>
      <c r="E19" s="471"/>
      <c r="F19" s="471"/>
      <c r="G19" s="471"/>
      <c r="H19" s="471"/>
      <c r="I19" s="471"/>
      <c r="J19" s="471"/>
      <c r="K19" s="471"/>
      <c r="L19" s="479">
        <v>124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154</v>
      </c>
      <c r="AZ19" s="434"/>
      <c r="BA19" s="434"/>
      <c r="BB19" s="434"/>
      <c r="BC19" s="434"/>
      <c r="BD19" s="434"/>
      <c r="BE19" s="434"/>
      <c r="BF19" s="434"/>
      <c r="BG19" s="434"/>
      <c r="BH19" s="434"/>
      <c r="BI19" s="434"/>
      <c r="BJ19" s="434"/>
      <c r="BK19" s="434"/>
      <c r="BL19" s="434"/>
      <c r="BM19" s="435"/>
      <c r="BN19" s="419">
        <v>14514130</v>
      </c>
      <c r="BO19" s="420"/>
      <c r="BP19" s="420"/>
      <c r="BQ19" s="420"/>
      <c r="BR19" s="420"/>
      <c r="BS19" s="420"/>
      <c r="BT19" s="420"/>
      <c r="BU19" s="421"/>
      <c r="BV19" s="419">
        <v>14830679</v>
      </c>
      <c r="BW19" s="420"/>
      <c r="BX19" s="420"/>
      <c r="BY19" s="420"/>
      <c r="BZ19" s="420"/>
      <c r="CA19" s="420"/>
      <c r="CB19" s="420"/>
      <c r="CC19" s="421"/>
      <c r="CD19" s="132"/>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19"/>
      <c r="B20" s="469" t="s">
        <v>155</v>
      </c>
      <c r="C20" s="470"/>
      <c r="D20" s="470"/>
      <c r="E20" s="471"/>
      <c r="F20" s="471"/>
      <c r="G20" s="471"/>
      <c r="H20" s="471"/>
      <c r="I20" s="471"/>
      <c r="J20" s="471"/>
      <c r="K20" s="471"/>
      <c r="L20" s="479">
        <v>14749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32"/>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19"/>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32"/>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19"/>
      <c r="B22" s="395" t="s">
        <v>157</v>
      </c>
      <c r="C22" s="396"/>
      <c r="D22" s="397"/>
      <c r="E22" s="404" t="s">
        <v>1</v>
      </c>
      <c r="F22" s="405"/>
      <c r="G22" s="405"/>
      <c r="H22" s="405"/>
      <c r="I22" s="405"/>
      <c r="J22" s="405"/>
      <c r="K22" s="406"/>
      <c r="L22" s="404" t="s">
        <v>158</v>
      </c>
      <c r="M22" s="405"/>
      <c r="N22" s="405"/>
      <c r="O22" s="405"/>
      <c r="P22" s="406"/>
      <c r="Q22" s="410" t="s">
        <v>159</v>
      </c>
      <c r="R22" s="411"/>
      <c r="S22" s="411"/>
      <c r="T22" s="411"/>
      <c r="U22" s="411"/>
      <c r="V22" s="412"/>
      <c r="W22" s="461" t="s">
        <v>160</v>
      </c>
      <c r="X22" s="396"/>
      <c r="Y22" s="397"/>
      <c r="Z22" s="404" t="s">
        <v>1</v>
      </c>
      <c r="AA22" s="405"/>
      <c r="AB22" s="405"/>
      <c r="AC22" s="405"/>
      <c r="AD22" s="405"/>
      <c r="AE22" s="405"/>
      <c r="AF22" s="405"/>
      <c r="AG22" s="406"/>
      <c r="AH22" s="422" t="s">
        <v>161</v>
      </c>
      <c r="AI22" s="405"/>
      <c r="AJ22" s="405"/>
      <c r="AK22" s="405"/>
      <c r="AL22" s="406"/>
      <c r="AM22" s="422" t="s">
        <v>162</v>
      </c>
      <c r="AN22" s="423"/>
      <c r="AO22" s="423"/>
      <c r="AP22" s="423"/>
      <c r="AQ22" s="423"/>
      <c r="AR22" s="424"/>
      <c r="AS22" s="410" t="s">
        <v>159</v>
      </c>
      <c r="AT22" s="411"/>
      <c r="AU22" s="411"/>
      <c r="AV22" s="411"/>
      <c r="AW22" s="411"/>
      <c r="AX22" s="428"/>
      <c r="AY22" s="445" t="s">
        <v>163</v>
      </c>
      <c r="AZ22" s="446"/>
      <c r="BA22" s="446"/>
      <c r="BB22" s="446"/>
      <c r="BC22" s="446"/>
      <c r="BD22" s="446"/>
      <c r="BE22" s="446"/>
      <c r="BF22" s="446"/>
      <c r="BG22" s="446"/>
      <c r="BH22" s="446"/>
      <c r="BI22" s="446"/>
      <c r="BJ22" s="446"/>
      <c r="BK22" s="446"/>
      <c r="BL22" s="446"/>
      <c r="BM22" s="447"/>
      <c r="BN22" s="448">
        <v>26745644</v>
      </c>
      <c r="BO22" s="449"/>
      <c r="BP22" s="449"/>
      <c r="BQ22" s="449"/>
      <c r="BR22" s="449"/>
      <c r="BS22" s="449"/>
      <c r="BT22" s="449"/>
      <c r="BU22" s="450"/>
      <c r="BV22" s="448">
        <v>27595250</v>
      </c>
      <c r="BW22" s="449"/>
      <c r="BX22" s="449"/>
      <c r="BY22" s="449"/>
      <c r="BZ22" s="449"/>
      <c r="CA22" s="449"/>
      <c r="CB22" s="449"/>
      <c r="CC22" s="450"/>
      <c r="CD22" s="132"/>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19"/>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164</v>
      </c>
      <c r="AZ23" s="434"/>
      <c r="BA23" s="434"/>
      <c r="BB23" s="434"/>
      <c r="BC23" s="434"/>
      <c r="BD23" s="434"/>
      <c r="BE23" s="434"/>
      <c r="BF23" s="434"/>
      <c r="BG23" s="434"/>
      <c r="BH23" s="434"/>
      <c r="BI23" s="434"/>
      <c r="BJ23" s="434"/>
      <c r="BK23" s="434"/>
      <c r="BL23" s="434"/>
      <c r="BM23" s="435"/>
      <c r="BN23" s="419">
        <v>22718043</v>
      </c>
      <c r="BO23" s="420"/>
      <c r="BP23" s="420"/>
      <c r="BQ23" s="420"/>
      <c r="BR23" s="420"/>
      <c r="BS23" s="420"/>
      <c r="BT23" s="420"/>
      <c r="BU23" s="421"/>
      <c r="BV23" s="419">
        <v>23356949</v>
      </c>
      <c r="BW23" s="420"/>
      <c r="BX23" s="420"/>
      <c r="BY23" s="420"/>
      <c r="BZ23" s="420"/>
      <c r="CA23" s="420"/>
      <c r="CB23" s="420"/>
      <c r="CC23" s="421"/>
      <c r="CD23" s="132"/>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19"/>
      <c r="B24" s="398"/>
      <c r="C24" s="399"/>
      <c r="D24" s="400"/>
      <c r="E24" s="375" t="s">
        <v>165</v>
      </c>
      <c r="F24" s="376"/>
      <c r="G24" s="376"/>
      <c r="H24" s="376"/>
      <c r="I24" s="376"/>
      <c r="J24" s="376"/>
      <c r="K24" s="377"/>
      <c r="L24" s="372">
        <v>1</v>
      </c>
      <c r="M24" s="373"/>
      <c r="N24" s="373"/>
      <c r="O24" s="373"/>
      <c r="P24" s="374"/>
      <c r="Q24" s="372">
        <v>7047</v>
      </c>
      <c r="R24" s="373"/>
      <c r="S24" s="373"/>
      <c r="T24" s="373"/>
      <c r="U24" s="373"/>
      <c r="V24" s="374"/>
      <c r="W24" s="462"/>
      <c r="X24" s="399"/>
      <c r="Y24" s="400"/>
      <c r="Z24" s="375" t="s">
        <v>166</v>
      </c>
      <c r="AA24" s="376"/>
      <c r="AB24" s="376"/>
      <c r="AC24" s="376"/>
      <c r="AD24" s="376"/>
      <c r="AE24" s="376"/>
      <c r="AF24" s="376"/>
      <c r="AG24" s="377"/>
      <c r="AH24" s="372">
        <v>355</v>
      </c>
      <c r="AI24" s="373"/>
      <c r="AJ24" s="373"/>
      <c r="AK24" s="373"/>
      <c r="AL24" s="374"/>
      <c r="AM24" s="372">
        <v>1153040</v>
      </c>
      <c r="AN24" s="373"/>
      <c r="AO24" s="373"/>
      <c r="AP24" s="373"/>
      <c r="AQ24" s="373"/>
      <c r="AR24" s="374"/>
      <c r="AS24" s="372">
        <v>3248</v>
      </c>
      <c r="AT24" s="373"/>
      <c r="AU24" s="373"/>
      <c r="AV24" s="373"/>
      <c r="AW24" s="373"/>
      <c r="AX24" s="432"/>
      <c r="AY24" s="392" t="s">
        <v>167</v>
      </c>
      <c r="AZ24" s="393"/>
      <c r="BA24" s="393"/>
      <c r="BB24" s="393"/>
      <c r="BC24" s="393"/>
      <c r="BD24" s="393"/>
      <c r="BE24" s="393"/>
      <c r="BF24" s="393"/>
      <c r="BG24" s="393"/>
      <c r="BH24" s="393"/>
      <c r="BI24" s="393"/>
      <c r="BJ24" s="393"/>
      <c r="BK24" s="393"/>
      <c r="BL24" s="393"/>
      <c r="BM24" s="394"/>
      <c r="BN24" s="419">
        <v>19827995</v>
      </c>
      <c r="BO24" s="420"/>
      <c r="BP24" s="420"/>
      <c r="BQ24" s="420"/>
      <c r="BR24" s="420"/>
      <c r="BS24" s="420"/>
      <c r="BT24" s="420"/>
      <c r="BU24" s="421"/>
      <c r="BV24" s="419">
        <v>20158243</v>
      </c>
      <c r="BW24" s="420"/>
      <c r="BX24" s="420"/>
      <c r="BY24" s="420"/>
      <c r="BZ24" s="420"/>
      <c r="CA24" s="420"/>
      <c r="CB24" s="420"/>
      <c r="CC24" s="421"/>
      <c r="CD24" s="132"/>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19"/>
      <c r="B25" s="398"/>
      <c r="C25" s="399"/>
      <c r="D25" s="400"/>
      <c r="E25" s="375" t="s">
        <v>168</v>
      </c>
      <c r="F25" s="376"/>
      <c r="G25" s="376"/>
      <c r="H25" s="376"/>
      <c r="I25" s="376"/>
      <c r="J25" s="376"/>
      <c r="K25" s="377"/>
      <c r="L25" s="372">
        <v>2</v>
      </c>
      <c r="M25" s="373"/>
      <c r="N25" s="373"/>
      <c r="O25" s="373"/>
      <c r="P25" s="374"/>
      <c r="Q25" s="372">
        <v>6318</v>
      </c>
      <c r="R25" s="373"/>
      <c r="S25" s="373"/>
      <c r="T25" s="373"/>
      <c r="U25" s="373"/>
      <c r="V25" s="374"/>
      <c r="W25" s="462"/>
      <c r="X25" s="399"/>
      <c r="Y25" s="400"/>
      <c r="Z25" s="375" t="s">
        <v>169</v>
      </c>
      <c r="AA25" s="376"/>
      <c r="AB25" s="376"/>
      <c r="AC25" s="376"/>
      <c r="AD25" s="376"/>
      <c r="AE25" s="376"/>
      <c r="AF25" s="376"/>
      <c r="AG25" s="377"/>
      <c r="AH25" s="372">
        <v>65</v>
      </c>
      <c r="AI25" s="373"/>
      <c r="AJ25" s="373"/>
      <c r="AK25" s="373"/>
      <c r="AL25" s="374"/>
      <c r="AM25" s="372">
        <v>192075</v>
      </c>
      <c r="AN25" s="373"/>
      <c r="AO25" s="373"/>
      <c r="AP25" s="373"/>
      <c r="AQ25" s="373"/>
      <c r="AR25" s="374"/>
      <c r="AS25" s="372">
        <v>2955</v>
      </c>
      <c r="AT25" s="373"/>
      <c r="AU25" s="373"/>
      <c r="AV25" s="373"/>
      <c r="AW25" s="373"/>
      <c r="AX25" s="432"/>
      <c r="AY25" s="445" t="s">
        <v>170</v>
      </c>
      <c r="AZ25" s="446"/>
      <c r="BA25" s="446"/>
      <c r="BB25" s="446"/>
      <c r="BC25" s="446"/>
      <c r="BD25" s="446"/>
      <c r="BE25" s="446"/>
      <c r="BF25" s="446"/>
      <c r="BG25" s="446"/>
      <c r="BH25" s="446"/>
      <c r="BI25" s="446"/>
      <c r="BJ25" s="446"/>
      <c r="BK25" s="446"/>
      <c r="BL25" s="446"/>
      <c r="BM25" s="447"/>
      <c r="BN25" s="448">
        <v>8180050</v>
      </c>
      <c r="BO25" s="449"/>
      <c r="BP25" s="449"/>
      <c r="BQ25" s="449"/>
      <c r="BR25" s="449"/>
      <c r="BS25" s="449"/>
      <c r="BT25" s="449"/>
      <c r="BU25" s="450"/>
      <c r="BV25" s="448">
        <v>2875607</v>
      </c>
      <c r="BW25" s="449"/>
      <c r="BX25" s="449"/>
      <c r="BY25" s="449"/>
      <c r="BZ25" s="449"/>
      <c r="CA25" s="449"/>
      <c r="CB25" s="449"/>
      <c r="CC25" s="450"/>
      <c r="CD25" s="132"/>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19"/>
      <c r="B26" s="398"/>
      <c r="C26" s="399"/>
      <c r="D26" s="400"/>
      <c r="E26" s="375" t="s">
        <v>171</v>
      </c>
      <c r="F26" s="376"/>
      <c r="G26" s="376"/>
      <c r="H26" s="376"/>
      <c r="I26" s="376"/>
      <c r="J26" s="376"/>
      <c r="K26" s="377"/>
      <c r="L26" s="372">
        <v>1</v>
      </c>
      <c r="M26" s="373"/>
      <c r="N26" s="373"/>
      <c r="O26" s="373"/>
      <c r="P26" s="374"/>
      <c r="Q26" s="372">
        <v>5529</v>
      </c>
      <c r="R26" s="373"/>
      <c r="S26" s="373"/>
      <c r="T26" s="373"/>
      <c r="U26" s="373"/>
      <c r="V26" s="374"/>
      <c r="W26" s="462"/>
      <c r="X26" s="399"/>
      <c r="Y26" s="400"/>
      <c r="Z26" s="375" t="s">
        <v>172</v>
      </c>
      <c r="AA26" s="430"/>
      <c r="AB26" s="430"/>
      <c r="AC26" s="430"/>
      <c r="AD26" s="430"/>
      <c r="AE26" s="430"/>
      <c r="AF26" s="430"/>
      <c r="AG26" s="431"/>
      <c r="AH26" s="372" t="s">
        <v>173</v>
      </c>
      <c r="AI26" s="373"/>
      <c r="AJ26" s="373"/>
      <c r="AK26" s="373"/>
      <c r="AL26" s="374"/>
      <c r="AM26" s="372" t="s">
        <v>174</v>
      </c>
      <c r="AN26" s="373"/>
      <c r="AO26" s="373"/>
      <c r="AP26" s="373"/>
      <c r="AQ26" s="373"/>
      <c r="AR26" s="374"/>
      <c r="AS26" s="372" t="s">
        <v>174</v>
      </c>
      <c r="AT26" s="373"/>
      <c r="AU26" s="373"/>
      <c r="AV26" s="373"/>
      <c r="AW26" s="373"/>
      <c r="AX26" s="432"/>
      <c r="AY26" s="459" t="s">
        <v>175</v>
      </c>
      <c r="AZ26" s="379"/>
      <c r="BA26" s="379"/>
      <c r="BB26" s="379"/>
      <c r="BC26" s="379"/>
      <c r="BD26" s="379"/>
      <c r="BE26" s="379"/>
      <c r="BF26" s="379"/>
      <c r="BG26" s="379"/>
      <c r="BH26" s="379"/>
      <c r="BI26" s="379"/>
      <c r="BJ26" s="379"/>
      <c r="BK26" s="379"/>
      <c r="BL26" s="379"/>
      <c r="BM26" s="460"/>
      <c r="BN26" s="419" t="s">
        <v>174</v>
      </c>
      <c r="BO26" s="420"/>
      <c r="BP26" s="420"/>
      <c r="BQ26" s="420"/>
      <c r="BR26" s="420"/>
      <c r="BS26" s="420"/>
      <c r="BT26" s="420"/>
      <c r="BU26" s="421"/>
      <c r="BV26" s="419" t="s">
        <v>174</v>
      </c>
      <c r="BW26" s="420"/>
      <c r="BX26" s="420"/>
      <c r="BY26" s="420"/>
      <c r="BZ26" s="420"/>
      <c r="CA26" s="420"/>
      <c r="CB26" s="420"/>
      <c r="CC26" s="421"/>
      <c r="CD26" s="132"/>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19"/>
      <c r="B27" s="398"/>
      <c r="C27" s="399"/>
      <c r="D27" s="400"/>
      <c r="E27" s="375" t="s">
        <v>176</v>
      </c>
      <c r="F27" s="376"/>
      <c r="G27" s="376"/>
      <c r="H27" s="376"/>
      <c r="I27" s="376"/>
      <c r="J27" s="376"/>
      <c r="K27" s="377"/>
      <c r="L27" s="372">
        <v>1</v>
      </c>
      <c r="M27" s="373"/>
      <c r="N27" s="373"/>
      <c r="O27" s="373"/>
      <c r="P27" s="374"/>
      <c r="Q27" s="372">
        <v>4200</v>
      </c>
      <c r="R27" s="373"/>
      <c r="S27" s="373"/>
      <c r="T27" s="373"/>
      <c r="U27" s="373"/>
      <c r="V27" s="374"/>
      <c r="W27" s="462"/>
      <c r="X27" s="399"/>
      <c r="Y27" s="400"/>
      <c r="Z27" s="375" t="s">
        <v>177</v>
      </c>
      <c r="AA27" s="376"/>
      <c r="AB27" s="376"/>
      <c r="AC27" s="376"/>
      <c r="AD27" s="376"/>
      <c r="AE27" s="376"/>
      <c r="AF27" s="376"/>
      <c r="AG27" s="377"/>
      <c r="AH27" s="372">
        <v>3</v>
      </c>
      <c r="AI27" s="373"/>
      <c r="AJ27" s="373"/>
      <c r="AK27" s="373"/>
      <c r="AL27" s="374"/>
      <c r="AM27" s="372">
        <v>11808</v>
      </c>
      <c r="AN27" s="373"/>
      <c r="AO27" s="373"/>
      <c r="AP27" s="373"/>
      <c r="AQ27" s="373"/>
      <c r="AR27" s="374"/>
      <c r="AS27" s="372">
        <v>3936</v>
      </c>
      <c r="AT27" s="373"/>
      <c r="AU27" s="373"/>
      <c r="AV27" s="373"/>
      <c r="AW27" s="373"/>
      <c r="AX27" s="432"/>
      <c r="AY27" s="456" t="s">
        <v>178</v>
      </c>
      <c r="AZ27" s="457"/>
      <c r="BA27" s="457"/>
      <c r="BB27" s="457"/>
      <c r="BC27" s="457"/>
      <c r="BD27" s="457"/>
      <c r="BE27" s="457"/>
      <c r="BF27" s="457"/>
      <c r="BG27" s="457"/>
      <c r="BH27" s="457"/>
      <c r="BI27" s="457"/>
      <c r="BJ27" s="457"/>
      <c r="BK27" s="457"/>
      <c r="BL27" s="457"/>
      <c r="BM27" s="458"/>
      <c r="BN27" s="453">
        <v>805996</v>
      </c>
      <c r="BO27" s="454"/>
      <c r="BP27" s="454"/>
      <c r="BQ27" s="454"/>
      <c r="BR27" s="454"/>
      <c r="BS27" s="454"/>
      <c r="BT27" s="454"/>
      <c r="BU27" s="455"/>
      <c r="BV27" s="453">
        <v>804362</v>
      </c>
      <c r="BW27" s="454"/>
      <c r="BX27" s="454"/>
      <c r="BY27" s="454"/>
      <c r="BZ27" s="454"/>
      <c r="CA27" s="454"/>
      <c r="CB27" s="454"/>
      <c r="CC27" s="455"/>
      <c r="CD27" s="134"/>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19"/>
      <c r="B28" s="398"/>
      <c r="C28" s="399"/>
      <c r="D28" s="400"/>
      <c r="E28" s="375" t="s">
        <v>179</v>
      </c>
      <c r="F28" s="376"/>
      <c r="G28" s="376"/>
      <c r="H28" s="376"/>
      <c r="I28" s="376"/>
      <c r="J28" s="376"/>
      <c r="K28" s="377"/>
      <c r="L28" s="372">
        <v>1</v>
      </c>
      <c r="M28" s="373"/>
      <c r="N28" s="373"/>
      <c r="O28" s="373"/>
      <c r="P28" s="374"/>
      <c r="Q28" s="372">
        <v>3650</v>
      </c>
      <c r="R28" s="373"/>
      <c r="S28" s="373"/>
      <c r="T28" s="373"/>
      <c r="U28" s="373"/>
      <c r="V28" s="374"/>
      <c r="W28" s="462"/>
      <c r="X28" s="399"/>
      <c r="Y28" s="400"/>
      <c r="Z28" s="375" t="s">
        <v>180</v>
      </c>
      <c r="AA28" s="376"/>
      <c r="AB28" s="376"/>
      <c r="AC28" s="376"/>
      <c r="AD28" s="376"/>
      <c r="AE28" s="376"/>
      <c r="AF28" s="376"/>
      <c r="AG28" s="377"/>
      <c r="AH28" s="372" t="s">
        <v>174</v>
      </c>
      <c r="AI28" s="373"/>
      <c r="AJ28" s="373"/>
      <c r="AK28" s="373"/>
      <c r="AL28" s="374"/>
      <c r="AM28" s="372" t="s">
        <v>174</v>
      </c>
      <c r="AN28" s="373"/>
      <c r="AO28" s="373"/>
      <c r="AP28" s="373"/>
      <c r="AQ28" s="373"/>
      <c r="AR28" s="374"/>
      <c r="AS28" s="372" t="s">
        <v>174</v>
      </c>
      <c r="AT28" s="373"/>
      <c r="AU28" s="373"/>
      <c r="AV28" s="373"/>
      <c r="AW28" s="373"/>
      <c r="AX28" s="432"/>
      <c r="AY28" s="436" t="s">
        <v>181</v>
      </c>
      <c r="AZ28" s="437"/>
      <c r="BA28" s="437"/>
      <c r="BB28" s="438"/>
      <c r="BC28" s="445" t="s">
        <v>45</v>
      </c>
      <c r="BD28" s="446"/>
      <c r="BE28" s="446"/>
      <c r="BF28" s="446"/>
      <c r="BG28" s="446"/>
      <c r="BH28" s="446"/>
      <c r="BI28" s="446"/>
      <c r="BJ28" s="446"/>
      <c r="BK28" s="446"/>
      <c r="BL28" s="446"/>
      <c r="BM28" s="447"/>
      <c r="BN28" s="448">
        <v>3024192</v>
      </c>
      <c r="BO28" s="449"/>
      <c r="BP28" s="449"/>
      <c r="BQ28" s="449"/>
      <c r="BR28" s="449"/>
      <c r="BS28" s="449"/>
      <c r="BT28" s="449"/>
      <c r="BU28" s="450"/>
      <c r="BV28" s="448">
        <v>2952250</v>
      </c>
      <c r="BW28" s="449"/>
      <c r="BX28" s="449"/>
      <c r="BY28" s="449"/>
      <c r="BZ28" s="449"/>
      <c r="CA28" s="449"/>
      <c r="CB28" s="449"/>
      <c r="CC28" s="450"/>
      <c r="CD28" s="132"/>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19"/>
      <c r="B29" s="398"/>
      <c r="C29" s="399"/>
      <c r="D29" s="400"/>
      <c r="E29" s="375" t="s">
        <v>182</v>
      </c>
      <c r="F29" s="376"/>
      <c r="G29" s="376"/>
      <c r="H29" s="376"/>
      <c r="I29" s="376"/>
      <c r="J29" s="376"/>
      <c r="K29" s="377"/>
      <c r="L29" s="372">
        <v>16</v>
      </c>
      <c r="M29" s="373"/>
      <c r="N29" s="373"/>
      <c r="O29" s="373"/>
      <c r="P29" s="374"/>
      <c r="Q29" s="372">
        <v>3400</v>
      </c>
      <c r="R29" s="373"/>
      <c r="S29" s="373"/>
      <c r="T29" s="373"/>
      <c r="U29" s="373"/>
      <c r="V29" s="374"/>
      <c r="W29" s="463"/>
      <c r="X29" s="464"/>
      <c r="Y29" s="465"/>
      <c r="Z29" s="375" t="s">
        <v>183</v>
      </c>
      <c r="AA29" s="376"/>
      <c r="AB29" s="376"/>
      <c r="AC29" s="376"/>
      <c r="AD29" s="376"/>
      <c r="AE29" s="376"/>
      <c r="AF29" s="376"/>
      <c r="AG29" s="377"/>
      <c r="AH29" s="372">
        <v>358</v>
      </c>
      <c r="AI29" s="373"/>
      <c r="AJ29" s="373"/>
      <c r="AK29" s="373"/>
      <c r="AL29" s="374"/>
      <c r="AM29" s="372">
        <v>1164848</v>
      </c>
      <c r="AN29" s="373"/>
      <c r="AO29" s="373"/>
      <c r="AP29" s="373"/>
      <c r="AQ29" s="373"/>
      <c r="AR29" s="374"/>
      <c r="AS29" s="372">
        <v>3254</v>
      </c>
      <c r="AT29" s="373"/>
      <c r="AU29" s="373"/>
      <c r="AV29" s="373"/>
      <c r="AW29" s="373"/>
      <c r="AX29" s="432"/>
      <c r="AY29" s="439"/>
      <c r="AZ29" s="440"/>
      <c r="BA29" s="440"/>
      <c r="BB29" s="441"/>
      <c r="BC29" s="433" t="s">
        <v>184</v>
      </c>
      <c r="BD29" s="434"/>
      <c r="BE29" s="434"/>
      <c r="BF29" s="434"/>
      <c r="BG29" s="434"/>
      <c r="BH29" s="434"/>
      <c r="BI29" s="434"/>
      <c r="BJ29" s="434"/>
      <c r="BK29" s="434"/>
      <c r="BL29" s="434"/>
      <c r="BM29" s="435"/>
      <c r="BN29" s="419">
        <v>1126139</v>
      </c>
      <c r="BO29" s="420"/>
      <c r="BP29" s="420"/>
      <c r="BQ29" s="420"/>
      <c r="BR29" s="420"/>
      <c r="BS29" s="420"/>
      <c r="BT29" s="420"/>
      <c r="BU29" s="421"/>
      <c r="BV29" s="419">
        <v>1106139</v>
      </c>
      <c r="BW29" s="420"/>
      <c r="BX29" s="420"/>
      <c r="BY29" s="420"/>
      <c r="BZ29" s="420"/>
      <c r="CA29" s="420"/>
      <c r="CB29" s="420"/>
      <c r="CC29" s="421"/>
      <c r="CD29" s="134"/>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19"/>
      <c r="B30" s="401"/>
      <c r="C30" s="402"/>
      <c r="D30" s="403"/>
      <c r="E30" s="380"/>
      <c r="F30" s="381"/>
      <c r="G30" s="381"/>
      <c r="H30" s="381"/>
      <c r="I30" s="381"/>
      <c r="J30" s="381"/>
      <c r="K30" s="382"/>
      <c r="L30" s="383"/>
      <c r="M30" s="384"/>
      <c r="N30" s="384"/>
      <c r="O30" s="384"/>
      <c r="P30" s="385"/>
      <c r="Q30" s="383"/>
      <c r="R30" s="384"/>
      <c r="S30" s="384"/>
      <c r="T30" s="384"/>
      <c r="U30" s="384"/>
      <c r="V30" s="385"/>
      <c r="W30" s="386" t="s">
        <v>185</v>
      </c>
      <c r="X30" s="387"/>
      <c r="Y30" s="387"/>
      <c r="Z30" s="387"/>
      <c r="AA30" s="387"/>
      <c r="AB30" s="387"/>
      <c r="AC30" s="387"/>
      <c r="AD30" s="387"/>
      <c r="AE30" s="387"/>
      <c r="AF30" s="387"/>
      <c r="AG30" s="388"/>
      <c r="AH30" s="389">
        <v>100.3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47</v>
      </c>
      <c r="BD30" s="393"/>
      <c r="BE30" s="393"/>
      <c r="BF30" s="393"/>
      <c r="BG30" s="393"/>
      <c r="BH30" s="393"/>
      <c r="BI30" s="393"/>
      <c r="BJ30" s="393"/>
      <c r="BK30" s="393"/>
      <c r="BL30" s="393"/>
      <c r="BM30" s="394"/>
      <c r="BN30" s="453">
        <v>5195348</v>
      </c>
      <c r="BO30" s="454"/>
      <c r="BP30" s="454"/>
      <c r="BQ30" s="454"/>
      <c r="BR30" s="454"/>
      <c r="BS30" s="454"/>
      <c r="BT30" s="454"/>
      <c r="BU30" s="455"/>
      <c r="BV30" s="453">
        <v>5147853</v>
      </c>
      <c r="BW30" s="454"/>
      <c r="BX30" s="454"/>
      <c r="BY30" s="454"/>
      <c r="BZ30" s="454"/>
      <c r="CA30" s="454"/>
      <c r="CB30" s="454"/>
      <c r="CC30" s="455"/>
      <c r="CD30" s="135"/>
      <c r="CE30" s="136"/>
      <c r="CF30" s="136"/>
      <c r="CG30" s="136"/>
      <c r="CH30" s="136"/>
      <c r="CI30" s="136"/>
      <c r="CJ30" s="136"/>
      <c r="CK30" s="136"/>
      <c r="CL30" s="136"/>
      <c r="CM30" s="136"/>
      <c r="CN30" s="136"/>
      <c r="CO30" s="136"/>
      <c r="CP30" s="136"/>
      <c r="CQ30" s="136"/>
      <c r="CR30" s="136"/>
      <c r="CS30" s="137"/>
      <c r="CT30" s="138"/>
      <c r="CU30" s="139"/>
      <c r="CV30" s="139"/>
      <c r="CW30" s="139"/>
      <c r="CX30" s="139"/>
      <c r="CY30" s="139"/>
      <c r="CZ30" s="139"/>
      <c r="DA30" s="140"/>
      <c r="DB30" s="138"/>
      <c r="DC30" s="139"/>
      <c r="DD30" s="139"/>
      <c r="DE30" s="139"/>
      <c r="DF30" s="139"/>
      <c r="DG30" s="139"/>
      <c r="DH30" s="139"/>
      <c r="DI30" s="140"/>
    </row>
    <row r="31" spans="1:113" ht="13.5" customHeight="1">
      <c r="A31" s="119"/>
      <c r="B31" s="141"/>
      <c r="DI31" s="142"/>
    </row>
    <row r="32" spans="1:113" ht="13.5" customHeight="1">
      <c r="A32" s="119"/>
      <c r="B32" s="143"/>
      <c r="C32" s="378" t="s">
        <v>186</v>
      </c>
      <c r="D32" s="378"/>
      <c r="E32" s="378"/>
      <c r="F32" s="378"/>
      <c r="G32" s="378"/>
      <c r="H32" s="378"/>
      <c r="I32" s="378"/>
      <c r="J32" s="378"/>
      <c r="K32" s="378"/>
      <c r="L32" s="378"/>
      <c r="M32" s="378"/>
      <c r="N32" s="378"/>
      <c r="O32" s="378"/>
      <c r="P32" s="378"/>
      <c r="Q32" s="378"/>
      <c r="R32" s="378"/>
      <c r="S32" s="378"/>
      <c r="U32" s="379" t="s">
        <v>187</v>
      </c>
      <c r="V32" s="379"/>
      <c r="W32" s="379"/>
      <c r="X32" s="379"/>
      <c r="Y32" s="379"/>
      <c r="Z32" s="379"/>
      <c r="AA32" s="379"/>
      <c r="AB32" s="379"/>
      <c r="AC32" s="379"/>
      <c r="AD32" s="379"/>
      <c r="AE32" s="379"/>
      <c r="AF32" s="379"/>
      <c r="AG32" s="379"/>
      <c r="AH32" s="379"/>
      <c r="AI32" s="379"/>
      <c r="AJ32" s="379"/>
      <c r="AK32" s="379"/>
      <c r="AM32" s="379" t="s">
        <v>188</v>
      </c>
      <c r="AN32" s="379"/>
      <c r="AO32" s="379"/>
      <c r="AP32" s="379"/>
      <c r="AQ32" s="379"/>
      <c r="AR32" s="379"/>
      <c r="AS32" s="379"/>
      <c r="AT32" s="379"/>
      <c r="AU32" s="379"/>
      <c r="AV32" s="379"/>
      <c r="AW32" s="379"/>
      <c r="AX32" s="379"/>
      <c r="AY32" s="379"/>
      <c r="AZ32" s="379"/>
      <c r="BA32" s="379"/>
      <c r="BB32" s="379"/>
      <c r="BC32" s="379"/>
      <c r="BE32" s="379" t="s">
        <v>189</v>
      </c>
      <c r="BF32" s="379"/>
      <c r="BG32" s="379"/>
      <c r="BH32" s="379"/>
      <c r="BI32" s="379"/>
      <c r="BJ32" s="379"/>
      <c r="BK32" s="379"/>
      <c r="BL32" s="379"/>
      <c r="BM32" s="379"/>
      <c r="BN32" s="379"/>
      <c r="BO32" s="379"/>
      <c r="BP32" s="379"/>
      <c r="BQ32" s="379"/>
      <c r="BR32" s="379"/>
      <c r="BS32" s="379"/>
      <c r="BT32" s="379"/>
      <c r="BU32" s="379"/>
      <c r="BW32" s="379" t="s">
        <v>190</v>
      </c>
      <c r="BX32" s="379"/>
      <c r="BY32" s="379"/>
      <c r="BZ32" s="379"/>
      <c r="CA32" s="379"/>
      <c r="CB32" s="379"/>
      <c r="CC32" s="379"/>
      <c r="CD32" s="379"/>
      <c r="CE32" s="379"/>
      <c r="CF32" s="379"/>
      <c r="CG32" s="379"/>
      <c r="CH32" s="379"/>
      <c r="CI32" s="379"/>
      <c r="CJ32" s="379"/>
      <c r="CK32" s="379"/>
      <c r="CL32" s="379"/>
      <c r="CM32" s="379"/>
      <c r="CO32" s="379" t="s">
        <v>191</v>
      </c>
      <c r="CP32" s="379"/>
      <c r="CQ32" s="379"/>
      <c r="CR32" s="379"/>
      <c r="CS32" s="379"/>
      <c r="CT32" s="379"/>
      <c r="CU32" s="379"/>
      <c r="CV32" s="379"/>
      <c r="CW32" s="379"/>
      <c r="CX32" s="379"/>
      <c r="CY32" s="379"/>
      <c r="CZ32" s="379"/>
      <c r="DA32" s="379"/>
      <c r="DB32" s="379"/>
      <c r="DC32" s="379"/>
      <c r="DD32" s="379"/>
      <c r="DE32" s="379"/>
      <c r="DI32" s="142"/>
    </row>
    <row r="33" spans="1:113" ht="13.5" customHeight="1">
      <c r="A33" s="119"/>
      <c r="B33" s="143"/>
      <c r="C33" s="371" t="s">
        <v>192</v>
      </c>
      <c r="D33" s="371"/>
      <c r="E33" s="370" t="s">
        <v>193</v>
      </c>
      <c r="F33" s="370"/>
      <c r="G33" s="370"/>
      <c r="H33" s="370"/>
      <c r="I33" s="370"/>
      <c r="J33" s="370"/>
      <c r="K33" s="370"/>
      <c r="L33" s="370"/>
      <c r="M33" s="370"/>
      <c r="N33" s="370"/>
      <c r="O33" s="370"/>
      <c r="P33" s="370"/>
      <c r="Q33" s="370"/>
      <c r="R33" s="370"/>
      <c r="S33" s="370"/>
      <c r="T33" s="144"/>
      <c r="U33" s="371" t="s">
        <v>194</v>
      </c>
      <c r="V33" s="371"/>
      <c r="W33" s="370" t="s">
        <v>193</v>
      </c>
      <c r="X33" s="370"/>
      <c r="Y33" s="370"/>
      <c r="Z33" s="370"/>
      <c r="AA33" s="370"/>
      <c r="AB33" s="370"/>
      <c r="AC33" s="370"/>
      <c r="AD33" s="370"/>
      <c r="AE33" s="370"/>
      <c r="AF33" s="370"/>
      <c r="AG33" s="370"/>
      <c r="AH33" s="370"/>
      <c r="AI33" s="370"/>
      <c r="AJ33" s="370"/>
      <c r="AK33" s="370"/>
      <c r="AL33" s="144"/>
      <c r="AM33" s="371" t="s">
        <v>194</v>
      </c>
      <c r="AN33" s="371"/>
      <c r="AO33" s="370" t="s">
        <v>193</v>
      </c>
      <c r="AP33" s="370"/>
      <c r="AQ33" s="370"/>
      <c r="AR33" s="370"/>
      <c r="AS33" s="370"/>
      <c r="AT33" s="370"/>
      <c r="AU33" s="370"/>
      <c r="AV33" s="370"/>
      <c r="AW33" s="370"/>
      <c r="AX33" s="370"/>
      <c r="AY33" s="370"/>
      <c r="AZ33" s="370"/>
      <c r="BA33" s="370"/>
      <c r="BB33" s="370"/>
      <c r="BC33" s="370"/>
      <c r="BD33" s="145"/>
      <c r="BE33" s="370" t="s">
        <v>195</v>
      </c>
      <c r="BF33" s="370"/>
      <c r="BG33" s="370" t="s">
        <v>196</v>
      </c>
      <c r="BH33" s="370"/>
      <c r="BI33" s="370"/>
      <c r="BJ33" s="370"/>
      <c r="BK33" s="370"/>
      <c r="BL33" s="370"/>
      <c r="BM33" s="370"/>
      <c r="BN33" s="370"/>
      <c r="BO33" s="370"/>
      <c r="BP33" s="370"/>
      <c r="BQ33" s="370"/>
      <c r="BR33" s="370"/>
      <c r="BS33" s="370"/>
      <c r="BT33" s="370"/>
      <c r="BU33" s="370"/>
      <c r="BV33" s="145"/>
      <c r="BW33" s="371" t="s">
        <v>195</v>
      </c>
      <c r="BX33" s="371"/>
      <c r="BY33" s="370" t="s">
        <v>197</v>
      </c>
      <c r="BZ33" s="370"/>
      <c r="CA33" s="370"/>
      <c r="CB33" s="370"/>
      <c r="CC33" s="370"/>
      <c r="CD33" s="370"/>
      <c r="CE33" s="370"/>
      <c r="CF33" s="370"/>
      <c r="CG33" s="370"/>
      <c r="CH33" s="370"/>
      <c r="CI33" s="370"/>
      <c r="CJ33" s="370"/>
      <c r="CK33" s="370"/>
      <c r="CL33" s="370"/>
      <c r="CM33" s="370"/>
      <c r="CN33" s="144"/>
      <c r="CO33" s="371" t="s">
        <v>194</v>
      </c>
      <c r="CP33" s="371"/>
      <c r="CQ33" s="370" t="s">
        <v>198</v>
      </c>
      <c r="CR33" s="370"/>
      <c r="CS33" s="370"/>
      <c r="CT33" s="370"/>
      <c r="CU33" s="370"/>
      <c r="CV33" s="370"/>
      <c r="CW33" s="370"/>
      <c r="CX33" s="370"/>
      <c r="CY33" s="370"/>
      <c r="CZ33" s="370"/>
      <c r="DA33" s="370"/>
      <c r="DB33" s="370"/>
      <c r="DC33" s="370"/>
      <c r="DD33" s="370"/>
      <c r="DE33" s="370"/>
      <c r="DF33" s="144"/>
      <c r="DG33" s="369" t="s">
        <v>199</v>
      </c>
      <c r="DH33" s="369"/>
      <c r="DI33" s="146"/>
    </row>
    <row r="34" spans="1:113" ht="32.25" customHeight="1">
      <c r="A34" s="119"/>
      <c r="B34" s="143"/>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19"/>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19"/>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19"/>
      <c r="BE34" s="367">
        <f>IF(BG34="","",MAX(C34:D43,U34:V43,AM34:AN43)+1)</f>
        <v>7</v>
      </c>
      <c r="BF34" s="367"/>
      <c r="BG34" s="368" t="str">
        <f>IF('各会計、関係団体の財政状況及び健全化判断比率'!B33="","",'各会計、関係団体の財政状況及び健全化判断比率'!B33)</f>
        <v>浄化槽整備推進事業特別会計</v>
      </c>
      <c r="BH34" s="368"/>
      <c r="BI34" s="368"/>
      <c r="BJ34" s="368"/>
      <c r="BK34" s="368"/>
      <c r="BL34" s="368"/>
      <c r="BM34" s="368"/>
      <c r="BN34" s="368"/>
      <c r="BO34" s="368"/>
      <c r="BP34" s="368"/>
      <c r="BQ34" s="368"/>
      <c r="BR34" s="368"/>
      <c r="BS34" s="368"/>
      <c r="BT34" s="368"/>
      <c r="BU34" s="368"/>
      <c r="BV34" s="119"/>
      <c r="BW34" s="367">
        <f>IF(BY34="","",MAX(C34:D43,U34:V43,AM34:AN43,BE34:BF43)+1)</f>
        <v>9</v>
      </c>
      <c r="BX34" s="367"/>
      <c r="BY34" s="368" t="str">
        <f>IF('各会計、関係団体の財政状況及び健全化判断比率'!B68="","",'各会計、関係団体の財政状況及び健全化判断比率'!B68)</f>
        <v>臼津広域連合</v>
      </c>
      <c r="BZ34" s="368"/>
      <c r="CA34" s="368"/>
      <c r="CB34" s="368"/>
      <c r="CC34" s="368"/>
      <c r="CD34" s="368"/>
      <c r="CE34" s="368"/>
      <c r="CF34" s="368"/>
      <c r="CG34" s="368"/>
      <c r="CH34" s="368"/>
      <c r="CI34" s="368"/>
      <c r="CJ34" s="368"/>
      <c r="CK34" s="368"/>
      <c r="CL34" s="368"/>
      <c r="CM34" s="368"/>
      <c r="CN34" s="119"/>
      <c r="CO34" s="367">
        <f>IF(CQ34="","",MAX(C34:D43,U34:V43,AM34:AN43,BE34:BF43,BW34:BX43)+1)</f>
        <v>14</v>
      </c>
      <c r="CP34" s="367"/>
      <c r="CQ34" s="368" t="str">
        <f>IF('各会計、関係団体の財政状況及び健全化判断比率'!BS7="","",'各会計、関係団体の財政状況及び健全化判断比率'!BS7)</f>
        <v>臼杵市環境保全型農林振興公社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146"/>
    </row>
    <row r="35" spans="1:113" ht="32.25" customHeight="1">
      <c r="A35" s="119"/>
      <c r="B35" s="143"/>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19"/>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19"/>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19"/>
      <c r="BE35" s="367">
        <f t="shared" ref="BE35:BE43" si="1">IF(BG35="","",BE34+1)</f>
        <v>8</v>
      </c>
      <c r="BF35" s="367"/>
      <c r="BG35" s="368" t="str">
        <f>IF('各会計、関係団体の財政状況及び健全化判断比率'!B34="","",'各会計、関係団体の財政状況及び健全化判断比率'!B34)</f>
        <v>臼杵石仏特別会計</v>
      </c>
      <c r="BH35" s="368"/>
      <c r="BI35" s="368"/>
      <c r="BJ35" s="368"/>
      <c r="BK35" s="368"/>
      <c r="BL35" s="368"/>
      <c r="BM35" s="368"/>
      <c r="BN35" s="368"/>
      <c r="BO35" s="368"/>
      <c r="BP35" s="368"/>
      <c r="BQ35" s="368"/>
      <c r="BR35" s="368"/>
      <c r="BS35" s="368"/>
      <c r="BT35" s="368"/>
      <c r="BU35" s="368"/>
      <c r="BV35" s="119"/>
      <c r="BW35" s="367">
        <f t="shared" ref="BW35:BW43" si="2">IF(BY35="","",BW34+1)</f>
        <v>10</v>
      </c>
      <c r="BX35" s="367"/>
      <c r="BY35" s="368" t="str">
        <f>IF('各会計、関係団体の財政状況及び健全化判断比率'!B69="","",'各会計、関係団体の財政状況及び健全化判断比率'!B69)</f>
        <v>大分県交通災害共済組合（交通災害共済事業会計）</v>
      </c>
      <c r="BZ35" s="368"/>
      <c r="CA35" s="368"/>
      <c r="CB35" s="368"/>
      <c r="CC35" s="368"/>
      <c r="CD35" s="368"/>
      <c r="CE35" s="368"/>
      <c r="CF35" s="368"/>
      <c r="CG35" s="368"/>
      <c r="CH35" s="368"/>
      <c r="CI35" s="368"/>
      <c r="CJ35" s="368"/>
      <c r="CK35" s="368"/>
      <c r="CL35" s="368"/>
      <c r="CM35" s="368"/>
      <c r="CN35" s="119"/>
      <c r="CO35" s="367">
        <f t="shared" ref="CO35:CO43" si="3">IF(CQ35="","",CO34+1)</f>
        <v>15</v>
      </c>
      <c r="CP35" s="367"/>
      <c r="CQ35" s="368" t="str">
        <f>IF('各会計、関係団体の財政状況及び健全化判断比率'!BS8="","",'各会計、関係団体の財政状況及び健全化判断比率'!BS8)</f>
        <v>株式会社　まちづくり臼杵</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146"/>
    </row>
    <row r="36" spans="1:113" ht="32.25" customHeight="1">
      <c r="A36" s="119"/>
      <c r="B36" s="143"/>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19"/>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19"/>
      <c r="AM36" s="367" t="str">
        <f t="shared" si="0"/>
        <v/>
      </c>
      <c r="AN36" s="367"/>
      <c r="AO36" s="368"/>
      <c r="AP36" s="368"/>
      <c r="AQ36" s="368"/>
      <c r="AR36" s="368"/>
      <c r="AS36" s="368"/>
      <c r="AT36" s="368"/>
      <c r="AU36" s="368"/>
      <c r="AV36" s="368"/>
      <c r="AW36" s="368"/>
      <c r="AX36" s="368"/>
      <c r="AY36" s="368"/>
      <c r="AZ36" s="368"/>
      <c r="BA36" s="368"/>
      <c r="BB36" s="368"/>
      <c r="BC36" s="368"/>
      <c r="BD36" s="119"/>
      <c r="BE36" s="367" t="str">
        <f t="shared" si="1"/>
        <v/>
      </c>
      <c r="BF36" s="367"/>
      <c r="BG36" s="368"/>
      <c r="BH36" s="368"/>
      <c r="BI36" s="368"/>
      <c r="BJ36" s="368"/>
      <c r="BK36" s="368"/>
      <c r="BL36" s="368"/>
      <c r="BM36" s="368"/>
      <c r="BN36" s="368"/>
      <c r="BO36" s="368"/>
      <c r="BP36" s="368"/>
      <c r="BQ36" s="368"/>
      <c r="BR36" s="368"/>
      <c r="BS36" s="368"/>
      <c r="BT36" s="368"/>
      <c r="BU36" s="368"/>
      <c r="BV36" s="119"/>
      <c r="BW36" s="367">
        <f t="shared" si="2"/>
        <v>11</v>
      </c>
      <c r="BX36" s="367"/>
      <c r="BY36" s="368" t="str">
        <f>IF('各会計、関係団体の財政状況及び健全化判断比率'!B70="","",'各会計、関係団体の財政状況及び健全化判断比率'!B70)</f>
        <v>大分県市町村会館管理組合</v>
      </c>
      <c r="BZ36" s="368"/>
      <c r="CA36" s="368"/>
      <c r="CB36" s="368"/>
      <c r="CC36" s="368"/>
      <c r="CD36" s="368"/>
      <c r="CE36" s="368"/>
      <c r="CF36" s="368"/>
      <c r="CG36" s="368"/>
      <c r="CH36" s="368"/>
      <c r="CI36" s="368"/>
      <c r="CJ36" s="368"/>
      <c r="CK36" s="368"/>
      <c r="CL36" s="368"/>
      <c r="CM36" s="368"/>
      <c r="CN36" s="119"/>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146"/>
    </row>
    <row r="37" spans="1:113" ht="32.25" customHeight="1">
      <c r="A37" s="119"/>
      <c r="B37" s="143"/>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19"/>
      <c r="U37" s="367" t="str">
        <f t="shared" si="4"/>
        <v/>
      </c>
      <c r="V37" s="367"/>
      <c r="W37" s="368"/>
      <c r="X37" s="368"/>
      <c r="Y37" s="368"/>
      <c r="Z37" s="368"/>
      <c r="AA37" s="368"/>
      <c r="AB37" s="368"/>
      <c r="AC37" s="368"/>
      <c r="AD37" s="368"/>
      <c r="AE37" s="368"/>
      <c r="AF37" s="368"/>
      <c r="AG37" s="368"/>
      <c r="AH37" s="368"/>
      <c r="AI37" s="368"/>
      <c r="AJ37" s="368"/>
      <c r="AK37" s="368"/>
      <c r="AL37" s="119"/>
      <c r="AM37" s="367" t="str">
        <f t="shared" si="0"/>
        <v/>
      </c>
      <c r="AN37" s="367"/>
      <c r="AO37" s="368"/>
      <c r="AP37" s="368"/>
      <c r="AQ37" s="368"/>
      <c r="AR37" s="368"/>
      <c r="AS37" s="368"/>
      <c r="AT37" s="368"/>
      <c r="AU37" s="368"/>
      <c r="AV37" s="368"/>
      <c r="AW37" s="368"/>
      <c r="AX37" s="368"/>
      <c r="AY37" s="368"/>
      <c r="AZ37" s="368"/>
      <c r="BA37" s="368"/>
      <c r="BB37" s="368"/>
      <c r="BC37" s="368"/>
      <c r="BD37" s="119"/>
      <c r="BE37" s="367" t="str">
        <f t="shared" si="1"/>
        <v/>
      </c>
      <c r="BF37" s="367"/>
      <c r="BG37" s="368"/>
      <c r="BH37" s="368"/>
      <c r="BI37" s="368"/>
      <c r="BJ37" s="368"/>
      <c r="BK37" s="368"/>
      <c r="BL37" s="368"/>
      <c r="BM37" s="368"/>
      <c r="BN37" s="368"/>
      <c r="BO37" s="368"/>
      <c r="BP37" s="368"/>
      <c r="BQ37" s="368"/>
      <c r="BR37" s="368"/>
      <c r="BS37" s="368"/>
      <c r="BT37" s="368"/>
      <c r="BU37" s="368"/>
      <c r="BV37" s="119"/>
      <c r="BW37" s="367">
        <f t="shared" si="2"/>
        <v>12</v>
      </c>
      <c r="BX37" s="367"/>
      <c r="BY37" s="368" t="str">
        <f>IF('各会計、関係団体の財政状況及び健全化判断比率'!B71="","",'各会計、関係団体の財政状況及び健全化判断比率'!B71)</f>
        <v>大分県後期高齢者医療広域連合（普通会計）</v>
      </c>
      <c r="BZ37" s="368"/>
      <c r="CA37" s="368"/>
      <c r="CB37" s="368"/>
      <c r="CC37" s="368"/>
      <c r="CD37" s="368"/>
      <c r="CE37" s="368"/>
      <c r="CF37" s="368"/>
      <c r="CG37" s="368"/>
      <c r="CH37" s="368"/>
      <c r="CI37" s="368"/>
      <c r="CJ37" s="368"/>
      <c r="CK37" s="368"/>
      <c r="CL37" s="368"/>
      <c r="CM37" s="368"/>
      <c r="CN37" s="119"/>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146"/>
    </row>
    <row r="38" spans="1:113" ht="32.25" customHeight="1">
      <c r="A38" s="119"/>
      <c r="B38" s="143"/>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19"/>
      <c r="U38" s="367" t="str">
        <f t="shared" si="4"/>
        <v/>
      </c>
      <c r="V38" s="367"/>
      <c r="W38" s="368"/>
      <c r="X38" s="368"/>
      <c r="Y38" s="368"/>
      <c r="Z38" s="368"/>
      <c r="AA38" s="368"/>
      <c r="AB38" s="368"/>
      <c r="AC38" s="368"/>
      <c r="AD38" s="368"/>
      <c r="AE38" s="368"/>
      <c r="AF38" s="368"/>
      <c r="AG38" s="368"/>
      <c r="AH38" s="368"/>
      <c r="AI38" s="368"/>
      <c r="AJ38" s="368"/>
      <c r="AK38" s="368"/>
      <c r="AL38" s="119"/>
      <c r="AM38" s="367" t="str">
        <f t="shared" si="0"/>
        <v/>
      </c>
      <c r="AN38" s="367"/>
      <c r="AO38" s="368"/>
      <c r="AP38" s="368"/>
      <c r="AQ38" s="368"/>
      <c r="AR38" s="368"/>
      <c r="AS38" s="368"/>
      <c r="AT38" s="368"/>
      <c r="AU38" s="368"/>
      <c r="AV38" s="368"/>
      <c r="AW38" s="368"/>
      <c r="AX38" s="368"/>
      <c r="AY38" s="368"/>
      <c r="AZ38" s="368"/>
      <c r="BA38" s="368"/>
      <c r="BB38" s="368"/>
      <c r="BC38" s="368"/>
      <c r="BD38" s="119"/>
      <c r="BE38" s="367" t="str">
        <f t="shared" si="1"/>
        <v/>
      </c>
      <c r="BF38" s="367"/>
      <c r="BG38" s="368"/>
      <c r="BH38" s="368"/>
      <c r="BI38" s="368"/>
      <c r="BJ38" s="368"/>
      <c r="BK38" s="368"/>
      <c r="BL38" s="368"/>
      <c r="BM38" s="368"/>
      <c r="BN38" s="368"/>
      <c r="BO38" s="368"/>
      <c r="BP38" s="368"/>
      <c r="BQ38" s="368"/>
      <c r="BR38" s="368"/>
      <c r="BS38" s="368"/>
      <c r="BT38" s="368"/>
      <c r="BU38" s="368"/>
      <c r="BV38" s="119"/>
      <c r="BW38" s="367">
        <f t="shared" si="2"/>
        <v>13</v>
      </c>
      <c r="BX38" s="367"/>
      <c r="BY38" s="368" t="str">
        <f>IF('各会計、関係団体の財政状況及び健全化判断比率'!B72="","",'各会計、関係団体の財政状況及び健全化判断比率'!B72)</f>
        <v>大分県後期高齢者医療広域連合（後期高齢者医療事業会計）</v>
      </c>
      <c r="BZ38" s="368"/>
      <c r="CA38" s="368"/>
      <c r="CB38" s="368"/>
      <c r="CC38" s="368"/>
      <c r="CD38" s="368"/>
      <c r="CE38" s="368"/>
      <c r="CF38" s="368"/>
      <c r="CG38" s="368"/>
      <c r="CH38" s="368"/>
      <c r="CI38" s="368"/>
      <c r="CJ38" s="368"/>
      <c r="CK38" s="368"/>
      <c r="CL38" s="368"/>
      <c r="CM38" s="368"/>
      <c r="CN38" s="119"/>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146"/>
    </row>
    <row r="39" spans="1:113" ht="32.25" customHeight="1">
      <c r="A39" s="119"/>
      <c r="B39" s="143"/>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19"/>
      <c r="U39" s="367" t="str">
        <f t="shared" si="4"/>
        <v/>
      </c>
      <c r="V39" s="367"/>
      <c r="W39" s="368"/>
      <c r="X39" s="368"/>
      <c r="Y39" s="368"/>
      <c r="Z39" s="368"/>
      <c r="AA39" s="368"/>
      <c r="AB39" s="368"/>
      <c r="AC39" s="368"/>
      <c r="AD39" s="368"/>
      <c r="AE39" s="368"/>
      <c r="AF39" s="368"/>
      <c r="AG39" s="368"/>
      <c r="AH39" s="368"/>
      <c r="AI39" s="368"/>
      <c r="AJ39" s="368"/>
      <c r="AK39" s="368"/>
      <c r="AL39" s="119"/>
      <c r="AM39" s="367" t="str">
        <f t="shared" si="0"/>
        <v/>
      </c>
      <c r="AN39" s="367"/>
      <c r="AO39" s="368"/>
      <c r="AP39" s="368"/>
      <c r="AQ39" s="368"/>
      <c r="AR39" s="368"/>
      <c r="AS39" s="368"/>
      <c r="AT39" s="368"/>
      <c r="AU39" s="368"/>
      <c r="AV39" s="368"/>
      <c r="AW39" s="368"/>
      <c r="AX39" s="368"/>
      <c r="AY39" s="368"/>
      <c r="AZ39" s="368"/>
      <c r="BA39" s="368"/>
      <c r="BB39" s="368"/>
      <c r="BC39" s="368"/>
      <c r="BD39" s="119"/>
      <c r="BE39" s="367" t="str">
        <f t="shared" si="1"/>
        <v/>
      </c>
      <c r="BF39" s="367"/>
      <c r="BG39" s="368"/>
      <c r="BH39" s="368"/>
      <c r="BI39" s="368"/>
      <c r="BJ39" s="368"/>
      <c r="BK39" s="368"/>
      <c r="BL39" s="368"/>
      <c r="BM39" s="368"/>
      <c r="BN39" s="368"/>
      <c r="BO39" s="368"/>
      <c r="BP39" s="368"/>
      <c r="BQ39" s="368"/>
      <c r="BR39" s="368"/>
      <c r="BS39" s="368"/>
      <c r="BT39" s="368"/>
      <c r="BU39" s="368"/>
      <c r="BV39" s="119"/>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19"/>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146"/>
    </row>
    <row r="40" spans="1:113" ht="32.25" customHeight="1">
      <c r="A40" s="119"/>
      <c r="B40" s="143"/>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19"/>
      <c r="U40" s="367" t="str">
        <f t="shared" si="4"/>
        <v/>
      </c>
      <c r="V40" s="367"/>
      <c r="W40" s="368"/>
      <c r="X40" s="368"/>
      <c r="Y40" s="368"/>
      <c r="Z40" s="368"/>
      <c r="AA40" s="368"/>
      <c r="AB40" s="368"/>
      <c r="AC40" s="368"/>
      <c r="AD40" s="368"/>
      <c r="AE40" s="368"/>
      <c r="AF40" s="368"/>
      <c r="AG40" s="368"/>
      <c r="AH40" s="368"/>
      <c r="AI40" s="368"/>
      <c r="AJ40" s="368"/>
      <c r="AK40" s="368"/>
      <c r="AL40" s="119"/>
      <c r="AM40" s="367" t="str">
        <f t="shared" si="0"/>
        <v/>
      </c>
      <c r="AN40" s="367"/>
      <c r="AO40" s="368"/>
      <c r="AP40" s="368"/>
      <c r="AQ40" s="368"/>
      <c r="AR40" s="368"/>
      <c r="AS40" s="368"/>
      <c r="AT40" s="368"/>
      <c r="AU40" s="368"/>
      <c r="AV40" s="368"/>
      <c r="AW40" s="368"/>
      <c r="AX40" s="368"/>
      <c r="AY40" s="368"/>
      <c r="AZ40" s="368"/>
      <c r="BA40" s="368"/>
      <c r="BB40" s="368"/>
      <c r="BC40" s="368"/>
      <c r="BD40" s="119"/>
      <c r="BE40" s="367" t="str">
        <f t="shared" si="1"/>
        <v/>
      </c>
      <c r="BF40" s="367"/>
      <c r="BG40" s="368"/>
      <c r="BH40" s="368"/>
      <c r="BI40" s="368"/>
      <c r="BJ40" s="368"/>
      <c r="BK40" s="368"/>
      <c r="BL40" s="368"/>
      <c r="BM40" s="368"/>
      <c r="BN40" s="368"/>
      <c r="BO40" s="368"/>
      <c r="BP40" s="368"/>
      <c r="BQ40" s="368"/>
      <c r="BR40" s="368"/>
      <c r="BS40" s="368"/>
      <c r="BT40" s="368"/>
      <c r="BU40" s="368"/>
      <c r="BV40" s="119"/>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19"/>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146"/>
    </row>
    <row r="41" spans="1:113" ht="32.25" customHeight="1">
      <c r="A41" s="119"/>
      <c r="B41" s="143"/>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19"/>
      <c r="U41" s="367" t="str">
        <f t="shared" si="4"/>
        <v/>
      </c>
      <c r="V41" s="367"/>
      <c r="W41" s="368"/>
      <c r="X41" s="368"/>
      <c r="Y41" s="368"/>
      <c r="Z41" s="368"/>
      <c r="AA41" s="368"/>
      <c r="AB41" s="368"/>
      <c r="AC41" s="368"/>
      <c r="AD41" s="368"/>
      <c r="AE41" s="368"/>
      <c r="AF41" s="368"/>
      <c r="AG41" s="368"/>
      <c r="AH41" s="368"/>
      <c r="AI41" s="368"/>
      <c r="AJ41" s="368"/>
      <c r="AK41" s="368"/>
      <c r="AL41" s="119"/>
      <c r="AM41" s="367" t="str">
        <f t="shared" si="0"/>
        <v/>
      </c>
      <c r="AN41" s="367"/>
      <c r="AO41" s="368"/>
      <c r="AP41" s="368"/>
      <c r="AQ41" s="368"/>
      <c r="AR41" s="368"/>
      <c r="AS41" s="368"/>
      <c r="AT41" s="368"/>
      <c r="AU41" s="368"/>
      <c r="AV41" s="368"/>
      <c r="AW41" s="368"/>
      <c r="AX41" s="368"/>
      <c r="AY41" s="368"/>
      <c r="AZ41" s="368"/>
      <c r="BA41" s="368"/>
      <c r="BB41" s="368"/>
      <c r="BC41" s="368"/>
      <c r="BD41" s="119"/>
      <c r="BE41" s="367" t="str">
        <f t="shared" si="1"/>
        <v/>
      </c>
      <c r="BF41" s="367"/>
      <c r="BG41" s="368"/>
      <c r="BH41" s="368"/>
      <c r="BI41" s="368"/>
      <c r="BJ41" s="368"/>
      <c r="BK41" s="368"/>
      <c r="BL41" s="368"/>
      <c r="BM41" s="368"/>
      <c r="BN41" s="368"/>
      <c r="BO41" s="368"/>
      <c r="BP41" s="368"/>
      <c r="BQ41" s="368"/>
      <c r="BR41" s="368"/>
      <c r="BS41" s="368"/>
      <c r="BT41" s="368"/>
      <c r="BU41" s="368"/>
      <c r="BV41" s="119"/>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19"/>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146"/>
    </row>
    <row r="42" spans="1:113" ht="32.25" customHeight="1">
      <c r="B42" s="143"/>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19"/>
      <c r="U42" s="367" t="str">
        <f t="shared" si="4"/>
        <v/>
      </c>
      <c r="V42" s="367"/>
      <c r="W42" s="368"/>
      <c r="X42" s="368"/>
      <c r="Y42" s="368"/>
      <c r="Z42" s="368"/>
      <c r="AA42" s="368"/>
      <c r="AB42" s="368"/>
      <c r="AC42" s="368"/>
      <c r="AD42" s="368"/>
      <c r="AE42" s="368"/>
      <c r="AF42" s="368"/>
      <c r="AG42" s="368"/>
      <c r="AH42" s="368"/>
      <c r="AI42" s="368"/>
      <c r="AJ42" s="368"/>
      <c r="AK42" s="368"/>
      <c r="AL42" s="119"/>
      <c r="AM42" s="367" t="str">
        <f t="shared" si="0"/>
        <v/>
      </c>
      <c r="AN42" s="367"/>
      <c r="AO42" s="368"/>
      <c r="AP42" s="368"/>
      <c r="AQ42" s="368"/>
      <c r="AR42" s="368"/>
      <c r="AS42" s="368"/>
      <c r="AT42" s="368"/>
      <c r="AU42" s="368"/>
      <c r="AV42" s="368"/>
      <c r="AW42" s="368"/>
      <c r="AX42" s="368"/>
      <c r="AY42" s="368"/>
      <c r="AZ42" s="368"/>
      <c r="BA42" s="368"/>
      <c r="BB42" s="368"/>
      <c r="BC42" s="368"/>
      <c r="BD42" s="119"/>
      <c r="BE42" s="367" t="str">
        <f t="shared" si="1"/>
        <v/>
      </c>
      <c r="BF42" s="367"/>
      <c r="BG42" s="368"/>
      <c r="BH42" s="368"/>
      <c r="BI42" s="368"/>
      <c r="BJ42" s="368"/>
      <c r="BK42" s="368"/>
      <c r="BL42" s="368"/>
      <c r="BM42" s="368"/>
      <c r="BN42" s="368"/>
      <c r="BO42" s="368"/>
      <c r="BP42" s="368"/>
      <c r="BQ42" s="368"/>
      <c r="BR42" s="368"/>
      <c r="BS42" s="368"/>
      <c r="BT42" s="368"/>
      <c r="BU42" s="368"/>
      <c r="BV42" s="119"/>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19"/>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146"/>
    </row>
    <row r="43" spans="1:113" ht="32.25" customHeight="1">
      <c r="B43" s="143"/>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19"/>
      <c r="U43" s="367" t="str">
        <f t="shared" si="4"/>
        <v/>
      </c>
      <c r="V43" s="367"/>
      <c r="W43" s="368"/>
      <c r="X43" s="368"/>
      <c r="Y43" s="368"/>
      <c r="Z43" s="368"/>
      <c r="AA43" s="368"/>
      <c r="AB43" s="368"/>
      <c r="AC43" s="368"/>
      <c r="AD43" s="368"/>
      <c r="AE43" s="368"/>
      <c r="AF43" s="368"/>
      <c r="AG43" s="368"/>
      <c r="AH43" s="368"/>
      <c r="AI43" s="368"/>
      <c r="AJ43" s="368"/>
      <c r="AK43" s="368"/>
      <c r="AL43" s="119"/>
      <c r="AM43" s="367" t="str">
        <f t="shared" si="0"/>
        <v/>
      </c>
      <c r="AN43" s="367"/>
      <c r="AO43" s="368"/>
      <c r="AP43" s="368"/>
      <c r="AQ43" s="368"/>
      <c r="AR43" s="368"/>
      <c r="AS43" s="368"/>
      <c r="AT43" s="368"/>
      <c r="AU43" s="368"/>
      <c r="AV43" s="368"/>
      <c r="AW43" s="368"/>
      <c r="AX43" s="368"/>
      <c r="AY43" s="368"/>
      <c r="AZ43" s="368"/>
      <c r="BA43" s="368"/>
      <c r="BB43" s="368"/>
      <c r="BC43" s="368"/>
      <c r="BD43" s="119"/>
      <c r="BE43" s="367" t="str">
        <f t="shared" si="1"/>
        <v/>
      </c>
      <c r="BF43" s="367"/>
      <c r="BG43" s="368"/>
      <c r="BH43" s="368"/>
      <c r="BI43" s="368"/>
      <c r="BJ43" s="368"/>
      <c r="BK43" s="368"/>
      <c r="BL43" s="368"/>
      <c r="BM43" s="368"/>
      <c r="BN43" s="368"/>
      <c r="BO43" s="368"/>
      <c r="BP43" s="368"/>
      <c r="BQ43" s="368"/>
      <c r="BR43" s="368"/>
      <c r="BS43" s="368"/>
      <c r="BT43" s="368"/>
      <c r="BU43" s="368"/>
      <c r="BV43" s="119"/>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19"/>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146"/>
    </row>
    <row r="44" spans="1:113" ht="13.5" customHeight="1" thickBot="1">
      <c r="B44" s="147"/>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9"/>
    </row>
    <row r="45" spans="1:113"/>
    <row r="46" spans="1:113">
      <c r="B46" s="118" t="s">
        <v>200</v>
      </c>
      <c r="E46" s="364" t="s">
        <v>201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207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208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A8BHl+E6UH0lxjwLhHKEn8fdJrTnyuxB4FBvC9h19bAjTF/ij2ccDyOmkh63zGA80Aa6uRE8Vk2NQApyq87SUw==" saltValue="iYOKRtVH2TKLknRcGaLj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7" zoomScale="69" zoomScaleNormal="69" zoomScaleSheetLayoutView="100" workbookViewId="0"/>
  </sheetViews>
  <sheetFormatPr defaultColWidth="0" defaultRowHeight="0" customHeight="1" zeroHeight="1"/>
  <cols>
    <col min="1" max="1" width="6.625" style="4" customWidth="1"/>
    <col min="2" max="2" width="11" style="4" customWidth="1"/>
    <col min="3" max="3" width="17" style="4" customWidth="1"/>
    <col min="4" max="5" width="16.625" style="4" customWidth="1"/>
    <col min="6" max="15" width="15" style="4" customWidth="1"/>
    <col min="16" max="16" width="24" style="4" customWidth="1"/>
    <col min="17" max="16384" width="0" style="4" hidden="1"/>
  </cols>
  <sheetData>
    <row r="1" spans="1:16" ht="16.5" customHeight="1">
      <c r="A1" s="3"/>
      <c r="B1" s="3"/>
      <c r="C1" s="3"/>
      <c r="D1" s="3"/>
      <c r="E1" s="3"/>
      <c r="F1" s="3"/>
      <c r="G1" s="3"/>
      <c r="H1" s="3"/>
      <c r="I1" s="3"/>
      <c r="J1" s="3"/>
      <c r="K1" s="3"/>
      <c r="L1" s="3"/>
      <c r="M1" s="3"/>
      <c r="N1" s="3"/>
      <c r="O1" s="3"/>
      <c r="P1" s="3"/>
    </row>
    <row r="2" spans="1:16" ht="16.5" customHeight="1">
      <c r="A2" s="3"/>
      <c r="B2" s="3"/>
      <c r="C2" s="3"/>
      <c r="D2" s="3"/>
      <c r="E2" s="3"/>
      <c r="F2" s="3"/>
      <c r="G2" s="3"/>
      <c r="H2" s="3"/>
      <c r="I2" s="3"/>
      <c r="J2" s="3"/>
      <c r="K2" s="3"/>
      <c r="L2" s="3"/>
      <c r="M2" s="3"/>
      <c r="N2" s="3"/>
      <c r="O2" s="3"/>
      <c r="P2" s="3"/>
    </row>
    <row r="3" spans="1:16" ht="16.5" customHeight="1">
      <c r="A3" s="3"/>
      <c r="B3" s="3"/>
      <c r="C3" s="3"/>
      <c r="D3" s="3"/>
      <c r="E3" s="3"/>
      <c r="F3" s="3"/>
      <c r="G3" s="3"/>
      <c r="H3" s="3"/>
      <c r="I3" s="3"/>
      <c r="J3" s="3"/>
      <c r="K3" s="3"/>
      <c r="L3" s="3"/>
      <c r="M3" s="3"/>
      <c r="N3" s="3"/>
      <c r="O3" s="3"/>
      <c r="P3" s="3"/>
    </row>
    <row r="4" spans="1:16" ht="16.5" customHeight="1">
      <c r="A4" s="3"/>
      <c r="B4" s="3"/>
      <c r="C4" s="3"/>
      <c r="D4" s="3"/>
      <c r="E4" s="3"/>
      <c r="F4" s="3"/>
      <c r="G4" s="3"/>
      <c r="H4" s="3"/>
      <c r="I4" s="3"/>
      <c r="J4" s="3"/>
      <c r="K4" s="3"/>
      <c r="L4" s="3"/>
      <c r="M4" s="3"/>
      <c r="N4" s="3"/>
      <c r="O4" s="3"/>
      <c r="P4" s="3"/>
    </row>
    <row r="5" spans="1:16" ht="16.5" customHeight="1">
      <c r="A5" s="3"/>
      <c r="B5" s="3"/>
      <c r="C5" s="3"/>
      <c r="D5" s="3"/>
      <c r="E5" s="3"/>
      <c r="F5" s="3"/>
      <c r="G5" s="3"/>
      <c r="H5" s="3"/>
      <c r="I5" s="3"/>
      <c r="J5" s="3"/>
      <c r="K5" s="3"/>
      <c r="L5" s="3"/>
      <c r="M5" s="3"/>
      <c r="N5" s="3"/>
      <c r="O5" s="3"/>
      <c r="P5" s="3"/>
    </row>
    <row r="6" spans="1:16" ht="16.5" customHeight="1">
      <c r="A6" s="3"/>
      <c r="B6" s="3"/>
      <c r="C6" s="3"/>
      <c r="D6" s="3"/>
      <c r="E6" s="3"/>
      <c r="F6" s="3"/>
      <c r="G6" s="3"/>
      <c r="H6" s="3"/>
      <c r="I6" s="3"/>
      <c r="J6" s="3"/>
      <c r="K6" s="3"/>
      <c r="L6" s="3"/>
      <c r="M6" s="3"/>
      <c r="N6" s="3"/>
      <c r="O6" s="3"/>
      <c r="P6" s="3"/>
    </row>
    <row r="7" spans="1:16" ht="16.5" customHeight="1">
      <c r="A7" s="3"/>
      <c r="B7" s="3"/>
      <c r="C7" s="3"/>
      <c r="D7" s="3"/>
      <c r="E7" s="3"/>
      <c r="F7" s="3"/>
      <c r="G7" s="3"/>
      <c r="H7" s="3"/>
      <c r="I7" s="3"/>
      <c r="J7" s="3"/>
      <c r="K7" s="3"/>
      <c r="L7" s="3"/>
      <c r="M7" s="3"/>
      <c r="N7" s="3"/>
      <c r="O7" s="3"/>
      <c r="P7" s="3"/>
    </row>
    <row r="8" spans="1:16" ht="16.5" customHeight="1">
      <c r="A8" s="3"/>
      <c r="B8" s="3"/>
      <c r="C8" s="3"/>
      <c r="D8" s="3"/>
      <c r="E8" s="3"/>
      <c r="F8" s="3"/>
      <c r="G8" s="3"/>
      <c r="H8" s="3"/>
      <c r="I8" s="3"/>
      <c r="J8" s="3"/>
      <c r="K8" s="3"/>
      <c r="L8" s="3"/>
      <c r="M8" s="3"/>
      <c r="N8" s="3"/>
      <c r="O8" s="3"/>
      <c r="P8" s="3"/>
    </row>
    <row r="9" spans="1:16" ht="16.5" customHeight="1">
      <c r="A9" s="3"/>
      <c r="B9" s="3"/>
      <c r="C9" s="3"/>
      <c r="D9" s="3"/>
      <c r="E9" s="3"/>
      <c r="F9" s="3"/>
      <c r="G9" s="3"/>
      <c r="H9" s="3"/>
      <c r="I9" s="3"/>
      <c r="J9" s="3"/>
      <c r="K9" s="3"/>
      <c r="L9" s="3"/>
      <c r="M9" s="3"/>
      <c r="N9" s="3"/>
      <c r="O9" s="3"/>
      <c r="P9" s="3"/>
    </row>
    <row r="10" spans="1:16" ht="16.5" customHeight="1">
      <c r="A10" s="3"/>
      <c r="B10" s="3"/>
      <c r="C10" s="3"/>
      <c r="D10" s="3"/>
      <c r="E10" s="3"/>
      <c r="F10" s="3"/>
      <c r="G10" s="3"/>
      <c r="H10" s="3"/>
      <c r="I10" s="3"/>
      <c r="J10" s="3"/>
      <c r="K10" s="3"/>
      <c r="L10" s="3"/>
      <c r="M10" s="3"/>
      <c r="N10" s="3"/>
      <c r="O10" s="3"/>
      <c r="P10" s="3"/>
    </row>
    <row r="11" spans="1:16" ht="16.5" customHeight="1">
      <c r="A11" s="3"/>
      <c r="B11" s="3"/>
      <c r="C11" s="3"/>
      <c r="D11" s="3"/>
      <c r="E11" s="3"/>
      <c r="F11" s="3"/>
      <c r="G11" s="3"/>
      <c r="H11" s="3"/>
      <c r="I11" s="3"/>
      <c r="J11" s="3"/>
      <c r="K11" s="3"/>
      <c r="L11" s="3"/>
      <c r="M11" s="3"/>
      <c r="N11" s="3"/>
      <c r="O11" s="3"/>
      <c r="P11" s="3"/>
    </row>
    <row r="12" spans="1:16" ht="16.5" customHeight="1">
      <c r="A12" s="3"/>
      <c r="B12" s="3"/>
      <c r="C12" s="3"/>
      <c r="D12" s="3"/>
      <c r="E12" s="3"/>
      <c r="F12" s="3"/>
      <c r="G12" s="3"/>
      <c r="H12" s="3"/>
      <c r="I12" s="3"/>
      <c r="J12" s="3"/>
      <c r="K12" s="3"/>
      <c r="L12" s="3"/>
      <c r="M12" s="3"/>
      <c r="N12" s="3"/>
      <c r="O12" s="3"/>
      <c r="P12" s="3"/>
    </row>
    <row r="13" spans="1:16" ht="16.5" customHeight="1">
      <c r="A13" s="3"/>
      <c r="B13" s="3"/>
      <c r="C13" s="3"/>
      <c r="D13" s="3"/>
      <c r="E13" s="3"/>
      <c r="F13" s="3"/>
      <c r="G13" s="3"/>
      <c r="H13" s="3"/>
      <c r="I13" s="3"/>
      <c r="J13" s="3"/>
      <c r="K13" s="3"/>
      <c r="L13" s="3"/>
      <c r="M13" s="3"/>
      <c r="N13" s="3"/>
      <c r="O13" s="3"/>
      <c r="P13" s="3"/>
    </row>
    <row r="14" spans="1:16" ht="16.5" customHeight="1">
      <c r="A14" s="3"/>
      <c r="B14" s="3"/>
      <c r="C14" s="3"/>
      <c r="D14" s="3"/>
      <c r="E14" s="3"/>
      <c r="F14" s="3"/>
      <c r="G14" s="3"/>
      <c r="H14" s="3"/>
      <c r="I14" s="3"/>
      <c r="J14" s="3"/>
      <c r="K14" s="3"/>
      <c r="L14" s="3"/>
      <c r="M14" s="3"/>
      <c r="N14" s="3"/>
      <c r="O14" s="3"/>
      <c r="P14" s="3"/>
    </row>
    <row r="15" spans="1:16" ht="16.5" customHeight="1">
      <c r="A15" s="3"/>
      <c r="B15" s="3"/>
      <c r="C15" s="3"/>
      <c r="D15" s="3"/>
      <c r="E15" s="3"/>
      <c r="F15" s="3"/>
      <c r="G15" s="3"/>
      <c r="H15" s="3"/>
      <c r="I15" s="3"/>
      <c r="J15" s="3"/>
      <c r="K15" s="3"/>
      <c r="L15" s="3"/>
      <c r="M15" s="3"/>
      <c r="N15" s="3"/>
      <c r="O15" s="3"/>
      <c r="P15" s="3"/>
    </row>
    <row r="16" spans="1:16" ht="16.5" customHeight="1">
      <c r="A16" s="3"/>
      <c r="B16" s="3"/>
      <c r="C16" s="3"/>
      <c r="D16" s="3"/>
      <c r="E16" s="3"/>
      <c r="F16" s="3"/>
      <c r="G16" s="3"/>
      <c r="H16" s="3"/>
      <c r="I16" s="3"/>
      <c r="J16" s="3"/>
      <c r="K16" s="3"/>
      <c r="L16" s="3"/>
      <c r="M16" s="3"/>
      <c r="N16" s="3"/>
      <c r="O16" s="3"/>
      <c r="P16" s="3"/>
    </row>
    <row r="17" spans="1:16" ht="16.5" customHeight="1">
      <c r="A17" s="3"/>
      <c r="B17" s="3"/>
      <c r="C17" s="3"/>
      <c r="D17" s="3"/>
      <c r="E17" s="3"/>
      <c r="F17" s="3"/>
      <c r="G17" s="3"/>
      <c r="H17" s="3"/>
      <c r="I17" s="3"/>
      <c r="J17" s="3"/>
      <c r="K17" s="3"/>
      <c r="L17" s="3"/>
      <c r="M17" s="3"/>
      <c r="N17" s="3"/>
      <c r="O17" s="3"/>
      <c r="P17" s="3"/>
    </row>
    <row r="18" spans="1:16" ht="16.5" customHeight="1">
      <c r="A18" s="3"/>
      <c r="B18" s="3"/>
      <c r="C18" s="3"/>
      <c r="D18" s="3"/>
      <c r="E18" s="3"/>
      <c r="F18" s="3"/>
      <c r="G18" s="3"/>
      <c r="H18" s="3"/>
      <c r="I18" s="3"/>
      <c r="J18" s="3"/>
      <c r="K18" s="3"/>
      <c r="L18" s="3"/>
      <c r="M18" s="3"/>
      <c r="N18" s="3"/>
      <c r="O18" s="3"/>
      <c r="P18" s="3"/>
    </row>
    <row r="19" spans="1:16" ht="16.5" customHeight="1">
      <c r="A19" s="3"/>
      <c r="B19" s="3"/>
      <c r="C19" s="3"/>
      <c r="D19" s="3"/>
      <c r="E19" s="3"/>
      <c r="F19" s="3"/>
      <c r="G19" s="3"/>
      <c r="H19" s="3"/>
      <c r="I19" s="3"/>
      <c r="J19" s="3"/>
      <c r="K19" s="3"/>
      <c r="L19" s="3"/>
      <c r="M19" s="3"/>
      <c r="N19" s="3"/>
      <c r="O19" s="3"/>
      <c r="P19" s="3"/>
    </row>
    <row r="20" spans="1:16" ht="16.5" customHeight="1">
      <c r="A20" s="3"/>
      <c r="B20" s="3"/>
      <c r="C20" s="3"/>
      <c r="D20" s="3"/>
      <c r="E20" s="3"/>
      <c r="F20" s="3"/>
      <c r="G20" s="3"/>
      <c r="H20" s="3"/>
      <c r="I20" s="3"/>
      <c r="J20" s="3"/>
      <c r="K20" s="3"/>
      <c r="L20" s="3"/>
      <c r="M20" s="3"/>
      <c r="N20" s="3"/>
      <c r="O20" s="3"/>
      <c r="P20" s="3"/>
    </row>
    <row r="21" spans="1:16" ht="16.5" customHeight="1">
      <c r="A21" s="3"/>
      <c r="B21" s="3"/>
      <c r="C21" s="3"/>
      <c r="D21" s="3"/>
      <c r="E21" s="3"/>
      <c r="F21" s="3"/>
      <c r="G21" s="3"/>
      <c r="H21" s="3"/>
      <c r="I21" s="3"/>
      <c r="J21" s="3"/>
      <c r="K21" s="3"/>
      <c r="L21" s="3"/>
      <c r="M21" s="3"/>
      <c r="N21" s="3"/>
      <c r="O21" s="3"/>
      <c r="P21" s="3"/>
    </row>
    <row r="22" spans="1:16" ht="16.5" customHeight="1">
      <c r="A22" s="3"/>
      <c r="B22" s="3"/>
      <c r="C22" s="3"/>
      <c r="D22" s="3"/>
      <c r="E22" s="3"/>
      <c r="F22" s="3"/>
      <c r="G22" s="3"/>
      <c r="H22" s="3"/>
      <c r="I22" s="3"/>
      <c r="J22" s="3"/>
      <c r="K22" s="3"/>
      <c r="L22" s="3"/>
      <c r="M22" s="3"/>
      <c r="N22" s="3"/>
      <c r="O22" s="3"/>
      <c r="P22" s="3"/>
    </row>
    <row r="23" spans="1:16" ht="16.5" customHeight="1">
      <c r="A23" s="3"/>
      <c r="B23" s="3"/>
      <c r="C23" s="3"/>
      <c r="D23" s="3"/>
      <c r="E23" s="3"/>
      <c r="F23" s="3"/>
      <c r="G23" s="3"/>
      <c r="H23" s="3"/>
      <c r="I23" s="3"/>
      <c r="J23" s="3"/>
      <c r="K23" s="3"/>
      <c r="L23" s="3"/>
      <c r="M23" s="3"/>
      <c r="N23" s="3"/>
      <c r="O23" s="3"/>
      <c r="P23" s="3"/>
    </row>
    <row r="24" spans="1:16" ht="16.5" customHeight="1">
      <c r="A24" s="3"/>
      <c r="B24" s="3"/>
      <c r="C24" s="3"/>
      <c r="D24" s="3"/>
      <c r="E24" s="3"/>
      <c r="F24" s="3"/>
      <c r="G24" s="3"/>
      <c r="H24" s="3"/>
      <c r="I24" s="3"/>
      <c r="J24" s="3"/>
      <c r="K24" s="3"/>
      <c r="L24" s="3"/>
      <c r="M24" s="3"/>
      <c r="N24" s="3"/>
      <c r="O24" s="3"/>
      <c r="P24" s="3"/>
    </row>
    <row r="25" spans="1:16" ht="16.5" customHeight="1">
      <c r="A25" s="3"/>
      <c r="B25" s="3"/>
      <c r="C25" s="3"/>
      <c r="D25" s="3"/>
      <c r="E25" s="3"/>
      <c r="F25" s="3"/>
      <c r="G25" s="3"/>
      <c r="H25" s="3"/>
      <c r="I25" s="3"/>
      <c r="J25" s="3"/>
      <c r="K25" s="3"/>
      <c r="L25" s="3"/>
      <c r="M25" s="3"/>
      <c r="N25" s="3"/>
      <c r="O25" s="3"/>
      <c r="P25" s="3"/>
    </row>
    <row r="26" spans="1:16" ht="16.5" customHeight="1">
      <c r="A26" s="3"/>
      <c r="B26" s="3"/>
      <c r="C26" s="3"/>
      <c r="D26" s="3"/>
      <c r="E26" s="3"/>
      <c r="F26" s="3"/>
      <c r="G26" s="3"/>
      <c r="H26" s="3"/>
      <c r="I26" s="3"/>
      <c r="J26" s="3"/>
      <c r="K26" s="3"/>
      <c r="L26" s="3"/>
      <c r="M26" s="3"/>
      <c r="N26" s="3"/>
      <c r="O26" s="3"/>
      <c r="P26" s="3"/>
    </row>
    <row r="27" spans="1:16" ht="16.5" customHeight="1">
      <c r="A27" s="3"/>
      <c r="B27" s="3"/>
      <c r="C27" s="3"/>
      <c r="D27" s="3"/>
      <c r="E27" s="3"/>
      <c r="F27" s="3"/>
      <c r="G27" s="3"/>
      <c r="H27" s="3"/>
      <c r="I27" s="3"/>
      <c r="J27" s="3"/>
      <c r="K27" s="3"/>
      <c r="L27" s="3"/>
      <c r="M27" s="3"/>
      <c r="N27" s="3"/>
      <c r="O27" s="3"/>
      <c r="P27" s="3"/>
    </row>
    <row r="28" spans="1:16" ht="16.5" customHeight="1">
      <c r="A28" s="3"/>
      <c r="B28" s="3"/>
      <c r="C28" s="3"/>
      <c r="D28" s="3"/>
      <c r="E28" s="3"/>
      <c r="F28" s="3"/>
      <c r="G28" s="3"/>
      <c r="H28" s="3"/>
      <c r="I28" s="3"/>
      <c r="J28" s="3"/>
      <c r="K28" s="3"/>
      <c r="L28" s="3"/>
      <c r="M28" s="3"/>
      <c r="N28" s="3"/>
      <c r="O28" s="3"/>
      <c r="P28" s="3"/>
    </row>
    <row r="29" spans="1:16" ht="16.5" customHeight="1">
      <c r="A29" s="3"/>
      <c r="B29" s="3"/>
      <c r="C29" s="3"/>
      <c r="D29" s="3"/>
      <c r="E29" s="3"/>
      <c r="F29" s="3"/>
      <c r="G29" s="3"/>
      <c r="H29" s="3"/>
      <c r="I29" s="3"/>
      <c r="J29" s="3"/>
      <c r="K29" s="3"/>
      <c r="L29" s="3"/>
      <c r="M29" s="3"/>
      <c r="N29" s="3"/>
      <c r="O29" s="3"/>
      <c r="P29" s="3"/>
    </row>
    <row r="30" spans="1:16" ht="16.5" customHeight="1">
      <c r="A30" s="3"/>
      <c r="B30" s="3"/>
      <c r="C30" s="3"/>
      <c r="D30" s="3"/>
      <c r="E30" s="3"/>
      <c r="F30" s="3"/>
      <c r="G30" s="3"/>
      <c r="H30" s="3"/>
      <c r="I30" s="3"/>
      <c r="J30" s="3"/>
      <c r="K30" s="3"/>
      <c r="L30" s="3"/>
      <c r="M30" s="3"/>
      <c r="N30" s="3"/>
      <c r="O30" s="3"/>
      <c r="P30" s="3"/>
    </row>
    <row r="31" spans="1:16" ht="16.5" customHeight="1">
      <c r="A31" s="3"/>
      <c r="B31" s="3"/>
      <c r="C31" s="3"/>
      <c r="D31" s="3"/>
      <c r="E31" s="3"/>
      <c r="F31" s="3"/>
      <c r="G31" s="3"/>
      <c r="H31" s="3"/>
      <c r="I31" s="3"/>
      <c r="J31" s="3"/>
      <c r="K31" s="3"/>
      <c r="L31" s="3"/>
      <c r="M31" s="3"/>
      <c r="N31" s="3"/>
      <c r="O31" s="3"/>
      <c r="P31" s="3"/>
    </row>
    <row r="32" spans="1:16" ht="31.5" customHeight="1" thickBot="1">
      <c r="A32" s="3"/>
      <c r="B32" s="3"/>
      <c r="C32" s="3"/>
      <c r="D32" s="3"/>
      <c r="E32" s="3"/>
      <c r="F32" s="3"/>
      <c r="G32" s="3"/>
      <c r="H32" s="3"/>
      <c r="I32" s="3"/>
      <c r="J32" s="5" t="s">
        <v>0</v>
      </c>
      <c r="K32" s="3"/>
      <c r="L32" s="3"/>
      <c r="M32" s="3"/>
      <c r="N32" s="3"/>
      <c r="O32" s="3"/>
      <c r="P32" s="3"/>
    </row>
    <row r="33" spans="1:16" ht="39" customHeight="1" thickBot="1">
      <c r="A33" s="3"/>
      <c r="B33" s="6" t="s">
        <v>3</v>
      </c>
      <c r="C33" s="7"/>
      <c r="D33" s="7"/>
      <c r="E33" s="8" t="s">
        <v>2</v>
      </c>
      <c r="F33" s="9" t="s">
        <v>551</v>
      </c>
      <c r="G33" s="10" t="s">
        <v>552</v>
      </c>
      <c r="H33" s="10" t="s">
        <v>553</v>
      </c>
      <c r="I33" s="10" t="s">
        <v>554</v>
      </c>
      <c r="J33" s="11" t="s">
        <v>555</v>
      </c>
      <c r="K33" s="3"/>
      <c r="L33" s="3"/>
      <c r="M33" s="3"/>
      <c r="N33" s="3"/>
      <c r="O33" s="3"/>
      <c r="P33" s="3"/>
    </row>
    <row r="34" spans="1:16" ht="39" customHeight="1">
      <c r="A34" s="3"/>
      <c r="B34" s="320"/>
      <c r="C34" s="1152" t="s">
        <v>556</v>
      </c>
      <c r="D34" s="1152"/>
      <c r="E34" s="1153"/>
      <c r="F34" s="319">
        <v>3.16</v>
      </c>
      <c r="G34" s="318">
        <v>3.18</v>
      </c>
      <c r="H34" s="318">
        <v>3.07</v>
      </c>
      <c r="I34" s="318">
        <v>3.04</v>
      </c>
      <c r="J34" s="317">
        <v>3.91</v>
      </c>
      <c r="K34" s="3"/>
      <c r="L34" s="3"/>
      <c r="M34" s="3"/>
      <c r="N34" s="3"/>
      <c r="O34" s="3"/>
      <c r="P34" s="3"/>
    </row>
    <row r="35" spans="1:16" ht="39" customHeight="1">
      <c r="A35" s="3"/>
      <c r="B35" s="316"/>
      <c r="C35" s="1148" t="s">
        <v>557</v>
      </c>
      <c r="D35" s="1148"/>
      <c r="E35" s="1149"/>
      <c r="F35" s="314">
        <v>2.15</v>
      </c>
      <c r="G35" s="313">
        <v>2.67</v>
      </c>
      <c r="H35" s="313">
        <v>2.71</v>
      </c>
      <c r="I35" s="313">
        <v>3.88</v>
      </c>
      <c r="J35" s="312">
        <v>2.99</v>
      </c>
      <c r="K35" s="3"/>
      <c r="L35" s="3"/>
      <c r="M35" s="3"/>
      <c r="N35" s="3"/>
      <c r="O35" s="3"/>
      <c r="P35" s="3"/>
    </row>
    <row r="36" spans="1:16" ht="39" customHeight="1">
      <c r="A36" s="3"/>
      <c r="B36" s="316"/>
      <c r="C36" s="1148" t="s">
        <v>558</v>
      </c>
      <c r="D36" s="1148"/>
      <c r="E36" s="1149"/>
      <c r="F36" s="314">
        <v>2.13</v>
      </c>
      <c r="G36" s="313">
        <v>2.3199999999999998</v>
      </c>
      <c r="H36" s="313">
        <v>3.02</v>
      </c>
      <c r="I36" s="313">
        <v>2.7</v>
      </c>
      <c r="J36" s="312">
        <v>2.82</v>
      </c>
      <c r="K36" s="3"/>
      <c r="L36" s="3"/>
      <c r="M36" s="3"/>
      <c r="N36" s="3"/>
      <c r="O36" s="3"/>
      <c r="P36" s="3"/>
    </row>
    <row r="37" spans="1:16" ht="39" customHeight="1">
      <c r="A37" s="3"/>
      <c r="B37" s="316"/>
      <c r="C37" s="1148" t="s">
        <v>559</v>
      </c>
      <c r="D37" s="1148"/>
      <c r="E37" s="1149"/>
      <c r="F37" s="314" t="s">
        <v>512</v>
      </c>
      <c r="G37" s="313" t="s">
        <v>512</v>
      </c>
      <c r="H37" s="313">
        <v>1.27</v>
      </c>
      <c r="I37" s="313">
        <v>1.71</v>
      </c>
      <c r="J37" s="312">
        <v>1.94</v>
      </c>
      <c r="K37" s="3"/>
      <c r="L37" s="3"/>
      <c r="M37" s="3"/>
      <c r="N37" s="3"/>
      <c r="O37" s="3"/>
      <c r="P37" s="3"/>
    </row>
    <row r="38" spans="1:16" ht="39" customHeight="1">
      <c r="A38" s="3"/>
      <c r="B38" s="316"/>
      <c r="C38" s="1148" t="s">
        <v>560</v>
      </c>
      <c r="D38" s="1148"/>
      <c r="E38" s="1149"/>
      <c r="F38" s="314">
        <v>0.34</v>
      </c>
      <c r="G38" s="313">
        <v>0.04</v>
      </c>
      <c r="H38" s="313">
        <v>0</v>
      </c>
      <c r="I38" s="313">
        <v>0.52</v>
      </c>
      <c r="J38" s="312">
        <v>1.4</v>
      </c>
      <c r="K38" s="3"/>
      <c r="L38" s="3"/>
      <c r="M38" s="3"/>
      <c r="N38" s="3"/>
      <c r="O38" s="3"/>
      <c r="P38" s="3"/>
    </row>
    <row r="39" spans="1:16" ht="39" customHeight="1">
      <c r="A39" s="3"/>
      <c r="B39" s="316"/>
      <c r="C39" s="1148" t="s">
        <v>561</v>
      </c>
      <c r="D39" s="1148"/>
      <c r="E39" s="1149"/>
      <c r="F39" s="314">
        <v>0.02</v>
      </c>
      <c r="G39" s="313">
        <v>0.03</v>
      </c>
      <c r="H39" s="313">
        <v>0</v>
      </c>
      <c r="I39" s="313">
        <v>0</v>
      </c>
      <c r="J39" s="312">
        <v>0.03</v>
      </c>
      <c r="K39" s="3"/>
      <c r="L39" s="3"/>
      <c r="M39" s="3"/>
      <c r="N39" s="3"/>
      <c r="O39" s="3"/>
      <c r="P39" s="3"/>
    </row>
    <row r="40" spans="1:16" ht="39" customHeight="1">
      <c r="A40" s="3"/>
      <c r="B40" s="316"/>
      <c r="C40" s="1148" t="s">
        <v>562</v>
      </c>
      <c r="D40" s="1148"/>
      <c r="E40" s="1149"/>
      <c r="F40" s="314">
        <v>0.01</v>
      </c>
      <c r="G40" s="313">
        <v>0.01</v>
      </c>
      <c r="H40" s="313">
        <v>0.01</v>
      </c>
      <c r="I40" s="313">
        <v>0.01</v>
      </c>
      <c r="J40" s="312">
        <v>0.01</v>
      </c>
      <c r="K40" s="3"/>
      <c r="L40" s="3"/>
      <c r="M40" s="3"/>
      <c r="N40" s="3"/>
      <c r="O40" s="3"/>
      <c r="P40" s="3"/>
    </row>
    <row r="41" spans="1:16" ht="39" customHeight="1">
      <c r="A41" s="3"/>
      <c r="B41" s="316"/>
      <c r="C41" s="1148" t="s">
        <v>563</v>
      </c>
      <c r="D41" s="1148"/>
      <c r="E41" s="1149"/>
      <c r="F41" s="314">
        <v>0</v>
      </c>
      <c r="G41" s="313">
        <v>0</v>
      </c>
      <c r="H41" s="313">
        <v>0</v>
      </c>
      <c r="I41" s="313">
        <v>0</v>
      </c>
      <c r="J41" s="312">
        <v>0</v>
      </c>
      <c r="K41" s="3"/>
      <c r="L41" s="3"/>
      <c r="M41" s="3"/>
      <c r="N41" s="3"/>
      <c r="O41" s="3"/>
      <c r="P41" s="3"/>
    </row>
    <row r="42" spans="1:16" ht="39" customHeight="1">
      <c r="A42" s="3"/>
      <c r="B42" s="315"/>
      <c r="C42" s="1148" t="s">
        <v>564</v>
      </c>
      <c r="D42" s="1148"/>
      <c r="E42" s="1149"/>
      <c r="F42" s="314" t="s">
        <v>512</v>
      </c>
      <c r="G42" s="313" t="s">
        <v>512</v>
      </c>
      <c r="H42" s="313" t="s">
        <v>512</v>
      </c>
      <c r="I42" s="313" t="s">
        <v>512</v>
      </c>
      <c r="J42" s="312" t="s">
        <v>512</v>
      </c>
      <c r="K42" s="3"/>
      <c r="L42" s="3"/>
      <c r="M42" s="3"/>
      <c r="N42" s="3"/>
      <c r="O42" s="3"/>
      <c r="P42" s="3"/>
    </row>
    <row r="43" spans="1:16" ht="39" customHeight="1" thickBot="1">
      <c r="A43" s="3"/>
      <c r="B43" s="311"/>
      <c r="C43" s="1150" t="s">
        <v>565</v>
      </c>
      <c r="D43" s="1150"/>
      <c r="E43" s="1151"/>
      <c r="F43" s="310">
        <v>0.49</v>
      </c>
      <c r="G43" s="309">
        <v>0.25</v>
      </c>
      <c r="H43" s="309" t="s">
        <v>512</v>
      </c>
      <c r="I43" s="309" t="s">
        <v>512</v>
      </c>
      <c r="J43" s="308" t="s">
        <v>512</v>
      </c>
      <c r="K43" s="3"/>
      <c r="L43" s="3"/>
      <c r="M43" s="3"/>
      <c r="N43" s="3"/>
      <c r="O43" s="3"/>
      <c r="P43" s="3"/>
    </row>
    <row r="44" spans="1:16" ht="39" customHeight="1">
      <c r="A44" s="3"/>
      <c r="B44" s="307" t="s">
        <v>4</v>
      </c>
      <c r="C44" s="306"/>
      <c r="D44" s="306"/>
      <c r="E44" s="306"/>
      <c r="F44" s="3"/>
      <c r="G44" s="3"/>
      <c r="H44" s="3"/>
      <c r="I44" s="3"/>
      <c r="J44" s="3"/>
      <c r="K44" s="3"/>
      <c r="L44" s="3"/>
      <c r="M44" s="3"/>
      <c r="N44" s="3"/>
      <c r="O44" s="3"/>
      <c r="P44" s="3"/>
    </row>
    <row r="45" spans="1:16" ht="17.25">
      <c r="A45" s="3"/>
      <c r="B45" s="3"/>
      <c r="C45" s="3"/>
      <c r="D45" s="3"/>
      <c r="E45" s="3"/>
      <c r="F45" s="3"/>
      <c r="G45" s="3"/>
      <c r="H45" s="3"/>
      <c r="I45" s="3"/>
      <c r="J45" s="3"/>
      <c r="K45" s="3"/>
      <c r="L45" s="3"/>
      <c r="M45" s="3"/>
      <c r="N45" s="3"/>
      <c r="O45" s="3"/>
      <c r="P45" s="3"/>
    </row>
  </sheetData>
  <sheetProtection algorithmName="SHA-512" hashValue="kpMa4k6eJwuFQgIK+wy9PVti2OfOlnpoZ5WI8knZqPl7ZQg0AR6l6KSTMTcv1wRT8XKYwIzn5aVf5hOHIi/0Qw==" saltValue="hMCjDJTjLBgLu9cK4KNe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GridLines="0" zoomScale="77" zoomScaleNormal="77" zoomScaleSheetLayoutView="55" workbookViewId="0"/>
  </sheetViews>
  <sheetFormatPr defaultColWidth="0" defaultRowHeight="0" customHeight="1" zeroHeight="1"/>
  <cols>
    <col min="1" max="1" width="6.625" style="13" customWidth="1"/>
    <col min="2" max="3" width="10.875" style="13" customWidth="1"/>
    <col min="4" max="4" width="10" style="13" customWidth="1"/>
    <col min="5" max="10" width="11" style="13" customWidth="1"/>
    <col min="11" max="15" width="13.125" style="13" customWidth="1"/>
    <col min="16" max="21" width="11.5" style="13" customWidth="1"/>
    <col min="22" max="16384" width="0" style="13" hidden="1"/>
  </cols>
  <sheetData>
    <row r="1" spans="1:21" ht="13.5" customHeight="1">
      <c r="A1" s="12"/>
      <c r="B1" s="12"/>
      <c r="C1" s="12"/>
      <c r="D1" s="12"/>
      <c r="E1" s="12"/>
      <c r="F1" s="12"/>
      <c r="G1" s="12"/>
      <c r="H1" s="12"/>
      <c r="I1" s="12"/>
      <c r="J1" s="12"/>
      <c r="K1" s="12"/>
      <c r="L1" s="12"/>
      <c r="M1" s="12"/>
      <c r="N1" s="12"/>
      <c r="O1" s="12"/>
      <c r="P1" s="12"/>
      <c r="Q1" s="12"/>
      <c r="R1" s="12"/>
      <c r="S1" s="12"/>
      <c r="T1" s="12"/>
      <c r="U1" s="12"/>
    </row>
    <row r="2" spans="1:21" ht="13.5" customHeight="1">
      <c r="A2" s="12"/>
      <c r="B2" s="12"/>
      <c r="C2" s="12"/>
      <c r="D2" s="12"/>
      <c r="E2" s="12"/>
      <c r="F2" s="12"/>
      <c r="G2" s="12"/>
      <c r="H2" s="12"/>
      <c r="I2" s="12"/>
      <c r="J2" s="12"/>
      <c r="K2" s="12"/>
      <c r="L2" s="12"/>
      <c r="M2" s="12"/>
      <c r="N2" s="12"/>
      <c r="O2" s="12"/>
      <c r="P2" s="12"/>
      <c r="Q2" s="12"/>
      <c r="R2" s="12"/>
      <c r="S2" s="12"/>
      <c r="T2" s="12"/>
      <c r="U2" s="12"/>
    </row>
    <row r="3" spans="1:21" ht="13.5" customHeight="1">
      <c r="A3" s="12"/>
      <c r="B3" s="12"/>
      <c r="C3" s="12"/>
      <c r="D3" s="12"/>
      <c r="E3" s="12"/>
      <c r="F3" s="12"/>
      <c r="G3" s="12"/>
      <c r="H3" s="12"/>
      <c r="I3" s="12"/>
      <c r="J3" s="12"/>
      <c r="K3" s="12"/>
      <c r="L3" s="12"/>
      <c r="M3" s="12"/>
      <c r="N3" s="12"/>
      <c r="O3" s="12"/>
      <c r="P3" s="12"/>
      <c r="Q3" s="12"/>
      <c r="R3" s="12"/>
      <c r="S3" s="12"/>
      <c r="T3" s="12"/>
      <c r="U3" s="12"/>
    </row>
    <row r="4" spans="1:21" ht="13.5" customHeight="1">
      <c r="A4" s="12"/>
      <c r="B4" s="12"/>
      <c r="C4" s="12"/>
      <c r="D4" s="12"/>
      <c r="E4" s="12"/>
      <c r="F4" s="12"/>
      <c r="G4" s="12"/>
      <c r="H4" s="12"/>
      <c r="I4" s="12"/>
      <c r="J4" s="12"/>
      <c r="K4" s="12"/>
      <c r="L4" s="12"/>
      <c r="M4" s="12"/>
      <c r="N4" s="12"/>
      <c r="O4" s="12"/>
      <c r="P4" s="12"/>
      <c r="Q4" s="12"/>
      <c r="R4" s="12"/>
      <c r="S4" s="12"/>
      <c r="T4" s="12"/>
      <c r="U4" s="12"/>
    </row>
    <row r="5" spans="1:21" ht="13.5" customHeight="1">
      <c r="A5" s="12"/>
      <c r="B5" s="12"/>
      <c r="C5" s="12"/>
      <c r="D5" s="12"/>
      <c r="E5" s="12"/>
      <c r="F5" s="12"/>
      <c r="G5" s="12"/>
      <c r="H5" s="12"/>
      <c r="I5" s="12"/>
      <c r="J5" s="12"/>
      <c r="K5" s="12"/>
      <c r="L5" s="12"/>
      <c r="M5" s="12"/>
      <c r="N5" s="12"/>
      <c r="O5" s="12"/>
      <c r="P5" s="12"/>
      <c r="Q5" s="12"/>
      <c r="R5" s="12"/>
      <c r="S5" s="12"/>
      <c r="T5" s="12"/>
      <c r="U5" s="12"/>
    </row>
    <row r="6" spans="1:21" ht="13.5" customHeight="1">
      <c r="A6" s="12"/>
      <c r="B6" s="12"/>
      <c r="C6" s="12"/>
      <c r="D6" s="12"/>
      <c r="E6" s="12"/>
      <c r="F6" s="12"/>
      <c r="G6" s="12"/>
      <c r="H6" s="12"/>
      <c r="I6" s="12"/>
      <c r="J6" s="12"/>
      <c r="K6" s="12"/>
      <c r="L6" s="12"/>
      <c r="M6" s="12"/>
      <c r="N6" s="12"/>
      <c r="O6" s="12"/>
      <c r="P6" s="12"/>
      <c r="Q6" s="12"/>
      <c r="R6" s="12"/>
      <c r="S6" s="12"/>
      <c r="T6" s="12"/>
      <c r="U6" s="12"/>
    </row>
    <row r="7" spans="1:21" ht="13.5" customHeight="1">
      <c r="A7" s="12"/>
      <c r="B7" s="12"/>
      <c r="C7" s="12"/>
      <c r="D7" s="12"/>
      <c r="E7" s="12"/>
      <c r="F7" s="12"/>
      <c r="G7" s="12"/>
      <c r="H7" s="12"/>
      <c r="I7" s="12"/>
      <c r="J7" s="12"/>
      <c r="K7" s="12"/>
      <c r="L7" s="12"/>
      <c r="M7" s="12"/>
      <c r="N7" s="12"/>
      <c r="O7" s="12"/>
      <c r="P7" s="12"/>
      <c r="Q7" s="12"/>
      <c r="R7" s="12"/>
      <c r="S7" s="12"/>
      <c r="T7" s="12"/>
      <c r="U7" s="12"/>
    </row>
    <row r="8" spans="1:21" ht="13.5" customHeight="1">
      <c r="A8" s="12"/>
      <c r="B8" s="12"/>
      <c r="C8" s="12"/>
      <c r="D8" s="12"/>
      <c r="E8" s="12"/>
      <c r="F8" s="12"/>
      <c r="G8" s="12"/>
      <c r="H8" s="12"/>
      <c r="I8" s="12"/>
      <c r="J8" s="12"/>
      <c r="K8" s="12"/>
      <c r="L8" s="12"/>
      <c r="M8" s="12"/>
      <c r="N8" s="12"/>
      <c r="O8" s="12"/>
      <c r="P8" s="12"/>
      <c r="Q8" s="12"/>
      <c r="R8" s="12"/>
      <c r="S8" s="12"/>
      <c r="T8" s="12"/>
      <c r="U8" s="12"/>
    </row>
    <row r="9" spans="1:21" ht="13.5" customHeight="1">
      <c r="A9" s="12"/>
      <c r="B9" s="12"/>
      <c r="C9" s="12"/>
      <c r="D9" s="12"/>
      <c r="E9" s="12"/>
      <c r="F9" s="12"/>
      <c r="G9" s="12"/>
      <c r="H9" s="12"/>
      <c r="I9" s="12"/>
      <c r="J9" s="12"/>
      <c r="K9" s="12"/>
      <c r="L9" s="12"/>
      <c r="M9" s="12"/>
      <c r="N9" s="12"/>
      <c r="O9" s="12"/>
      <c r="P9" s="12"/>
      <c r="Q9" s="12"/>
      <c r="R9" s="12"/>
      <c r="S9" s="12"/>
      <c r="T9" s="12"/>
      <c r="U9" s="12"/>
    </row>
    <row r="10" spans="1:21" ht="13.5" customHeight="1">
      <c r="A10" s="12"/>
      <c r="B10" s="12"/>
      <c r="C10" s="12"/>
      <c r="D10" s="12"/>
      <c r="E10" s="12"/>
      <c r="F10" s="12"/>
      <c r="G10" s="12"/>
      <c r="H10" s="12"/>
      <c r="I10" s="12"/>
      <c r="J10" s="12"/>
      <c r="K10" s="12"/>
      <c r="L10" s="12"/>
      <c r="M10" s="12"/>
      <c r="N10" s="12"/>
      <c r="O10" s="12"/>
      <c r="P10" s="12"/>
      <c r="Q10" s="12"/>
      <c r="R10" s="12"/>
      <c r="S10" s="12"/>
      <c r="T10" s="12"/>
      <c r="U10" s="12"/>
    </row>
    <row r="11" spans="1:21" ht="13.5" customHeight="1">
      <c r="A11" s="12"/>
      <c r="B11" s="12"/>
      <c r="C11" s="12"/>
      <c r="D11" s="12"/>
      <c r="E11" s="12"/>
      <c r="F11" s="12"/>
      <c r="G11" s="12"/>
      <c r="H11" s="12"/>
      <c r="I11" s="12"/>
      <c r="J11" s="12"/>
      <c r="K11" s="12"/>
      <c r="L11" s="12"/>
      <c r="M11" s="12"/>
      <c r="N11" s="12"/>
      <c r="O11" s="12"/>
      <c r="P11" s="12"/>
      <c r="Q11" s="12"/>
      <c r="R11" s="12"/>
      <c r="S11" s="12"/>
      <c r="T11" s="12"/>
      <c r="U11" s="12"/>
    </row>
    <row r="12" spans="1:21" ht="13.5" customHeight="1">
      <c r="A12" s="12"/>
      <c r="B12" s="12"/>
      <c r="C12" s="12"/>
      <c r="D12" s="12"/>
      <c r="E12" s="12"/>
      <c r="F12" s="12"/>
      <c r="G12" s="12"/>
      <c r="H12" s="12"/>
      <c r="I12" s="12"/>
      <c r="J12" s="12"/>
      <c r="K12" s="12"/>
      <c r="L12" s="12"/>
      <c r="M12" s="12"/>
      <c r="N12" s="12"/>
      <c r="O12" s="12"/>
      <c r="P12" s="12"/>
      <c r="Q12" s="12"/>
      <c r="R12" s="12"/>
      <c r="S12" s="12"/>
      <c r="T12" s="12"/>
      <c r="U12" s="12"/>
    </row>
    <row r="13" spans="1:21" ht="13.5" customHeight="1">
      <c r="A13" s="12"/>
      <c r="B13" s="12"/>
      <c r="C13" s="12"/>
      <c r="D13" s="12"/>
      <c r="E13" s="12"/>
      <c r="F13" s="12"/>
      <c r="G13" s="12"/>
      <c r="H13" s="12"/>
      <c r="I13" s="12"/>
      <c r="J13" s="12"/>
      <c r="K13" s="12"/>
      <c r="L13" s="12"/>
      <c r="M13" s="12"/>
      <c r="N13" s="12"/>
      <c r="O13" s="12"/>
      <c r="P13" s="12"/>
      <c r="Q13" s="12"/>
      <c r="R13" s="12"/>
      <c r="S13" s="12"/>
      <c r="T13" s="12"/>
      <c r="U13" s="12"/>
    </row>
    <row r="14" spans="1:21" ht="13.5" customHeight="1">
      <c r="A14" s="12"/>
      <c r="B14" s="12"/>
      <c r="C14" s="12"/>
      <c r="D14" s="12"/>
      <c r="E14" s="12"/>
      <c r="F14" s="12"/>
      <c r="G14" s="12"/>
      <c r="H14" s="12"/>
      <c r="I14" s="12"/>
      <c r="J14" s="12"/>
      <c r="K14" s="12"/>
      <c r="L14" s="12"/>
      <c r="M14" s="12"/>
      <c r="N14" s="12"/>
      <c r="O14" s="12"/>
      <c r="P14" s="12"/>
      <c r="Q14" s="12"/>
      <c r="R14" s="12"/>
      <c r="S14" s="12"/>
      <c r="T14" s="12"/>
      <c r="U14" s="12"/>
    </row>
    <row r="15" spans="1:21" ht="13.5" customHeight="1">
      <c r="A15" s="12"/>
      <c r="B15" s="12"/>
      <c r="C15" s="12"/>
      <c r="D15" s="12"/>
      <c r="E15" s="12"/>
      <c r="F15" s="12"/>
      <c r="G15" s="12"/>
      <c r="H15" s="12"/>
      <c r="I15" s="12"/>
      <c r="J15" s="12"/>
      <c r="K15" s="12"/>
      <c r="L15" s="12"/>
      <c r="M15" s="12"/>
      <c r="N15" s="12"/>
      <c r="O15" s="12"/>
      <c r="P15" s="12"/>
      <c r="Q15" s="12"/>
      <c r="R15" s="12"/>
      <c r="S15" s="12"/>
      <c r="T15" s="12"/>
      <c r="U15" s="12"/>
    </row>
    <row r="16" spans="1:21" ht="13.5" customHeight="1">
      <c r="A16" s="12"/>
      <c r="B16" s="12"/>
      <c r="C16" s="12"/>
      <c r="D16" s="12"/>
      <c r="E16" s="12"/>
      <c r="F16" s="12"/>
      <c r="G16" s="12"/>
      <c r="H16" s="12"/>
      <c r="I16" s="12"/>
      <c r="J16" s="12"/>
      <c r="K16" s="12"/>
      <c r="L16" s="12"/>
      <c r="M16" s="12"/>
      <c r="N16" s="12"/>
      <c r="O16" s="12"/>
      <c r="P16" s="12"/>
      <c r="Q16" s="12"/>
      <c r="R16" s="12"/>
      <c r="S16" s="12"/>
      <c r="T16" s="12"/>
      <c r="U16" s="12"/>
    </row>
    <row r="17" spans="1:21" ht="13.5" customHeight="1">
      <c r="A17" s="12"/>
      <c r="B17" s="12"/>
      <c r="C17" s="12"/>
      <c r="D17" s="12"/>
      <c r="E17" s="12"/>
      <c r="F17" s="12"/>
      <c r="G17" s="12"/>
      <c r="H17" s="12"/>
      <c r="I17" s="12"/>
      <c r="J17" s="12"/>
      <c r="K17" s="12"/>
      <c r="L17" s="12"/>
      <c r="M17" s="12"/>
      <c r="N17" s="12"/>
      <c r="O17" s="12"/>
      <c r="P17" s="12"/>
      <c r="Q17" s="12"/>
      <c r="R17" s="12"/>
      <c r="S17" s="12"/>
      <c r="T17" s="12"/>
      <c r="U17" s="12"/>
    </row>
    <row r="18" spans="1:21" ht="13.5" customHeight="1">
      <c r="A18" s="12"/>
      <c r="B18" s="12"/>
      <c r="C18" s="12"/>
      <c r="D18" s="12"/>
      <c r="E18" s="12"/>
      <c r="F18" s="12"/>
      <c r="G18" s="12"/>
      <c r="H18" s="12"/>
      <c r="I18" s="12"/>
      <c r="J18" s="12"/>
      <c r="K18" s="12"/>
      <c r="L18" s="12"/>
      <c r="M18" s="12"/>
      <c r="N18" s="12"/>
      <c r="O18" s="12"/>
      <c r="P18" s="12"/>
      <c r="Q18" s="12"/>
      <c r="R18" s="12"/>
      <c r="S18" s="12"/>
      <c r="T18" s="12"/>
      <c r="U18" s="12"/>
    </row>
    <row r="19" spans="1:21" ht="13.5" customHeight="1">
      <c r="A19" s="12"/>
      <c r="B19" s="12"/>
      <c r="C19" s="12"/>
      <c r="D19" s="12"/>
      <c r="E19" s="12"/>
      <c r="F19" s="12"/>
      <c r="G19" s="12"/>
      <c r="H19" s="12"/>
      <c r="I19" s="12"/>
      <c r="J19" s="12"/>
      <c r="K19" s="12"/>
      <c r="L19" s="12"/>
      <c r="M19" s="12"/>
      <c r="N19" s="12"/>
      <c r="O19" s="12"/>
      <c r="P19" s="12"/>
      <c r="Q19" s="12"/>
      <c r="R19" s="12"/>
      <c r="S19" s="12"/>
      <c r="T19" s="12"/>
      <c r="U19" s="12"/>
    </row>
    <row r="20" spans="1:21" ht="13.5" customHeight="1">
      <c r="A20" s="12"/>
      <c r="B20" s="12"/>
      <c r="C20" s="12"/>
      <c r="D20" s="12"/>
      <c r="E20" s="12"/>
      <c r="F20" s="12"/>
      <c r="G20" s="12"/>
      <c r="H20" s="12"/>
      <c r="I20" s="12"/>
      <c r="J20" s="12"/>
      <c r="K20" s="12"/>
      <c r="L20" s="12"/>
      <c r="M20" s="12"/>
      <c r="N20" s="12"/>
      <c r="O20" s="12"/>
      <c r="P20" s="12"/>
      <c r="Q20" s="12"/>
      <c r="R20" s="12"/>
      <c r="S20" s="12"/>
      <c r="T20" s="12"/>
      <c r="U20" s="12"/>
    </row>
    <row r="21" spans="1:21" ht="13.5" customHeight="1">
      <c r="A21" s="12"/>
      <c r="B21" s="12"/>
      <c r="C21" s="12"/>
      <c r="D21" s="12"/>
      <c r="E21" s="12"/>
      <c r="F21" s="12"/>
      <c r="G21" s="12"/>
      <c r="H21" s="12"/>
      <c r="I21" s="12"/>
      <c r="J21" s="12"/>
      <c r="K21" s="12"/>
      <c r="L21" s="12"/>
      <c r="M21" s="12"/>
      <c r="N21" s="12"/>
      <c r="O21" s="12"/>
      <c r="P21" s="12"/>
      <c r="Q21" s="12"/>
      <c r="R21" s="12"/>
      <c r="S21" s="12"/>
      <c r="T21" s="12"/>
      <c r="U21" s="12"/>
    </row>
    <row r="22" spans="1:21" ht="13.5" customHeight="1">
      <c r="A22" s="12"/>
      <c r="B22" s="12"/>
      <c r="C22" s="12"/>
      <c r="D22" s="12"/>
      <c r="E22" s="12"/>
      <c r="F22" s="12"/>
      <c r="G22" s="12"/>
      <c r="H22" s="12"/>
      <c r="I22" s="12"/>
      <c r="J22" s="12"/>
      <c r="K22" s="12"/>
      <c r="L22" s="12"/>
      <c r="M22" s="12"/>
      <c r="N22" s="12"/>
      <c r="O22" s="12"/>
      <c r="P22" s="12"/>
      <c r="Q22" s="12"/>
      <c r="R22" s="12"/>
      <c r="S22" s="12"/>
      <c r="T22" s="12"/>
      <c r="U22" s="12"/>
    </row>
    <row r="23" spans="1:21" ht="13.5" customHeight="1">
      <c r="A23" s="12"/>
      <c r="B23" s="12"/>
      <c r="C23" s="12"/>
      <c r="D23" s="12"/>
      <c r="E23" s="12"/>
      <c r="F23" s="12"/>
      <c r="G23" s="12"/>
      <c r="H23" s="12"/>
      <c r="I23" s="12"/>
      <c r="J23" s="12"/>
      <c r="K23" s="12"/>
      <c r="L23" s="12"/>
      <c r="M23" s="12"/>
      <c r="N23" s="12"/>
      <c r="O23" s="12"/>
      <c r="P23" s="12"/>
      <c r="Q23" s="12"/>
      <c r="R23" s="12"/>
      <c r="S23" s="12"/>
      <c r="T23" s="12"/>
      <c r="U23" s="12"/>
    </row>
    <row r="24" spans="1:21" ht="13.5" customHeight="1">
      <c r="A24" s="12"/>
      <c r="B24" s="12"/>
      <c r="C24" s="12"/>
      <c r="D24" s="12"/>
      <c r="E24" s="12"/>
      <c r="F24" s="12"/>
      <c r="G24" s="12"/>
      <c r="H24" s="12"/>
      <c r="I24" s="12"/>
      <c r="J24" s="12"/>
      <c r="K24" s="12"/>
      <c r="L24" s="12"/>
      <c r="M24" s="12"/>
      <c r="N24" s="12"/>
      <c r="O24" s="12"/>
      <c r="P24" s="12"/>
      <c r="Q24" s="12"/>
      <c r="R24" s="12"/>
      <c r="S24" s="12"/>
      <c r="T24" s="12"/>
      <c r="U24" s="12"/>
    </row>
    <row r="25" spans="1:21" ht="13.5" customHeight="1">
      <c r="A25" s="12"/>
      <c r="B25" s="12"/>
      <c r="C25" s="12"/>
      <c r="D25" s="12"/>
      <c r="E25" s="12"/>
      <c r="F25" s="12"/>
      <c r="G25" s="12"/>
      <c r="H25" s="12"/>
      <c r="I25" s="12"/>
      <c r="J25" s="12"/>
      <c r="K25" s="12"/>
      <c r="L25" s="12"/>
      <c r="M25" s="12"/>
      <c r="N25" s="12"/>
      <c r="O25" s="12"/>
      <c r="P25" s="12"/>
      <c r="Q25" s="12"/>
      <c r="R25" s="12"/>
      <c r="S25" s="12"/>
      <c r="T25" s="12"/>
      <c r="U25" s="12"/>
    </row>
    <row r="26" spans="1:21" ht="13.5" customHeight="1">
      <c r="A26" s="12"/>
      <c r="B26" s="12"/>
      <c r="C26" s="12"/>
      <c r="D26" s="12"/>
      <c r="E26" s="12"/>
      <c r="F26" s="12"/>
      <c r="G26" s="12"/>
      <c r="H26" s="12"/>
      <c r="I26" s="12"/>
      <c r="J26" s="12"/>
      <c r="K26" s="12"/>
      <c r="L26" s="12"/>
      <c r="M26" s="12"/>
      <c r="N26" s="12"/>
      <c r="O26" s="12"/>
      <c r="P26" s="12"/>
      <c r="Q26" s="12"/>
      <c r="R26" s="12"/>
      <c r="S26" s="12"/>
      <c r="T26" s="12"/>
      <c r="U26" s="12"/>
    </row>
    <row r="27" spans="1:21" ht="13.5" customHeight="1">
      <c r="A27" s="12"/>
      <c r="B27" s="12"/>
      <c r="C27" s="12"/>
      <c r="D27" s="12"/>
      <c r="E27" s="12"/>
      <c r="F27" s="12"/>
      <c r="G27" s="12"/>
      <c r="H27" s="12"/>
      <c r="I27" s="12"/>
      <c r="J27" s="12"/>
      <c r="K27" s="12"/>
      <c r="L27" s="12"/>
      <c r="M27" s="12"/>
      <c r="N27" s="12"/>
      <c r="O27" s="12"/>
      <c r="P27" s="12"/>
      <c r="Q27" s="12"/>
      <c r="R27" s="12"/>
      <c r="S27" s="12"/>
      <c r="T27" s="12"/>
      <c r="U27" s="12"/>
    </row>
    <row r="28" spans="1:21" ht="13.5" customHeight="1">
      <c r="A28" s="12"/>
      <c r="B28" s="12"/>
      <c r="C28" s="12"/>
      <c r="D28" s="12"/>
      <c r="E28" s="12"/>
      <c r="F28" s="12"/>
      <c r="G28" s="12"/>
      <c r="H28" s="12"/>
      <c r="I28" s="12"/>
      <c r="J28" s="12"/>
      <c r="K28" s="12"/>
      <c r="L28" s="12"/>
      <c r="M28" s="12"/>
      <c r="N28" s="12"/>
      <c r="O28" s="12"/>
      <c r="P28" s="12"/>
      <c r="Q28" s="12"/>
      <c r="R28" s="12"/>
      <c r="S28" s="12"/>
      <c r="T28" s="12"/>
      <c r="U28" s="12"/>
    </row>
    <row r="29" spans="1:21" ht="13.5" customHeight="1">
      <c r="A29" s="12"/>
      <c r="B29" s="12"/>
      <c r="C29" s="12"/>
      <c r="D29" s="12"/>
      <c r="E29" s="12"/>
      <c r="F29" s="12"/>
      <c r="G29" s="12"/>
      <c r="H29" s="12"/>
      <c r="I29" s="12"/>
      <c r="J29" s="12"/>
      <c r="K29" s="12"/>
      <c r="L29" s="12"/>
      <c r="M29" s="12"/>
      <c r="N29" s="12"/>
      <c r="O29" s="12"/>
      <c r="P29" s="12"/>
      <c r="Q29" s="12"/>
      <c r="R29" s="12"/>
      <c r="S29" s="12"/>
      <c r="T29" s="12"/>
      <c r="U29" s="12"/>
    </row>
    <row r="30" spans="1:21" ht="13.5" customHeight="1">
      <c r="A30" s="12"/>
      <c r="B30" s="12"/>
      <c r="C30" s="12"/>
      <c r="D30" s="12"/>
      <c r="E30" s="12"/>
      <c r="F30" s="12"/>
      <c r="G30" s="12"/>
      <c r="H30" s="12"/>
      <c r="I30" s="12"/>
      <c r="J30" s="12"/>
      <c r="K30" s="12"/>
      <c r="L30" s="12"/>
      <c r="M30" s="12"/>
      <c r="N30" s="12"/>
      <c r="O30" s="12"/>
      <c r="P30" s="12"/>
      <c r="Q30" s="12"/>
      <c r="R30" s="12"/>
      <c r="S30" s="12"/>
      <c r="T30" s="12"/>
      <c r="U30" s="12"/>
    </row>
    <row r="31" spans="1:21" ht="13.5" customHeight="1">
      <c r="A31" s="12"/>
      <c r="B31" s="12"/>
      <c r="C31" s="12"/>
      <c r="D31" s="12"/>
      <c r="E31" s="12"/>
      <c r="F31" s="12"/>
      <c r="G31" s="12"/>
      <c r="H31" s="12"/>
      <c r="I31" s="12"/>
      <c r="J31" s="12"/>
      <c r="K31" s="12"/>
      <c r="L31" s="12"/>
      <c r="M31" s="12"/>
      <c r="N31" s="12"/>
      <c r="O31" s="12"/>
      <c r="P31" s="12"/>
      <c r="Q31" s="12"/>
      <c r="R31" s="12"/>
      <c r="S31" s="12"/>
      <c r="T31" s="12"/>
      <c r="U31" s="12"/>
    </row>
    <row r="32" spans="1:21" ht="13.5" customHeight="1">
      <c r="A32" s="12"/>
      <c r="B32" s="12"/>
      <c r="C32" s="12"/>
      <c r="D32" s="12"/>
      <c r="E32" s="12"/>
      <c r="F32" s="12"/>
      <c r="G32" s="12"/>
      <c r="H32" s="12"/>
      <c r="I32" s="12"/>
      <c r="J32" s="12"/>
      <c r="K32" s="12"/>
      <c r="L32" s="12"/>
      <c r="M32" s="12"/>
      <c r="N32" s="12"/>
      <c r="O32" s="12"/>
      <c r="P32" s="12"/>
      <c r="Q32" s="12"/>
      <c r="R32" s="12"/>
      <c r="S32" s="12"/>
      <c r="T32" s="12"/>
      <c r="U32" s="12"/>
    </row>
    <row r="33" spans="1:21" ht="13.5" customHeight="1">
      <c r="A33" s="12"/>
      <c r="B33" s="12"/>
      <c r="C33" s="12"/>
      <c r="D33" s="12"/>
      <c r="E33" s="12"/>
      <c r="F33" s="12"/>
      <c r="G33" s="12"/>
      <c r="H33" s="12"/>
      <c r="I33" s="12"/>
      <c r="J33" s="12"/>
      <c r="K33" s="12"/>
      <c r="L33" s="12"/>
      <c r="M33" s="12"/>
      <c r="N33" s="12"/>
      <c r="O33" s="12"/>
      <c r="P33" s="12"/>
      <c r="Q33" s="12"/>
      <c r="R33" s="12"/>
      <c r="S33" s="12"/>
      <c r="T33" s="12"/>
      <c r="U33" s="12"/>
    </row>
    <row r="34" spans="1:21" ht="13.5" customHeight="1">
      <c r="A34" s="12"/>
      <c r="B34" s="12"/>
      <c r="C34" s="12"/>
      <c r="D34" s="12"/>
      <c r="E34" s="12"/>
      <c r="F34" s="12"/>
      <c r="G34" s="12"/>
      <c r="H34" s="12"/>
      <c r="I34" s="12"/>
      <c r="J34" s="12"/>
      <c r="K34" s="12"/>
      <c r="L34" s="12"/>
      <c r="M34" s="12"/>
      <c r="N34" s="12"/>
      <c r="O34" s="12"/>
      <c r="P34" s="12"/>
      <c r="Q34" s="12"/>
      <c r="R34" s="12"/>
      <c r="S34" s="12"/>
      <c r="T34" s="12"/>
      <c r="U34" s="12"/>
    </row>
    <row r="35" spans="1:21" ht="13.5" customHeight="1">
      <c r="A35" s="12"/>
      <c r="B35" s="12"/>
      <c r="C35" s="12"/>
      <c r="D35" s="12"/>
      <c r="E35" s="12"/>
      <c r="F35" s="12"/>
      <c r="G35" s="12"/>
      <c r="H35" s="12"/>
      <c r="I35" s="12"/>
      <c r="J35" s="12"/>
      <c r="K35" s="12"/>
      <c r="L35" s="12"/>
      <c r="M35" s="12"/>
      <c r="N35" s="12"/>
      <c r="O35" s="12"/>
      <c r="P35" s="12"/>
      <c r="Q35" s="12"/>
      <c r="R35" s="12"/>
      <c r="S35" s="12"/>
      <c r="T35" s="12"/>
      <c r="U35" s="12"/>
    </row>
    <row r="36" spans="1:21" ht="13.5" customHeight="1">
      <c r="A36" s="12"/>
      <c r="B36" s="12"/>
      <c r="C36" s="12"/>
      <c r="D36" s="12"/>
      <c r="E36" s="12"/>
      <c r="F36" s="12"/>
      <c r="G36" s="12"/>
      <c r="H36" s="12"/>
      <c r="I36" s="12"/>
      <c r="J36" s="12"/>
      <c r="K36" s="12"/>
      <c r="L36" s="12"/>
      <c r="M36" s="12"/>
      <c r="N36" s="12"/>
      <c r="O36" s="12"/>
      <c r="P36" s="12"/>
      <c r="Q36" s="12"/>
      <c r="R36" s="12"/>
      <c r="S36" s="12"/>
      <c r="T36" s="12"/>
      <c r="U36" s="12"/>
    </row>
    <row r="37" spans="1:21" ht="13.5" customHeight="1">
      <c r="A37" s="12"/>
      <c r="B37" s="12"/>
      <c r="C37" s="12"/>
      <c r="D37" s="12"/>
      <c r="E37" s="12"/>
      <c r="F37" s="12"/>
      <c r="G37" s="12"/>
      <c r="H37" s="12"/>
      <c r="I37" s="12"/>
      <c r="J37" s="12"/>
      <c r="K37" s="12"/>
      <c r="L37" s="12"/>
      <c r="M37" s="12"/>
      <c r="N37" s="12"/>
      <c r="O37" s="12"/>
      <c r="P37" s="12"/>
      <c r="Q37" s="12"/>
      <c r="R37" s="12"/>
      <c r="S37" s="12"/>
      <c r="T37" s="12"/>
      <c r="U37" s="12"/>
    </row>
    <row r="38" spans="1:21" ht="13.5" customHeight="1">
      <c r="A38" s="12"/>
      <c r="B38" s="12"/>
      <c r="C38" s="12"/>
      <c r="D38" s="12"/>
      <c r="E38" s="12"/>
      <c r="F38" s="12"/>
      <c r="G38" s="12"/>
      <c r="H38" s="12"/>
      <c r="I38" s="12"/>
      <c r="J38" s="12"/>
      <c r="K38" s="12"/>
      <c r="L38" s="12"/>
      <c r="M38" s="12"/>
      <c r="N38" s="12"/>
      <c r="O38" s="12"/>
      <c r="P38" s="12"/>
      <c r="Q38" s="12"/>
      <c r="R38" s="12"/>
      <c r="S38" s="12"/>
      <c r="T38" s="12"/>
      <c r="U38" s="12"/>
    </row>
    <row r="39" spans="1:21" ht="13.5" customHeight="1">
      <c r="A39" s="12"/>
      <c r="B39" s="12"/>
      <c r="C39" s="12"/>
      <c r="D39" s="12"/>
      <c r="E39" s="12"/>
      <c r="F39" s="12"/>
      <c r="G39" s="12"/>
      <c r="H39" s="12"/>
      <c r="I39" s="12"/>
      <c r="J39" s="12"/>
      <c r="K39" s="12"/>
      <c r="L39" s="12"/>
      <c r="M39" s="12"/>
      <c r="N39" s="12"/>
      <c r="O39" s="12"/>
      <c r="P39" s="12"/>
      <c r="Q39" s="12"/>
      <c r="R39" s="12"/>
      <c r="S39" s="12"/>
      <c r="T39" s="12"/>
      <c r="U39" s="12"/>
    </row>
    <row r="40" spans="1:21" ht="13.5" customHeight="1">
      <c r="A40" s="12"/>
      <c r="B40" s="12"/>
      <c r="C40" s="12"/>
      <c r="D40" s="12"/>
      <c r="E40" s="12"/>
      <c r="F40" s="12"/>
      <c r="G40" s="12"/>
      <c r="H40" s="12"/>
      <c r="I40" s="12"/>
      <c r="J40" s="12"/>
      <c r="K40" s="12"/>
      <c r="L40" s="12"/>
      <c r="M40" s="12"/>
      <c r="N40" s="12"/>
      <c r="O40" s="12"/>
      <c r="P40" s="12"/>
      <c r="Q40" s="12"/>
      <c r="R40" s="12"/>
      <c r="S40" s="12"/>
      <c r="T40" s="12"/>
      <c r="U40" s="12"/>
    </row>
    <row r="41" spans="1:21" ht="13.5" customHeight="1">
      <c r="A41" s="12"/>
      <c r="B41" s="12"/>
      <c r="C41" s="12"/>
      <c r="D41" s="12"/>
      <c r="E41" s="12"/>
      <c r="F41" s="12"/>
      <c r="G41" s="12"/>
      <c r="H41" s="12"/>
      <c r="I41" s="12"/>
      <c r="J41" s="12"/>
      <c r="K41" s="12"/>
      <c r="L41" s="12"/>
      <c r="M41" s="12"/>
      <c r="N41" s="12"/>
      <c r="O41" s="12"/>
      <c r="P41" s="12"/>
      <c r="Q41" s="12"/>
      <c r="R41" s="12"/>
      <c r="S41" s="12"/>
      <c r="T41" s="12"/>
      <c r="U41" s="12"/>
    </row>
    <row r="42" spans="1:21" ht="13.5" customHeight="1">
      <c r="A42" s="12"/>
      <c r="B42" s="12"/>
      <c r="C42" s="12"/>
      <c r="D42" s="12"/>
      <c r="E42" s="12"/>
      <c r="F42" s="12"/>
      <c r="G42" s="12"/>
      <c r="H42" s="12"/>
      <c r="I42" s="12"/>
      <c r="J42" s="12"/>
      <c r="K42" s="12"/>
      <c r="L42" s="12"/>
      <c r="M42" s="12"/>
      <c r="N42" s="12"/>
      <c r="O42" s="12"/>
      <c r="P42" s="12"/>
      <c r="Q42" s="12"/>
      <c r="R42" s="12"/>
      <c r="S42" s="12"/>
      <c r="T42" s="12"/>
      <c r="U42" s="12"/>
    </row>
    <row r="43" spans="1:21" ht="30.75" customHeight="1" thickBot="1">
      <c r="A43" s="12"/>
      <c r="B43" s="12"/>
      <c r="C43" s="12"/>
      <c r="D43" s="12"/>
      <c r="E43" s="12"/>
      <c r="F43" s="12"/>
      <c r="G43" s="12"/>
      <c r="H43" s="12"/>
      <c r="I43" s="12"/>
      <c r="J43" s="12"/>
      <c r="K43" s="12"/>
      <c r="L43" s="12"/>
      <c r="M43" s="12"/>
      <c r="N43" s="12"/>
      <c r="O43" s="14" t="s">
        <v>5</v>
      </c>
      <c r="P43" s="12"/>
      <c r="Q43" s="12"/>
      <c r="R43" s="12"/>
      <c r="S43" s="12"/>
      <c r="T43" s="12"/>
      <c r="U43" s="12"/>
    </row>
    <row r="44" spans="1:21" ht="30.75" customHeight="1" thickBot="1">
      <c r="A44" s="12"/>
      <c r="B44" s="15" t="s">
        <v>6</v>
      </c>
      <c r="C44" s="16"/>
      <c r="D44" s="16"/>
      <c r="E44" s="17"/>
      <c r="F44" s="17"/>
      <c r="G44" s="17"/>
      <c r="H44" s="17"/>
      <c r="I44" s="17"/>
      <c r="J44" s="18" t="s">
        <v>2</v>
      </c>
      <c r="K44" s="19" t="s">
        <v>551</v>
      </c>
      <c r="L44" s="20" t="s">
        <v>552</v>
      </c>
      <c r="M44" s="20" t="s">
        <v>553</v>
      </c>
      <c r="N44" s="20" t="s">
        <v>554</v>
      </c>
      <c r="O44" s="21" t="s">
        <v>555</v>
      </c>
      <c r="P44" s="12"/>
      <c r="Q44" s="12"/>
      <c r="R44" s="12"/>
      <c r="S44" s="12"/>
      <c r="T44" s="12"/>
      <c r="U44" s="12"/>
    </row>
    <row r="45" spans="1:21" ht="30.75" customHeight="1">
      <c r="A45" s="12"/>
      <c r="B45" s="1177" t="s">
        <v>7</v>
      </c>
      <c r="C45" s="1178"/>
      <c r="D45" s="334"/>
      <c r="E45" s="1183" t="s">
        <v>8</v>
      </c>
      <c r="F45" s="1183"/>
      <c r="G45" s="1183"/>
      <c r="H45" s="1183"/>
      <c r="I45" s="1183"/>
      <c r="J45" s="1184"/>
      <c r="K45" s="333">
        <v>2607</v>
      </c>
      <c r="L45" s="332">
        <v>2563</v>
      </c>
      <c r="M45" s="332">
        <v>2610</v>
      </c>
      <c r="N45" s="332">
        <v>2785</v>
      </c>
      <c r="O45" s="331">
        <v>2852</v>
      </c>
      <c r="P45" s="12"/>
      <c r="Q45" s="12"/>
      <c r="R45" s="12"/>
      <c r="S45" s="12"/>
      <c r="T45" s="12"/>
      <c r="U45" s="12"/>
    </row>
    <row r="46" spans="1:21" ht="30.75" customHeight="1">
      <c r="A46" s="12"/>
      <c r="B46" s="1179"/>
      <c r="C46" s="1180"/>
      <c r="D46" s="330"/>
      <c r="E46" s="1156" t="s">
        <v>9</v>
      </c>
      <c r="F46" s="1156"/>
      <c r="G46" s="1156"/>
      <c r="H46" s="1156"/>
      <c r="I46" s="1156"/>
      <c r="J46" s="1157"/>
      <c r="K46" s="328" t="s">
        <v>512</v>
      </c>
      <c r="L46" s="327" t="s">
        <v>512</v>
      </c>
      <c r="M46" s="327" t="s">
        <v>512</v>
      </c>
      <c r="N46" s="327" t="s">
        <v>512</v>
      </c>
      <c r="O46" s="326" t="s">
        <v>512</v>
      </c>
      <c r="P46" s="12"/>
      <c r="Q46" s="12"/>
      <c r="R46" s="12"/>
      <c r="S46" s="12"/>
      <c r="T46" s="12"/>
      <c r="U46" s="12"/>
    </row>
    <row r="47" spans="1:21" ht="30.75" customHeight="1">
      <c r="A47" s="12"/>
      <c r="B47" s="1179"/>
      <c r="C47" s="1180"/>
      <c r="D47" s="330"/>
      <c r="E47" s="1156" t="s">
        <v>10</v>
      </c>
      <c r="F47" s="1156"/>
      <c r="G47" s="1156"/>
      <c r="H47" s="1156"/>
      <c r="I47" s="1156"/>
      <c r="J47" s="1157"/>
      <c r="K47" s="328" t="s">
        <v>512</v>
      </c>
      <c r="L47" s="327" t="s">
        <v>512</v>
      </c>
      <c r="M47" s="327" t="s">
        <v>512</v>
      </c>
      <c r="N47" s="327" t="s">
        <v>512</v>
      </c>
      <c r="O47" s="326" t="s">
        <v>512</v>
      </c>
      <c r="P47" s="12"/>
      <c r="Q47" s="12"/>
      <c r="R47" s="12"/>
      <c r="S47" s="12"/>
      <c r="T47" s="12"/>
      <c r="U47" s="12"/>
    </row>
    <row r="48" spans="1:21" ht="30.75" customHeight="1">
      <c r="A48" s="12"/>
      <c r="B48" s="1179"/>
      <c r="C48" s="1180"/>
      <c r="D48" s="330"/>
      <c r="E48" s="1156" t="s">
        <v>11</v>
      </c>
      <c r="F48" s="1156"/>
      <c r="G48" s="1156"/>
      <c r="H48" s="1156"/>
      <c r="I48" s="1156"/>
      <c r="J48" s="1157"/>
      <c r="K48" s="328">
        <v>611</v>
      </c>
      <c r="L48" s="327">
        <v>575</v>
      </c>
      <c r="M48" s="327">
        <v>536</v>
      </c>
      <c r="N48" s="327">
        <v>523</v>
      </c>
      <c r="O48" s="326">
        <v>486</v>
      </c>
      <c r="P48" s="12"/>
      <c r="Q48" s="12"/>
      <c r="R48" s="12"/>
      <c r="S48" s="12"/>
      <c r="T48" s="12"/>
      <c r="U48" s="12"/>
    </row>
    <row r="49" spans="1:21" ht="30.75" customHeight="1">
      <c r="A49" s="12"/>
      <c r="B49" s="1179"/>
      <c r="C49" s="1180"/>
      <c r="D49" s="330"/>
      <c r="E49" s="1156" t="s">
        <v>12</v>
      </c>
      <c r="F49" s="1156"/>
      <c r="G49" s="1156"/>
      <c r="H49" s="1156"/>
      <c r="I49" s="1156"/>
      <c r="J49" s="1157"/>
      <c r="K49" s="328">
        <v>5</v>
      </c>
      <c r="L49" s="327">
        <v>5</v>
      </c>
      <c r="M49" s="327">
        <v>5</v>
      </c>
      <c r="N49" s="327">
        <v>5</v>
      </c>
      <c r="O49" s="326">
        <v>5</v>
      </c>
      <c r="P49" s="12"/>
      <c r="Q49" s="12"/>
      <c r="R49" s="12"/>
      <c r="S49" s="12"/>
      <c r="T49" s="12"/>
      <c r="U49" s="12"/>
    </row>
    <row r="50" spans="1:21" ht="30.75" customHeight="1">
      <c r="A50" s="12"/>
      <c r="B50" s="1179"/>
      <c r="C50" s="1180"/>
      <c r="D50" s="330"/>
      <c r="E50" s="1156" t="s">
        <v>13</v>
      </c>
      <c r="F50" s="1156"/>
      <c r="G50" s="1156"/>
      <c r="H50" s="1156"/>
      <c r="I50" s="1156"/>
      <c r="J50" s="1157"/>
      <c r="K50" s="328">
        <v>30</v>
      </c>
      <c r="L50" s="327">
        <v>42</v>
      </c>
      <c r="M50" s="327">
        <v>32</v>
      </c>
      <c r="N50" s="327">
        <v>37</v>
      </c>
      <c r="O50" s="326">
        <v>39</v>
      </c>
      <c r="P50" s="12"/>
      <c r="Q50" s="12"/>
      <c r="R50" s="12"/>
      <c r="S50" s="12"/>
      <c r="T50" s="12"/>
      <c r="U50" s="12"/>
    </row>
    <row r="51" spans="1:21" ht="30.75" customHeight="1">
      <c r="A51" s="12"/>
      <c r="B51" s="1181"/>
      <c r="C51" s="1182"/>
      <c r="D51" s="329"/>
      <c r="E51" s="1156" t="s">
        <v>14</v>
      </c>
      <c r="F51" s="1156"/>
      <c r="G51" s="1156"/>
      <c r="H51" s="1156"/>
      <c r="I51" s="1156"/>
      <c r="J51" s="1157"/>
      <c r="K51" s="328" t="s">
        <v>512</v>
      </c>
      <c r="L51" s="327" t="s">
        <v>512</v>
      </c>
      <c r="M51" s="327" t="s">
        <v>512</v>
      </c>
      <c r="N51" s="327" t="s">
        <v>512</v>
      </c>
      <c r="O51" s="326" t="s">
        <v>512</v>
      </c>
      <c r="P51" s="12"/>
      <c r="Q51" s="12"/>
      <c r="R51" s="12"/>
      <c r="S51" s="12"/>
      <c r="T51" s="12"/>
      <c r="U51" s="12"/>
    </row>
    <row r="52" spans="1:21" ht="30.75" customHeight="1">
      <c r="A52" s="12"/>
      <c r="B52" s="1154" t="s">
        <v>15</v>
      </c>
      <c r="C52" s="1155"/>
      <c r="D52" s="329"/>
      <c r="E52" s="1156" t="s">
        <v>16</v>
      </c>
      <c r="F52" s="1156"/>
      <c r="G52" s="1156"/>
      <c r="H52" s="1156"/>
      <c r="I52" s="1156"/>
      <c r="J52" s="1157"/>
      <c r="K52" s="328">
        <v>2465</v>
      </c>
      <c r="L52" s="327">
        <v>2504</v>
      </c>
      <c r="M52" s="327">
        <v>2494</v>
      </c>
      <c r="N52" s="327">
        <v>2579</v>
      </c>
      <c r="O52" s="326">
        <v>2560</v>
      </c>
      <c r="P52" s="12"/>
      <c r="Q52" s="12"/>
      <c r="R52" s="12"/>
      <c r="S52" s="12"/>
      <c r="T52" s="12"/>
      <c r="U52" s="12"/>
    </row>
    <row r="53" spans="1:21" ht="30.75" customHeight="1" thickBot="1">
      <c r="A53" s="12"/>
      <c r="B53" s="1158" t="s">
        <v>17</v>
      </c>
      <c r="C53" s="1159"/>
      <c r="D53" s="325"/>
      <c r="E53" s="1160" t="s">
        <v>18</v>
      </c>
      <c r="F53" s="1160"/>
      <c r="G53" s="1160"/>
      <c r="H53" s="1160"/>
      <c r="I53" s="1160"/>
      <c r="J53" s="1161"/>
      <c r="K53" s="324">
        <v>788</v>
      </c>
      <c r="L53" s="323">
        <v>681</v>
      </c>
      <c r="M53" s="323">
        <v>689</v>
      </c>
      <c r="N53" s="323">
        <v>771</v>
      </c>
      <c r="O53" s="322">
        <v>822</v>
      </c>
      <c r="P53" s="12"/>
      <c r="Q53" s="12"/>
      <c r="R53" s="12"/>
      <c r="S53" s="12"/>
      <c r="T53" s="12"/>
      <c r="U53" s="12"/>
    </row>
    <row r="54" spans="1:21" ht="24" customHeight="1">
      <c r="A54" s="12"/>
      <c r="B54" s="22" t="s">
        <v>19</v>
      </c>
      <c r="C54" s="12"/>
      <c r="D54" s="12"/>
      <c r="E54" s="12"/>
      <c r="F54" s="12"/>
      <c r="G54" s="12"/>
      <c r="H54" s="12"/>
      <c r="I54" s="12"/>
      <c r="J54" s="12"/>
      <c r="K54" s="12"/>
      <c r="L54" s="12"/>
      <c r="M54" s="12"/>
      <c r="N54" s="12"/>
      <c r="O54" s="12"/>
      <c r="P54" s="12"/>
      <c r="Q54" s="12"/>
      <c r="R54" s="12"/>
      <c r="S54" s="12"/>
      <c r="T54" s="12"/>
      <c r="U54" s="12"/>
    </row>
    <row r="55" spans="1:21" ht="24" customHeight="1">
      <c r="A55" s="12"/>
      <c r="B55" s="22" t="s">
        <v>20</v>
      </c>
      <c r="C55" s="12"/>
      <c r="D55" s="12"/>
      <c r="E55" s="12"/>
      <c r="F55" s="12"/>
      <c r="G55" s="12"/>
      <c r="H55" s="12"/>
      <c r="I55" s="12"/>
      <c r="J55" s="12"/>
      <c r="K55" s="12"/>
      <c r="L55" s="12"/>
      <c r="M55" s="12"/>
      <c r="N55" s="12"/>
      <c r="O55" s="12"/>
      <c r="P55" s="12"/>
      <c r="Q55" s="12"/>
      <c r="R55" s="12"/>
      <c r="S55" s="12"/>
      <c r="T55" s="12"/>
      <c r="U55" s="12"/>
    </row>
    <row r="56" spans="1:21" ht="24" customHeight="1" thickBot="1">
      <c r="A56" s="12"/>
      <c r="B56" s="23" t="s">
        <v>21</v>
      </c>
      <c r="C56" s="24"/>
      <c r="D56" s="24"/>
      <c r="E56" s="24"/>
      <c r="F56" s="24"/>
      <c r="G56" s="24"/>
      <c r="H56" s="24"/>
      <c r="I56" s="24"/>
      <c r="J56" s="24"/>
      <c r="K56" s="25"/>
      <c r="L56" s="25"/>
      <c r="M56" s="25"/>
      <c r="N56" s="25"/>
      <c r="O56" s="321" t="s">
        <v>566</v>
      </c>
      <c r="P56" s="12"/>
      <c r="Q56" s="12"/>
      <c r="R56" s="12"/>
      <c r="S56" s="12"/>
      <c r="T56" s="12"/>
      <c r="U56" s="12"/>
    </row>
    <row r="57" spans="1:21" ht="31.5" customHeight="1" thickBot="1">
      <c r="A57" s="12"/>
      <c r="B57" s="26"/>
      <c r="C57" s="27"/>
      <c r="D57" s="27"/>
      <c r="E57" s="28"/>
      <c r="F57" s="28"/>
      <c r="G57" s="28"/>
      <c r="H57" s="28"/>
      <c r="I57" s="28"/>
      <c r="J57" s="29" t="s">
        <v>2</v>
      </c>
      <c r="K57" s="30" t="s">
        <v>567</v>
      </c>
      <c r="L57" s="31" t="s">
        <v>568</v>
      </c>
      <c r="M57" s="31" t="s">
        <v>569</v>
      </c>
      <c r="N57" s="31" t="s">
        <v>570</v>
      </c>
      <c r="O57" s="32" t="s">
        <v>571</v>
      </c>
      <c r="P57" s="12"/>
      <c r="Q57" s="12"/>
      <c r="R57" s="12"/>
      <c r="S57" s="12"/>
      <c r="T57" s="12"/>
      <c r="U57" s="12"/>
    </row>
    <row r="58" spans="1:21" ht="31.5" customHeight="1">
      <c r="B58" s="1162" t="s">
        <v>22</v>
      </c>
      <c r="C58" s="1163"/>
      <c r="D58" s="1168" t="s">
        <v>23</v>
      </c>
      <c r="E58" s="1169"/>
      <c r="F58" s="1169"/>
      <c r="G58" s="1169"/>
      <c r="H58" s="1169"/>
      <c r="I58" s="1169"/>
      <c r="J58" s="1170"/>
      <c r="K58" s="33"/>
      <c r="L58" s="34"/>
      <c r="M58" s="34"/>
      <c r="N58" s="34"/>
      <c r="O58" s="35"/>
    </row>
    <row r="59" spans="1:21" ht="31.5" customHeight="1">
      <c r="B59" s="1164"/>
      <c r="C59" s="1165"/>
      <c r="D59" s="1171" t="s">
        <v>24</v>
      </c>
      <c r="E59" s="1172"/>
      <c r="F59" s="1172"/>
      <c r="G59" s="1172"/>
      <c r="H59" s="1172"/>
      <c r="I59" s="1172"/>
      <c r="J59" s="1173"/>
      <c r="K59" s="36"/>
      <c r="L59" s="37"/>
      <c r="M59" s="37"/>
      <c r="N59" s="37"/>
      <c r="O59" s="38"/>
    </row>
    <row r="60" spans="1:21" ht="31.5" customHeight="1" thickBot="1">
      <c r="B60" s="1166"/>
      <c r="C60" s="1167"/>
      <c r="D60" s="1174" t="s">
        <v>25</v>
      </c>
      <c r="E60" s="1175"/>
      <c r="F60" s="1175"/>
      <c r="G60" s="1175"/>
      <c r="H60" s="1175"/>
      <c r="I60" s="1175"/>
      <c r="J60" s="1176"/>
      <c r="K60" s="39"/>
      <c r="L60" s="40"/>
      <c r="M60" s="40"/>
      <c r="N60" s="40"/>
      <c r="O60" s="41"/>
    </row>
    <row r="61" spans="1:21" ht="24" customHeight="1">
      <c r="B61" s="42"/>
      <c r="C61" s="42"/>
      <c r="D61" s="43" t="s">
        <v>26</v>
      </c>
      <c r="E61" s="44"/>
      <c r="F61" s="44"/>
      <c r="G61" s="44"/>
      <c r="H61" s="44"/>
      <c r="I61" s="44"/>
      <c r="J61" s="44"/>
      <c r="K61" s="44"/>
      <c r="L61" s="44"/>
      <c r="M61" s="44"/>
      <c r="N61" s="44"/>
      <c r="O61" s="44"/>
    </row>
    <row r="62" spans="1:21" ht="24" customHeight="1">
      <c r="B62" s="45"/>
      <c r="C62" s="45"/>
      <c r="D62" s="43" t="s">
        <v>27</v>
      </c>
      <c r="E62" s="44"/>
      <c r="F62" s="44"/>
      <c r="G62" s="44"/>
      <c r="H62" s="44"/>
      <c r="I62" s="44"/>
      <c r="J62" s="44"/>
      <c r="K62" s="44"/>
      <c r="L62" s="44"/>
      <c r="M62" s="44"/>
      <c r="N62" s="44"/>
      <c r="O62" s="44"/>
    </row>
    <row r="63" spans="1:21" ht="24" customHeight="1">
      <c r="A63" s="12"/>
      <c r="B63" s="22"/>
      <c r="C63" s="12"/>
      <c r="D63" s="12"/>
      <c r="E63" s="12"/>
      <c r="F63" s="12"/>
      <c r="G63" s="12"/>
      <c r="H63" s="12"/>
      <c r="I63" s="12"/>
      <c r="J63" s="12"/>
      <c r="K63" s="12"/>
      <c r="L63" s="12"/>
      <c r="M63" s="12"/>
      <c r="N63" s="12"/>
      <c r="O63" s="12"/>
      <c r="P63" s="12"/>
      <c r="Q63" s="12"/>
      <c r="R63" s="12"/>
      <c r="S63" s="12"/>
      <c r="T63" s="12"/>
      <c r="U63" s="12"/>
    </row>
    <row r="64" spans="1:21" ht="24" customHeight="1">
      <c r="A64" s="12"/>
      <c r="B64" s="22"/>
      <c r="C64" s="12"/>
      <c r="D64" s="12"/>
      <c r="E64" s="12"/>
      <c r="F64" s="12"/>
      <c r="G64" s="12"/>
      <c r="H64" s="12"/>
      <c r="I64" s="12"/>
      <c r="J64" s="12"/>
      <c r="K64" s="12"/>
      <c r="L64" s="12"/>
      <c r="M64" s="12"/>
      <c r="N64" s="12"/>
      <c r="O64" s="12"/>
      <c r="P64" s="12"/>
      <c r="Q64" s="12"/>
      <c r="R64" s="12"/>
      <c r="S64" s="12"/>
      <c r="T64" s="12"/>
      <c r="U64" s="12"/>
    </row>
  </sheetData>
  <sheetProtection algorithmName="SHA-512" hashValue="8/4LIaO7x4lDlexue+w8TrET3oGSM/0H8PQYA05kITFOPv5/h99rgMk2R6YF/Fvd9kljKWYMfHZr+YYyMePaow==" saltValue="5NzxBVuDpjd2Kzonkyy1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22" zoomScale="71" zoomScaleNormal="71" zoomScaleSheetLayoutView="100" workbookViewId="0"/>
  </sheetViews>
  <sheetFormatPr defaultColWidth="0" defaultRowHeight="0" customHeight="1" zeroHeight="1"/>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16384" width="0" style="4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47" t="s">
        <v>5</v>
      </c>
    </row>
    <row r="40" spans="2:13" ht="27.75" customHeight="1" thickBot="1">
      <c r="B40" s="48" t="s">
        <v>6</v>
      </c>
      <c r="C40" s="49"/>
      <c r="D40" s="49"/>
      <c r="E40" s="50"/>
      <c r="F40" s="50"/>
      <c r="G40" s="50"/>
      <c r="H40" s="51" t="s">
        <v>2</v>
      </c>
      <c r="I40" s="52" t="s">
        <v>551</v>
      </c>
      <c r="J40" s="53" t="s">
        <v>552</v>
      </c>
      <c r="K40" s="53" t="s">
        <v>553</v>
      </c>
      <c r="L40" s="53" t="s">
        <v>554</v>
      </c>
      <c r="M40" s="54" t="s">
        <v>555</v>
      </c>
    </row>
    <row r="41" spans="2:13" ht="27.75" customHeight="1">
      <c r="B41" s="1197" t="s">
        <v>28</v>
      </c>
      <c r="C41" s="1198"/>
      <c r="D41" s="344"/>
      <c r="E41" s="1199" t="s">
        <v>29</v>
      </c>
      <c r="F41" s="1199"/>
      <c r="G41" s="1199"/>
      <c r="H41" s="1200"/>
      <c r="I41" s="293">
        <v>26338</v>
      </c>
      <c r="J41" s="294">
        <v>27186</v>
      </c>
      <c r="K41" s="294">
        <v>27893</v>
      </c>
      <c r="L41" s="294">
        <v>27595</v>
      </c>
      <c r="M41" s="295">
        <v>26746</v>
      </c>
    </row>
    <row r="42" spans="2:13" ht="27.75" customHeight="1">
      <c r="B42" s="1187"/>
      <c r="C42" s="1188"/>
      <c r="D42" s="340"/>
      <c r="E42" s="1191" t="s">
        <v>30</v>
      </c>
      <c r="F42" s="1191"/>
      <c r="G42" s="1191"/>
      <c r="H42" s="1192"/>
      <c r="I42" s="296">
        <v>155</v>
      </c>
      <c r="J42" s="297">
        <v>131</v>
      </c>
      <c r="K42" s="297">
        <v>170</v>
      </c>
      <c r="L42" s="297">
        <v>184</v>
      </c>
      <c r="M42" s="298">
        <v>185</v>
      </c>
    </row>
    <row r="43" spans="2:13" ht="27.75" customHeight="1">
      <c r="B43" s="1187"/>
      <c r="C43" s="1188"/>
      <c r="D43" s="340"/>
      <c r="E43" s="1191" t="s">
        <v>31</v>
      </c>
      <c r="F43" s="1191"/>
      <c r="G43" s="1191"/>
      <c r="H43" s="1192"/>
      <c r="I43" s="296">
        <v>7087</v>
      </c>
      <c r="J43" s="297">
        <v>6810</v>
      </c>
      <c r="K43" s="297">
        <v>6089</v>
      </c>
      <c r="L43" s="297">
        <v>5844</v>
      </c>
      <c r="M43" s="298">
        <v>5681</v>
      </c>
    </row>
    <row r="44" spans="2:13" ht="27.75" customHeight="1">
      <c r="B44" s="1187"/>
      <c r="C44" s="1188"/>
      <c r="D44" s="340"/>
      <c r="E44" s="1191" t="s">
        <v>32</v>
      </c>
      <c r="F44" s="1191"/>
      <c r="G44" s="1191"/>
      <c r="H44" s="1192"/>
      <c r="I44" s="296">
        <v>52</v>
      </c>
      <c r="J44" s="297">
        <v>47</v>
      </c>
      <c r="K44" s="297">
        <v>41</v>
      </c>
      <c r="L44" s="297">
        <v>39</v>
      </c>
      <c r="M44" s="298">
        <v>31</v>
      </c>
    </row>
    <row r="45" spans="2:13" ht="27.75" customHeight="1">
      <c r="B45" s="1187"/>
      <c r="C45" s="1188"/>
      <c r="D45" s="340"/>
      <c r="E45" s="1191" t="s">
        <v>33</v>
      </c>
      <c r="F45" s="1191"/>
      <c r="G45" s="1191"/>
      <c r="H45" s="1192"/>
      <c r="I45" s="296">
        <v>3103</v>
      </c>
      <c r="J45" s="297">
        <v>3206</v>
      </c>
      <c r="K45" s="297">
        <v>3130</v>
      </c>
      <c r="L45" s="297">
        <v>3127</v>
      </c>
      <c r="M45" s="298">
        <v>3227</v>
      </c>
    </row>
    <row r="46" spans="2:13" ht="27.75" customHeight="1">
      <c r="B46" s="1187"/>
      <c r="C46" s="1188"/>
      <c r="D46" s="343"/>
      <c r="E46" s="1191" t="s">
        <v>34</v>
      </c>
      <c r="F46" s="1191"/>
      <c r="G46" s="1191"/>
      <c r="H46" s="1192"/>
      <c r="I46" s="296">
        <v>2</v>
      </c>
      <c r="J46" s="297">
        <v>2</v>
      </c>
      <c r="K46" s="297">
        <v>2</v>
      </c>
      <c r="L46" s="297">
        <v>2</v>
      </c>
      <c r="M46" s="298">
        <v>1</v>
      </c>
    </row>
    <row r="47" spans="2:13" ht="27.75" customHeight="1">
      <c r="B47" s="1187"/>
      <c r="C47" s="1188"/>
      <c r="D47" s="342"/>
      <c r="E47" s="1201" t="s">
        <v>35</v>
      </c>
      <c r="F47" s="1202"/>
      <c r="G47" s="1202"/>
      <c r="H47" s="1203"/>
      <c r="I47" s="296" t="s">
        <v>512</v>
      </c>
      <c r="J47" s="297" t="s">
        <v>512</v>
      </c>
      <c r="K47" s="297" t="s">
        <v>512</v>
      </c>
      <c r="L47" s="297" t="s">
        <v>512</v>
      </c>
      <c r="M47" s="298" t="s">
        <v>512</v>
      </c>
    </row>
    <row r="48" spans="2:13" ht="27.75" customHeight="1">
      <c r="B48" s="1187"/>
      <c r="C48" s="1188"/>
      <c r="D48" s="340"/>
      <c r="E48" s="1191" t="s">
        <v>36</v>
      </c>
      <c r="F48" s="1191"/>
      <c r="G48" s="1191"/>
      <c r="H48" s="1192"/>
      <c r="I48" s="296" t="s">
        <v>512</v>
      </c>
      <c r="J48" s="297" t="s">
        <v>512</v>
      </c>
      <c r="K48" s="297" t="s">
        <v>512</v>
      </c>
      <c r="L48" s="297" t="s">
        <v>512</v>
      </c>
      <c r="M48" s="298" t="s">
        <v>512</v>
      </c>
    </row>
    <row r="49" spans="2:13" ht="27.75" customHeight="1">
      <c r="B49" s="1189"/>
      <c r="C49" s="1190"/>
      <c r="D49" s="340"/>
      <c r="E49" s="1191" t="s">
        <v>37</v>
      </c>
      <c r="F49" s="1191"/>
      <c r="G49" s="1191"/>
      <c r="H49" s="1192"/>
      <c r="I49" s="296" t="s">
        <v>512</v>
      </c>
      <c r="J49" s="297" t="s">
        <v>512</v>
      </c>
      <c r="K49" s="297" t="s">
        <v>512</v>
      </c>
      <c r="L49" s="297" t="s">
        <v>512</v>
      </c>
      <c r="M49" s="298" t="s">
        <v>512</v>
      </c>
    </row>
    <row r="50" spans="2:13" ht="27.75" customHeight="1">
      <c r="B50" s="1185" t="s">
        <v>38</v>
      </c>
      <c r="C50" s="1186"/>
      <c r="D50" s="341"/>
      <c r="E50" s="1191" t="s">
        <v>39</v>
      </c>
      <c r="F50" s="1191"/>
      <c r="G50" s="1191"/>
      <c r="H50" s="1192"/>
      <c r="I50" s="296">
        <v>9786</v>
      </c>
      <c r="J50" s="297">
        <v>9764</v>
      </c>
      <c r="K50" s="297">
        <v>9934</v>
      </c>
      <c r="L50" s="297">
        <v>10740</v>
      </c>
      <c r="M50" s="298">
        <v>11074</v>
      </c>
    </row>
    <row r="51" spans="2:13" ht="27.75" customHeight="1">
      <c r="B51" s="1187"/>
      <c r="C51" s="1188"/>
      <c r="D51" s="340"/>
      <c r="E51" s="1191" t="s">
        <v>40</v>
      </c>
      <c r="F51" s="1191"/>
      <c r="G51" s="1191"/>
      <c r="H51" s="1192"/>
      <c r="I51" s="296">
        <v>2534</v>
      </c>
      <c r="J51" s="297">
        <v>2853</v>
      </c>
      <c r="K51" s="297">
        <v>3146</v>
      </c>
      <c r="L51" s="297">
        <v>2524</v>
      </c>
      <c r="M51" s="298">
        <v>2209</v>
      </c>
    </row>
    <row r="52" spans="2:13" ht="27.75" customHeight="1">
      <c r="B52" s="1189"/>
      <c r="C52" s="1190"/>
      <c r="D52" s="340"/>
      <c r="E52" s="1191" t="s">
        <v>41</v>
      </c>
      <c r="F52" s="1191"/>
      <c r="G52" s="1191"/>
      <c r="H52" s="1192"/>
      <c r="I52" s="296">
        <v>24466</v>
      </c>
      <c r="J52" s="297">
        <v>24851</v>
      </c>
      <c r="K52" s="297">
        <v>25507</v>
      </c>
      <c r="L52" s="297">
        <v>24872</v>
      </c>
      <c r="M52" s="298">
        <v>24186</v>
      </c>
    </row>
    <row r="53" spans="2:13" ht="27.75" customHeight="1" thickBot="1">
      <c r="B53" s="1193" t="s">
        <v>17</v>
      </c>
      <c r="C53" s="1194"/>
      <c r="D53" s="339"/>
      <c r="E53" s="1195" t="s">
        <v>42</v>
      </c>
      <c r="F53" s="1195"/>
      <c r="G53" s="1195"/>
      <c r="H53" s="1196"/>
      <c r="I53" s="299">
        <v>-49</v>
      </c>
      <c r="J53" s="300">
        <v>-87</v>
      </c>
      <c r="K53" s="300">
        <v>-1262</v>
      </c>
      <c r="L53" s="300">
        <v>-1344</v>
      </c>
      <c r="M53" s="301">
        <v>-1599</v>
      </c>
    </row>
    <row r="54" spans="2:13" ht="27.75" customHeight="1">
      <c r="B54" s="338" t="s">
        <v>43</v>
      </c>
      <c r="C54" s="337"/>
      <c r="D54" s="337"/>
      <c r="E54" s="336"/>
      <c r="F54" s="336"/>
      <c r="G54" s="336"/>
      <c r="H54" s="336"/>
      <c r="I54" s="335"/>
      <c r="J54" s="335"/>
      <c r="K54" s="335"/>
      <c r="L54" s="335"/>
      <c r="M54" s="335"/>
    </row>
    <row r="55" spans="2:13" ht="13.5"/>
  </sheetData>
  <sheetProtection algorithmName="SHA-512" hashValue="Tu58p/QpvvnxGG4EvRxEM62EPrDe9WK1lHJsqP2Ki/zTpB/WhMU+1e8z/kv/ffMd4QFcf3gLcEsYFWgN8ulgmQ==" saltValue="brzNfeIzaidxxy2Uw7H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55" t="s">
        <v>44</v>
      </c>
    </row>
    <row r="54" spans="2:8" ht="29.25" customHeight="1" thickBot="1">
      <c r="B54" s="56" t="s">
        <v>1</v>
      </c>
      <c r="C54" s="57"/>
      <c r="D54" s="57"/>
      <c r="E54" s="58" t="s">
        <v>2</v>
      </c>
      <c r="F54" s="59" t="s">
        <v>553</v>
      </c>
      <c r="G54" s="59" t="s">
        <v>554</v>
      </c>
      <c r="H54" s="60" t="s">
        <v>555</v>
      </c>
    </row>
    <row r="55" spans="2:8" ht="52.5" customHeight="1">
      <c r="B55" s="61"/>
      <c r="C55" s="1212" t="s">
        <v>45</v>
      </c>
      <c r="D55" s="1212"/>
      <c r="E55" s="1213"/>
      <c r="F55" s="62">
        <v>2961</v>
      </c>
      <c r="G55" s="62">
        <v>2952</v>
      </c>
      <c r="H55" s="63">
        <v>3024</v>
      </c>
    </row>
    <row r="56" spans="2:8" ht="52.5" customHeight="1">
      <c r="B56" s="64"/>
      <c r="C56" s="1214" t="s">
        <v>46</v>
      </c>
      <c r="D56" s="1214"/>
      <c r="E56" s="1215"/>
      <c r="F56" s="65">
        <v>752</v>
      </c>
      <c r="G56" s="65">
        <v>1106</v>
      </c>
      <c r="H56" s="66">
        <v>1126</v>
      </c>
    </row>
    <row r="57" spans="2:8" ht="53.25" customHeight="1">
      <c r="B57" s="64"/>
      <c r="C57" s="1216" t="s">
        <v>47</v>
      </c>
      <c r="D57" s="1216"/>
      <c r="E57" s="1217"/>
      <c r="F57" s="67">
        <v>4700</v>
      </c>
      <c r="G57" s="67">
        <v>5148</v>
      </c>
      <c r="H57" s="68">
        <v>5195</v>
      </c>
    </row>
    <row r="58" spans="2:8" ht="45.75" customHeight="1">
      <c r="B58" s="69"/>
      <c r="C58" s="1204" t="s">
        <v>581</v>
      </c>
      <c r="D58" s="1205"/>
      <c r="E58" s="1206"/>
      <c r="F58" s="302">
        <v>1356</v>
      </c>
      <c r="G58" s="303">
        <v>1456</v>
      </c>
      <c r="H58" s="70">
        <v>1457</v>
      </c>
    </row>
    <row r="59" spans="2:8" ht="45.75" customHeight="1">
      <c r="B59" s="69"/>
      <c r="C59" s="1204" t="s">
        <v>582</v>
      </c>
      <c r="D59" s="1205"/>
      <c r="E59" s="1206"/>
      <c r="F59" s="302">
        <v>1166</v>
      </c>
      <c r="G59" s="303">
        <v>1330</v>
      </c>
      <c r="H59" s="70">
        <v>1380</v>
      </c>
    </row>
    <row r="60" spans="2:8" ht="45.75" customHeight="1">
      <c r="B60" s="69"/>
      <c r="C60" s="1204" t="s">
        <v>583</v>
      </c>
      <c r="D60" s="1205"/>
      <c r="E60" s="1206"/>
      <c r="F60" s="302">
        <v>474</v>
      </c>
      <c r="G60" s="303">
        <v>646</v>
      </c>
      <c r="H60" s="70">
        <v>666</v>
      </c>
    </row>
    <row r="61" spans="2:8" ht="45.75" customHeight="1">
      <c r="B61" s="69"/>
      <c r="C61" s="1204" t="s">
        <v>584</v>
      </c>
      <c r="D61" s="1205"/>
      <c r="E61" s="1206"/>
      <c r="F61" s="302">
        <v>613</v>
      </c>
      <c r="G61" s="303">
        <v>613</v>
      </c>
      <c r="H61" s="70">
        <v>613</v>
      </c>
    </row>
    <row r="62" spans="2:8" ht="45.75" customHeight="1" thickBot="1">
      <c r="B62" s="71"/>
      <c r="C62" s="1207" t="s">
        <v>585</v>
      </c>
      <c r="D62" s="1208"/>
      <c r="E62" s="1209"/>
      <c r="F62" s="304">
        <v>397</v>
      </c>
      <c r="G62" s="305">
        <v>378</v>
      </c>
      <c r="H62" s="72">
        <v>357</v>
      </c>
    </row>
    <row r="63" spans="2:8" ht="52.5" customHeight="1" thickBot="1">
      <c r="B63" s="73"/>
      <c r="C63" s="1210" t="s">
        <v>48</v>
      </c>
      <c r="D63" s="1210"/>
      <c r="E63" s="1211"/>
      <c r="F63" s="74">
        <v>8414</v>
      </c>
      <c r="G63" s="74">
        <v>9206</v>
      </c>
      <c r="H63" s="75">
        <v>9346</v>
      </c>
    </row>
    <row r="64" spans="2:8"/>
  </sheetData>
  <sheetProtection algorithmName="SHA-512" hashValue="NdFiPy1SRe7OGGu4rfEmqtK7sjisqCzIOcs6alkhcM9LkcoMQHYYiEfx3Jef6mdj9AtN01vg3OfraWLMnL76Xw==" saltValue="WSqJLKPiBiKljvdnvR3U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82" customWidth="1"/>
    <col min="2" max="8" width="13.375" style="82" customWidth="1"/>
    <col min="9" max="16384" width="11.125" style="82"/>
  </cols>
  <sheetData>
    <row r="1" spans="1:8">
      <c r="A1" s="76"/>
      <c r="B1" s="77"/>
      <c r="C1" s="78"/>
      <c r="D1" s="79"/>
      <c r="E1" s="80"/>
      <c r="F1" s="80"/>
      <c r="G1" s="80"/>
      <c r="H1" s="81"/>
    </row>
    <row r="2" spans="1:8">
      <c r="A2" s="83"/>
      <c r="B2" s="84"/>
      <c r="C2" s="85"/>
      <c r="D2" s="86" t="s">
        <v>49</v>
      </c>
      <c r="E2" s="87"/>
      <c r="F2" s="88" t="s">
        <v>550</v>
      </c>
      <c r="G2" s="89"/>
      <c r="H2" s="90"/>
    </row>
    <row r="3" spans="1:8">
      <c r="A3" s="86" t="s">
        <v>543</v>
      </c>
      <c r="B3" s="91"/>
      <c r="C3" s="92"/>
      <c r="D3" s="93">
        <v>88464</v>
      </c>
      <c r="E3" s="94"/>
      <c r="F3" s="95">
        <v>69729</v>
      </c>
      <c r="G3" s="96"/>
      <c r="H3" s="97"/>
    </row>
    <row r="4" spans="1:8">
      <c r="A4" s="98"/>
      <c r="B4" s="99"/>
      <c r="C4" s="100"/>
      <c r="D4" s="101">
        <v>63050</v>
      </c>
      <c r="E4" s="102"/>
      <c r="F4" s="103">
        <v>38908</v>
      </c>
      <c r="G4" s="104"/>
      <c r="H4" s="105"/>
    </row>
    <row r="5" spans="1:8">
      <c r="A5" s="86" t="s">
        <v>545</v>
      </c>
      <c r="B5" s="91"/>
      <c r="C5" s="92"/>
      <c r="D5" s="93">
        <v>120422</v>
      </c>
      <c r="E5" s="94"/>
      <c r="F5" s="95">
        <v>74581</v>
      </c>
      <c r="G5" s="96"/>
      <c r="H5" s="97"/>
    </row>
    <row r="6" spans="1:8">
      <c r="A6" s="98"/>
      <c r="B6" s="99"/>
      <c r="C6" s="100"/>
      <c r="D6" s="101">
        <v>76757</v>
      </c>
      <c r="E6" s="102"/>
      <c r="F6" s="103">
        <v>41563</v>
      </c>
      <c r="G6" s="104"/>
      <c r="H6" s="105"/>
    </row>
    <row r="7" spans="1:8">
      <c r="A7" s="86" t="s">
        <v>546</v>
      </c>
      <c r="B7" s="91"/>
      <c r="C7" s="92"/>
      <c r="D7" s="93">
        <v>113045</v>
      </c>
      <c r="E7" s="94"/>
      <c r="F7" s="95">
        <v>76347</v>
      </c>
      <c r="G7" s="96"/>
      <c r="H7" s="97"/>
    </row>
    <row r="8" spans="1:8">
      <c r="A8" s="98"/>
      <c r="B8" s="99"/>
      <c r="C8" s="100"/>
      <c r="D8" s="101">
        <v>63768</v>
      </c>
      <c r="E8" s="102"/>
      <c r="F8" s="103">
        <v>41762</v>
      </c>
      <c r="G8" s="104"/>
      <c r="H8" s="105"/>
    </row>
    <row r="9" spans="1:8">
      <c r="A9" s="86" t="s">
        <v>547</v>
      </c>
      <c r="B9" s="91"/>
      <c r="C9" s="92"/>
      <c r="D9" s="93">
        <v>96161</v>
      </c>
      <c r="E9" s="94"/>
      <c r="F9" s="95">
        <v>69604</v>
      </c>
      <c r="G9" s="96"/>
      <c r="H9" s="97"/>
    </row>
    <row r="10" spans="1:8">
      <c r="A10" s="98"/>
      <c r="B10" s="99"/>
      <c r="C10" s="100"/>
      <c r="D10" s="101">
        <v>55940</v>
      </c>
      <c r="E10" s="102"/>
      <c r="F10" s="103">
        <v>36247</v>
      </c>
      <c r="G10" s="104"/>
      <c r="H10" s="105"/>
    </row>
    <row r="11" spans="1:8">
      <c r="A11" s="86" t="s">
        <v>548</v>
      </c>
      <c r="B11" s="91"/>
      <c r="C11" s="92"/>
      <c r="D11" s="93">
        <v>94088</v>
      </c>
      <c r="E11" s="94"/>
      <c r="F11" s="95">
        <v>68410</v>
      </c>
      <c r="G11" s="96"/>
      <c r="H11" s="97"/>
    </row>
    <row r="12" spans="1:8">
      <c r="A12" s="98"/>
      <c r="B12" s="99"/>
      <c r="C12" s="106"/>
      <c r="D12" s="101">
        <v>53145</v>
      </c>
      <c r="E12" s="102"/>
      <c r="F12" s="103">
        <v>35086</v>
      </c>
      <c r="G12" s="104"/>
      <c r="H12" s="105"/>
    </row>
    <row r="13" spans="1:8">
      <c r="A13" s="86"/>
      <c r="B13" s="91"/>
      <c r="C13" s="107"/>
      <c r="D13" s="108">
        <v>102436</v>
      </c>
      <c r="E13" s="109"/>
      <c r="F13" s="110">
        <v>71734</v>
      </c>
      <c r="G13" s="111"/>
      <c r="H13" s="97"/>
    </row>
    <row r="14" spans="1:8">
      <c r="A14" s="98"/>
      <c r="B14" s="99"/>
      <c r="C14" s="100"/>
      <c r="D14" s="101">
        <v>62532</v>
      </c>
      <c r="E14" s="102"/>
      <c r="F14" s="103">
        <v>38713</v>
      </c>
      <c r="G14" s="104"/>
      <c r="H14" s="105"/>
    </row>
    <row r="17" spans="1:11">
      <c r="A17" s="82" t="s">
        <v>50</v>
      </c>
    </row>
    <row r="18" spans="1:11">
      <c r="A18" s="112"/>
      <c r="B18" s="112" t="e">
        <f>#REF!</f>
        <v>#REF!</v>
      </c>
      <c r="C18" s="112" t="e">
        <f>#REF!</f>
        <v>#REF!</v>
      </c>
      <c r="D18" s="112" t="e">
        <f>#REF!</f>
        <v>#REF!</v>
      </c>
      <c r="E18" s="112" t="e">
        <f>#REF!</f>
        <v>#REF!</v>
      </c>
      <c r="F18" s="112" t="e">
        <f>#REF!</f>
        <v>#REF!</v>
      </c>
    </row>
    <row r="19" spans="1:11">
      <c r="A19" s="112" t="s">
        <v>51</v>
      </c>
      <c r="B19" s="112" t="e">
        <f>ROUND(VALUE(SUBSTITUTE(#REF!,"▲","-")),2)</f>
        <v>#REF!</v>
      </c>
      <c r="C19" s="112" t="e">
        <f>ROUND(VALUE(SUBSTITUTE(#REF!,"▲","-")),2)</f>
        <v>#REF!</v>
      </c>
      <c r="D19" s="112" t="e">
        <f>ROUND(VALUE(SUBSTITUTE(#REF!,"▲","-")),2)</f>
        <v>#REF!</v>
      </c>
      <c r="E19" s="112" t="e">
        <f>ROUND(VALUE(SUBSTITUTE(#REF!,"▲","-")),2)</f>
        <v>#REF!</v>
      </c>
      <c r="F19" s="112" t="e">
        <f>ROUND(VALUE(SUBSTITUTE(#REF!,"▲","-")),2)</f>
        <v>#REF!</v>
      </c>
    </row>
    <row r="20" spans="1:11">
      <c r="A20" s="112" t="s">
        <v>52</v>
      </c>
      <c r="B20" s="112" t="e">
        <f>ROUND(VALUE(SUBSTITUTE(#REF!,"▲","-")),2)</f>
        <v>#REF!</v>
      </c>
      <c r="C20" s="112" t="e">
        <f>ROUND(VALUE(SUBSTITUTE(#REF!,"▲","-")),2)</f>
        <v>#REF!</v>
      </c>
      <c r="D20" s="112" t="e">
        <f>ROUND(VALUE(SUBSTITUTE(#REF!,"▲","-")),2)</f>
        <v>#REF!</v>
      </c>
      <c r="E20" s="112" t="e">
        <f>ROUND(VALUE(SUBSTITUTE(#REF!,"▲","-")),2)</f>
        <v>#REF!</v>
      </c>
      <c r="F20" s="112" t="e">
        <f>ROUND(VALUE(SUBSTITUTE(#REF!,"▲","-")),2)</f>
        <v>#REF!</v>
      </c>
    </row>
    <row r="21" spans="1:11">
      <c r="A21" s="112" t="s">
        <v>53</v>
      </c>
      <c r="B21" s="112" t="e">
        <f>IF(ISNUMBER(VALUE(SUBSTITUTE(#REF!,"▲","-"))),ROUND(VALUE(SUBSTITUTE(#REF!,"▲","-")),2),NA())</f>
        <v>#N/A</v>
      </c>
      <c r="C21" s="112" t="e">
        <f>IF(ISNUMBER(VALUE(SUBSTITUTE(#REF!,"▲","-"))),ROUND(VALUE(SUBSTITUTE(#REF!,"▲","-")),2),NA())</f>
        <v>#N/A</v>
      </c>
      <c r="D21" s="112" t="e">
        <f>IF(ISNUMBER(VALUE(SUBSTITUTE(#REF!,"▲","-"))),ROUND(VALUE(SUBSTITUTE(#REF!,"▲","-")),2),NA())</f>
        <v>#N/A</v>
      </c>
      <c r="E21" s="112" t="e">
        <f>IF(ISNUMBER(VALUE(SUBSTITUTE(#REF!,"▲","-"))),ROUND(VALUE(SUBSTITUTE(#REF!,"▲","-")),2),NA())</f>
        <v>#N/A</v>
      </c>
      <c r="F21" s="112" t="e">
        <f>IF(ISNUMBER(VALUE(SUBSTITUTE(#REF!,"▲","-"))),ROUND(VALUE(SUBSTITUTE(#REF!,"▲","-")),2),NA())</f>
        <v>#N/A</v>
      </c>
    </row>
    <row r="24" spans="1:11">
      <c r="A24" s="82" t="s">
        <v>54</v>
      </c>
    </row>
    <row r="25" spans="1:11">
      <c r="A25" s="113"/>
      <c r="B25" s="113" t="e">
        <f>#REF!</f>
        <v>#REF!</v>
      </c>
      <c r="C25" s="113"/>
      <c r="D25" s="113" t="e">
        <f>#REF!</f>
        <v>#REF!</v>
      </c>
      <c r="E25" s="113"/>
      <c r="F25" s="113" t="e">
        <f>#REF!</f>
        <v>#REF!</v>
      </c>
      <c r="G25" s="113"/>
      <c r="H25" s="113" t="e">
        <f>#REF!</f>
        <v>#REF!</v>
      </c>
      <c r="I25" s="113"/>
      <c r="J25" s="113" t="e">
        <f>#REF!</f>
        <v>#REF!</v>
      </c>
      <c r="K25" s="113"/>
    </row>
    <row r="26" spans="1:11">
      <c r="A26" s="113"/>
      <c r="B26" s="113" t="s">
        <v>55</v>
      </c>
      <c r="C26" s="113" t="s">
        <v>56</v>
      </c>
      <c r="D26" s="113" t="s">
        <v>55</v>
      </c>
      <c r="E26" s="113" t="s">
        <v>56</v>
      </c>
      <c r="F26" s="113" t="s">
        <v>55</v>
      </c>
      <c r="G26" s="113" t="s">
        <v>56</v>
      </c>
      <c r="H26" s="113" t="s">
        <v>55</v>
      </c>
      <c r="I26" s="113" t="s">
        <v>56</v>
      </c>
      <c r="J26" s="113" t="s">
        <v>55</v>
      </c>
      <c r="K26" s="113" t="s">
        <v>56</v>
      </c>
    </row>
    <row r="27" spans="1:11">
      <c r="A27" s="113" t="e">
        <f>IF(#REF!="",NA(),#REF!)</f>
        <v>#REF!</v>
      </c>
      <c r="B27" s="113" t="e">
        <f>IF(ROUND(VALUE(SUBSTITUTE(#REF!,"▲", "-")), 2) &lt; 0, ABS(ROUND(VALUE(SUBSTITUTE(#REF!,"▲", "-")), 2)), NA())</f>
        <v>#REF!</v>
      </c>
      <c r="C27" s="113" t="e">
        <f>IF(ROUND(VALUE(SUBSTITUTE(#REF!,"▲", "-")), 2) &gt;= 0, ABS(ROUND(VALUE(SUBSTITUTE(#REF!,"▲", "-")), 2)), NA())</f>
        <v>#REF!</v>
      </c>
      <c r="D27" s="113" t="e">
        <f>IF(ROUND(VALUE(SUBSTITUTE(#REF!,"▲", "-")), 2) &lt; 0, ABS(ROUND(VALUE(SUBSTITUTE(#REF!,"▲", "-")), 2)), NA())</f>
        <v>#REF!</v>
      </c>
      <c r="E27" s="113" t="e">
        <f>IF(ROUND(VALUE(SUBSTITUTE(#REF!,"▲", "-")), 2) &gt;= 0, ABS(ROUND(VALUE(SUBSTITUTE(#REF!,"▲", "-")), 2)), NA())</f>
        <v>#REF!</v>
      </c>
      <c r="F27" s="113" t="e">
        <f>IF(ROUND(VALUE(SUBSTITUTE(#REF!,"▲", "-")), 2) &lt; 0, ABS(ROUND(VALUE(SUBSTITUTE(#REF!,"▲", "-")), 2)), NA())</f>
        <v>#REF!</v>
      </c>
      <c r="G27" s="113" t="e">
        <f>IF(ROUND(VALUE(SUBSTITUTE(#REF!,"▲", "-")), 2) &gt;= 0, ABS(ROUND(VALUE(SUBSTITUTE(#REF!,"▲", "-")), 2)), NA())</f>
        <v>#REF!</v>
      </c>
      <c r="H27" s="113" t="e">
        <f>IF(ROUND(VALUE(SUBSTITUTE(#REF!,"▲", "-")), 2) &lt; 0, ABS(ROUND(VALUE(SUBSTITUTE(#REF!,"▲", "-")), 2)), NA())</f>
        <v>#REF!</v>
      </c>
      <c r="I27" s="113" t="e">
        <f>IF(ROUND(VALUE(SUBSTITUTE(#REF!,"▲", "-")), 2) &gt;= 0, ABS(ROUND(VALUE(SUBSTITUTE(#REF!,"▲", "-")), 2)), NA())</f>
        <v>#REF!</v>
      </c>
      <c r="J27" s="113" t="e">
        <f>IF(ROUND(VALUE(SUBSTITUTE(#REF!,"▲", "-")), 2) &lt; 0, ABS(ROUND(VALUE(SUBSTITUTE(#REF!,"▲", "-")), 2)), NA())</f>
        <v>#REF!</v>
      </c>
      <c r="K27" s="113" t="e">
        <f>IF(ROUND(VALUE(SUBSTITUTE(#REF!,"▲", "-")), 2) &gt;= 0, ABS(ROUND(VALUE(SUBSTITUTE(#REF!,"▲", "-")), 2)), NA())</f>
        <v>#REF!</v>
      </c>
    </row>
    <row r="28" spans="1:11">
      <c r="A28" s="113" t="e">
        <f>IF(#REF!="",NA(),#REF!)</f>
        <v>#REF!</v>
      </c>
      <c r="B28" s="113" t="e">
        <f>IF(ROUND(VALUE(SUBSTITUTE(#REF!,"▲", "-")), 2) &lt; 0, ABS(ROUND(VALUE(SUBSTITUTE(#REF!,"▲", "-")), 2)), NA())</f>
        <v>#REF!</v>
      </c>
      <c r="C28" s="113" t="e">
        <f>IF(ROUND(VALUE(SUBSTITUTE(#REF!,"▲", "-")), 2) &gt;= 0, ABS(ROUND(VALUE(SUBSTITUTE(#REF!,"▲", "-")), 2)), NA())</f>
        <v>#REF!</v>
      </c>
      <c r="D28" s="113" t="e">
        <f>IF(ROUND(VALUE(SUBSTITUTE(#REF!,"▲", "-")), 2) &lt; 0, ABS(ROUND(VALUE(SUBSTITUTE(#REF!,"▲", "-")), 2)), NA())</f>
        <v>#REF!</v>
      </c>
      <c r="E28" s="113" t="e">
        <f>IF(ROUND(VALUE(SUBSTITUTE(#REF!,"▲", "-")), 2) &gt;= 0, ABS(ROUND(VALUE(SUBSTITUTE(#REF!,"▲", "-")), 2)), NA())</f>
        <v>#REF!</v>
      </c>
      <c r="F28" s="113" t="e">
        <f>IF(ROUND(VALUE(SUBSTITUTE(#REF!,"▲", "-")), 2) &lt; 0, ABS(ROUND(VALUE(SUBSTITUTE(#REF!,"▲", "-")), 2)), NA())</f>
        <v>#REF!</v>
      </c>
      <c r="G28" s="113" t="e">
        <f>IF(ROUND(VALUE(SUBSTITUTE(#REF!,"▲", "-")), 2) &gt;= 0, ABS(ROUND(VALUE(SUBSTITUTE(#REF!,"▲", "-")), 2)), NA())</f>
        <v>#REF!</v>
      </c>
      <c r="H28" s="113" t="e">
        <f>IF(ROUND(VALUE(SUBSTITUTE(#REF!,"▲", "-")), 2) &lt; 0, ABS(ROUND(VALUE(SUBSTITUTE(#REF!,"▲", "-")), 2)), NA())</f>
        <v>#REF!</v>
      </c>
      <c r="I28" s="113" t="e">
        <f>IF(ROUND(VALUE(SUBSTITUTE(#REF!,"▲", "-")), 2) &gt;= 0, ABS(ROUND(VALUE(SUBSTITUTE(#REF!,"▲", "-")), 2)), NA())</f>
        <v>#REF!</v>
      </c>
      <c r="J28" s="113" t="e">
        <f>IF(ROUND(VALUE(SUBSTITUTE(#REF!,"▲", "-")), 2) &lt; 0, ABS(ROUND(VALUE(SUBSTITUTE(#REF!,"▲", "-")), 2)), NA())</f>
        <v>#REF!</v>
      </c>
      <c r="K28" s="113" t="e">
        <f>IF(ROUND(VALUE(SUBSTITUTE(#REF!,"▲", "-")), 2) &gt;= 0, ABS(ROUND(VALUE(SUBSTITUTE(#REF!,"▲", "-")), 2)), NA())</f>
        <v>#REF!</v>
      </c>
    </row>
    <row r="29" spans="1:11">
      <c r="A29" s="113" t="e">
        <f>IF(#REF!="",NA(),#REF!)</f>
        <v>#REF!</v>
      </c>
      <c r="B29" s="113" t="e">
        <f>IF(ROUND(VALUE(SUBSTITUTE(#REF!,"▲", "-")), 2) &lt; 0, ABS(ROUND(VALUE(SUBSTITUTE(#REF!,"▲", "-")), 2)), NA())</f>
        <v>#REF!</v>
      </c>
      <c r="C29" s="113" t="e">
        <f>IF(ROUND(VALUE(SUBSTITUTE(#REF!,"▲", "-")), 2) &gt;= 0, ABS(ROUND(VALUE(SUBSTITUTE(#REF!,"▲", "-")), 2)), NA())</f>
        <v>#REF!</v>
      </c>
      <c r="D29" s="113" t="e">
        <f>IF(ROUND(VALUE(SUBSTITUTE(#REF!,"▲", "-")), 2) &lt; 0, ABS(ROUND(VALUE(SUBSTITUTE(#REF!,"▲", "-")), 2)), NA())</f>
        <v>#REF!</v>
      </c>
      <c r="E29" s="113" t="e">
        <f>IF(ROUND(VALUE(SUBSTITUTE(#REF!,"▲", "-")), 2) &gt;= 0, ABS(ROUND(VALUE(SUBSTITUTE(#REF!,"▲", "-")), 2)), NA())</f>
        <v>#REF!</v>
      </c>
      <c r="F29" s="113" t="e">
        <f>IF(ROUND(VALUE(SUBSTITUTE(#REF!,"▲", "-")), 2) &lt; 0, ABS(ROUND(VALUE(SUBSTITUTE(#REF!,"▲", "-")), 2)), NA())</f>
        <v>#REF!</v>
      </c>
      <c r="G29" s="113" t="e">
        <f>IF(ROUND(VALUE(SUBSTITUTE(#REF!,"▲", "-")), 2) &gt;= 0, ABS(ROUND(VALUE(SUBSTITUTE(#REF!,"▲", "-")), 2)), NA())</f>
        <v>#REF!</v>
      </c>
      <c r="H29" s="113" t="e">
        <f>IF(ROUND(VALUE(SUBSTITUTE(#REF!,"▲", "-")), 2) &lt; 0, ABS(ROUND(VALUE(SUBSTITUTE(#REF!,"▲", "-")), 2)), NA())</f>
        <v>#REF!</v>
      </c>
      <c r="I29" s="113" t="e">
        <f>IF(ROUND(VALUE(SUBSTITUTE(#REF!,"▲", "-")), 2) &gt;= 0, ABS(ROUND(VALUE(SUBSTITUTE(#REF!,"▲", "-")), 2)), NA())</f>
        <v>#REF!</v>
      </c>
      <c r="J29" s="113" t="e">
        <f>IF(ROUND(VALUE(SUBSTITUTE(#REF!,"▲", "-")), 2) &lt; 0, ABS(ROUND(VALUE(SUBSTITUTE(#REF!,"▲", "-")), 2)), NA())</f>
        <v>#REF!</v>
      </c>
      <c r="K29" s="113" t="e">
        <f>IF(ROUND(VALUE(SUBSTITUTE(#REF!,"▲", "-")), 2) &gt;= 0, ABS(ROUND(VALUE(SUBSTITUTE(#REF!,"▲", "-")), 2)), NA())</f>
        <v>#REF!</v>
      </c>
    </row>
    <row r="30" spans="1:11">
      <c r="A30" s="113" t="e">
        <f>IF(#REF!="",NA(),#REF!)</f>
        <v>#REF!</v>
      </c>
      <c r="B30" s="113" t="e">
        <f>IF(ROUND(VALUE(SUBSTITUTE(#REF!,"▲", "-")), 2) &lt; 0, ABS(ROUND(VALUE(SUBSTITUTE(#REF!,"▲", "-")), 2)), NA())</f>
        <v>#REF!</v>
      </c>
      <c r="C30" s="113" t="e">
        <f>IF(ROUND(VALUE(SUBSTITUTE(#REF!,"▲", "-")), 2) &gt;= 0, ABS(ROUND(VALUE(SUBSTITUTE(#REF!,"▲", "-")), 2)), NA())</f>
        <v>#REF!</v>
      </c>
      <c r="D30" s="113" t="e">
        <f>IF(ROUND(VALUE(SUBSTITUTE(#REF!,"▲", "-")), 2) &lt; 0, ABS(ROUND(VALUE(SUBSTITUTE(#REF!,"▲", "-")), 2)), NA())</f>
        <v>#REF!</v>
      </c>
      <c r="E30" s="113" t="e">
        <f>IF(ROUND(VALUE(SUBSTITUTE(#REF!,"▲", "-")), 2) &gt;= 0, ABS(ROUND(VALUE(SUBSTITUTE(#REF!,"▲", "-")), 2)), NA())</f>
        <v>#REF!</v>
      </c>
      <c r="F30" s="113" t="e">
        <f>IF(ROUND(VALUE(SUBSTITUTE(#REF!,"▲", "-")), 2) &lt; 0, ABS(ROUND(VALUE(SUBSTITUTE(#REF!,"▲", "-")), 2)), NA())</f>
        <v>#REF!</v>
      </c>
      <c r="G30" s="113" t="e">
        <f>IF(ROUND(VALUE(SUBSTITUTE(#REF!,"▲", "-")), 2) &gt;= 0, ABS(ROUND(VALUE(SUBSTITUTE(#REF!,"▲", "-")), 2)), NA())</f>
        <v>#REF!</v>
      </c>
      <c r="H30" s="113" t="e">
        <f>IF(ROUND(VALUE(SUBSTITUTE(#REF!,"▲", "-")), 2) &lt; 0, ABS(ROUND(VALUE(SUBSTITUTE(#REF!,"▲", "-")), 2)), NA())</f>
        <v>#REF!</v>
      </c>
      <c r="I30" s="113" t="e">
        <f>IF(ROUND(VALUE(SUBSTITUTE(#REF!,"▲", "-")), 2) &gt;= 0, ABS(ROUND(VALUE(SUBSTITUTE(#REF!,"▲", "-")), 2)), NA())</f>
        <v>#REF!</v>
      </c>
      <c r="J30" s="113" t="e">
        <f>IF(ROUND(VALUE(SUBSTITUTE(#REF!,"▲", "-")), 2) &lt; 0, ABS(ROUND(VALUE(SUBSTITUTE(#REF!,"▲", "-")), 2)), NA())</f>
        <v>#REF!</v>
      </c>
      <c r="K30" s="113" t="e">
        <f>IF(ROUND(VALUE(SUBSTITUTE(#REF!,"▲", "-")), 2) &gt;= 0, ABS(ROUND(VALUE(SUBSTITUTE(#REF!,"▲", "-")), 2)), NA())</f>
        <v>#REF!</v>
      </c>
    </row>
    <row r="31" spans="1:11">
      <c r="A31" s="113" t="e">
        <f>IF(#REF!="",NA(),#REF!)</f>
        <v>#REF!</v>
      </c>
      <c r="B31" s="113" t="e">
        <f>IF(ROUND(VALUE(SUBSTITUTE(#REF!,"▲", "-")), 2) &lt; 0, ABS(ROUND(VALUE(SUBSTITUTE(#REF!,"▲", "-")), 2)), NA())</f>
        <v>#REF!</v>
      </c>
      <c r="C31" s="113" t="e">
        <f>IF(ROUND(VALUE(SUBSTITUTE(#REF!,"▲", "-")), 2) &gt;= 0, ABS(ROUND(VALUE(SUBSTITUTE(#REF!,"▲", "-")), 2)), NA())</f>
        <v>#REF!</v>
      </c>
      <c r="D31" s="113" t="e">
        <f>IF(ROUND(VALUE(SUBSTITUTE(#REF!,"▲", "-")), 2) &lt; 0, ABS(ROUND(VALUE(SUBSTITUTE(#REF!,"▲", "-")), 2)), NA())</f>
        <v>#REF!</v>
      </c>
      <c r="E31" s="113" t="e">
        <f>IF(ROUND(VALUE(SUBSTITUTE(#REF!,"▲", "-")), 2) &gt;= 0, ABS(ROUND(VALUE(SUBSTITUTE(#REF!,"▲", "-")), 2)), NA())</f>
        <v>#REF!</v>
      </c>
      <c r="F31" s="113" t="e">
        <f>IF(ROUND(VALUE(SUBSTITUTE(#REF!,"▲", "-")), 2) &lt; 0, ABS(ROUND(VALUE(SUBSTITUTE(#REF!,"▲", "-")), 2)), NA())</f>
        <v>#REF!</v>
      </c>
      <c r="G31" s="113" t="e">
        <f>IF(ROUND(VALUE(SUBSTITUTE(#REF!,"▲", "-")), 2) &gt;= 0, ABS(ROUND(VALUE(SUBSTITUTE(#REF!,"▲", "-")), 2)), NA())</f>
        <v>#REF!</v>
      </c>
      <c r="H31" s="113" t="e">
        <f>IF(ROUND(VALUE(SUBSTITUTE(#REF!,"▲", "-")), 2) &lt; 0, ABS(ROUND(VALUE(SUBSTITUTE(#REF!,"▲", "-")), 2)), NA())</f>
        <v>#REF!</v>
      </c>
      <c r="I31" s="113" t="e">
        <f>IF(ROUND(VALUE(SUBSTITUTE(#REF!,"▲", "-")), 2) &gt;= 0, ABS(ROUND(VALUE(SUBSTITUTE(#REF!,"▲", "-")), 2)), NA())</f>
        <v>#REF!</v>
      </c>
      <c r="J31" s="113" t="e">
        <f>IF(ROUND(VALUE(SUBSTITUTE(#REF!,"▲", "-")), 2) &lt; 0, ABS(ROUND(VALUE(SUBSTITUTE(#REF!,"▲", "-")), 2)), NA())</f>
        <v>#REF!</v>
      </c>
      <c r="K31" s="113" t="e">
        <f>IF(ROUND(VALUE(SUBSTITUTE(#REF!,"▲", "-")), 2) &gt;= 0, ABS(ROUND(VALUE(SUBSTITUTE(#REF!,"▲", "-")), 2)), NA())</f>
        <v>#REF!</v>
      </c>
    </row>
    <row r="32" spans="1:11">
      <c r="A32" s="113" t="e">
        <f>IF(#REF!="",NA(),#REF!)</f>
        <v>#REF!</v>
      </c>
      <c r="B32" s="113" t="e">
        <f>IF(ROUND(VALUE(SUBSTITUTE(#REF!,"▲", "-")), 2) &lt; 0, ABS(ROUND(VALUE(SUBSTITUTE(#REF!,"▲", "-")), 2)), NA())</f>
        <v>#REF!</v>
      </c>
      <c r="C32" s="113" t="e">
        <f>IF(ROUND(VALUE(SUBSTITUTE(#REF!,"▲", "-")), 2) &gt;= 0, ABS(ROUND(VALUE(SUBSTITUTE(#REF!,"▲", "-")), 2)), NA())</f>
        <v>#REF!</v>
      </c>
      <c r="D32" s="113" t="e">
        <f>IF(ROUND(VALUE(SUBSTITUTE(#REF!,"▲", "-")), 2) &lt; 0, ABS(ROUND(VALUE(SUBSTITUTE(#REF!,"▲", "-")), 2)), NA())</f>
        <v>#REF!</v>
      </c>
      <c r="E32" s="113" t="e">
        <f>IF(ROUND(VALUE(SUBSTITUTE(#REF!,"▲", "-")), 2) &gt;= 0, ABS(ROUND(VALUE(SUBSTITUTE(#REF!,"▲", "-")), 2)), NA())</f>
        <v>#REF!</v>
      </c>
      <c r="F32" s="113" t="e">
        <f>IF(ROUND(VALUE(SUBSTITUTE(#REF!,"▲", "-")), 2) &lt; 0, ABS(ROUND(VALUE(SUBSTITUTE(#REF!,"▲", "-")), 2)), NA())</f>
        <v>#REF!</v>
      </c>
      <c r="G32" s="113" t="e">
        <f>IF(ROUND(VALUE(SUBSTITUTE(#REF!,"▲", "-")), 2) &gt;= 0, ABS(ROUND(VALUE(SUBSTITUTE(#REF!,"▲", "-")), 2)), NA())</f>
        <v>#REF!</v>
      </c>
      <c r="H32" s="113" t="e">
        <f>IF(ROUND(VALUE(SUBSTITUTE(#REF!,"▲", "-")), 2) &lt; 0, ABS(ROUND(VALUE(SUBSTITUTE(#REF!,"▲", "-")), 2)), NA())</f>
        <v>#REF!</v>
      </c>
      <c r="I32" s="113" t="e">
        <f>IF(ROUND(VALUE(SUBSTITUTE(#REF!,"▲", "-")), 2) &gt;= 0, ABS(ROUND(VALUE(SUBSTITUTE(#REF!,"▲", "-")), 2)), NA())</f>
        <v>#REF!</v>
      </c>
      <c r="J32" s="113" t="e">
        <f>IF(ROUND(VALUE(SUBSTITUTE(#REF!,"▲", "-")), 2) &lt; 0, ABS(ROUND(VALUE(SUBSTITUTE(#REF!,"▲", "-")), 2)), NA())</f>
        <v>#REF!</v>
      </c>
      <c r="K32" s="113" t="e">
        <f>IF(ROUND(VALUE(SUBSTITUTE(#REF!,"▲", "-")), 2) &gt;= 0, ABS(ROUND(VALUE(SUBSTITUTE(#REF!,"▲", "-")), 2)), NA())</f>
        <v>#REF!</v>
      </c>
    </row>
    <row r="33" spans="1:16">
      <c r="A33" s="113" t="e">
        <f>IF(#REF!="",NA(),#REF!)</f>
        <v>#REF!</v>
      </c>
      <c r="B33" s="113" t="e">
        <f>IF(ROUND(VALUE(SUBSTITUTE(#REF!,"▲", "-")), 2) &lt; 0, ABS(ROUND(VALUE(SUBSTITUTE(#REF!,"▲", "-")), 2)), NA())</f>
        <v>#REF!</v>
      </c>
      <c r="C33" s="113" t="e">
        <f>IF(ROUND(VALUE(SUBSTITUTE(#REF!,"▲", "-")), 2) &gt;= 0, ABS(ROUND(VALUE(SUBSTITUTE(#REF!,"▲", "-")), 2)), NA())</f>
        <v>#REF!</v>
      </c>
      <c r="D33" s="113" t="e">
        <f>IF(ROUND(VALUE(SUBSTITUTE(#REF!,"▲", "-")), 2) &lt; 0, ABS(ROUND(VALUE(SUBSTITUTE(#REF!,"▲", "-")), 2)), NA())</f>
        <v>#REF!</v>
      </c>
      <c r="E33" s="113" t="e">
        <f>IF(ROUND(VALUE(SUBSTITUTE(#REF!,"▲", "-")), 2) &gt;= 0, ABS(ROUND(VALUE(SUBSTITUTE(#REF!,"▲", "-")), 2)), NA())</f>
        <v>#REF!</v>
      </c>
      <c r="F33" s="113" t="e">
        <f>IF(ROUND(VALUE(SUBSTITUTE(#REF!,"▲", "-")), 2) &lt; 0, ABS(ROUND(VALUE(SUBSTITUTE(#REF!,"▲", "-")), 2)), NA())</f>
        <v>#REF!</v>
      </c>
      <c r="G33" s="113" t="e">
        <f>IF(ROUND(VALUE(SUBSTITUTE(#REF!,"▲", "-")), 2) &gt;= 0, ABS(ROUND(VALUE(SUBSTITUTE(#REF!,"▲", "-")), 2)), NA())</f>
        <v>#REF!</v>
      </c>
      <c r="H33" s="113" t="e">
        <f>IF(ROUND(VALUE(SUBSTITUTE(#REF!,"▲", "-")), 2) &lt; 0, ABS(ROUND(VALUE(SUBSTITUTE(#REF!,"▲", "-")), 2)), NA())</f>
        <v>#REF!</v>
      </c>
      <c r="I33" s="113" t="e">
        <f>IF(ROUND(VALUE(SUBSTITUTE(#REF!,"▲", "-")), 2) &gt;= 0, ABS(ROUND(VALUE(SUBSTITUTE(#REF!,"▲", "-")), 2)), NA())</f>
        <v>#REF!</v>
      </c>
      <c r="J33" s="113" t="e">
        <f>IF(ROUND(VALUE(SUBSTITUTE(#REF!,"▲", "-")), 2) &lt; 0, ABS(ROUND(VALUE(SUBSTITUTE(#REF!,"▲", "-")), 2)), NA())</f>
        <v>#REF!</v>
      </c>
      <c r="K33" s="113" t="e">
        <f>IF(ROUND(VALUE(SUBSTITUTE(#REF!,"▲", "-")), 2) &gt;= 0, ABS(ROUND(VALUE(SUBSTITUTE(#REF!,"▲", "-")), 2)), NA())</f>
        <v>#REF!</v>
      </c>
    </row>
    <row r="34" spans="1:16">
      <c r="A34" s="113" t="e">
        <f>IF(#REF!="",NA(),#REF!)</f>
        <v>#REF!</v>
      </c>
      <c r="B34" s="113" t="e">
        <f>IF(ROUND(VALUE(SUBSTITUTE(#REF!,"▲", "-")), 2) &lt; 0, ABS(ROUND(VALUE(SUBSTITUTE(#REF!,"▲", "-")), 2)), NA())</f>
        <v>#REF!</v>
      </c>
      <c r="C34" s="113" t="e">
        <f>IF(ROUND(VALUE(SUBSTITUTE(#REF!,"▲", "-")), 2) &gt;= 0, ABS(ROUND(VALUE(SUBSTITUTE(#REF!,"▲", "-")), 2)), NA())</f>
        <v>#REF!</v>
      </c>
      <c r="D34" s="113" t="e">
        <f>IF(ROUND(VALUE(SUBSTITUTE(#REF!,"▲", "-")), 2) &lt; 0, ABS(ROUND(VALUE(SUBSTITUTE(#REF!,"▲", "-")), 2)), NA())</f>
        <v>#REF!</v>
      </c>
      <c r="E34" s="113" t="e">
        <f>IF(ROUND(VALUE(SUBSTITUTE(#REF!,"▲", "-")), 2) &gt;= 0, ABS(ROUND(VALUE(SUBSTITUTE(#REF!,"▲", "-")), 2)), NA())</f>
        <v>#REF!</v>
      </c>
      <c r="F34" s="113" t="e">
        <f>IF(ROUND(VALUE(SUBSTITUTE(#REF!,"▲", "-")), 2) &lt; 0, ABS(ROUND(VALUE(SUBSTITUTE(#REF!,"▲", "-")), 2)), NA())</f>
        <v>#REF!</v>
      </c>
      <c r="G34" s="113" t="e">
        <f>IF(ROUND(VALUE(SUBSTITUTE(#REF!,"▲", "-")), 2) &gt;= 0, ABS(ROUND(VALUE(SUBSTITUTE(#REF!,"▲", "-")), 2)), NA())</f>
        <v>#REF!</v>
      </c>
      <c r="H34" s="113" t="e">
        <f>IF(ROUND(VALUE(SUBSTITUTE(#REF!,"▲", "-")), 2) &lt; 0, ABS(ROUND(VALUE(SUBSTITUTE(#REF!,"▲", "-")), 2)), NA())</f>
        <v>#REF!</v>
      </c>
      <c r="I34" s="113" t="e">
        <f>IF(ROUND(VALUE(SUBSTITUTE(#REF!,"▲", "-")), 2) &gt;= 0, ABS(ROUND(VALUE(SUBSTITUTE(#REF!,"▲", "-")), 2)), NA())</f>
        <v>#REF!</v>
      </c>
      <c r="J34" s="113" t="e">
        <f>IF(ROUND(VALUE(SUBSTITUTE(#REF!,"▲", "-")), 2) &lt; 0, ABS(ROUND(VALUE(SUBSTITUTE(#REF!,"▲", "-")), 2)), NA())</f>
        <v>#REF!</v>
      </c>
      <c r="K34" s="113" t="e">
        <f>IF(ROUND(VALUE(SUBSTITUTE(#REF!,"▲", "-")), 2) &gt;= 0, ABS(ROUND(VALUE(SUBSTITUTE(#REF!,"▲", "-")), 2)), NA())</f>
        <v>#REF!</v>
      </c>
    </row>
    <row r="35" spans="1:16">
      <c r="A35" s="113" t="e">
        <f>IF(#REF!="",NA(),#REF!)</f>
        <v>#REF!</v>
      </c>
      <c r="B35" s="113" t="e">
        <f>IF(ROUND(VALUE(SUBSTITUTE(#REF!,"▲", "-")), 2) &lt; 0, ABS(ROUND(VALUE(SUBSTITUTE(#REF!,"▲", "-")), 2)), NA())</f>
        <v>#REF!</v>
      </c>
      <c r="C35" s="113" t="e">
        <f>IF(ROUND(VALUE(SUBSTITUTE(#REF!,"▲", "-")), 2) &gt;= 0, ABS(ROUND(VALUE(SUBSTITUTE(#REF!,"▲", "-")), 2)), NA())</f>
        <v>#REF!</v>
      </c>
      <c r="D35" s="113" t="e">
        <f>IF(ROUND(VALUE(SUBSTITUTE(#REF!,"▲", "-")), 2) &lt; 0, ABS(ROUND(VALUE(SUBSTITUTE(#REF!,"▲", "-")), 2)), NA())</f>
        <v>#REF!</v>
      </c>
      <c r="E35" s="113" t="e">
        <f>IF(ROUND(VALUE(SUBSTITUTE(#REF!,"▲", "-")), 2) &gt;= 0, ABS(ROUND(VALUE(SUBSTITUTE(#REF!,"▲", "-")), 2)), NA())</f>
        <v>#REF!</v>
      </c>
      <c r="F35" s="113" t="e">
        <f>IF(ROUND(VALUE(SUBSTITUTE(#REF!,"▲", "-")), 2) &lt; 0, ABS(ROUND(VALUE(SUBSTITUTE(#REF!,"▲", "-")), 2)), NA())</f>
        <v>#REF!</v>
      </c>
      <c r="G35" s="113" t="e">
        <f>IF(ROUND(VALUE(SUBSTITUTE(#REF!,"▲", "-")), 2) &gt;= 0, ABS(ROUND(VALUE(SUBSTITUTE(#REF!,"▲", "-")), 2)), NA())</f>
        <v>#REF!</v>
      </c>
      <c r="H35" s="113" t="e">
        <f>IF(ROUND(VALUE(SUBSTITUTE(#REF!,"▲", "-")), 2) &lt; 0, ABS(ROUND(VALUE(SUBSTITUTE(#REF!,"▲", "-")), 2)), NA())</f>
        <v>#REF!</v>
      </c>
      <c r="I35" s="113" t="e">
        <f>IF(ROUND(VALUE(SUBSTITUTE(#REF!,"▲", "-")), 2) &gt;= 0, ABS(ROUND(VALUE(SUBSTITUTE(#REF!,"▲", "-")), 2)), NA())</f>
        <v>#REF!</v>
      </c>
      <c r="J35" s="113" t="e">
        <f>IF(ROUND(VALUE(SUBSTITUTE(#REF!,"▲", "-")), 2) &lt; 0, ABS(ROUND(VALUE(SUBSTITUTE(#REF!,"▲", "-")), 2)), NA())</f>
        <v>#REF!</v>
      </c>
      <c r="K35" s="113" t="e">
        <f>IF(ROUND(VALUE(SUBSTITUTE(#REF!,"▲", "-")), 2) &gt;= 0, ABS(ROUND(VALUE(SUBSTITUTE(#REF!,"▲", "-")), 2)), NA())</f>
        <v>#REF!</v>
      </c>
    </row>
    <row r="36" spans="1:16">
      <c r="A36" s="113" t="e">
        <f>IF(#REF!="",NA(),#REF!)</f>
        <v>#REF!</v>
      </c>
      <c r="B36" s="113" t="e">
        <f>IF(ROUND(VALUE(SUBSTITUTE(#REF!,"▲", "-")), 2) &lt; 0, ABS(ROUND(VALUE(SUBSTITUTE(#REF!,"▲", "-")), 2)), NA())</f>
        <v>#REF!</v>
      </c>
      <c r="C36" s="113" t="e">
        <f>IF(ROUND(VALUE(SUBSTITUTE(#REF!,"▲", "-")), 2) &gt;= 0, ABS(ROUND(VALUE(SUBSTITUTE(#REF!,"▲", "-")), 2)), NA())</f>
        <v>#REF!</v>
      </c>
      <c r="D36" s="113" t="e">
        <f>IF(ROUND(VALUE(SUBSTITUTE(#REF!,"▲", "-")), 2) &lt; 0, ABS(ROUND(VALUE(SUBSTITUTE(#REF!,"▲", "-")), 2)), NA())</f>
        <v>#REF!</v>
      </c>
      <c r="E36" s="113" t="e">
        <f>IF(ROUND(VALUE(SUBSTITUTE(#REF!,"▲", "-")), 2) &gt;= 0, ABS(ROUND(VALUE(SUBSTITUTE(#REF!,"▲", "-")), 2)), NA())</f>
        <v>#REF!</v>
      </c>
      <c r="F36" s="113" t="e">
        <f>IF(ROUND(VALUE(SUBSTITUTE(#REF!,"▲", "-")), 2) &lt; 0, ABS(ROUND(VALUE(SUBSTITUTE(#REF!,"▲", "-")), 2)), NA())</f>
        <v>#REF!</v>
      </c>
      <c r="G36" s="113" t="e">
        <f>IF(ROUND(VALUE(SUBSTITUTE(#REF!,"▲", "-")), 2) &gt;= 0, ABS(ROUND(VALUE(SUBSTITUTE(#REF!,"▲", "-")), 2)), NA())</f>
        <v>#REF!</v>
      </c>
      <c r="H36" s="113" t="e">
        <f>IF(ROUND(VALUE(SUBSTITUTE(#REF!,"▲", "-")), 2) &lt; 0, ABS(ROUND(VALUE(SUBSTITUTE(#REF!,"▲", "-")), 2)), NA())</f>
        <v>#REF!</v>
      </c>
      <c r="I36" s="113" t="e">
        <f>IF(ROUND(VALUE(SUBSTITUTE(#REF!,"▲", "-")), 2) &gt;= 0, ABS(ROUND(VALUE(SUBSTITUTE(#REF!,"▲", "-")), 2)), NA())</f>
        <v>#REF!</v>
      </c>
      <c r="J36" s="113" t="e">
        <f>IF(ROUND(VALUE(SUBSTITUTE(#REF!,"▲", "-")), 2) &lt; 0, ABS(ROUND(VALUE(SUBSTITUTE(#REF!,"▲", "-")), 2)), NA())</f>
        <v>#REF!</v>
      </c>
      <c r="K36" s="113" t="e">
        <f>IF(ROUND(VALUE(SUBSTITUTE(#REF!,"▲", "-")), 2) &gt;= 0, ABS(ROUND(VALUE(SUBSTITUTE(#REF!,"▲", "-")), 2)), NA())</f>
        <v>#REF!</v>
      </c>
    </row>
    <row r="39" spans="1:16">
      <c r="A39" s="82" t="s">
        <v>57</v>
      </c>
    </row>
    <row r="40" spans="1:16">
      <c r="A40" s="114"/>
      <c r="B40" s="114" t="e">
        <f>#REF!</f>
        <v>#REF!</v>
      </c>
      <c r="C40" s="114"/>
      <c r="D40" s="114"/>
      <c r="E40" s="114" t="e">
        <f>#REF!</f>
        <v>#REF!</v>
      </c>
      <c r="F40" s="114"/>
      <c r="G40" s="114"/>
      <c r="H40" s="114" t="e">
        <f>#REF!</f>
        <v>#REF!</v>
      </c>
      <c r="I40" s="114"/>
      <c r="J40" s="114"/>
      <c r="K40" s="114" t="e">
        <f>#REF!</f>
        <v>#REF!</v>
      </c>
      <c r="L40" s="114"/>
      <c r="M40" s="114"/>
      <c r="N40" s="114" t="e">
        <f>#REF!</f>
        <v>#REF!</v>
      </c>
      <c r="O40" s="114"/>
      <c r="P40" s="114"/>
    </row>
    <row r="41" spans="1:16">
      <c r="A41" s="114"/>
      <c r="B41" s="114" t="s">
        <v>58</v>
      </c>
      <c r="C41" s="114"/>
      <c r="D41" s="114" t="s">
        <v>59</v>
      </c>
      <c r="E41" s="114" t="s">
        <v>58</v>
      </c>
      <c r="F41" s="114"/>
      <c r="G41" s="114" t="s">
        <v>59</v>
      </c>
      <c r="H41" s="114" t="s">
        <v>58</v>
      </c>
      <c r="I41" s="114"/>
      <c r="J41" s="114" t="s">
        <v>59</v>
      </c>
      <c r="K41" s="114" t="s">
        <v>58</v>
      </c>
      <c r="L41" s="114"/>
      <c r="M41" s="114" t="s">
        <v>59</v>
      </c>
      <c r="N41" s="114" t="s">
        <v>58</v>
      </c>
      <c r="O41" s="114"/>
      <c r="P41" s="114" t="s">
        <v>59</v>
      </c>
    </row>
    <row r="42" spans="1:16">
      <c r="A42" s="114" t="s">
        <v>60</v>
      </c>
      <c r="B42" s="114"/>
      <c r="C42" s="114"/>
      <c r="D42" s="114" t="e">
        <f>#REF!</f>
        <v>#REF!</v>
      </c>
      <c r="E42" s="114"/>
      <c r="F42" s="114"/>
      <c r="G42" s="114" t="e">
        <f>#REF!</f>
        <v>#REF!</v>
      </c>
      <c r="H42" s="114"/>
      <c r="I42" s="114"/>
      <c r="J42" s="114" t="e">
        <f>#REF!</f>
        <v>#REF!</v>
      </c>
      <c r="K42" s="114"/>
      <c r="L42" s="114"/>
      <c r="M42" s="114" t="e">
        <f>#REF!</f>
        <v>#REF!</v>
      </c>
      <c r="N42" s="114"/>
      <c r="O42" s="114"/>
      <c r="P42" s="114" t="e">
        <f>#REF!</f>
        <v>#REF!</v>
      </c>
    </row>
    <row r="43" spans="1:16">
      <c r="A43" s="114" t="s">
        <v>61</v>
      </c>
      <c r="B43" s="114" t="e">
        <f>#REF!</f>
        <v>#REF!</v>
      </c>
      <c r="C43" s="114"/>
      <c r="D43" s="114"/>
      <c r="E43" s="114" t="e">
        <f>#REF!</f>
        <v>#REF!</v>
      </c>
      <c r="F43" s="114"/>
      <c r="G43" s="114"/>
      <c r="H43" s="114" t="e">
        <f>#REF!</f>
        <v>#REF!</v>
      </c>
      <c r="I43" s="114"/>
      <c r="J43" s="114"/>
      <c r="K43" s="114" t="e">
        <f>#REF!</f>
        <v>#REF!</v>
      </c>
      <c r="L43" s="114"/>
      <c r="M43" s="114"/>
      <c r="N43" s="114" t="e">
        <f>#REF!</f>
        <v>#REF!</v>
      </c>
      <c r="O43" s="114"/>
      <c r="P43" s="114"/>
    </row>
    <row r="44" spans="1:16">
      <c r="A44" s="114" t="s">
        <v>62</v>
      </c>
      <c r="B44" s="114" t="e">
        <f>#REF!</f>
        <v>#REF!</v>
      </c>
      <c r="C44" s="114"/>
      <c r="D44" s="114"/>
      <c r="E44" s="114" t="e">
        <f>#REF!</f>
        <v>#REF!</v>
      </c>
      <c r="F44" s="114"/>
      <c r="G44" s="114"/>
      <c r="H44" s="114" t="e">
        <f>#REF!</f>
        <v>#REF!</v>
      </c>
      <c r="I44" s="114"/>
      <c r="J44" s="114"/>
      <c r="K44" s="114" t="e">
        <f>#REF!</f>
        <v>#REF!</v>
      </c>
      <c r="L44" s="114"/>
      <c r="M44" s="114"/>
      <c r="N44" s="114" t="e">
        <f>#REF!</f>
        <v>#REF!</v>
      </c>
      <c r="O44" s="114"/>
      <c r="P44" s="114"/>
    </row>
    <row r="45" spans="1:16">
      <c r="A45" s="114" t="s">
        <v>63</v>
      </c>
      <c r="B45" s="114" t="e">
        <f>#REF!</f>
        <v>#REF!</v>
      </c>
      <c r="C45" s="114"/>
      <c r="D45" s="114"/>
      <c r="E45" s="114" t="e">
        <f>#REF!</f>
        <v>#REF!</v>
      </c>
      <c r="F45" s="114"/>
      <c r="G45" s="114"/>
      <c r="H45" s="114" t="e">
        <f>#REF!</f>
        <v>#REF!</v>
      </c>
      <c r="I45" s="114"/>
      <c r="J45" s="114"/>
      <c r="K45" s="114" t="e">
        <f>#REF!</f>
        <v>#REF!</v>
      </c>
      <c r="L45" s="114"/>
      <c r="M45" s="114"/>
      <c r="N45" s="114" t="e">
        <f>#REF!</f>
        <v>#REF!</v>
      </c>
      <c r="O45" s="114"/>
      <c r="P45" s="114"/>
    </row>
    <row r="46" spans="1:16">
      <c r="A46" s="114" t="s">
        <v>64</v>
      </c>
      <c r="B46" s="114" t="e">
        <f>#REF!</f>
        <v>#REF!</v>
      </c>
      <c r="C46" s="114"/>
      <c r="D46" s="114"/>
      <c r="E46" s="114" t="e">
        <f>#REF!</f>
        <v>#REF!</v>
      </c>
      <c r="F46" s="114"/>
      <c r="G46" s="114"/>
      <c r="H46" s="114" t="e">
        <f>#REF!</f>
        <v>#REF!</v>
      </c>
      <c r="I46" s="114"/>
      <c r="J46" s="114"/>
      <c r="K46" s="114" t="e">
        <f>#REF!</f>
        <v>#REF!</v>
      </c>
      <c r="L46" s="114"/>
      <c r="M46" s="114"/>
      <c r="N46" s="114" t="e">
        <f>#REF!</f>
        <v>#REF!</v>
      </c>
      <c r="O46" s="114"/>
      <c r="P46" s="114"/>
    </row>
    <row r="47" spans="1:16">
      <c r="A47" s="114" t="s">
        <v>65</v>
      </c>
      <c r="B47" s="114" t="e">
        <f>#REF!</f>
        <v>#REF!</v>
      </c>
      <c r="C47" s="114"/>
      <c r="D47" s="114"/>
      <c r="E47" s="114" t="e">
        <f>#REF!</f>
        <v>#REF!</v>
      </c>
      <c r="F47" s="114"/>
      <c r="G47" s="114"/>
      <c r="H47" s="114" t="e">
        <f>#REF!</f>
        <v>#REF!</v>
      </c>
      <c r="I47" s="114"/>
      <c r="J47" s="114"/>
      <c r="K47" s="114" t="e">
        <f>#REF!</f>
        <v>#REF!</v>
      </c>
      <c r="L47" s="114"/>
      <c r="M47" s="114"/>
      <c r="N47" s="114" t="e">
        <f>#REF!</f>
        <v>#REF!</v>
      </c>
      <c r="O47" s="114"/>
      <c r="P47" s="114"/>
    </row>
    <row r="48" spans="1:16">
      <c r="A48" s="114" t="s">
        <v>66</v>
      </c>
      <c r="B48" s="114" t="e">
        <f>#REF!</f>
        <v>#REF!</v>
      </c>
      <c r="C48" s="114"/>
      <c r="D48" s="114"/>
      <c r="E48" s="114" t="e">
        <f>#REF!</f>
        <v>#REF!</v>
      </c>
      <c r="F48" s="114"/>
      <c r="G48" s="114"/>
      <c r="H48" s="114" t="e">
        <f>#REF!</f>
        <v>#REF!</v>
      </c>
      <c r="I48" s="114"/>
      <c r="J48" s="114"/>
      <c r="K48" s="114" t="e">
        <f>#REF!</f>
        <v>#REF!</v>
      </c>
      <c r="L48" s="114"/>
      <c r="M48" s="114"/>
      <c r="N48" s="114" t="e">
        <f>#REF!</f>
        <v>#REF!</v>
      </c>
      <c r="O48" s="114"/>
      <c r="P48" s="114"/>
    </row>
    <row r="49" spans="1:16">
      <c r="A49" s="114" t="s">
        <v>67</v>
      </c>
      <c r="B49" s="114" t="e">
        <f>#REF!</f>
        <v>#REF!</v>
      </c>
      <c r="C49" s="114"/>
      <c r="D49" s="114"/>
      <c r="E49" s="114" t="e">
        <f>#REF!</f>
        <v>#REF!</v>
      </c>
      <c r="F49" s="114"/>
      <c r="G49" s="114"/>
      <c r="H49" s="114" t="e">
        <f>#REF!</f>
        <v>#REF!</v>
      </c>
      <c r="I49" s="114"/>
      <c r="J49" s="114"/>
      <c r="K49" s="114" t="e">
        <f>#REF!</f>
        <v>#REF!</v>
      </c>
      <c r="L49" s="114"/>
      <c r="M49" s="114"/>
      <c r="N49" s="114" t="e">
        <f>#REF!</f>
        <v>#REF!</v>
      </c>
      <c r="O49" s="114"/>
      <c r="P49" s="114"/>
    </row>
    <row r="50" spans="1:16">
      <c r="A50" s="114" t="s">
        <v>68</v>
      </c>
      <c r="B50" s="114" t="e">
        <f>NA()</f>
        <v>#N/A</v>
      </c>
      <c r="C50" s="114" t="e">
        <f>IF(ISNUMBER(#REF!),#REF!,NA())</f>
        <v>#N/A</v>
      </c>
      <c r="D50" s="114" t="e">
        <f>NA()</f>
        <v>#N/A</v>
      </c>
      <c r="E50" s="114" t="e">
        <f>NA()</f>
        <v>#N/A</v>
      </c>
      <c r="F50" s="114" t="e">
        <f>IF(ISNUMBER(#REF!),#REF!,NA())</f>
        <v>#N/A</v>
      </c>
      <c r="G50" s="114" t="e">
        <f>NA()</f>
        <v>#N/A</v>
      </c>
      <c r="H50" s="114" t="e">
        <f>NA()</f>
        <v>#N/A</v>
      </c>
      <c r="I50" s="114" t="e">
        <f>IF(ISNUMBER(#REF!),#REF!,NA())</f>
        <v>#N/A</v>
      </c>
      <c r="J50" s="114" t="e">
        <f>NA()</f>
        <v>#N/A</v>
      </c>
      <c r="K50" s="114" t="e">
        <f>NA()</f>
        <v>#N/A</v>
      </c>
      <c r="L50" s="114" t="e">
        <f>IF(ISNUMBER(#REF!),#REF!,NA())</f>
        <v>#N/A</v>
      </c>
      <c r="M50" s="114" t="e">
        <f>NA()</f>
        <v>#N/A</v>
      </c>
      <c r="N50" s="114" t="e">
        <f>NA()</f>
        <v>#N/A</v>
      </c>
      <c r="O50" s="114" t="e">
        <f>IF(ISNUMBER(#REF!),#REF!,NA())</f>
        <v>#N/A</v>
      </c>
      <c r="P50" s="114" t="e">
        <f>NA()</f>
        <v>#N/A</v>
      </c>
    </row>
    <row r="53" spans="1:16">
      <c r="A53" s="82" t="s">
        <v>69</v>
      </c>
    </row>
    <row r="54" spans="1:16">
      <c r="A54" s="113"/>
      <c r="B54" s="113" t="e">
        <f>#REF!</f>
        <v>#REF!</v>
      </c>
      <c r="C54" s="113"/>
      <c r="D54" s="113"/>
      <c r="E54" s="113" t="e">
        <f>#REF!</f>
        <v>#REF!</v>
      </c>
      <c r="F54" s="113"/>
      <c r="G54" s="113"/>
      <c r="H54" s="113" t="e">
        <f>#REF!</f>
        <v>#REF!</v>
      </c>
      <c r="I54" s="113"/>
      <c r="J54" s="113"/>
      <c r="K54" s="113" t="e">
        <f>#REF!</f>
        <v>#REF!</v>
      </c>
      <c r="L54" s="113"/>
      <c r="M54" s="113"/>
      <c r="N54" s="113" t="e">
        <f>#REF!</f>
        <v>#REF!</v>
      </c>
      <c r="O54" s="113"/>
      <c r="P54" s="113"/>
    </row>
    <row r="55" spans="1:16">
      <c r="A55" s="113"/>
      <c r="B55" s="113" t="s">
        <v>70</v>
      </c>
      <c r="C55" s="113"/>
      <c r="D55" s="113" t="s">
        <v>71</v>
      </c>
      <c r="E55" s="113" t="s">
        <v>70</v>
      </c>
      <c r="F55" s="113"/>
      <c r="G55" s="113" t="s">
        <v>71</v>
      </c>
      <c r="H55" s="113" t="s">
        <v>70</v>
      </c>
      <c r="I55" s="113"/>
      <c r="J55" s="113" t="s">
        <v>71</v>
      </c>
      <c r="K55" s="113" t="s">
        <v>70</v>
      </c>
      <c r="L55" s="113"/>
      <c r="M55" s="113" t="s">
        <v>71</v>
      </c>
      <c r="N55" s="113" t="s">
        <v>70</v>
      </c>
      <c r="O55" s="113"/>
      <c r="P55" s="113" t="s">
        <v>71</v>
      </c>
    </row>
    <row r="56" spans="1:16">
      <c r="A56" s="113" t="s">
        <v>41</v>
      </c>
      <c r="B56" s="113"/>
      <c r="C56" s="113"/>
      <c r="D56" s="113" t="e">
        <f>#REF!</f>
        <v>#REF!</v>
      </c>
      <c r="E56" s="113"/>
      <c r="F56" s="113"/>
      <c r="G56" s="113" t="e">
        <f>#REF!</f>
        <v>#REF!</v>
      </c>
      <c r="H56" s="113"/>
      <c r="I56" s="113"/>
      <c r="J56" s="113" t="e">
        <f>#REF!</f>
        <v>#REF!</v>
      </c>
      <c r="K56" s="113"/>
      <c r="L56" s="113"/>
      <c r="M56" s="113" t="e">
        <f>#REF!</f>
        <v>#REF!</v>
      </c>
      <c r="N56" s="113"/>
      <c r="O56" s="113"/>
      <c r="P56" s="113" t="e">
        <f>#REF!</f>
        <v>#REF!</v>
      </c>
    </row>
    <row r="57" spans="1:16">
      <c r="A57" s="113" t="s">
        <v>40</v>
      </c>
      <c r="B57" s="113"/>
      <c r="C57" s="113"/>
      <c r="D57" s="113" t="e">
        <f>#REF!</f>
        <v>#REF!</v>
      </c>
      <c r="E57" s="113"/>
      <c r="F57" s="113"/>
      <c r="G57" s="113" t="e">
        <f>#REF!</f>
        <v>#REF!</v>
      </c>
      <c r="H57" s="113"/>
      <c r="I57" s="113"/>
      <c r="J57" s="113" t="e">
        <f>#REF!</f>
        <v>#REF!</v>
      </c>
      <c r="K57" s="113"/>
      <c r="L57" s="113"/>
      <c r="M57" s="113" t="e">
        <f>#REF!</f>
        <v>#REF!</v>
      </c>
      <c r="N57" s="113"/>
      <c r="O57" s="113"/>
      <c r="P57" s="113" t="e">
        <f>#REF!</f>
        <v>#REF!</v>
      </c>
    </row>
    <row r="58" spans="1:16">
      <c r="A58" s="113" t="s">
        <v>39</v>
      </c>
      <c r="B58" s="113"/>
      <c r="C58" s="113"/>
      <c r="D58" s="113" t="e">
        <f>#REF!</f>
        <v>#REF!</v>
      </c>
      <c r="E58" s="113"/>
      <c r="F58" s="113"/>
      <c r="G58" s="113" t="e">
        <f>#REF!</f>
        <v>#REF!</v>
      </c>
      <c r="H58" s="113"/>
      <c r="I58" s="113"/>
      <c r="J58" s="113" t="e">
        <f>#REF!</f>
        <v>#REF!</v>
      </c>
      <c r="K58" s="113"/>
      <c r="L58" s="113"/>
      <c r="M58" s="113" t="e">
        <f>#REF!</f>
        <v>#REF!</v>
      </c>
      <c r="N58" s="113"/>
      <c r="O58" s="113"/>
      <c r="P58" s="113" t="e">
        <f>#REF!</f>
        <v>#REF!</v>
      </c>
    </row>
    <row r="59" spans="1:16">
      <c r="A59" s="113" t="s">
        <v>37</v>
      </c>
      <c r="B59" s="113" t="e">
        <f>#REF!</f>
        <v>#REF!</v>
      </c>
      <c r="C59" s="113"/>
      <c r="D59" s="113"/>
      <c r="E59" s="113" t="e">
        <f>#REF!</f>
        <v>#REF!</v>
      </c>
      <c r="F59" s="113"/>
      <c r="G59" s="113"/>
      <c r="H59" s="113" t="e">
        <f>#REF!</f>
        <v>#REF!</v>
      </c>
      <c r="I59" s="113"/>
      <c r="J59" s="113"/>
      <c r="K59" s="113" t="e">
        <f>#REF!</f>
        <v>#REF!</v>
      </c>
      <c r="L59" s="113"/>
      <c r="M59" s="113"/>
      <c r="N59" s="113" t="e">
        <f>#REF!</f>
        <v>#REF!</v>
      </c>
      <c r="O59" s="113"/>
      <c r="P59" s="113"/>
    </row>
    <row r="60" spans="1:16">
      <c r="A60" s="113" t="s">
        <v>36</v>
      </c>
      <c r="B60" s="113" t="e">
        <f>#REF!</f>
        <v>#REF!</v>
      </c>
      <c r="C60" s="113"/>
      <c r="D60" s="113"/>
      <c r="E60" s="113" t="e">
        <f>#REF!</f>
        <v>#REF!</v>
      </c>
      <c r="F60" s="113"/>
      <c r="G60" s="113"/>
      <c r="H60" s="113" t="e">
        <f>#REF!</f>
        <v>#REF!</v>
      </c>
      <c r="I60" s="113"/>
      <c r="J60" s="113"/>
      <c r="K60" s="113" t="e">
        <f>#REF!</f>
        <v>#REF!</v>
      </c>
      <c r="L60" s="113"/>
      <c r="M60" s="113"/>
      <c r="N60" s="113" t="e">
        <f>#REF!</f>
        <v>#REF!</v>
      </c>
      <c r="O60" s="113"/>
      <c r="P60" s="113"/>
    </row>
    <row r="61" spans="1:16">
      <c r="A61" s="113" t="s">
        <v>34</v>
      </c>
      <c r="B61" s="113" t="e">
        <f>#REF!</f>
        <v>#REF!</v>
      </c>
      <c r="C61" s="113"/>
      <c r="D61" s="113"/>
      <c r="E61" s="113" t="e">
        <f>#REF!</f>
        <v>#REF!</v>
      </c>
      <c r="F61" s="113"/>
      <c r="G61" s="113"/>
      <c r="H61" s="113" t="e">
        <f>#REF!</f>
        <v>#REF!</v>
      </c>
      <c r="I61" s="113"/>
      <c r="J61" s="113"/>
      <c r="K61" s="113" t="e">
        <f>#REF!</f>
        <v>#REF!</v>
      </c>
      <c r="L61" s="113"/>
      <c r="M61" s="113"/>
      <c r="N61" s="113" t="e">
        <f>#REF!</f>
        <v>#REF!</v>
      </c>
      <c r="O61" s="113"/>
      <c r="P61" s="113"/>
    </row>
    <row r="62" spans="1:16">
      <c r="A62" s="113" t="s">
        <v>33</v>
      </c>
      <c r="B62" s="113" t="e">
        <f>#REF!</f>
        <v>#REF!</v>
      </c>
      <c r="C62" s="113"/>
      <c r="D62" s="113"/>
      <c r="E62" s="113" t="e">
        <f>#REF!</f>
        <v>#REF!</v>
      </c>
      <c r="F62" s="113"/>
      <c r="G62" s="113"/>
      <c r="H62" s="113" t="e">
        <f>#REF!</f>
        <v>#REF!</v>
      </c>
      <c r="I62" s="113"/>
      <c r="J62" s="113"/>
      <c r="K62" s="113" t="e">
        <f>#REF!</f>
        <v>#REF!</v>
      </c>
      <c r="L62" s="113"/>
      <c r="M62" s="113"/>
      <c r="N62" s="113" t="e">
        <f>#REF!</f>
        <v>#REF!</v>
      </c>
      <c r="O62" s="113"/>
      <c r="P62" s="113"/>
    </row>
    <row r="63" spans="1:16">
      <c r="A63" s="113" t="s">
        <v>32</v>
      </c>
      <c r="B63" s="113" t="e">
        <f>#REF!</f>
        <v>#REF!</v>
      </c>
      <c r="C63" s="113"/>
      <c r="D63" s="113"/>
      <c r="E63" s="113" t="e">
        <f>#REF!</f>
        <v>#REF!</v>
      </c>
      <c r="F63" s="113"/>
      <c r="G63" s="113"/>
      <c r="H63" s="113" t="e">
        <f>#REF!</f>
        <v>#REF!</v>
      </c>
      <c r="I63" s="113"/>
      <c r="J63" s="113"/>
      <c r="K63" s="113" t="e">
        <f>#REF!</f>
        <v>#REF!</v>
      </c>
      <c r="L63" s="113"/>
      <c r="M63" s="113"/>
      <c r="N63" s="113" t="e">
        <f>#REF!</f>
        <v>#REF!</v>
      </c>
      <c r="O63" s="113"/>
      <c r="P63" s="113"/>
    </row>
    <row r="64" spans="1:16">
      <c r="A64" s="113" t="s">
        <v>31</v>
      </c>
      <c r="B64" s="113" t="e">
        <f>#REF!</f>
        <v>#REF!</v>
      </c>
      <c r="C64" s="113"/>
      <c r="D64" s="113"/>
      <c r="E64" s="113" t="e">
        <f>#REF!</f>
        <v>#REF!</v>
      </c>
      <c r="F64" s="113"/>
      <c r="G64" s="113"/>
      <c r="H64" s="113" t="e">
        <f>#REF!</f>
        <v>#REF!</v>
      </c>
      <c r="I64" s="113"/>
      <c r="J64" s="113"/>
      <c r="K64" s="113" t="e">
        <f>#REF!</f>
        <v>#REF!</v>
      </c>
      <c r="L64" s="113"/>
      <c r="M64" s="113"/>
      <c r="N64" s="113" t="e">
        <f>#REF!</f>
        <v>#REF!</v>
      </c>
      <c r="O64" s="113"/>
      <c r="P64" s="113"/>
    </row>
    <row r="65" spans="1:16">
      <c r="A65" s="113" t="s">
        <v>30</v>
      </c>
      <c r="B65" s="113" t="e">
        <f>#REF!</f>
        <v>#REF!</v>
      </c>
      <c r="C65" s="113"/>
      <c r="D65" s="113"/>
      <c r="E65" s="113" t="e">
        <f>#REF!</f>
        <v>#REF!</v>
      </c>
      <c r="F65" s="113"/>
      <c r="G65" s="113"/>
      <c r="H65" s="113" t="e">
        <f>#REF!</f>
        <v>#REF!</v>
      </c>
      <c r="I65" s="113"/>
      <c r="J65" s="113"/>
      <c r="K65" s="113" t="e">
        <f>#REF!</f>
        <v>#REF!</v>
      </c>
      <c r="L65" s="113"/>
      <c r="M65" s="113"/>
      <c r="N65" s="113" t="e">
        <f>#REF!</f>
        <v>#REF!</v>
      </c>
      <c r="O65" s="113"/>
      <c r="P65" s="113"/>
    </row>
    <row r="66" spans="1:16">
      <c r="A66" s="113" t="s">
        <v>29</v>
      </c>
      <c r="B66" s="113" t="e">
        <f>#REF!</f>
        <v>#REF!</v>
      </c>
      <c r="C66" s="113"/>
      <c r="D66" s="113"/>
      <c r="E66" s="113" t="e">
        <f>#REF!</f>
        <v>#REF!</v>
      </c>
      <c r="F66" s="113"/>
      <c r="G66" s="113"/>
      <c r="H66" s="113" t="e">
        <f>#REF!</f>
        <v>#REF!</v>
      </c>
      <c r="I66" s="113"/>
      <c r="J66" s="113"/>
      <c r="K66" s="113" t="e">
        <f>#REF!</f>
        <v>#REF!</v>
      </c>
      <c r="L66" s="113"/>
      <c r="M66" s="113"/>
      <c r="N66" s="113" t="e">
        <f>#REF!</f>
        <v>#REF!</v>
      </c>
      <c r="O66" s="113"/>
      <c r="P66" s="113"/>
    </row>
    <row r="67" spans="1:16">
      <c r="A67" s="113" t="s">
        <v>72</v>
      </c>
      <c r="B67" s="113" t="e">
        <f>NA()</f>
        <v>#N/A</v>
      </c>
      <c r="C67" s="113" t="e">
        <f>IF(ISNUMBER(#REF!), IF(#REF! &lt; 0, 0,#REF!), NA())</f>
        <v>#N/A</v>
      </c>
      <c r="D67" s="113" t="e">
        <f>NA()</f>
        <v>#N/A</v>
      </c>
      <c r="E67" s="113" t="e">
        <f>NA()</f>
        <v>#N/A</v>
      </c>
      <c r="F67" s="113" t="e">
        <f>IF(ISNUMBER(#REF!), IF(#REF! &lt; 0, 0,#REF!), NA())</f>
        <v>#N/A</v>
      </c>
      <c r="G67" s="113" t="e">
        <f>NA()</f>
        <v>#N/A</v>
      </c>
      <c r="H67" s="113" t="e">
        <f>NA()</f>
        <v>#N/A</v>
      </c>
      <c r="I67" s="113" t="e">
        <f>IF(ISNUMBER(#REF!), IF(#REF! &lt; 0, 0,#REF!), NA())</f>
        <v>#N/A</v>
      </c>
      <c r="J67" s="113" t="e">
        <f>NA()</f>
        <v>#N/A</v>
      </c>
      <c r="K67" s="113" t="e">
        <f>NA()</f>
        <v>#N/A</v>
      </c>
      <c r="L67" s="113" t="e">
        <f>IF(ISNUMBER(#REF!), IF(#REF! &lt; 0, 0,#REF!), NA())</f>
        <v>#N/A</v>
      </c>
      <c r="M67" s="113" t="e">
        <f>NA()</f>
        <v>#N/A</v>
      </c>
      <c r="N67" s="113" t="e">
        <f>NA()</f>
        <v>#N/A</v>
      </c>
      <c r="O67" s="113" t="e">
        <f>IF(ISNUMBER(#REF!), IF(#REF! &lt; 0, 0,#REF!), NA())</f>
        <v>#N/A</v>
      </c>
      <c r="P67" s="113" t="e">
        <f>NA()</f>
        <v>#N/A</v>
      </c>
    </row>
    <row r="70" spans="1:16">
      <c r="A70" s="115" t="s">
        <v>73</v>
      </c>
      <c r="B70" s="115"/>
      <c r="C70" s="115"/>
      <c r="D70" s="115"/>
      <c r="E70" s="115"/>
      <c r="F70" s="115"/>
    </row>
    <row r="71" spans="1:16">
      <c r="A71" s="116"/>
      <c r="B71" s="116" t="str">
        <f>基金残高に係る経年分析!F54</f>
        <v>R02</v>
      </c>
      <c r="C71" s="116" t="str">
        <f>基金残高に係る経年分析!G54</f>
        <v>R03</v>
      </c>
      <c r="D71" s="116" t="str">
        <f>基金残高に係る経年分析!H54</f>
        <v>R04</v>
      </c>
    </row>
    <row r="72" spans="1:16">
      <c r="A72" s="116" t="s">
        <v>74</v>
      </c>
      <c r="B72" s="117">
        <f>基金残高に係る経年分析!F55</f>
        <v>2961</v>
      </c>
      <c r="C72" s="117">
        <f>基金残高に係る経年分析!G55</f>
        <v>2952</v>
      </c>
      <c r="D72" s="117">
        <f>基金残高に係る経年分析!H55</f>
        <v>3024</v>
      </c>
    </row>
    <row r="73" spans="1:16">
      <c r="A73" s="116" t="s">
        <v>75</v>
      </c>
      <c r="B73" s="117">
        <f>基金残高に係る経年分析!F56</f>
        <v>752</v>
      </c>
      <c r="C73" s="117">
        <f>基金残高に係る経年分析!G56</f>
        <v>1106</v>
      </c>
      <c r="D73" s="117">
        <f>基金残高に係る経年分析!H56</f>
        <v>1126</v>
      </c>
    </row>
    <row r="74" spans="1:16">
      <c r="A74" s="116" t="s">
        <v>76</v>
      </c>
      <c r="B74" s="117">
        <f>基金残高に係る経年分析!F57</f>
        <v>4700</v>
      </c>
      <c r="C74" s="117">
        <f>基金残高に係る経年分析!G57</f>
        <v>5148</v>
      </c>
      <c r="D74" s="117">
        <f>基金残高に係る経年分析!H57</f>
        <v>5195</v>
      </c>
    </row>
  </sheetData>
  <sheetProtection algorithmName="SHA-512" hashValue="7L7/OWx5eHrTIRiP3+zKMqqPdnumjo8gNn9WJEedDwN7PnVzxZpA8SdJLiFAv9TGOjYdhawm3pzLTibd2bni5Q==" saltValue="VPwKzmFgiff9nhPdO62m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152" customWidth="1"/>
    <col min="2" max="2" width="2.375" style="152" customWidth="1"/>
    <col min="3" max="16" width="2.625" style="152" customWidth="1"/>
    <col min="17" max="17" width="2.375" style="152" customWidth="1"/>
    <col min="18" max="95" width="1.625" style="152" customWidth="1"/>
    <col min="96" max="133" width="1.625" style="164" customWidth="1"/>
    <col min="134" max="143" width="1.625" style="152" customWidth="1"/>
    <col min="144" max="16384" width="0" style="152" hidden="1"/>
  </cols>
  <sheetData>
    <row r="1" spans="2:143" ht="22.5" customHeight="1" thickBot="1">
      <c r="B1" s="150"/>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717" t="s">
        <v>209</v>
      </c>
      <c r="DI1" s="718"/>
      <c r="DJ1" s="718"/>
      <c r="DK1" s="718"/>
      <c r="DL1" s="718"/>
      <c r="DM1" s="718"/>
      <c r="DN1" s="719"/>
      <c r="DO1" s="152"/>
      <c r="DP1" s="717" t="s">
        <v>210</v>
      </c>
      <c r="DQ1" s="718"/>
      <c r="DR1" s="718"/>
      <c r="DS1" s="718"/>
      <c r="DT1" s="718"/>
      <c r="DU1" s="718"/>
      <c r="DV1" s="718"/>
      <c r="DW1" s="718"/>
      <c r="DX1" s="718"/>
      <c r="DY1" s="718"/>
      <c r="DZ1" s="718"/>
      <c r="EA1" s="718"/>
      <c r="EB1" s="718"/>
      <c r="EC1" s="719"/>
      <c r="ED1" s="151"/>
      <c r="EE1" s="151"/>
      <c r="EF1" s="151"/>
      <c r="EG1" s="151"/>
      <c r="EH1" s="151"/>
      <c r="EI1" s="151"/>
      <c r="EJ1" s="151"/>
      <c r="EK1" s="151"/>
      <c r="EL1" s="151"/>
      <c r="EM1" s="151"/>
    </row>
    <row r="2" spans="2:143" ht="22.5" customHeight="1">
      <c r="B2" s="153" t="s">
        <v>211</v>
      </c>
      <c r="R2" s="154"/>
      <c r="S2" s="154"/>
      <c r="T2" s="154"/>
      <c r="U2" s="154"/>
      <c r="V2" s="154"/>
      <c r="W2" s="154"/>
      <c r="X2" s="154"/>
      <c r="Y2" s="154"/>
      <c r="Z2" s="154"/>
      <c r="AA2" s="154"/>
      <c r="AB2" s="154"/>
      <c r="AC2" s="154"/>
      <c r="AE2" s="155"/>
      <c r="AF2" s="155"/>
      <c r="AG2" s="155"/>
      <c r="AH2" s="155"/>
      <c r="AI2" s="155"/>
      <c r="AJ2" s="154"/>
      <c r="AK2" s="154"/>
      <c r="AL2" s="154"/>
      <c r="AM2" s="154"/>
      <c r="AN2" s="154"/>
      <c r="AO2" s="154"/>
      <c r="AP2" s="154"/>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row>
    <row r="3" spans="2:143" ht="11.25" customHeight="1">
      <c r="B3" s="673" t="s">
        <v>212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215</v>
      </c>
      <c r="S4" s="674"/>
      <c r="T4" s="674"/>
      <c r="U4" s="674"/>
      <c r="V4" s="674"/>
      <c r="W4" s="674"/>
      <c r="X4" s="674"/>
      <c r="Y4" s="675"/>
      <c r="Z4" s="673" t="s">
        <v>216</v>
      </c>
      <c r="AA4" s="674"/>
      <c r="AB4" s="674"/>
      <c r="AC4" s="675"/>
      <c r="AD4" s="673" t="s">
        <v>217</v>
      </c>
      <c r="AE4" s="674"/>
      <c r="AF4" s="674"/>
      <c r="AG4" s="674"/>
      <c r="AH4" s="674"/>
      <c r="AI4" s="674"/>
      <c r="AJ4" s="674"/>
      <c r="AK4" s="675"/>
      <c r="AL4" s="673" t="s">
        <v>216</v>
      </c>
      <c r="AM4" s="674"/>
      <c r="AN4" s="674"/>
      <c r="AO4" s="675"/>
      <c r="AP4" s="720" t="s">
        <v>218</v>
      </c>
      <c r="AQ4" s="720"/>
      <c r="AR4" s="720"/>
      <c r="AS4" s="720"/>
      <c r="AT4" s="720"/>
      <c r="AU4" s="720"/>
      <c r="AV4" s="720"/>
      <c r="AW4" s="720"/>
      <c r="AX4" s="720"/>
      <c r="AY4" s="720"/>
      <c r="AZ4" s="720"/>
      <c r="BA4" s="720"/>
      <c r="BB4" s="720"/>
      <c r="BC4" s="720"/>
      <c r="BD4" s="720"/>
      <c r="BE4" s="720"/>
      <c r="BF4" s="720"/>
      <c r="BG4" s="720" t="s">
        <v>219</v>
      </c>
      <c r="BH4" s="720"/>
      <c r="BI4" s="720"/>
      <c r="BJ4" s="720"/>
      <c r="BK4" s="720"/>
      <c r="BL4" s="720"/>
      <c r="BM4" s="720"/>
      <c r="BN4" s="720"/>
      <c r="BO4" s="720" t="s">
        <v>216</v>
      </c>
      <c r="BP4" s="720"/>
      <c r="BQ4" s="720"/>
      <c r="BR4" s="720"/>
      <c r="BS4" s="720" t="s">
        <v>220</v>
      </c>
      <c r="BT4" s="720"/>
      <c r="BU4" s="720"/>
      <c r="BV4" s="720"/>
      <c r="BW4" s="720"/>
      <c r="BX4" s="720"/>
      <c r="BY4" s="720"/>
      <c r="BZ4" s="720"/>
      <c r="CA4" s="720"/>
      <c r="CB4" s="720"/>
      <c r="CD4" s="673" t="s">
        <v>221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222</v>
      </c>
      <c r="C5" s="680"/>
      <c r="D5" s="680"/>
      <c r="E5" s="680"/>
      <c r="F5" s="680"/>
      <c r="G5" s="680"/>
      <c r="H5" s="680"/>
      <c r="I5" s="680"/>
      <c r="J5" s="680"/>
      <c r="K5" s="680"/>
      <c r="L5" s="680"/>
      <c r="M5" s="680"/>
      <c r="N5" s="680"/>
      <c r="O5" s="680"/>
      <c r="P5" s="680"/>
      <c r="Q5" s="681"/>
      <c r="R5" s="676">
        <v>3946367</v>
      </c>
      <c r="S5" s="677"/>
      <c r="T5" s="677"/>
      <c r="U5" s="677"/>
      <c r="V5" s="677"/>
      <c r="W5" s="677"/>
      <c r="X5" s="677"/>
      <c r="Y5" s="702"/>
      <c r="Z5" s="715">
        <v>16.5</v>
      </c>
      <c r="AA5" s="715"/>
      <c r="AB5" s="715"/>
      <c r="AC5" s="715"/>
      <c r="AD5" s="716">
        <v>3824364</v>
      </c>
      <c r="AE5" s="716"/>
      <c r="AF5" s="716"/>
      <c r="AG5" s="716"/>
      <c r="AH5" s="716"/>
      <c r="AI5" s="716"/>
      <c r="AJ5" s="716"/>
      <c r="AK5" s="716"/>
      <c r="AL5" s="703">
        <v>31.8</v>
      </c>
      <c r="AM5" s="685"/>
      <c r="AN5" s="685"/>
      <c r="AO5" s="704"/>
      <c r="AP5" s="679" t="s">
        <v>223</v>
      </c>
      <c r="AQ5" s="680"/>
      <c r="AR5" s="680"/>
      <c r="AS5" s="680"/>
      <c r="AT5" s="680"/>
      <c r="AU5" s="680"/>
      <c r="AV5" s="680"/>
      <c r="AW5" s="680"/>
      <c r="AX5" s="680"/>
      <c r="AY5" s="680"/>
      <c r="AZ5" s="680"/>
      <c r="BA5" s="680"/>
      <c r="BB5" s="680"/>
      <c r="BC5" s="680"/>
      <c r="BD5" s="680"/>
      <c r="BE5" s="680"/>
      <c r="BF5" s="681"/>
      <c r="BG5" s="621">
        <v>3824199</v>
      </c>
      <c r="BH5" s="622"/>
      <c r="BI5" s="622"/>
      <c r="BJ5" s="622"/>
      <c r="BK5" s="622"/>
      <c r="BL5" s="622"/>
      <c r="BM5" s="622"/>
      <c r="BN5" s="623"/>
      <c r="BO5" s="659">
        <v>96.9</v>
      </c>
      <c r="BP5" s="659"/>
      <c r="BQ5" s="659"/>
      <c r="BR5" s="659"/>
      <c r="BS5" s="660">
        <v>30403</v>
      </c>
      <c r="BT5" s="660"/>
      <c r="BU5" s="660"/>
      <c r="BV5" s="660"/>
      <c r="BW5" s="660"/>
      <c r="BX5" s="660"/>
      <c r="BY5" s="660"/>
      <c r="BZ5" s="660"/>
      <c r="CA5" s="660"/>
      <c r="CB5" s="700"/>
      <c r="CD5" s="673" t="s">
        <v>218</v>
      </c>
      <c r="CE5" s="674"/>
      <c r="CF5" s="674"/>
      <c r="CG5" s="674"/>
      <c r="CH5" s="674"/>
      <c r="CI5" s="674"/>
      <c r="CJ5" s="674"/>
      <c r="CK5" s="674"/>
      <c r="CL5" s="674"/>
      <c r="CM5" s="674"/>
      <c r="CN5" s="674"/>
      <c r="CO5" s="674"/>
      <c r="CP5" s="674"/>
      <c r="CQ5" s="675"/>
      <c r="CR5" s="673" t="s">
        <v>224</v>
      </c>
      <c r="CS5" s="674"/>
      <c r="CT5" s="674"/>
      <c r="CU5" s="674"/>
      <c r="CV5" s="674"/>
      <c r="CW5" s="674"/>
      <c r="CX5" s="674"/>
      <c r="CY5" s="675"/>
      <c r="CZ5" s="673" t="s">
        <v>216</v>
      </c>
      <c r="DA5" s="674"/>
      <c r="DB5" s="674"/>
      <c r="DC5" s="675"/>
      <c r="DD5" s="673" t="s">
        <v>225</v>
      </c>
      <c r="DE5" s="674"/>
      <c r="DF5" s="674"/>
      <c r="DG5" s="674"/>
      <c r="DH5" s="674"/>
      <c r="DI5" s="674"/>
      <c r="DJ5" s="674"/>
      <c r="DK5" s="674"/>
      <c r="DL5" s="674"/>
      <c r="DM5" s="674"/>
      <c r="DN5" s="674"/>
      <c r="DO5" s="674"/>
      <c r="DP5" s="675"/>
      <c r="DQ5" s="673" t="s">
        <v>226</v>
      </c>
      <c r="DR5" s="674"/>
      <c r="DS5" s="674"/>
      <c r="DT5" s="674"/>
      <c r="DU5" s="674"/>
      <c r="DV5" s="674"/>
      <c r="DW5" s="674"/>
      <c r="DX5" s="674"/>
      <c r="DY5" s="674"/>
      <c r="DZ5" s="674"/>
      <c r="EA5" s="674"/>
      <c r="EB5" s="674"/>
      <c r="EC5" s="675"/>
    </row>
    <row r="6" spans="2:143" ht="11.25" customHeight="1">
      <c r="B6" s="618" t="s">
        <v>227</v>
      </c>
      <c r="C6" s="619"/>
      <c r="D6" s="619"/>
      <c r="E6" s="619"/>
      <c r="F6" s="619"/>
      <c r="G6" s="619"/>
      <c r="H6" s="619"/>
      <c r="I6" s="619"/>
      <c r="J6" s="619"/>
      <c r="K6" s="619"/>
      <c r="L6" s="619"/>
      <c r="M6" s="619"/>
      <c r="N6" s="619"/>
      <c r="O6" s="619"/>
      <c r="P6" s="619"/>
      <c r="Q6" s="620"/>
      <c r="R6" s="621">
        <v>221287</v>
      </c>
      <c r="S6" s="622"/>
      <c r="T6" s="622"/>
      <c r="U6" s="622"/>
      <c r="V6" s="622"/>
      <c r="W6" s="622"/>
      <c r="X6" s="622"/>
      <c r="Y6" s="623"/>
      <c r="Z6" s="659">
        <v>0.9</v>
      </c>
      <c r="AA6" s="659"/>
      <c r="AB6" s="659"/>
      <c r="AC6" s="659"/>
      <c r="AD6" s="660">
        <v>221287</v>
      </c>
      <c r="AE6" s="660"/>
      <c r="AF6" s="660"/>
      <c r="AG6" s="660"/>
      <c r="AH6" s="660"/>
      <c r="AI6" s="660"/>
      <c r="AJ6" s="660"/>
      <c r="AK6" s="660"/>
      <c r="AL6" s="624">
        <v>1.8</v>
      </c>
      <c r="AM6" s="625"/>
      <c r="AN6" s="625"/>
      <c r="AO6" s="661"/>
      <c r="AP6" s="618" t="s">
        <v>228</v>
      </c>
      <c r="AQ6" s="619"/>
      <c r="AR6" s="619"/>
      <c r="AS6" s="619"/>
      <c r="AT6" s="619"/>
      <c r="AU6" s="619"/>
      <c r="AV6" s="619"/>
      <c r="AW6" s="619"/>
      <c r="AX6" s="619"/>
      <c r="AY6" s="619"/>
      <c r="AZ6" s="619"/>
      <c r="BA6" s="619"/>
      <c r="BB6" s="619"/>
      <c r="BC6" s="619"/>
      <c r="BD6" s="619"/>
      <c r="BE6" s="619"/>
      <c r="BF6" s="620"/>
      <c r="BG6" s="621">
        <v>3824199</v>
      </c>
      <c r="BH6" s="622"/>
      <c r="BI6" s="622"/>
      <c r="BJ6" s="622"/>
      <c r="BK6" s="622"/>
      <c r="BL6" s="622"/>
      <c r="BM6" s="622"/>
      <c r="BN6" s="623"/>
      <c r="BO6" s="659">
        <v>96.9</v>
      </c>
      <c r="BP6" s="659"/>
      <c r="BQ6" s="659"/>
      <c r="BR6" s="659"/>
      <c r="BS6" s="660">
        <v>30403</v>
      </c>
      <c r="BT6" s="660"/>
      <c r="BU6" s="660"/>
      <c r="BV6" s="660"/>
      <c r="BW6" s="660"/>
      <c r="BX6" s="660"/>
      <c r="BY6" s="660"/>
      <c r="BZ6" s="660"/>
      <c r="CA6" s="660"/>
      <c r="CB6" s="700"/>
      <c r="CD6" s="679" t="s">
        <v>229</v>
      </c>
      <c r="CE6" s="680"/>
      <c r="CF6" s="680"/>
      <c r="CG6" s="680"/>
      <c r="CH6" s="680"/>
      <c r="CI6" s="680"/>
      <c r="CJ6" s="680"/>
      <c r="CK6" s="680"/>
      <c r="CL6" s="680"/>
      <c r="CM6" s="680"/>
      <c r="CN6" s="680"/>
      <c r="CO6" s="680"/>
      <c r="CP6" s="680"/>
      <c r="CQ6" s="681"/>
      <c r="CR6" s="621">
        <v>171082</v>
      </c>
      <c r="CS6" s="622"/>
      <c r="CT6" s="622"/>
      <c r="CU6" s="622"/>
      <c r="CV6" s="622"/>
      <c r="CW6" s="622"/>
      <c r="CX6" s="622"/>
      <c r="CY6" s="623"/>
      <c r="CZ6" s="703">
        <v>0.7</v>
      </c>
      <c r="DA6" s="685"/>
      <c r="DB6" s="685"/>
      <c r="DC6" s="705"/>
      <c r="DD6" s="627" t="s">
        <v>230</v>
      </c>
      <c r="DE6" s="622"/>
      <c r="DF6" s="622"/>
      <c r="DG6" s="622"/>
      <c r="DH6" s="622"/>
      <c r="DI6" s="622"/>
      <c r="DJ6" s="622"/>
      <c r="DK6" s="622"/>
      <c r="DL6" s="622"/>
      <c r="DM6" s="622"/>
      <c r="DN6" s="622"/>
      <c r="DO6" s="622"/>
      <c r="DP6" s="623"/>
      <c r="DQ6" s="627">
        <v>166605</v>
      </c>
      <c r="DR6" s="622"/>
      <c r="DS6" s="622"/>
      <c r="DT6" s="622"/>
      <c r="DU6" s="622"/>
      <c r="DV6" s="622"/>
      <c r="DW6" s="622"/>
      <c r="DX6" s="622"/>
      <c r="DY6" s="622"/>
      <c r="DZ6" s="622"/>
      <c r="EA6" s="622"/>
      <c r="EB6" s="622"/>
      <c r="EC6" s="658"/>
    </row>
    <row r="7" spans="2:143" ht="11.25" customHeight="1">
      <c r="B7" s="618" t="s">
        <v>231</v>
      </c>
      <c r="C7" s="619"/>
      <c r="D7" s="619"/>
      <c r="E7" s="619"/>
      <c r="F7" s="619"/>
      <c r="G7" s="619"/>
      <c r="H7" s="619"/>
      <c r="I7" s="619"/>
      <c r="J7" s="619"/>
      <c r="K7" s="619"/>
      <c r="L7" s="619"/>
      <c r="M7" s="619"/>
      <c r="N7" s="619"/>
      <c r="O7" s="619"/>
      <c r="P7" s="619"/>
      <c r="Q7" s="620"/>
      <c r="R7" s="621">
        <v>1324</v>
      </c>
      <c r="S7" s="622"/>
      <c r="T7" s="622"/>
      <c r="U7" s="622"/>
      <c r="V7" s="622"/>
      <c r="W7" s="622"/>
      <c r="X7" s="622"/>
      <c r="Y7" s="623"/>
      <c r="Z7" s="659">
        <v>0</v>
      </c>
      <c r="AA7" s="659"/>
      <c r="AB7" s="659"/>
      <c r="AC7" s="659"/>
      <c r="AD7" s="660">
        <v>1324</v>
      </c>
      <c r="AE7" s="660"/>
      <c r="AF7" s="660"/>
      <c r="AG7" s="660"/>
      <c r="AH7" s="660"/>
      <c r="AI7" s="660"/>
      <c r="AJ7" s="660"/>
      <c r="AK7" s="660"/>
      <c r="AL7" s="624">
        <v>0</v>
      </c>
      <c r="AM7" s="625"/>
      <c r="AN7" s="625"/>
      <c r="AO7" s="661"/>
      <c r="AP7" s="618" t="s">
        <v>232</v>
      </c>
      <c r="AQ7" s="619"/>
      <c r="AR7" s="619"/>
      <c r="AS7" s="619"/>
      <c r="AT7" s="619"/>
      <c r="AU7" s="619"/>
      <c r="AV7" s="619"/>
      <c r="AW7" s="619"/>
      <c r="AX7" s="619"/>
      <c r="AY7" s="619"/>
      <c r="AZ7" s="619"/>
      <c r="BA7" s="619"/>
      <c r="BB7" s="619"/>
      <c r="BC7" s="619"/>
      <c r="BD7" s="619"/>
      <c r="BE7" s="619"/>
      <c r="BF7" s="620"/>
      <c r="BG7" s="621">
        <v>1538712</v>
      </c>
      <c r="BH7" s="622"/>
      <c r="BI7" s="622"/>
      <c r="BJ7" s="622"/>
      <c r="BK7" s="622"/>
      <c r="BL7" s="622"/>
      <c r="BM7" s="622"/>
      <c r="BN7" s="623"/>
      <c r="BO7" s="659">
        <v>39</v>
      </c>
      <c r="BP7" s="659"/>
      <c r="BQ7" s="659"/>
      <c r="BR7" s="659"/>
      <c r="BS7" s="660">
        <v>30403</v>
      </c>
      <c r="BT7" s="660"/>
      <c r="BU7" s="660"/>
      <c r="BV7" s="660"/>
      <c r="BW7" s="660"/>
      <c r="BX7" s="660"/>
      <c r="BY7" s="660"/>
      <c r="BZ7" s="660"/>
      <c r="CA7" s="660"/>
      <c r="CB7" s="700"/>
      <c r="CD7" s="618" t="s">
        <v>233</v>
      </c>
      <c r="CE7" s="619"/>
      <c r="CF7" s="619"/>
      <c r="CG7" s="619"/>
      <c r="CH7" s="619"/>
      <c r="CI7" s="619"/>
      <c r="CJ7" s="619"/>
      <c r="CK7" s="619"/>
      <c r="CL7" s="619"/>
      <c r="CM7" s="619"/>
      <c r="CN7" s="619"/>
      <c r="CO7" s="619"/>
      <c r="CP7" s="619"/>
      <c r="CQ7" s="620"/>
      <c r="CR7" s="621">
        <v>3331235</v>
      </c>
      <c r="CS7" s="622"/>
      <c r="CT7" s="622"/>
      <c r="CU7" s="622"/>
      <c r="CV7" s="622"/>
      <c r="CW7" s="622"/>
      <c r="CX7" s="622"/>
      <c r="CY7" s="623"/>
      <c r="CZ7" s="659">
        <v>14.2</v>
      </c>
      <c r="DA7" s="659"/>
      <c r="DB7" s="659"/>
      <c r="DC7" s="659"/>
      <c r="DD7" s="627">
        <v>481589</v>
      </c>
      <c r="DE7" s="622"/>
      <c r="DF7" s="622"/>
      <c r="DG7" s="622"/>
      <c r="DH7" s="622"/>
      <c r="DI7" s="622"/>
      <c r="DJ7" s="622"/>
      <c r="DK7" s="622"/>
      <c r="DL7" s="622"/>
      <c r="DM7" s="622"/>
      <c r="DN7" s="622"/>
      <c r="DO7" s="622"/>
      <c r="DP7" s="623"/>
      <c r="DQ7" s="627">
        <v>2086011</v>
      </c>
      <c r="DR7" s="622"/>
      <c r="DS7" s="622"/>
      <c r="DT7" s="622"/>
      <c r="DU7" s="622"/>
      <c r="DV7" s="622"/>
      <c r="DW7" s="622"/>
      <c r="DX7" s="622"/>
      <c r="DY7" s="622"/>
      <c r="DZ7" s="622"/>
      <c r="EA7" s="622"/>
      <c r="EB7" s="622"/>
      <c r="EC7" s="658"/>
    </row>
    <row r="8" spans="2:143" ht="11.25" customHeight="1">
      <c r="B8" s="618" t="s">
        <v>234</v>
      </c>
      <c r="C8" s="619"/>
      <c r="D8" s="619"/>
      <c r="E8" s="619"/>
      <c r="F8" s="619"/>
      <c r="G8" s="619"/>
      <c r="H8" s="619"/>
      <c r="I8" s="619"/>
      <c r="J8" s="619"/>
      <c r="K8" s="619"/>
      <c r="L8" s="619"/>
      <c r="M8" s="619"/>
      <c r="N8" s="619"/>
      <c r="O8" s="619"/>
      <c r="P8" s="619"/>
      <c r="Q8" s="620"/>
      <c r="R8" s="621">
        <v>12214</v>
      </c>
      <c r="S8" s="622"/>
      <c r="T8" s="622"/>
      <c r="U8" s="622"/>
      <c r="V8" s="622"/>
      <c r="W8" s="622"/>
      <c r="X8" s="622"/>
      <c r="Y8" s="623"/>
      <c r="Z8" s="659">
        <v>0.1</v>
      </c>
      <c r="AA8" s="659"/>
      <c r="AB8" s="659"/>
      <c r="AC8" s="659"/>
      <c r="AD8" s="660">
        <v>12214</v>
      </c>
      <c r="AE8" s="660"/>
      <c r="AF8" s="660"/>
      <c r="AG8" s="660"/>
      <c r="AH8" s="660"/>
      <c r="AI8" s="660"/>
      <c r="AJ8" s="660"/>
      <c r="AK8" s="660"/>
      <c r="AL8" s="624">
        <v>0.1</v>
      </c>
      <c r="AM8" s="625"/>
      <c r="AN8" s="625"/>
      <c r="AO8" s="661"/>
      <c r="AP8" s="618" t="s">
        <v>235</v>
      </c>
      <c r="AQ8" s="619"/>
      <c r="AR8" s="619"/>
      <c r="AS8" s="619"/>
      <c r="AT8" s="619"/>
      <c r="AU8" s="619"/>
      <c r="AV8" s="619"/>
      <c r="AW8" s="619"/>
      <c r="AX8" s="619"/>
      <c r="AY8" s="619"/>
      <c r="AZ8" s="619"/>
      <c r="BA8" s="619"/>
      <c r="BB8" s="619"/>
      <c r="BC8" s="619"/>
      <c r="BD8" s="619"/>
      <c r="BE8" s="619"/>
      <c r="BF8" s="620"/>
      <c r="BG8" s="621">
        <v>59648</v>
      </c>
      <c r="BH8" s="622"/>
      <c r="BI8" s="622"/>
      <c r="BJ8" s="622"/>
      <c r="BK8" s="622"/>
      <c r="BL8" s="622"/>
      <c r="BM8" s="622"/>
      <c r="BN8" s="623"/>
      <c r="BO8" s="659">
        <v>1.5</v>
      </c>
      <c r="BP8" s="659"/>
      <c r="BQ8" s="659"/>
      <c r="BR8" s="659"/>
      <c r="BS8" s="660" t="s">
        <v>236</v>
      </c>
      <c r="BT8" s="660"/>
      <c r="BU8" s="660"/>
      <c r="BV8" s="660"/>
      <c r="BW8" s="660"/>
      <c r="BX8" s="660"/>
      <c r="BY8" s="660"/>
      <c r="BZ8" s="660"/>
      <c r="CA8" s="660"/>
      <c r="CB8" s="700"/>
      <c r="CD8" s="618" t="s">
        <v>237</v>
      </c>
      <c r="CE8" s="619"/>
      <c r="CF8" s="619"/>
      <c r="CG8" s="619"/>
      <c r="CH8" s="619"/>
      <c r="CI8" s="619"/>
      <c r="CJ8" s="619"/>
      <c r="CK8" s="619"/>
      <c r="CL8" s="619"/>
      <c r="CM8" s="619"/>
      <c r="CN8" s="619"/>
      <c r="CO8" s="619"/>
      <c r="CP8" s="619"/>
      <c r="CQ8" s="620"/>
      <c r="CR8" s="621">
        <v>7894596</v>
      </c>
      <c r="CS8" s="622"/>
      <c r="CT8" s="622"/>
      <c r="CU8" s="622"/>
      <c r="CV8" s="622"/>
      <c r="CW8" s="622"/>
      <c r="CX8" s="622"/>
      <c r="CY8" s="623"/>
      <c r="CZ8" s="659">
        <v>33.700000000000003</v>
      </c>
      <c r="DA8" s="659"/>
      <c r="DB8" s="659"/>
      <c r="DC8" s="659"/>
      <c r="DD8" s="627">
        <v>79846</v>
      </c>
      <c r="DE8" s="622"/>
      <c r="DF8" s="622"/>
      <c r="DG8" s="622"/>
      <c r="DH8" s="622"/>
      <c r="DI8" s="622"/>
      <c r="DJ8" s="622"/>
      <c r="DK8" s="622"/>
      <c r="DL8" s="622"/>
      <c r="DM8" s="622"/>
      <c r="DN8" s="622"/>
      <c r="DO8" s="622"/>
      <c r="DP8" s="623"/>
      <c r="DQ8" s="627">
        <v>3594438</v>
      </c>
      <c r="DR8" s="622"/>
      <c r="DS8" s="622"/>
      <c r="DT8" s="622"/>
      <c r="DU8" s="622"/>
      <c r="DV8" s="622"/>
      <c r="DW8" s="622"/>
      <c r="DX8" s="622"/>
      <c r="DY8" s="622"/>
      <c r="DZ8" s="622"/>
      <c r="EA8" s="622"/>
      <c r="EB8" s="622"/>
      <c r="EC8" s="658"/>
    </row>
    <row r="9" spans="2:143" ht="11.25" customHeight="1">
      <c r="B9" s="618" t="s">
        <v>238</v>
      </c>
      <c r="C9" s="619"/>
      <c r="D9" s="619"/>
      <c r="E9" s="619"/>
      <c r="F9" s="619"/>
      <c r="G9" s="619"/>
      <c r="H9" s="619"/>
      <c r="I9" s="619"/>
      <c r="J9" s="619"/>
      <c r="K9" s="619"/>
      <c r="L9" s="619"/>
      <c r="M9" s="619"/>
      <c r="N9" s="619"/>
      <c r="O9" s="619"/>
      <c r="P9" s="619"/>
      <c r="Q9" s="620"/>
      <c r="R9" s="621">
        <v>10176</v>
      </c>
      <c r="S9" s="622"/>
      <c r="T9" s="622"/>
      <c r="U9" s="622"/>
      <c r="V9" s="622"/>
      <c r="W9" s="622"/>
      <c r="X9" s="622"/>
      <c r="Y9" s="623"/>
      <c r="Z9" s="659">
        <v>0</v>
      </c>
      <c r="AA9" s="659"/>
      <c r="AB9" s="659"/>
      <c r="AC9" s="659"/>
      <c r="AD9" s="660">
        <v>10176</v>
      </c>
      <c r="AE9" s="660"/>
      <c r="AF9" s="660"/>
      <c r="AG9" s="660"/>
      <c r="AH9" s="660"/>
      <c r="AI9" s="660"/>
      <c r="AJ9" s="660"/>
      <c r="AK9" s="660"/>
      <c r="AL9" s="624">
        <v>0.1</v>
      </c>
      <c r="AM9" s="625"/>
      <c r="AN9" s="625"/>
      <c r="AO9" s="661"/>
      <c r="AP9" s="618" t="s">
        <v>239</v>
      </c>
      <c r="AQ9" s="619"/>
      <c r="AR9" s="619"/>
      <c r="AS9" s="619"/>
      <c r="AT9" s="619"/>
      <c r="AU9" s="619"/>
      <c r="AV9" s="619"/>
      <c r="AW9" s="619"/>
      <c r="AX9" s="619"/>
      <c r="AY9" s="619"/>
      <c r="AZ9" s="619"/>
      <c r="BA9" s="619"/>
      <c r="BB9" s="619"/>
      <c r="BC9" s="619"/>
      <c r="BD9" s="619"/>
      <c r="BE9" s="619"/>
      <c r="BF9" s="620"/>
      <c r="BG9" s="621">
        <v>1270842</v>
      </c>
      <c r="BH9" s="622"/>
      <c r="BI9" s="622"/>
      <c r="BJ9" s="622"/>
      <c r="BK9" s="622"/>
      <c r="BL9" s="622"/>
      <c r="BM9" s="622"/>
      <c r="BN9" s="623"/>
      <c r="BO9" s="659">
        <v>32.200000000000003</v>
      </c>
      <c r="BP9" s="659"/>
      <c r="BQ9" s="659"/>
      <c r="BR9" s="659"/>
      <c r="BS9" s="660" t="s">
        <v>230</v>
      </c>
      <c r="BT9" s="660"/>
      <c r="BU9" s="660"/>
      <c r="BV9" s="660"/>
      <c r="BW9" s="660"/>
      <c r="BX9" s="660"/>
      <c r="BY9" s="660"/>
      <c r="BZ9" s="660"/>
      <c r="CA9" s="660"/>
      <c r="CB9" s="700"/>
      <c r="CD9" s="618" t="s">
        <v>240</v>
      </c>
      <c r="CE9" s="619"/>
      <c r="CF9" s="619"/>
      <c r="CG9" s="619"/>
      <c r="CH9" s="619"/>
      <c r="CI9" s="619"/>
      <c r="CJ9" s="619"/>
      <c r="CK9" s="619"/>
      <c r="CL9" s="619"/>
      <c r="CM9" s="619"/>
      <c r="CN9" s="619"/>
      <c r="CO9" s="619"/>
      <c r="CP9" s="619"/>
      <c r="CQ9" s="620"/>
      <c r="CR9" s="621">
        <v>1884677</v>
      </c>
      <c r="CS9" s="622"/>
      <c r="CT9" s="622"/>
      <c r="CU9" s="622"/>
      <c r="CV9" s="622"/>
      <c r="CW9" s="622"/>
      <c r="CX9" s="622"/>
      <c r="CY9" s="623"/>
      <c r="CZ9" s="659">
        <v>8</v>
      </c>
      <c r="DA9" s="659"/>
      <c r="DB9" s="659"/>
      <c r="DC9" s="659"/>
      <c r="DD9" s="627">
        <v>256020</v>
      </c>
      <c r="DE9" s="622"/>
      <c r="DF9" s="622"/>
      <c r="DG9" s="622"/>
      <c r="DH9" s="622"/>
      <c r="DI9" s="622"/>
      <c r="DJ9" s="622"/>
      <c r="DK9" s="622"/>
      <c r="DL9" s="622"/>
      <c r="DM9" s="622"/>
      <c r="DN9" s="622"/>
      <c r="DO9" s="622"/>
      <c r="DP9" s="623"/>
      <c r="DQ9" s="627">
        <v>1209273</v>
      </c>
      <c r="DR9" s="622"/>
      <c r="DS9" s="622"/>
      <c r="DT9" s="622"/>
      <c r="DU9" s="622"/>
      <c r="DV9" s="622"/>
      <c r="DW9" s="622"/>
      <c r="DX9" s="622"/>
      <c r="DY9" s="622"/>
      <c r="DZ9" s="622"/>
      <c r="EA9" s="622"/>
      <c r="EB9" s="622"/>
      <c r="EC9" s="658"/>
    </row>
    <row r="10" spans="2:143" ht="11.25" customHeight="1">
      <c r="B10" s="618" t="s">
        <v>241</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230</v>
      </c>
      <c r="AA10" s="659"/>
      <c r="AB10" s="659"/>
      <c r="AC10" s="659"/>
      <c r="AD10" s="660" t="s">
        <v>230</v>
      </c>
      <c r="AE10" s="660"/>
      <c r="AF10" s="660"/>
      <c r="AG10" s="660"/>
      <c r="AH10" s="660"/>
      <c r="AI10" s="660"/>
      <c r="AJ10" s="660"/>
      <c r="AK10" s="660"/>
      <c r="AL10" s="624" t="s">
        <v>230</v>
      </c>
      <c r="AM10" s="625"/>
      <c r="AN10" s="625"/>
      <c r="AO10" s="661"/>
      <c r="AP10" s="618" t="s">
        <v>242</v>
      </c>
      <c r="AQ10" s="619"/>
      <c r="AR10" s="619"/>
      <c r="AS10" s="619"/>
      <c r="AT10" s="619"/>
      <c r="AU10" s="619"/>
      <c r="AV10" s="619"/>
      <c r="AW10" s="619"/>
      <c r="AX10" s="619"/>
      <c r="AY10" s="619"/>
      <c r="AZ10" s="619"/>
      <c r="BA10" s="619"/>
      <c r="BB10" s="619"/>
      <c r="BC10" s="619"/>
      <c r="BD10" s="619"/>
      <c r="BE10" s="619"/>
      <c r="BF10" s="620"/>
      <c r="BG10" s="621">
        <v>101453</v>
      </c>
      <c r="BH10" s="622"/>
      <c r="BI10" s="622"/>
      <c r="BJ10" s="622"/>
      <c r="BK10" s="622"/>
      <c r="BL10" s="622"/>
      <c r="BM10" s="622"/>
      <c r="BN10" s="623"/>
      <c r="BO10" s="659">
        <v>2.6</v>
      </c>
      <c r="BP10" s="659"/>
      <c r="BQ10" s="659"/>
      <c r="BR10" s="659"/>
      <c r="BS10" s="660" t="s">
        <v>236</v>
      </c>
      <c r="BT10" s="660"/>
      <c r="BU10" s="660"/>
      <c r="BV10" s="660"/>
      <c r="BW10" s="660"/>
      <c r="BX10" s="660"/>
      <c r="BY10" s="660"/>
      <c r="BZ10" s="660"/>
      <c r="CA10" s="660"/>
      <c r="CB10" s="700"/>
      <c r="CD10" s="618" t="s">
        <v>243</v>
      </c>
      <c r="CE10" s="619"/>
      <c r="CF10" s="619"/>
      <c r="CG10" s="619"/>
      <c r="CH10" s="619"/>
      <c r="CI10" s="619"/>
      <c r="CJ10" s="619"/>
      <c r="CK10" s="619"/>
      <c r="CL10" s="619"/>
      <c r="CM10" s="619"/>
      <c r="CN10" s="619"/>
      <c r="CO10" s="619"/>
      <c r="CP10" s="619"/>
      <c r="CQ10" s="620"/>
      <c r="CR10" s="621">
        <v>9243</v>
      </c>
      <c r="CS10" s="622"/>
      <c r="CT10" s="622"/>
      <c r="CU10" s="622"/>
      <c r="CV10" s="622"/>
      <c r="CW10" s="622"/>
      <c r="CX10" s="622"/>
      <c r="CY10" s="623"/>
      <c r="CZ10" s="659">
        <v>0</v>
      </c>
      <c r="DA10" s="659"/>
      <c r="DB10" s="659"/>
      <c r="DC10" s="659"/>
      <c r="DD10" s="627" t="s">
        <v>236</v>
      </c>
      <c r="DE10" s="622"/>
      <c r="DF10" s="622"/>
      <c r="DG10" s="622"/>
      <c r="DH10" s="622"/>
      <c r="DI10" s="622"/>
      <c r="DJ10" s="622"/>
      <c r="DK10" s="622"/>
      <c r="DL10" s="622"/>
      <c r="DM10" s="622"/>
      <c r="DN10" s="622"/>
      <c r="DO10" s="622"/>
      <c r="DP10" s="623"/>
      <c r="DQ10" s="627">
        <v>9243</v>
      </c>
      <c r="DR10" s="622"/>
      <c r="DS10" s="622"/>
      <c r="DT10" s="622"/>
      <c r="DU10" s="622"/>
      <c r="DV10" s="622"/>
      <c r="DW10" s="622"/>
      <c r="DX10" s="622"/>
      <c r="DY10" s="622"/>
      <c r="DZ10" s="622"/>
      <c r="EA10" s="622"/>
      <c r="EB10" s="622"/>
      <c r="EC10" s="658"/>
    </row>
    <row r="11" spans="2:143" ht="11.25" customHeight="1">
      <c r="B11" s="618" t="s">
        <v>244</v>
      </c>
      <c r="C11" s="619"/>
      <c r="D11" s="619"/>
      <c r="E11" s="619"/>
      <c r="F11" s="619"/>
      <c r="G11" s="619"/>
      <c r="H11" s="619"/>
      <c r="I11" s="619"/>
      <c r="J11" s="619"/>
      <c r="K11" s="619"/>
      <c r="L11" s="619"/>
      <c r="M11" s="619"/>
      <c r="N11" s="619"/>
      <c r="O11" s="619"/>
      <c r="P11" s="619"/>
      <c r="Q11" s="620"/>
      <c r="R11" s="621">
        <v>886437</v>
      </c>
      <c r="S11" s="622"/>
      <c r="T11" s="622"/>
      <c r="U11" s="622"/>
      <c r="V11" s="622"/>
      <c r="W11" s="622"/>
      <c r="X11" s="622"/>
      <c r="Y11" s="623"/>
      <c r="Z11" s="624">
        <v>3.7</v>
      </c>
      <c r="AA11" s="625"/>
      <c r="AB11" s="625"/>
      <c r="AC11" s="626"/>
      <c r="AD11" s="627">
        <v>886437</v>
      </c>
      <c r="AE11" s="622"/>
      <c r="AF11" s="622"/>
      <c r="AG11" s="622"/>
      <c r="AH11" s="622"/>
      <c r="AI11" s="622"/>
      <c r="AJ11" s="622"/>
      <c r="AK11" s="623"/>
      <c r="AL11" s="624">
        <v>7.4</v>
      </c>
      <c r="AM11" s="625"/>
      <c r="AN11" s="625"/>
      <c r="AO11" s="661"/>
      <c r="AP11" s="618" t="s">
        <v>245</v>
      </c>
      <c r="AQ11" s="619"/>
      <c r="AR11" s="619"/>
      <c r="AS11" s="619"/>
      <c r="AT11" s="619"/>
      <c r="AU11" s="619"/>
      <c r="AV11" s="619"/>
      <c r="AW11" s="619"/>
      <c r="AX11" s="619"/>
      <c r="AY11" s="619"/>
      <c r="AZ11" s="619"/>
      <c r="BA11" s="619"/>
      <c r="BB11" s="619"/>
      <c r="BC11" s="619"/>
      <c r="BD11" s="619"/>
      <c r="BE11" s="619"/>
      <c r="BF11" s="620"/>
      <c r="BG11" s="621">
        <v>106769</v>
      </c>
      <c r="BH11" s="622"/>
      <c r="BI11" s="622"/>
      <c r="BJ11" s="622"/>
      <c r="BK11" s="622"/>
      <c r="BL11" s="622"/>
      <c r="BM11" s="622"/>
      <c r="BN11" s="623"/>
      <c r="BO11" s="659">
        <v>2.7</v>
      </c>
      <c r="BP11" s="659"/>
      <c r="BQ11" s="659"/>
      <c r="BR11" s="659"/>
      <c r="BS11" s="660">
        <v>30403</v>
      </c>
      <c r="BT11" s="660"/>
      <c r="BU11" s="660"/>
      <c r="BV11" s="660"/>
      <c r="BW11" s="660"/>
      <c r="BX11" s="660"/>
      <c r="BY11" s="660"/>
      <c r="BZ11" s="660"/>
      <c r="CA11" s="660"/>
      <c r="CB11" s="700"/>
      <c r="CD11" s="618" t="s">
        <v>246</v>
      </c>
      <c r="CE11" s="619"/>
      <c r="CF11" s="619"/>
      <c r="CG11" s="619"/>
      <c r="CH11" s="619"/>
      <c r="CI11" s="619"/>
      <c r="CJ11" s="619"/>
      <c r="CK11" s="619"/>
      <c r="CL11" s="619"/>
      <c r="CM11" s="619"/>
      <c r="CN11" s="619"/>
      <c r="CO11" s="619"/>
      <c r="CP11" s="619"/>
      <c r="CQ11" s="620"/>
      <c r="CR11" s="621">
        <v>1739606</v>
      </c>
      <c r="CS11" s="622"/>
      <c r="CT11" s="622"/>
      <c r="CU11" s="622"/>
      <c r="CV11" s="622"/>
      <c r="CW11" s="622"/>
      <c r="CX11" s="622"/>
      <c r="CY11" s="623"/>
      <c r="CZ11" s="659">
        <v>7.4</v>
      </c>
      <c r="DA11" s="659"/>
      <c r="DB11" s="659"/>
      <c r="DC11" s="659"/>
      <c r="DD11" s="627">
        <v>1126827</v>
      </c>
      <c r="DE11" s="622"/>
      <c r="DF11" s="622"/>
      <c r="DG11" s="622"/>
      <c r="DH11" s="622"/>
      <c r="DI11" s="622"/>
      <c r="DJ11" s="622"/>
      <c r="DK11" s="622"/>
      <c r="DL11" s="622"/>
      <c r="DM11" s="622"/>
      <c r="DN11" s="622"/>
      <c r="DO11" s="622"/>
      <c r="DP11" s="623"/>
      <c r="DQ11" s="627">
        <v>527992</v>
      </c>
      <c r="DR11" s="622"/>
      <c r="DS11" s="622"/>
      <c r="DT11" s="622"/>
      <c r="DU11" s="622"/>
      <c r="DV11" s="622"/>
      <c r="DW11" s="622"/>
      <c r="DX11" s="622"/>
      <c r="DY11" s="622"/>
      <c r="DZ11" s="622"/>
      <c r="EA11" s="622"/>
      <c r="EB11" s="622"/>
      <c r="EC11" s="658"/>
    </row>
    <row r="12" spans="2:143" ht="11.25" customHeight="1">
      <c r="B12" s="618" t="s">
        <v>247</v>
      </c>
      <c r="C12" s="619"/>
      <c r="D12" s="619"/>
      <c r="E12" s="619"/>
      <c r="F12" s="619"/>
      <c r="G12" s="619"/>
      <c r="H12" s="619"/>
      <c r="I12" s="619"/>
      <c r="J12" s="619"/>
      <c r="K12" s="619"/>
      <c r="L12" s="619"/>
      <c r="M12" s="619"/>
      <c r="N12" s="619"/>
      <c r="O12" s="619"/>
      <c r="P12" s="619"/>
      <c r="Q12" s="620"/>
      <c r="R12" s="621">
        <v>14270</v>
      </c>
      <c r="S12" s="622"/>
      <c r="T12" s="622"/>
      <c r="U12" s="622"/>
      <c r="V12" s="622"/>
      <c r="W12" s="622"/>
      <c r="X12" s="622"/>
      <c r="Y12" s="623"/>
      <c r="Z12" s="659">
        <v>0.1</v>
      </c>
      <c r="AA12" s="659"/>
      <c r="AB12" s="659"/>
      <c r="AC12" s="659"/>
      <c r="AD12" s="660">
        <v>14270</v>
      </c>
      <c r="AE12" s="660"/>
      <c r="AF12" s="660"/>
      <c r="AG12" s="660"/>
      <c r="AH12" s="660"/>
      <c r="AI12" s="660"/>
      <c r="AJ12" s="660"/>
      <c r="AK12" s="660"/>
      <c r="AL12" s="624">
        <v>0.1</v>
      </c>
      <c r="AM12" s="625"/>
      <c r="AN12" s="625"/>
      <c r="AO12" s="661"/>
      <c r="AP12" s="618" t="s">
        <v>248</v>
      </c>
      <c r="AQ12" s="619"/>
      <c r="AR12" s="619"/>
      <c r="AS12" s="619"/>
      <c r="AT12" s="619"/>
      <c r="AU12" s="619"/>
      <c r="AV12" s="619"/>
      <c r="AW12" s="619"/>
      <c r="AX12" s="619"/>
      <c r="AY12" s="619"/>
      <c r="AZ12" s="619"/>
      <c r="BA12" s="619"/>
      <c r="BB12" s="619"/>
      <c r="BC12" s="619"/>
      <c r="BD12" s="619"/>
      <c r="BE12" s="619"/>
      <c r="BF12" s="620"/>
      <c r="BG12" s="621">
        <v>1871719</v>
      </c>
      <c r="BH12" s="622"/>
      <c r="BI12" s="622"/>
      <c r="BJ12" s="622"/>
      <c r="BK12" s="622"/>
      <c r="BL12" s="622"/>
      <c r="BM12" s="622"/>
      <c r="BN12" s="623"/>
      <c r="BO12" s="659">
        <v>47.4</v>
      </c>
      <c r="BP12" s="659"/>
      <c r="BQ12" s="659"/>
      <c r="BR12" s="659"/>
      <c r="BS12" s="660" t="s">
        <v>230</v>
      </c>
      <c r="BT12" s="660"/>
      <c r="BU12" s="660"/>
      <c r="BV12" s="660"/>
      <c r="BW12" s="660"/>
      <c r="BX12" s="660"/>
      <c r="BY12" s="660"/>
      <c r="BZ12" s="660"/>
      <c r="CA12" s="660"/>
      <c r="CB12" s="700"/>
      <c r="CD12" s="618" t="s">
        <v>249</v>
      </c>
      <c r="CE12" s="619"/>
      <c r="CF12" s="619"/>
      <c r="CG12" s="619"/>
      <c r="CH12" s="619"/>
      <c r="CI12" s="619"/>
      <c r="CJ12" s="619"/>
      <c r="CK12" s="619"/>
      <c r="CL12" s="619"/>
      <c r="CM12" s="619"/>
      <c r="CN12" s="619"/>
      <c r="CO12" s="619"/>
      <c r="CP12" s="619"/>
      <c r="CQ12" s="620"/>
      <c r="CR12" s="621">
        <v>927653</v>
      </c>
      <c r="CS12" s="622"/>
      <c r="CT12" s="622"/>
      <c r="CU12" s="622"/>
      <c r="CV12" s="622"/>
      <c r="CW12" s="622"/>
      <c r="CX12" s="622"/>
      <c r="CY12" s="623"/>
      <c r="CZ12" s="659">
        <v>4</v>
      </c>
      <c r="DA12" s="659"/>
      <c r="DB12" s="659"/>
      <c r="DC12" s="659"/>
      <c r="DD12" s="627">
        <v>62077</v>
      </c>
      <c r="DE12" s="622"/>
      <c r="DF12" s="622"/>
      <c r="DG12" s="622"/>
      <c r="DH12" s="622"/>
      <c r="DI12" s="622"/>
      <c r="DJ12" s="622"/>
      <c r="DK12" s="622"/>
      <c r="DL12" s="622"/>
      <c r="DM12" s="622"/>
      <c r="DN12" s="622"/>
      <c r="DO12" s="622"/>
      <c r="DP12" s="623"/>
      <c r="DQ12" s="627">
        <v>523391</v>
      </c>
      <c r="DR12" s="622"/>
      <c r="DS12" s="622"/>
      <c r="DT12" s="622"/>
      <c r="DU12" s="622"/>
      <c r="DV12" s="622"/>
      <c r="DW12" s="622"/>
      <c r="DX12" s="622"/>
      <c r="DY12" s="622"/>
      <c r="DZ12" s="622"/>
      <c r="EA12" s="622"/>
      <c r="EB12" s="622"/>
      <c r="EC12" s="658"/>
    </row>
    <row r="13" spans="2:143" ht="11.25" customHeight="1">
      <c r="B13" s="618" t="s">
        <v>250</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59" t="s">
        <v>230</v>
      </c>
      <c r="AA13" s="659"/>
      <c r="AB13" s="659"/>
      <c r="AC13" s="659"/>
      <c r="AD13" s="660" t="s">
        <v>230</v>
      </c>
      <c r="AE13" s="660"/>
      <c r="AF13" s="660"/>
      <c r="AG13" s="660"/>
      <c r="AH13" s="660"/>
      <c r="AI13" s="660"/>
      <c r="AJ13" s="660"/>
      <c r="AK13" s="660"/>
      <c r="AL13" s="624" t="s">
        <v>230</v>
      </c>
      <c r="AM13" s="625"/>
      <c r="AN13" s="625"/>
      <c r="AO13" s="661"/>
      <c r="AP13" s="618" t="s">
        <v>251</v>
      </c>
      <c r="AQ13" s="619"/>
      <c r="AR13" s="619"/>
      <c r="AS13" s="619"/>
      <c r="AT13" s="619"/>
      <c r="AU13" s="619"/>
      <c r="AV13" s="619"/>
      <c r="AW13" s="619"/>
      <c r="AX13" s="619"/>
      <c r="AY13" s="619"/>
      <c r="AZ13" s="619"/>
      <c r="BA13" s="619"/>
      <c r="BB13" s="619"/>
      <c r="BC13" s="619"/>
      <c r="BD13" s="619"/>
      <c r="BE13" s="619"/>
      <c r="BF13" s="620"/>
      <c r="BG13" s="621">
        <v>1865054</v>
      </c>
      <c r="BH13" s="622"/>
      <c r="BI13" s="622"/>
      <c r="BJ13" s="622"/>
      <c r="BK13" s="622"/>
      <c r="BL13" s="622"/>
      <c r="BM13" s="622"/>
      <c r="BN13" s="623"/>
      <c r="BO13" s="659">
        <v>47.3</v>
      </c>
      <c r="BP13" s="659"/>
      <c r="BQ13" s="659"/>
      <c r="BR13" s="659"/>
      <c r="BS13" s="660" t="s">
        <v>230</v>
      </c>
      <c r="BT13" s="660"/>
      <c r="BU13" s="660"/>
      <c r="BV13" s="660"/>
      <c r="BW13" s="660"/>
      <c r="BX13" s="660"/>
      <c r="BY13" s="660"/>
      <c r="BZ13" s="660"/>
      <c r="CA13" s="660"/>
      <c r="CB13" s="700"/>
      <c r="CD13" s="618" t="s">
        <v>252</v>
      </c>
      <c r="CE13" s="619"/>
      <c r="CF13" s="619"/>
      <c r="CG13" s="619"/>
      <c r="CH13" s="619"/>
      <c r="CI13" s="619"/>
      <c r="CJ13" s="619"/>
      <c r="CK13" s="619"/>
      <c r="CL13" s="619"/>
      <c r="CM13" s="619"/>
      <c r="CN13" s="619"/>
      <c r="CO13" s="619"/>
      <c r="CP13" s="619"/>
      <c r="CQ13" s="620"/>
      <c r="CR13" s="621">
        <v>2083677</v>
      </c>
      <c r="CS13" s="622"/>
      <c r="CT13" s="622"/>
      <c r="CU13" s="622"/>
      <c r="CV13" s="622"/>
      <c r="CW13" s="622"/>
      <c r="CX13" s="622"/>
      <c r="CY13" s="623"/>
      <c r="CZ13" s="659">
        <v>8.9</v>
      </c>
      <c r="DA13" s="659"/>
      <c r="DB13" s="659"/>
      <c r="DC13" s="659"/>
      <c r="DD13" s="627">
        <v>1038600</v>
      </c>
      <c r="DE13" s="622"/>
      <c r="DF13" s="622"/>
      <c r="DG13" s="622"/>
      <c r="DH13" s="622"/>
      <c r="DI13" s="622"/>
      <c r="DJ13" s="622"/>
      <c r="DK13" s="622"/>
      <c r="DL13" s="622"/>
      <c r="DM13" s="622"/>
      <c r="DN13" s="622"/>
      <c r="DO13" s="622"/>
      <c r="DP13" s="623"/>
      <c r="DQ13" s="627">
        <v>1193421</v>
      </c>
      <c r="DR13" s="622"/>
      <c r="DS13" s="622"/>
      <c r="DT13" s="622"/>
      <c r="DU13" s="622"/>
      <c r="DV13" s="622"/>
      <c r="DW13" s="622"/>
      <c r="DX13" s="622"/>
      <c r="DY13" s="622"/>
      <c r="DZ13" s="622"/>
      <c r="EA13" s="622"/>
      <c r="EB13" s="622"/>
      <c r="EC13" s="658"/>
    </row>
    <row r="14" spans="2:143" ht="11.25" customHeight="1">
      <c r="B14" s="618" t="s">
        <v>253</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254</v>
      </c>
      <c r="AQ14" s="619"/>
      <c r="AR14" s="619"/>
      <c r="AS14" s="619"/>
      <c r="AT14" s="619"/>
      <c r="AU14" s="619"/>
      <c r="AV14" s="619"/>
      <c r="AW14" s="619"/>
      <c r="AX14" s="619"/>
      <c r="AY14" s="619"/>
      <c r="AZ14" s="619"/>
      <c r="BA14" s="619"/>
      <c r="BB14" s="619"/>
      <c r="BC14" s="619"/>
      <c r="BD14" s="619"/>
      <c r="BE14" s="619"/>
      <c r="BF14" s="620"/>
      <c r="BG14" s="621">
        <v>158094</v>
      </c>
      <c r="BH14" s="622"/>
      <c r="BI14" s="622"/>
      <c r="BJ14" s="622"/>
      <c r="BK14" s="622"/>
      <c r="BL14" s="622"/>
      <c r="BM14" s="622"/>
      <c r="BN14" s="623"/>
      <c r="BO14" s="659">
        <v>4</v>
      </c>
      <c r="BP14" s="659"/>
      <c r="BQ14" s="659"/>
      <c r="BR14" s="659"/>
      <c r="BS14" s="660" t="s">
        <v>230</v>
      </c>
      <c r="BT14" s="660"/>
      <c r="BU14" s="660"/>
      <c r="BV14" s="660"/>
      <c r="BW14" s="660"/>
      <c r="BX14" s="660"/>
      <c r="BY14" s="660"/>
      <c r="BZ14" s="660"/>
      <c r="CA14" s="660"/>
      <c r="CB14" s="700"/>
      <c r="CD14" s="618" t="s">
        <v>255</v>
      </c>
      <c r="CE14" s="619"/>
      <c r="CF14" s="619"/>
      <c r="CG14" s="619"/>
      <c r="CH14" s="619"/>
      <c r="CI14" s="619"/>
      <c r="CJ14" s="619"/>
      <c r="CK14" s="619"/>
      <c r="CL14" s="619"/>
      <c r="CM14" s="619"/>
      <c r="CN14" s="619"/>
      <c r="CO14" s="619"/>
      <c r="CP14" s="619"/>
      <c r="CQ14" s="620"/>
      <c r="CR14" s="621">
        <v>791168</v>
      </c>
      <c r="CS14" s="622"/>
      <c r="CT14" s="622"/>
      <c r="CU14" s="622"/>
      <c r="CV14" s="622"/>
      <c r="CW14" s="622"/>
      <c r="CX14" s="622"/>
      <c r="CY14" s="623"/>
      <c r="CZ14" s="659">
        <v>3.4</v>
      </c>
      <c r="DA14" s="659"/>
      <c r="DB14" s="659"/>
      <c r="DC14" s="659"/>
      <c r="DD14" s="627">
        <v>134109</v>
      </c>
      <c r="DE14" s="622"/>
      <c r="DF14" s="622"/>
      <c r="DG14" s="622"/>
      <c r="DH14" s="622"/>
      <c r="DI14" s="622"/>
      <c r="DJ14" s="622"/>
      <c r="DK14" s="622"/>
      <c r="DL14" s="622"/>
      <c r="DM14" s="622"/>
      <c r="DN14" s="622"/>
      <c r="DO14" s="622"/>
      <c r="DP14" s="623"/>
      <c r="DQ14" s="627">
        <v>649582</v>
      </c>
      <c r="DR14" s="622"/>
      <c r="DS14" s="622"/>
      <c r="DT14" s="622"/>
      <c r="DU14" s="622"/>
      <c r="DV14" s="622"/>
      <c r="DW14" s="622"/>
      <c r="DX14" s="622"/>
      <c r="DY14" s="622"/>
      <c r="DZ14" s="622"/>
      <c r="EA14" s="622"/>
      <c r="EB14" s="622"/>
      <c r="EC14" s="658"/>
    </row>
    <row r="15" spans="2:143" ht="11.25" customHeight="1">
      <c r="B15" s="618" t="s">
        <v>256</v>
      </c>
      <c r="C15" s="619"/>
      <c r="D15" s="619"/>
      <c r="E15" s="619"/>
      <c r="F15" s="619"/>
      <c r="G15" s="619"/>
      <c r="H15" s="619"/>
      <c r="I15" s="619"/>
      <c r="J15" s="619"/>
      <c r="K15" s="619"/>
      <c r="L15" s="619"/>
      <c r="M15" s="619"/>
      <c r="N15" s="619"/>
      <c r="O15" s="619"/>
      <c r="P15" s="619"/>
      <c r="Q15" s="620"/>
      <c r="R15" s="621" t="s">
        <v>230</v>
      </c>
      <c r="S15" s="622"/>
      <c r="T15" s="622"/>
      <c r="U15" s="622"/>
      <c r="V15" s="622"/>
      <c r="W15" s="622"/>
      <c r="X15" s="622"/>
      <c r="Y15" s="623"/>
      <c r="Z15" s="659" t="s">
        <v>230</v>
      </c>
      <c r="AA15" s="659"/>
      <c r="AB15" s="659"/>
      <c r="AC15" s="659"/>
      <c r="AD15" s="660" t="s">
        <v>230</v>
      </c>
      <c r="AE15" s="660"/>
      <c r="AF15" s="660"/>
      <c r="AG15" s="660"/>
      <c r="AH15" s="660"/>
      <c r="AI15" s="660"/>
      <c r="AJ15" s="660"/>
      <c r="AK15" s="660"/>
      <c r="AL15" s="624" t="s">
        <v>230</v>
      </c>
      <c r="AM15" s="625"/>
      <c r="AN15" s="625"/>
      <c r="AO15" s="661"/>
      <c r="AP15" s="618" t="s">
        <v>257</v>
      </c>
      <c r="AQ15" s="619"/>
      <c r="AR15" s="619"/>
      <c r="AS15" s="619"/>
      <c r="AT15" s="619"/>
      <c r="AU15" s="619"/>
      <c r="AV15" s="619"/>
      <c r="AW15" s="619"/>
      <c r="AX15" s="619"/>
      <c r="AY15" s="619"/>
      <c r="AZ15" s="619"/>
      <c r="BA15" s="619"/>
      <c r="BB15" s="619"/>
      <c r="BC15" s="619"/>
      <c r="BD15" s="619"/>
      <c r="BE15" s="619"/>
      <c r="BF15" s="620"/>
      <c r="BG15" s="621">
        <v>249511</v>
      </c>
      <c r="BH15" s="622"/>
      <c r="BI15" s="622"/>
      <c r="BJ15" s="622"/>
      <c r="BK15" s="622"/>
      <c r="BL15" s="622"/>
      <c r="BM15" s="622"/>
      <c r="BN15" s="623"/>
      <c r="BO15" s="659">
        <v>6.3</v>
      </c>
      <c r="BP15" s="659"/>
      <c r="BQ15" s="659"/>
      <c r="BR15" s="659"/>
      <c r="BS15" s="660" t="s">
        <v>230</v>
      </c>
      <c r="BT15" s="660"/>
      <c r="BU15" s="660"/>
      <c r="BV15" s="660"/>
      <c r="BW15" s="660"/>
      <c r="BX15" s="660"/>
      <c r="BY15" s="660"/>
      <c r="BZ15" s="660"/>
      <c r="CA15" s="660"/>
      <c r="CB15" s="700"/>
      <c r="CD15" s="618" t="s">
        <v>258</v>
      </c>
      <c r="CE15" s="619"/>
      <c r="CF15" s="619"/>
      <c r="CG15" s="619"/>
      <c r="CH15" s="619"/>
      <c r="CI15" s="619"/>
      <c r="CJ15" s="619"/>
      <c r="CK15" s="619"/>
      <c r="CL15" s="619"/>
      <c r="CM15" s="619"/>
      <c r="CN15" s="619"/>
      <c r="CO15" s="619"/>
      <c r="CP15" s="619"/>
      <c r="CQ15" s="620"/>
      <c r="CR15" s="621">
        <v>1546874</v>
      </c>
      <c r="CS15" s="622"/>
      <c r="CT15" s="622"/>
      <c r="CU15" s="622"/>
      <c r="CV15" s="622"/>
      <c r="CW15" s="622"/>
      <c r="CX15" s="622"/>
      <c r="CY15" s="623"/>
      <c r="CZ15" s="659">
        <v>6.6</v>
      </c>
      <c r="DA15" s="659"/>
      <c r="DB15" s="659"/>
      <c r="DC15" s="659"/>
      <c r="DD15" s="627">
        <v>221000</v>
      </c>
      <c r="DE15" s="622"/>
      <c r="DF15" s="622"/>
      <c r="DG15" s="622"/>
      <c r="DH15" s="622"/>
      <c r="DI15" s="622"/>
      <c r="DJ15" s="622"/>
      <c r="DK15" s="622"/>
      <c r="DL15" s="622"/>
      <c r="DM15" s="622"/>
      <c r="DN15" s="622"/>
      <c r="DO15" s="622"/>
      <c r="DP15" s="623"/>
      <c r="DQ15" s="627">
        <v>1232834</v>
      </c>
      <c r="DR15" s="622"/>
      <c r="DS15" s="622"/>
      <c r="DT15" s="622"/>
      <c r="DU15" s="622"/>
      <c r="DV15" s="622"/>
      <c r="DW15" s="622"/>
      <c r="DX15" s="622"/>
      <c r="DY15" s="622"/>
      <c r="DZ15" s="622"/>
      <c r="EA15" s="622"/>
      <c r="EB15" s="622"/>
      <c r="EC15" s="658"/>
    </row>
    <row r="16" spans="2:143" ht="11.25" customHeight="1">
      <c r="B16" s="618" t="s">
        <v>259</v>
      </c>
      <c r="C16" s="619"/>
      <c r="D16" s="619"/>
      <c r="E16" s="619"/>
      <c r="F16" s="619"/>
      <c r="G16" s="619"/>
      <c r="H16" s="619"/>
      <c r="I16" s="619"/>
      <c r="J16" s="619"/>
      <c r="K16" s="619"/>
      <c r="L16" s="619"/>
      <c r="M16" s="619"/>
      <c r="N16" s="619"/>
      <c r="O16" s="619"/>
      <c r="P16" s="619"/>
      <c r="Q16" s="620"/>
      <c r="R16" s="621">
        <v>11461</v>
      </c>
      <c r="S16" s="622"/>
      <c r="T16" s="622"/>
      <c r="U16" s="622"/>
      <c r="V16" s="622"/>
      <c r="W16" s="622"/>
      <c r="X16" s="622"/>
      <c r="Y16" s="623"/>
      <c r="Z16" s="659">
        <v>0</v>
      </c>
      <c r="AA16" s="659"/>
      <c r="AB16" s="659"/>
      <c r="AC16" s="659"/>
      <c r="AD16" s="660">
        <v>11461</v>
      </c>
      <c r="AE16" s="660"/>
      <c r="AF16" s="660"/>
      <c r="AG16" s="660"/>
      <c r="AH16" s="660"/>
      <c r="AI16" s="660"/>
      <c r="AJ16" s="660"/>
      <c r="AK16" s="660"/>
      <c r="AL16" s="624">
        <v>0.1</v>
      </c>
      <c r="AM16" s="625"/>
      <c r="AN16" s="625"/>
      <c r="AO16" s="661"/>
      <c r="AP16" s="618" t="s">
        <v>260</v>
      </c>
      <c r="AQ16" s="619"/>
      <c r="AR16" s="619"/>
      <c r="AS16" s="619"/>
      <c r="AT16" s="619"/>
      <c r="AU16" s="619"/>
      <c r="AV16" s="619"/>
      <c r="AW16" s="619"/>
      <c r="AX16" s="619"/>
      <c r="AY16" s="619"/>
      <c r="AZ16" s="619"/>
      <c r="BA16" s="619"/>
      <c r="BB16" s="619"/>
      <c r="BC16" s="619"/>
      <c r="BD16" s="619"/>
      <c r="BE16" s="619"/>
      <c r="BF16" s="620"/>
      <c r="BG16" s="621">
        <v>6163</v>
      </c>
      <c r="BH16" s="622"/>
      <c r="BI16" s="622"/>
      <c r="BJ16" s="622"/>
      <c r="BK16" s="622"/>
      <c r="BL16" s="622"/>
      <c r="BM16" s="622"/>
      <c r="BN16" s="623"/>
      <c r="BO16" s="659">
        <v>0.2</v>
      </c>
      <c r="BP16" s="659"/>
      <c r="BQ16" s="659"/>
      <c r="BR16" s="659"/>
      <c r="BS16" s="660" t="s">
        <v>236</v>
      </c>
      <c r="BT16" s="660"/>
      <c r="BU16" s="660"/>
      <c r="BV16" s="660"/>
      <c r="BW16" s="660"/>
      <c r="BX16" s="660"/>
      <c r="BY16" s="660"/>
      <c r="BZ16" s="660"/>
      <c r="CA16" s="660"/>
      <c r="CB16" s="700"/>
      <c r="CD16" s="618" t="s">
        <v>261</v>
      </c>
      <c r="CE16" s="619"/>
      <c r="CF16" s="619"/>
      <c r="CG16" s="619"/>
      <c r="CH16" s="619"/>
      <c r="CI16" s="619"/>
      <c r="CJ16" s="619"/>
      <c r="CK16" s="619"/>
      <c r="CL16" s="619"/>
      <c r="CM16" s="619"/>
      <c r="CN16" s="619"/>
      <c r="CO16" s="619"/>
      <c r="CP16" s="619"/>
      <c r="CQ16" s="620"/>
      <c r="CR16" s="621">
        <v>188360</v>
      </c>
      <c r="CS16" s="622"/>
      <c r="CT16" s="622"/>
      <c r="CU16" s="622"/>
      <c r="CV16" s="622"/>
      <c r="CW16" s="622"/>
      <c r="CX16" s="622"/>
      <c r="CY16" s="623"/>
      <c r="CZ16" s="659">
        <v>0.8</v>
      </c>
      <c r="DA16" s="659"/>
      <c r="DB16" s="659"/>
      <c r="DC16" s="659"/>
      <c r="DD16" s="627" t="s">
        <v>230</v>
      </c>
      <c r="DE16" s="622"/>
      <c r="DF16" s="622"/>
      <c r="DG16" s="622"/>
      <c r="DH16" s="622"/>
      <c r="DI16" s="622"/>
      <c r="DJ16" s="622"/>
      <c r="DK16" s="622"/>
      <c r="DL16" s="622"/>
      <c r="DM16" s="622"/>
      <c r="DN16" s="622"/>
      <c r="DO16" s="622"/>
      <c r="DP16" s="623"/>
      <c r="DQ16" s="627">
        <v>17378</v>
      </c>
      <c r="DR16" s="622"/>
      <c r="DS16" s="622"/>
      <c r="DT16" s="622"/>
      <c r="DU16" s="622"/>
      <c r="DV16" s="622"/>
      <c r="DW16" s="622"/>
      <c r="DX16" s="622"/>
      <c r="DY16" s="622"/>
      <c r="DZ16" s="622"/>
      <c r="EA16" s="622"/>
      <c r="EB16" s="622"/>
      <c r="EC16" s="658"/>
    </row>
    <row r="17" spans="2:133" ht="11.25" customHeight="1">
      <c r="B17" s="618" t="s">
        <v>262</v>
      </c>
      <c r="C17" s="619"/>
      <c r="D17" s="619"/>
      <c r="E17" s="619"/>
      <c r="F17" s="619"/>
      <c r="G17" s="619"/>
      <c r="H17" s="619"/>
      <c r="I17" s="619"/>
      <c r="J17" s="619"/>
      <c r="K17" s="619"/>
      <c r="L17" s="619"/>
      <c r="M17" s="619"/>
      <c r="N17" s="619"/>
      <c r="O17" s="619"/>
      <c r="P17" s="619"/>
      <c r="Q17" s="620"/>
      <c r="R17" s="621">
        <v>53773</v>
      </c>
      <c r="S17" s="622"/>
      <c r="T17" s="622"/>
      <c r="U17" s="622"/>
      <c r="V17" s="622"/>
      <c r="W17" s="622"/>
      <c r="X17" s="622"/>
      <c r="Y17" s="623"/>
      <c r="Z17" s="659">
        <v>0.2</v>
      </c>
      <c r="AA17" s="659"/>
      <c r="AB17" s="659"/>
      <c r="AC17" s="659"/>
      <c r="AD17" s="660">
        <v>53773</v>
      </c>
      <c r="AE17" s="660"/>
      <c r="AF17" s="660"/>
      <c r="AG17" s="660"/>
      <c r="AH17" s="660"/>
      <c r="AI17" s="660"/>
      <c r="AJ17" s="660"/>
      <c r="AK17" s="660"/>
      <c r="AL17" s="624">
        <v>0.4</v>
      </c>
      <c r="AM17" s="625"/>
      <c r="AN17" s="625"/>
      <c r="AO17" s="661"/>
      <c r="AP17" s="618" t="s">
        <v>263</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59" t="s">
        <v>230</v>
      </c>
      <c r="BP17" s="659"/>
      <c r="BQ17" s="659"/>
      <c r="BR17" s="659"/>
      <c r="BS17" s="660" t="s">
        <v>230</v>
      </c>
      <c r="BT17" s="660"/>
      <c r="BU17" s="660"/>
      <c r="BV17" s="660"/>
      <c r="BW17" s="660"/>
      <c r="BX17" s="660"/>
      <c r="BY17" s="660"/>
      <c r="BZ17" s="660"/>
      <c r="CA17" s="660"/>
      <c r="CB17" s="700"/>
      <c r="CD17" s="618" t="s">
        <v>264</v>
      </c>
      <c r="CE17" s="619"/>
      <c r="CF17" s="619"/>
      <c r="CG17" s="619"/>
      <c r="CH17" s="619"/>
      <c r="CI17" s="619"/>
      <c r="CJ17" s="619"/>
      <c r="CK17" s="619"/>
      <c r="CL17" s="619"/>
      <c r="CM17" s="619"/>
      <c r="CN17" s="619"/>
      <c r="CO17" s="619"/>
      <c r="CP17" s="619"/>
      <c r="CQ17" s="620"/>
      <c r="CR17" s="621">
        <v>2851926</v>
      </c>
      <c r="CS17" s="622"/>
      <c r="CT17" s="622"/>
      <c r="CU17" s="622"/>
      <c r="CV17" s="622"/>
      <c r="CW17" s="622"/>
      <c r="CX17" s="622"/>
      <c r="CY17" s="623"/>
      <c r="CZ17" s="659">
        <v>12.2</v>
      </c>
      <c r="DA17" s="659"/>
      <c r="DB17" s="659"/>
      <c r="DC17" s="659"/>
      <c r="DD17" s="627" t="s">
        <v>230</v>
      </c>
      <c r="DE17" s="622"/>
      <c r="DF17" s="622"/>
      <c r="DG17" s="622"/>
      <c r="DH17" s="622"/>
      <c r="DI17" s="622"/>
      <c r="DJ17" s="622"/>
      <c r="DK17" s="622"/>
      <c r="DL17" s="622"/>
      <c r="DM17" s="622"/>
      <c r="DN17" s="622"/>
      <c r="DO17" s="622"/>
      <c r="DP17" s="623"/>
      <c r="DQ17" s="627">
        <v>2807621</v>
      </c>
      <c r="DR17" s="622"/>
      <c r="DS17" s="622"/>
      <c r="DT17" s="622"/>
      <c r="DU17" s="622"/>
      <c r="DV17" s="622"/>
      <c r="DW17" s="622"/>
      <c r="DX17" s="622"/>
      <c r="DY17" s="622"/>
      <c r="DZ17" s="622"/>
      <c r="EA17" s="622"/>
      <c r="EB17" s="622"/>
      <c r="EC17" s="658"/>
    </row>
    <row r="18" spans="2:133" ht="11.25" customHeight="1">
      <c r="B18" s="618" t="s">
        <v>265</v>
      </c>
      <c r="C18" s="619"/>
      <c r="D18" s="619"/>
      <c r="E18" s="619"/>
      <c r="F18" s="619"/>
      <c r="G18" s="619"/>
      <c r="H18" s="619"/>
      <c r="I18" s="619"/>
      <c r="J18" s="619"/>
      <c r="K18" s="619"/>
      <c r="L18" s="619"/>
      <c r="M18" s="619"/>
      <c r="N18" s="619"/>
      <c r="O18" s="619"/>
      <c r="P18" s="619"/>
      <c r="Q18" s="620"/>
      <c r="R18" s="621">
        <v>26922</v>
      </c>
      <c r="S18" s="622"/>
      <c r="T18" s="622"/>
      <c r="U18" s="622"/>
      <c r="V18" s="622"/>
      <c r="W18" s="622"/>
      <c r="X18" s="622"/>
      <c r="Y18" s="623"/>
      <c r="Z18" s="659">
        <v>0.1</v>
      </c>
      <c r="AA18" s="659"/>
      <c r="AB18" s="659"/>
      <c r="AC18" s="659"/>
      <c r="AD18" s="660">
        <v>26922</v>
      </c>
      <c r="AE18" s="660"/>
      <c r="AF18" s="660"/>
      <c r="AG18" s="660"/>
      <c r="AH18" s="660"/>
      <c r="AI18" s="660"/>
      <c r="AJ18" s="660"/>
      <c r="AK18" s="660"/>
      <c r="AL18" s="624">
        <v>0.2</v>
      </c>
      <c r="AM18" s="625"/>
      <c r="AN18" s="625"/>
      <c r="AO18" s="661"/>
      <c r="AP18" s="618" t="s">
        <v>266</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59" t="s">
        <v>230</v>
      </c>
      <c r="BP18" s="659"/>
      <c r="BQ18" s="659"/>
      <c r="BR18" s="659"/>
      <c r="BS18" s="660" t="s">
        <v>230</v>
      </c>
      <c r="BT18" s="660"/>
      <c r="BU18" s="660"/>
      <c r="BV18" s="660"/>
      <c r="BW18" s="660"/>
      <c r="BX18" s="660"/>
      <c r="BY18" s="660"/>
      <c r="BZ18" s="660"/>
      <c r="CA18" s="660"/>
      <c r="CB18" s="700"/>
      <c r="CD18" s="618" t="s">
        <v>267</v>
      </c>
      <c r="CE18" s="619"/>
      <c r="CF18" s="619"/>
      <c r="CG18" s="619"/>
      <c r="CH18" s="619"/>
      <c r="CI18" s="619"/>
      <c r="CJ18" s="619"/>
      <c r="CK18" s="619"/>
      <c r="CL18" s="619"/>
      <c r="CM18" s="619"/>
      <c r="CN18" s="619"/>
      <c r="CO18" s="619"/>
      <c r="CP18" s="619"/>
      <c r="CQ18" s="620"/>
      <c r="CR18" s="621" t="s">
        <v>230</v>
      </c>
      <c r="CS18" s="622"/>
      <c r="CT18" s="622"/>
      <c r="CU18" s="622"/>
      <c r="CV18" s="622"/>
      <c r="CW18" s="622"/>
      <c r="CX18" s="622"/>
      <c r="CY18" s="623"/>
      <c r="CZ18" s="659" t="s">
        <v>236</v>
      </c>
      <c r="DA18" s="659"/>
      <c r="DB18" s="659"/>
      <c r="DC18" s="659"/>
      <c r="DD18" s="627" t="s">
        <v>230</v>
      </c>
      <c r="DE18" s="622"/>
      <c r="DF18" s="622"/>
      <c r="DG18" s="622"/>
      <c r="DH18" s="622"/>
      <c r="DI18" s="622"/>
      <c r="DJ18" s="622"/>
      <c r="DK18" s="622"/>
      <c r="DL18" s="622"/>
      <c r="DM18" s="622"/>
      <c r="DN18" s="622"/>
      <c r="DO18" s="622"/>
      <c r="DP18" s="623"/>
      <c r="DQ18" s="627" t="s">
        <v>230</v>
      </c>
      <c r="DR18" s="622"/>
      <c r="DS18" s="622"/>
      <c r="DT18" s="622"/>
      <c r="DU18" s="622"/>
      <c r="DV18" s="622"/>
      <c r="DW18" s="622"/>
      <c r="DX18" s="622"/>
      <c r="DY18" s="622"/>
      <c r="DZ18" s="622"/>
      <c r="EA18" s="622"/>
      <c r="EB18" s="622"/>
      <c r="EC18" s="658"/>
    </row>
    <row r="19" spans="2:133" ht="11.25" customHeight="1">
      <c r="B19" s="618" t="s">
        <v>268</v>
      </c>
      <c r="C19" s="619"/>
      <c r="D19" s="619"/>
      <c r="E19" s="619"/>
      <c r="F19" s="619"/>
      <c r="G19" s="619"/>
      <c r="H19" s="619"/>
      <c r="I19" s="619"/>
      <c r="J19" s="619"/>
      <c r="K19" s="619"/>
      <c r="L19" s="619"/>
      <c r="M19" s="619"/>
      <c r="N19" s="619"/>
      <c r="O19" s="619"/>
      <c r="P19" s="619"/>
      <c r="Q19" s="620"/>
      <c r="R19" s="621">
        <v>23377</v>
      </c>
      <c r="S19" s="622"/>
      <c r="T19" s="622"/>
      <c r="U19" s="622"/>
      <c r="V19" s="622"/>
      <c r="W19" s="622"/>
      <c r="X19" s="622"/>
      <c r="Y19" s="623"/>
      <c r="Z19" s="659">
        <v>0.1</v>
      </c>
      <c r="AA19" s="659"/>
      <c r="AB19" s="659"/>
      <c r="AC19" s="659"/>
      <c r="AD19" s="660">
        <v>23377</v>
      </c>
      <c r="AE19" s="660"/>
      <c r="AF19" s="660"/>
      <c r="AG19" s="660"/>
      <c r="AH19" s="660"/>
      <c r="AI19" s="660"/>
      <c r="AJ19" s="660"/>
      <c r="AK19" s="660"/>
      <c r="AL19" s="624">
        <v>0.2</v>
      </c>
      <c r="AM19" s="625"/>
      <c r="AN19" s="625"/>
      <c r="AO19" s="661"/>
      <c r="AP19" s="618" t="s">
        <v>269</v>
      </c>
      <c r="AQ19" s="619"/>
      <c r="AR19" s="619"/>
      <c r="AS19" s="619"/>
      <c r="AT19" s="619"/>
      <c r="AU19" s="619"/>
      <c r="AV19" s="619"/>
      <c r="AW19" s="619"/>
      <c r="AX19" s="619"/>
      <c r="AY19" s="619"/>
      <c r="AZ19" s="619"/>
      <c r="BA19" s="619"/>
      <c r="BB19" s="619"/>
      <c r="BC19" s="619"/>
      <c r="BD19" s="619"/>
      <c r="BE19" s="619"/>
      <c r="BF19" s="620"/>
      <c r="BG19" s="621">
        <v>122168</v>
      </c>
      <c r="BH19" s="622"/>
      <c r="BI19" s="622"/>
      <c r="BJ19" s="622"/>
      <c r="BK19" s="622"/>
      <c r="BL19" s="622"/>
      <c r="BM19" s="622"/>
      <c r="BN19" s="623"/>
      <c r="BO19" s="659">
        <v>3.1</v>
      </c>
      <c r="BP19" s="659"/>
      <c r="BQ19" s="659"/>
      <c r="BR19" s="659"/>
      <c r="BS19" s="660" t="s">
        <v>230</v>
      </c>
      <c r="BT19" s="660"/>
      <c r="BU19" s="660"/>
      <c r="BV19" s="660"/>
      <c r="BW19" s="660"/>
      <c r="BX19" s="660"/>
      <c r="BY19" s="660"/>
      <c r="BZ19" s="660"/>
      <c r="CA19" s="660"/>
      <c r="CB19" s="700"/>
      <c r="CD19" s="618" t="s">
        <v>270</v>
      </c>
      <c r="CE19" s="619"/>
      <c r="CF19" s="619"/>
      <c r="CG19" s="619"/>
      <c r="CH19" s="619"/>
      <c r="CI19" s="619"/>
      <c r="CJ19" s="619"/>
      <c r="CK19" s="619"/>
      <c r="CL19" s="619"/>
      <c r="CM19" s="619"/>
      <c r="CN19" s="619"/>
      <c r="CO19" s="619"/>
      <c r="CP19" s="619"/>
      <c r="CQ19" s="620"/>
      <c r="CR19" s="621" t="s">
        <v>230</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230</v>
      </c>
      <c r="DR19" s="622"/>
      <c r="DS19" s="622"/>
      <c r="DT19" s="622"/>
      <c r="DU19" s="622"/>
      <c r="DV19" s="622"/>
      <c r="DW19" s="622"/>
      <c r="DX19" s="622"/>
      <c r="DY19" s="622"/>
      <c r="DZ19" s="622"/>
      <c r="EA19" s="622"/>
      <c r="EB19" s="622"/>
      <c r="EC19" s="658"/>
    </row>
    <row r="20" spans="2:133" ht="11.25" customHeight="1">
      <c r="B20" s="688" t="s">
        <v>271</v>
      </c>
      <c r="C20" s="689"/>
      <c r="D20" s="689"/>
      <c r="E20" s="689"/>
      <c r="F20" s="689"/>
      <c r="G20" s="689"/>
      <c r="H20" s="689"/>
      <c r="I20" s="689"/>
      <c r="J20" s="689"/>
      <c r="K20" s="689"/>
      <c r="L20" s="689"/>
      <c r="M20" s="689"/>
      <c r="N20" s="689"/>
      <c r="O20" s="689"/>
      <c r="P20" s="689"/>
      <c r="Q20" s="690"/>
      <c r="R20" s="621">
        <v>3545</v>
      </c>
      <c r="S20" s="622"/>
      <c r="T20" s="622"/>
      <c r="U20" s="622"/>
      <c r="V20" s="622"/>
      <c r="W20" s="622"/>
      <c r="X20" s="622"/>
      <c r="Y20" s="623"/>
      <c r="Z20" s="659">
        <v>0</v>
      </c>
      <c r="AA20" s="659"/>
      <c r="AB20" s="659"/>
      <c r="AC20" s="659"/>
      <c r="AD20" s="660">
        <v>3545</v>
      </c>
      <c r="AE20" s="660"/>
      <c r="AF20" s="660"/>
      <c r="AG20" s="660"/>
      <c r="AH20" s="660"/>
      <c r="AI20" s="660"/>
      <c r="AJ20" s="660"/>
      <c r="AK20" s="660"/>
      <c r="AL20" s="624">
        <v>0</v>
      </c>
      <c r="AM20" s="625"/>
      <c r="AN20" s="625"/>
      <c r="AO20" s="661"/>
      <c r="AP20" s="618" t="s">
        <v>272</v>
      </c>
      <c r="AQ20" s="619"/>
      <c r="AR20" s="619"/>
      <c r="AS20" s="619"/>
      <c r="AT20" s="619"/>
      <c r="AU20" s="619"/>
      <c r="AV20" s="619"/>
      <c r="AW20" s="619"/>
      <c r="AX20" s="619"/>
      <c r="AY20" s="619"/>
      <c r="AZ20" s="619"/>
      <c r="BA20" s="619"/>
      <c r="BB20" s="619"/>
      <c r="BC20" s="619"/>
      <c r="BD20" s="619"/>
      <c r="BE20" s="619"/>
      <c r="BF20" s="620"/>
      <c r="BG20" s="621">
        <v>122168</v>
      </c>
      <c r="BH20" s="622"/>
      <c r="BI20" s="622"/>
      <c r="BJ20" s="622"/>
      <c r="BK20" s="622"/>
      <c r="BL20" s="622"/>
      <c r="BM20" s="622"/>
      <c r="BN20" s="623"/>
      <c r="BO20" s="659">
        <v>3.1</v>
      </c>
      <c r="BP20" s="659"/>
      <c r="BQ20" s="659"/>
      <c r="BR20" s="659"/>
      <c r="BS20" s="660" t="s">
        <v>230</v>
      </c>
      <c r="BT20" s="660"/>
      <c r="BU20" s="660"/>
      <c r="BV20" s="660"/>
      <c r="BW20" s="660"/>
      <c r="BX20" s="660"/>
      <c r="BY20" s="660"/>
      <c r="BZ20" s="660"/>
      <c r="CA20" s="660"/>
      <c r="CB20" s="700"/>
      <c r="CD20" s="618" t="s">
        <v>273</v>
      </c>
      <c r="CE20" s="619"/>
      <c r="CF20" s="619"/>
      <c r="CG20" s="619"/>
      <c r="CH20" s="619"/>
      <c r="CI20" s="619"/>
      <c r="CJ20" s="619"/>
      <c r="CK20" s="619"/>
      <c r="CL20" s="619"/>
      <c r="CM20" s="619"/>
      <c r="CN20" s="619"/>
      <c r="CO20" s="619"/>
      <c r="CP20" s="619"/>
      <c r="CQ20" s="620"/>
      <c r="CR20" s="621">
        <v>23420097</v>
      </c>
      <c r="CS20" s="622"/>
      <c r="CT20" s="622"/>
      <c r="CU20" s="622"/>
      <c r="CV20" s="622"/>
      <c r="CW20" s="622"/>
      <c r="CX20" s="622"/>
      <c r="CY20" s="623"/>
      <c r="CZ20" s="659">
        <v>100</v>
      </c>
      <c r="DA20" s="659"/>
      <c r="DB20" s="659"/>
      <c r="DC20" s="659"/>
      <c r="DD20" s="627">
        <v>3400068</v>
      </c>
      <c r="DE20" s="622"/>
      <c r="DF20" s="622"/>
      <c r="DG20" s="622"/>
      <c r="DH20" s="622"/>
      <c r="DI20" s="622"/>
      <c r="DJ20" s="622"/>
      <c r="DK20" s="622"/>
      <c r="DL20" s="622"/>
      <c r="DM20" s="622"/>
      <c r="DN20" s="622"/>
      <c r="DO20" s="622"/>
      <c r="DP20" s="623"/>
      <c r="DQ20" s="627">
        <v>14017789</v>
      </c>
      <c r="DR20" s="622"/>
      <c r="DS20" s="622"/>
      <c r="DT20" s="622"/>
      <c r="DU20" s="622"/>
      <c r="DV20" s="622"/>
      <c r="DW20" s="622"/>
      <c r="DX20" s="622"/>
      <c r="DY20" s="622"/>
      <c r="DZ20" s="622"/>
      <c r="EA20" s="622"/>
      <c r="EB20" s="622"/>
      <c r="EC20" s="658"/>
    </row>
    <row r="21" spans="2:133" ht="11.25" customHeight="1">
      <c r="B21" s="618" t="s">
        <v>274</v>
      </c>
      <c r="C21" s="619"/>
      <c r="D21" s="619"/>
      <c r="E21" s="619"/>
      <c r="F21" s="619"/>
      <c r="G21" s="619"/>
      <c r="H21" s="619"/>
      <c r="I21" s="619"/>
      <c r="J21" s="619"/>
      <c r="K21" s="619"/>
      <c r="L21" s="619"/>
      <c r="M21" s="619"/>
      <c r="N21" s="619"/>
      <c r="O21" s="619"/>
      <c r="P21" s="619"/>
      <c r="Q21" s="620"/>
      <c r="R21" s="621">
        <v>7802513</v>
      </c>
      <c r="S21" s="622"/>
      <c r="T21" s="622"/>
      <c r="U21" s="622"/>
      <c r="V21" s="622"/>
      <c r="W21" s="622"/>
      <c r="X21" s="622"/>
      <c r="Y21" s="623"/>
      <c r="Z21" s="659">
        <v>32.6</v>
      </c>
      <c r="AA21" s="659"/>
      <c r="AB21" s="659"/>
      <c r="AC21" s="659"/>
      <c r="AD21" s="660">
        <v>6970493</v>
      </c>
      <c r="AE21" s="660"/>
      <c r="AF21" s="660"/>
      <c r="AG21" s="660"/>
      <c r="AH21" s="660"/>
      <c r="AI21" s="660"/>
      <c r="AJ21" s="660"/>
      <c r="AK21" s="660"/>
      <c r="AL21" s="624">
        <v>57.9</v>
      </c>
      <c r="AM21" s="625"/>
      <c r="AN21" s="625"/>
      <c r="AO21" s="661"/>
      <c r="AP21" s="618" t="s">
        <v>275</v>
      </c>
      <c r="AQ21" s="698"/>
      <c r="AR21" s="698"/>
      <c r="AS21" s="698"/>
      <c r="AT21" s="698"/>
      <c r="AU21" s="698"/>
      <c r="AV21" s="698"/>
      <c r="AW21" s="698"/>
      <c r="AX21" s="698"/>
      <c r="AY21" s="698"/>
      <c r="AZ21" s="698"/>
      <c r="BA21" s="698"/>
      <c r="BB21" s="698"/>
      <c r="BC21" s="698"/>
      <c r="BD21" s="698"/>
      <c r="BE21" s="698"/>
      <c r="BF21" s="699"/>
      <c r="BG21" s="621">
        <v>165</v>
      </c>
      <c r="BH21" s="622"/>
      <c r="BI21" s="622"/>
      <c r="BJ21" s="622"/>
      <c r="BK21" s="622"/>
      <c r="BL21" s="622"/>
      <c r="BM21" s="622"/>
      <c r="BN21" s="623"/>
      <c r="BO21" s="659">
        <v>0</v>
      </c>
      <c r="BP21" s="659"/>
      <c r="BQ21" s="659"/>
      <c r="BR21" s="659"/>
      <c r="BS21" s="660" t="s">
        <v>230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276</v>
      </c>
      <c r="C22" s="619"/>
      <c r="D22" s="619"/>
      <c r="E22" s="619"/>
      <c r="F22" s="619"/>
      <c r="G22" s="619"/>
      <c r="H22" s="619"/>
      <c r="I22" s="619"/>
      <c r="J22" s="619"/>
      <c r="K22" s="619"/>
      <c r="L22" s="619"/>
      <c r="M22" s="619"/>
      <c r="N22" s="619"/>
      <c r="O22" s="619"/>
      <c r="P22" s="619"/>
      <c r="Q22" s="620"/>
      <c r="R22" s="621">
        <v>6970493</v>
      </c>
      <c r="S22" s="622"/>
      <c r="T22" s="622"/>
      <c r="U22" s="622"/>
      <c r="V22" s="622"/>
      <c r="W22" s="622"/>
      <c r="X22" s="622"/>
      <c r="Y22" s="623"/>
      <c r="Z22" s="659">
        <v>29.1</v>
      </c>
      <c r="AA22" s="659"/>
      <c r="AB22" s="659"/>
      <c r="AC22" s="659"/>
      <c r="AD22" s="660">
        <v>6970493</v>
      </c>
      <c r="AE22" s="660"/>
      <c r="AF22" s="660"/>
      <c r="AG22" s="660"/>
      <c r="AH22" s="660"/>
      <c r="AI22" s="660"/>
      <c r="AJ22" s="660"/>
      <c r="AK22" s="660"/>
      <c r="AL22" s="624">
        <v>57.9</v>
      </c>
      <c r="AM22" s="625"/>
      <c r="AN22" s="625"/>
      <c r="AO22" s="661"/>
      <c r="AP22" s="618" t="s">
        <v>277</v>
      </c>
      <c r="AQ22" s="698"/>
      <c r="AR22" s="698"/>
      <c r="AS22" s="698"/>
      <c r="AT22" s="698"/>
      <c r="AU22" s="698"/>
      <c r="AV22" s="698"/>
      <c r="AW22" s="698"/>
      <c r="AX22" s="698"/>
      <c r="AY22" s="698"/>
      <c r="AZ22" s="698"/>
      <c r="BA22" s="698"/>
      <c r="BB22" s="698"/>
      <c r="BC22" s="698"/>
      <c r="BD22" s="698"/>
      <c r="BE22" s="698"/>
      <c r="BF22" s="699"/>
      <c r="BG22" s="621" t="s">
        <v>230</v>
      </c>
      <c r="BH22" s="622"/>
      <c r="BI22" s="622"/>
      <c r="BJ22" s="622"/>
      <c r="BK22" s="622"/>
      <c r="BL22" s="622"/>
      <c r="BM22" s="622"/>
      <c r="BN22" s="623"/>
      <c r="BO22" s="659" t="s">
        <v>230</v>
      </c>
      <c r="BP22" s="659"/>
      <c r="BQ22" s="659"/>
      <c r="BR22" s="659"/>
      <c r="BS22" s="660" t="s">
        <v>230</v>
      </c>
      <c r="BT22" s="660"/>
      <c r="BU22" s="660"/>
      <c r="BV22" s="660"/>
      <c r="BW22" s="660"/>
      <c r="BX22" s="660"/>
      <c r="BY22" s="660"/>
      <c r="BZ22" s="660"/>
      <c r="CA22" s="660"/>
      <c r="CB22" s="700"/>
      <c r="CD22" s="673" t="s">
        <v>278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279</v>
      </c>
      <c r="C23" s="619"/>
      <c r="D23" s="619"/>
      <c r="E23" s="619"/>
      <c r="F23" s="619"/>
      <c r="G23" s="619"/>
      <c r="H23" s="619"/>
      <c r="I23" s="619"/>
      <c r="J23" s="619"/>
      <c r="K23" s="619"/>
      <c r="L23" s="619"/>
      <c r="M23" s="619"/>
      <c r="N23" s="619"/>
      <c r="O23" s="619"/>
      <c r="P23" s="619"/>
      <c r="Q23" s="620"/>
      <c r="R23" s="621">
        <v>832020</v>
      </c>
      <c r="S23" s="622"/>
      <c r="T23" s="622"/>
      <c r="U23" s="622"/>
      <c r="V23" s="622"/>
      <c r="W23" s="622"/>
      <c r="X23" s="622"/>
      <c r="Y23" s="623"/>
      <c r="Z23" s="659">
        <v>3.5</v>
      </c>
      <c r="AA23" s="659"/>
      <c r="AB23" s="659"/>
      <c r="AC23" s="659"/>
      <c r="AD23" s="660" t="s">
        <v>236</v>
      </c>
      <c r="AE23" s="660"/>
      <c r="AF23" s="660"/>
      <c r="AG23" s="660"/>
      <c r="AH23" s="660"/>
      <c r="AI23" s="660"/>
      <c r="AJ23" s="660"/>
      <c r="AK23" s="660"/>
      <c r="AL23" s="624" t="s">
        <v>230</v>
      </c>
      <c r="AM23" s="625"/>
      <c r="AN23" s="625"/>
      <c r="AO23" s="661"/>
      <c r="AP23" s="618" t="s">
        <v>280</v>
      </c>
      <c r="AQ23" s="698"/>
      <c r="AR23" s="698"/>
      <c r="AS23" s="698"/>
      <c r="AT23" s="698"/>
      <c r="AU23" s="698"/>
      <c r="AV23" s="698"/>
      <c r="AW23" s="698"/>
      <c r="AX23" s="698"/>
      <c r="AY23" s="698"/>
      <c r="AZ23" s="698"/>
      <c r="BA23" s="698"/>
      <c r="BB23" s="698"/>
      <c r="BC23" s="698"/>
      <c r="BD23" s="698"/>
      <c r="BE23" s="698"/>
      <c r="BF23" s="699"/>
      <c r="BG23" s="621">
        <v>122003</v>
      </c>
      <c r="BH23" s="622"/>
      <c r="BI23" s="622"/>
      <c r="BJ23" s="622"/>
      <c r="BK23" s="622"/>
      <c r="BL23" s="622"/>
      <c r="BM23" s="622"/>
      <c r="BN23" s="623"/>
      <c r="BO23" s="659">
        <v>3.1</v>
      </c>
      <c r="BP23" s="659"/>
      <c r="BQ23" s="659"/>
      <c r="BR23" s="659"/>
      <c r="BS23" s="660" t="s">
        <v>230</v>
      </c>
      <c r="BT23" s="660"/>
      <c r="BU23" s="660"/>
      <c r="BV23" s="660"/>
      <c r="BW23" s="660"/>
      <c r="BX23" s="660"/>
      <c r="BY23" s="660"/>
      <c r="BZ23" s="660"/>
      <c r="CA23" s="660"/>
      <c r="CB23" s="700"/>
      <c r="CD23" s="673" t="s">
        <v>218</v>
      </c>
      <c r="CE23" s="674"/>
      <c r="CF23" s="674"/>
      <c r="CG23" s="674"/>
      <c r="CH23" s="674"/>
      <c r="CI23" s="674"/>
      <c r="CJ23" s="674"/>
      <c r="CK23" s="674"/>
      <c r="CL23" s="674"/>
      <c r="CM23" s="674"/>
      <c r="CN23" s="674"/>
      <c r="CO23" s="674"/>
      <c r="CP23" s="674"/>
      <c r="CQ23" s="675"/>
      <c r="CR23" s="673" t="s">
        <v>281</v>
      </c>
      <c r="CS23" s="674"/>
      <c r="CT23" s="674"/>
      <c r="CU23" s="674"/>
      <c r="CV23" s="674"/>
      <c r="CW23" s="674"/>
      <c r="CX23" s="674"/>
      <c r="CY23" s="675"/>
      <c r="CZ23" s="673" t="s">
        <v>282</v>
      </c>
      <c r="DA23" s="674"/>
      <c r="DB23" s="674"/>
      <c r="DC23" s="675"/>
      <c r="DD23" s="673" t="s">
        <v>283</v>
      </c>
      <c r="DE23" s="674"/>
      <c r="DF23" s="674"/>
      <c r="DG23" s="674"/>
      <c r="DH23" s="674"/>
      <c r="DI23" s="674"/>
      <c r="DJ23" s="674"/>
      <c r="DK23" s="675"/>
      <c r="DL23" s="711" t="s">
        <v>284</v>
      </c>
      <c r="DM23" s="712"/>
      <c r="DN23" s="712"/>
      <c r="DO23" s="712"/>
      <c r="DP23" s="712"/>
      <c r="DQ23" s="712"/>
      <c r="DR23" s="712"/>
      <c r="DS23" s="712"/>
      <c r="DT23" s="712"/>
      <c r="DU23" s="712"/>
      <c r="DV23" s="713"/>
      <c r="DW23" s="673" t="s">
        <v>285</v>
      </c>
      <c r="DX23" s="674"/>
      <c r="DY23" s="674"/>
      <c r="DZ23" s="674"/>
      <c r="EA23" s="674"/>
      <c r="EB23" s="674"/>
      <c r="EC23" s="675"/>
    </row>
    <row r="24" spans="2:133" ht="11.25" customHeight="1">
      <c r="B24" s="618" t="s">
        <v>286</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230</v>
      </c>
      <c r="AA24" s="659"/>
      <c r="AB24" s="659"/>
      <c r="AC24" s="659"/>
      <c r="AD24" s="660" t="s">
        <v>230</v>
      </c>
      <c r="AE24" s="660"/>
      <c r="AF24" s="660"/>
      <c r="AG24" s="660"/>
      <c r="AH24" s="660"/>
      <c r="AI24" s="660"/>
      <c r="AJ24" s="660"/>
      <c r="AK24" s="660"/>
      <c r="AL24" s="624" t="s">
        <v>236</v>
      </c>
      <c r="AM24" s="625"/>
      <c r="AN24" s="625"/>
      <c r="AO24" s="661"/>
      <c r="AP24" s="618" t="s">
        <v>287</v>
      </c>
      <c r="AQ24" s="698"/>
      <c r="AR24" s="698"/>
      <c r="AS24" s="698"/>
      <c r="AT24" s="698"/>
      <c r="AU24" s="698"/>
      <c r="AV24" s="698"/>
      <c r="AW24" s="698"/>
      <c r="AX24" s="698"/>
      <c r="AY24" s="698"/>
      <c r="AZ24" s="698"/>
      <c r="BA24" s="698"/>
      <c r="BB24" s="698"/>
      <c r="BC24" s="698"/>
      <c r="BD24" s="698"/>
      <c r="BE24" s="698"/>
      <c r="BF24" s="699"/>
      <c r="BG24" s="621" t="s">
        <v>230</v>
      </c>
      <c r="BH24" s="622"/>
      <c r="BI24" s="622"/>
      <c r="BJ24" s="622"/>
      <c r="BK24" s="622"/>
      <c r="BL24" s="622"/>
      <c r="BM24" s="622"/>
      <c r="BN24" s="623"/>
      <c r="BO24" s="659" t="s">
        <v>230</v>
      </c>
      <c r="BP24" s="659"/>
      <c r="BQ24" s="659"/>
      <c r="BR24" s="659"/>
      <c r="BS24" s="660" t="s">
        <v>230</v>
      </c>
      <c r="BT24" s="660"/>
      <c r="BU24" s="660"/>
      <c r="BV24" s="660"/>
      <c r="BW24" s="660"/>
      <c r="BX24" s="660"/>
      <c r="BY24" s="660"/>
      <c r="BZ24" s="660"/>
      <c r="CA24" s="660"/>
      <c r="CB24" s="700"/>
      <c r="CD24" s="679" t="s">
        <v>288</v>
      </c>
      <c r="CE24" s="680"/>
      <c r="CF24" s="680"/>
      <c r="CG24" s="680"/>
      <c r="CH24" s="680"/>
      <c r="CI24" s="680"/>
      <c r="CJ24" s="680"/>
      <c r="CK24" s="680"/>
      <c r="CL24" s="680"/>
      <c r="CM24" s="680"/>
      <c r="CN24" s="680"/>
      <c r="CO24" s="680"/>
      <c r="CP24" s="680"/>
      <c r="CQ24" s="681"/>
      <c r="CR24" s="676">
        <v>11046641</v>
      </c>
      <c r="CS24" s="677"/>
      <c r="CT24" s="677"/>
      <c r="CU24" s="677"/>
      <c r="CV24" s="677"/>
      <c r="CW24" s="677"/>
      <c r="CX24" s="677"/>
      <c r="CY24" s="702"/>
      <c r="CZ24" s="703">
        <v>47.2</v>
      </c>
      <c r="DA24" s="685"/>
      <c r="DB24" s="685"/>
      <c r="DC24" s="705"/>
      <c r="DD24" s="701">
        <v>7205844</v>
      </c>
      <c r="DE24" s="677"/>
      <c r="DF24" s="677"/>
      <c r="DG24" s="677"/>
      <c r="DH24" s="677"/>
      <c r="DI24" s="677"/>
      <c r="DJ24" s="677"/>
      <c r="DK24" s="702"/>
      <c r="DL24" s="701">
        <v>7102134</v>
      </c>
      <c r="DM24" s="677"/>
      <c r="DN24" s="677"/>
      <c r="DO24" s="677"/>
      <c r="DP24" s="677"/>
      <c r="DQ24" s="677"/>
      <c r="DR24" s="677"/>
      <c r="DS24" s="677"/>
      <c r="DT24" s="677"/>
      <c r="DU24" s="677"/>
      <c r="DV24" s="702"/>
      <c r="DW24" s="703">
        <v>58.2</v>
      </c>
      <c r="DX24" s="685"/>
      <c r="DY24" s="685"/>
      <c r="DZ24" s="685"/>
      <c r="EA24" s="685"/>
      <c r="EB24" s="685"/>
      <c r="EC24" s="704"/>
    </row>
    <row r="25" spans="2:133" ht="11.25" customHeight="1">
      <c r="B25" s="618" t="s">
        <v>289</v>
      </c>
      <c r="C25" s="619"/>
      <c r="D25" s="619"/>
      <c r="E25" s="619"/>
      <c r="F25" s="619"/>
      <c r="G25" s="619"/>
      <c r="H25" s="619"/>
      <c r="I25" s="619"/>
      <c r="J25" s="619"/>
      <c r="K25" s="619"/>
      <c r="L25" s="619"/>
      <c r="M25" s="619"/>
      <c r="N25" s="619"/>
      <c r="O25" s="619"/>
      <c r="P25" s="619"/>
      <c r="Q25" s="620"/>
      <c r="R25" s="621">
        <v>12986747</v>
      </c>
      <c r="S25" s="622"/>
      <c r="T25" s="622"/>
      <c r="U25" s="622"/>
      <c r="V25" s="622"/>
      <c r="W25" s="622"/>
      <c r="X25" s="622"/>
      <c r="Y25" s="623"/>
      <c r="Z25" s="659">
        <v>54.3</v>
      </c>
      <c r="AA25" s="659"/>
      <c r="AB25" s="659"/>
      <c r="AC25" s="659"/>
      <c r="AD25" s="660">
        <v>12032724</v>
      </c>
      <c r="AE25" s="660"/>
      <c r="AF25" s="660"/>
      <c r="AG25" s="660"/>
      <c r="AH25" s="660"/>
      <c r="AI25" s="660"/>
      <c r="AJ25" s="660"/>
      <c r="AK25" s="660"/>
      <c r="AL25" s="624">
        <v>99.9</v>
      </c>
      <c r="AM25" s="625"/>
      <c r="AN25" s="625"/>
      <c r="AO25" s="661"/>
      <c r="AP25" s="618" t="s">
        <v>290</v>
      </c>
      <c r="AQ25" s="698"/>
      <c r="AR25" s="698"/>
      <c r="AS25" s="698"/>
      <c r="AT25" s="698"/>
      <c r="AU25" s="698"/>
      <c r="AV25" s="698"/>
      <c r="AW25" s="698"/>
      <c r="AX25" s="698"/>
      <c r="AY25" s="698"/>
      <c r="AZ25" s="698"/>
      <c r="BA25" s="698"/>
      <c r="BB25" s="698"/>
      <c r="BC25" s="698"/>
      <c r="BD25" s="698"/>
      <c r="BE25" s="698"/>
      <c r="BF25" s="699"/>
      <c r="BG25" s="621" t="s">
        <v>230</v>
      </c>
      <c r="BH25" s="622"/>
      <c r="BI25" s="622"/>
      <c r="BJ25" s="622"/>
      <c r="BK25" s="622"/>
      <c r="BL25" s="622"/>
      <c r="BM25" s="622"/>
      <c r="BN25" s="623"/>
      <c r="BO25" s="659" t="s">
        <v>230</v>
      </c>
      <c r="BP25" s="659"/>
      <c r="BQ25" s="659"/>
      <c r="BR25" s="659"/>
      <c r="BS25" s="660" t="s">
        <v>230</v>
      </c>
      <c r="BT25" s="660"/>
      <c r="BU25" s="660"/>
      <c r="BV25" s="660"/>
      <c r="BW25" s="660"/>
      <c r="BX25" s="660"/>
      <c r="BY25" s="660"/>
      <c r="BZ25" s="660"/>
      <c r="CA25" s="660"/>
      <c r="CB25" s="700"/>
      <c r="CD25" s="618" t="s">
        <v>291</v>
      </c>
      <c r="CE25" s="619"/>
      <c r="CF25" s="619"/>
      <c r="CG25" s="619"/>
      <c r="CH25" s="619"/>
      <c r="CI25" s="619"/>
      <c r="CJ25" s="619"/>
      <c r="CK25" s="619"/>
      <c r="CL25" s="619"/>
      <c r="CM25" s="619"/>
      <c r="CN25" s="619"/>
      <c r="CO25" s="619"/>
      <c r="CP25" s="619"/>
      <c r="CQ25" s="620"/>
      <c r="CR25" s="621">
        <v>3458482</v>
      </c>
      <c r="CS25" s="634"/>
      <c r="CT25" s="634"/>
      <c r="CU25" s="634"/>
      <c r="CV25" s="634"/>
      <c r="CW25" s="634"/>
      <c r="CX25" s="634"/>
      <c r="CY25" s="635"/>
      <c r="CZ25" s="624">
        <v>14.8</v>
      </c>
      <c r="DA25" s="636"/>
      <c r="DB25" s="636"/>
      <c r="DC25" s="637"/>
      <c r="DD25" s="627">
        <v>3220589</v>
      </c>
      <c r="DE25" s="634"/>
      <c r="DF25" s="634"/>
      <c r="DG25" s="634"/>
      <c r="DH25" s="634"/>
      <c r="DI25" s="634"/>
      <c r="DJ25" s="634"/>
      <c r="DK25" s="635"/>
      <c r="DL25" s="627">
        <v>3141909</v>
      </c>
      <c r="DM25" s="634"/>
      <c r="DN25" s="634"/>
      <c r="DO25" s="634"/>
      <c r="DP25" s="634"/>
      <c r="DQ25" s="634"/>
      <c r="DR25" s="634"/>
      <c r="DS25" s="634"/>
      <c r="DT25" s="634"/>
      <c r="DU25" s="634"/>
      <c r="DV25" s="635"/>
      <c r="DW25" s="624">
        <v>25.8</v>
      </c>
      <c r="DX25" s="636"/>
      <c r="DY25" s="636"/>
      <c r="DZ25" s="636"/>
      <c r="EA25" s="636"/>
      <c r="EB25" s="636"/>
      <c r="EC25" s="648"/>
    </row>
    <row r="26" spans="2:133" ht="11.25" customHeight="1">
      <c r="B26" s="618" t="s">
        <v>292</v>
      </c>
      <c r="C26" s="619"/>
      <c r="D26" s="619"/>
      <c r="E26" s="619"/>
      <c r="F26" s="619"/>
      <c r="G26" s="619"/>
      <c r="H26" s="619"/>
      <c r="I26" s="619"/>
      <c r="J26" s="619"/>
      <c r="K26" s="619"/>
      <c r="L26" s="619"/>
      <c r="M26" s="619"/>
      <c r="N26" s="619"/>
      <c r="O26" s="619"/>
      <c r="P26" s="619"/>
      <c r="Q26" s="620"/>
      <c r="R26" s="621">
        <v>3847</v>
      </c>
      <c r="S26" s="622"/>
      <c r="T26" s="622"/>
      <c r="U26" s="622"/>
      <c r="V26" s="622"/>
      <c r="W26" s="622"/>
      <c r="X26" s="622"/>
      <c r="Y26" s="623"/>
      <c r="Z26" s="659">
        <v>0</v>
      </c>
      <c r="AA26" s="659"/>
      <c r="AB26" s="659"/>
      <c r="AC26" s="659"/>
      <c r="AD26" s="660">
        <v>3847</v>
      </c>
      <c r="AE26" s="660"/>
      <c r="AF26" s="660"/>
      <c r="AG26" s="660"/>
      <c r="AH26" s="660"/>
      <c r="AI26" s="660"/>
      <c r="AJ26" s="660"/>
      <c r="AK26" s="660"/>
      <c r="AL26" s="624">
        <v>0</v>
      </c>
      <c r="AM26" s="625"/>
      <c r="AN26" s="625"/>
      <c r="AO26" s="661"/>
      <c r="AP26" s="618" t="s">
        <v>293</v>
      </c>
      <c r="AQ26" s="698"/>
      <c r="AR26" s="698"/>
      <c r="AS26" s="698"/>
      <c r="AT26" s="698"/>
      <c r="AU26" s="698"/>
      <c r="AV26" s="698"/>
      <c r="AW26" s="698"/>
      <c r="AX26" s="698"/>
      <c r="AY26" s="698"/>
      <c r="AZ26" s="698"/>
      <c r="BA26" s="698"/>
      <c r="BB26" s="698"/>
      <c r="BC26" s="698"/>
      <c r="BD26" s="698"/>
      <c r="BE26" s="698"/>
      <c r="BF26" s="699"/>
      <c r="BG26" s="621" t="s">
        <v>230</v>
      </c>
      <c r="BH26" s="622"/>
      <c r="BI26" s="622"/>
      <c r="BJ26" s="622"/>
      <c r="BK26" s="622"/>
      <c r="BL26" s="622"/>
      <c r="BM26" s="622"/>
      <c r="BN26" s="623"/>
      <c r="BO26" s="659" t="s">
        <v>236</v>
      </c>
      <c r="BP26" s="659"/>
      <c r="BQ26" s="659"/>
      <c r="BR26" s="659"/>
      <c r="BS26" s="660" t="s">
        <v>230</v>
      </c>
      <c r="BT26" s="660"/>
      <c r="BU26" s="660"/>
      <c r="BV26" s="660"/>
      <c r="BW26" s="660"/>
      <c r="BX26" s="660"/>
      <c r="BY26" s="660"/>
      <c r="BZ26" s="660"/>
      <c r="CA26" s="660"/>
      <c r="CB26" s="700"/>
      <c r="CD26" s="618" t="s">
        <v>294</v>
      </c>
      <c r="CE26" s="619"/>
      <c r="CF26" s="619"/>
      <c r="CG26" s="619"/>
      <c r="CH26" s="619"/>
      <c r="CI26" s="619"/>
      <c r="CJ26" s="619"/>
      <c r="CK26" s="619"/>
      <c r="CL26" s="619"/>
      <c r="CM26" s="619"/>
      <c r="CN26" s="619"/>
      <c r="CO26" s="619"/>
      <c r="CP26" s="619"/>
      <c r="CQ26" s="620"/>
      <c r="CR26" s="621">
        <v>2136354</v>
      </c>
      <c r="CS26" s="622"/>
      <c r="CT26" s="622"/>
      <c r="CU26" s="622"/>
      <c r="CV26" s="622"/>
      <c r="CW26" s="622"/>
      <c r="CX26" s="622"/>
      <c r="CY26" s="623"/>
      <c r="CZ26" s="624">
        <v>9.1</v>
      </c>
      <c r="DA26" s="636"/>
      <c r="DB26" s="636"/>
      <c r="DC26" s="637"/>
      <c r="DD26" s="627">
        <v>2038759</v>
      </c>
      <c r="DE26" s="622"/>
      <c r="DF26" s="622"/>
      <c r="DG26" s="622"/>
      <c r="DH26" s="622"/>
      <c r="DI26" s="622"/>
      <c r="DJ26" s="622"/>
      <c r="DK26" s="623"/>
      <c r="DL26" s="627" t="s">
        <v>230</v>
      </c>
      <c r="DM26" s="622"/>
      <c r="DN26" s="622"/>
      <c r="DO26" s="622"/>
      <c r="DP26" s="622"/>
      <c r="DQ26" s="622"/>
      <c r="DR26" s="622"/>
      <c r="DS26" s="622"/>
      <c r="DT26" s="622"/>
      <c r="DU26" s="622"/>
      <c r="DV26" s="623"/>
      <c r="DW26" s="624" t="s">
        <v>230</v>
      </c>
      <c r="DX26" s="636"/>
      <c r="DY26" s="636"/>
      <c r="DZ26" s="636"/>
      <c r="EA26" s="636"/>
      <c r="EB26" s="636"/>
      <c r="EC26" s="648"/>
    </row>
    <row r="27" spans="2:133" ht="11.25" customHeight="1">
      <c r="B27" s="618" t="s">
        <v>295</v>
      </c>
      <c r="C27" s="619"/>
      <c r="D27" s="619"/>
      <c r="E27" s="619"/>
      <c r="F27" s="619"/>
      <c r="G27" s="619"/>
      <c r="H27" s="619"/>
      <c r="I27" s="619"/>
      <c r="J27" s="619"/>
      <c r="K27" s="619"/>
      <c r="L27" s="619"/>
      <c r="M27" s="619"/>
      <c r="N27" s="619"/>
      <c r="O27" s="619"/>
      <c r="P27" s="619"/>
      <c r="Q27" s="620"/>
      <c r="R27" s="621">
        <v>49738</v>
      </c>
      <c r="S27" s="622"/>
      <c r="T27" s="622"/>
      <c r="U27" s="622"/>
      <c r="V27" s="622"/>
      <c r="W27" s="622"/>
      <c r="X27" s="622"/>
      <c r="Y27" s="623"/>
      <c r="Z27" s="659">
        <v>0.2</v>
      </c>
      <c r="AA27" s="659"/>
      <c r="AB27" s="659"/>
      <c r="AC27" s="659"/>
      <c r="AD27" s="660" t="s">
        <v>230</v>
      </c>
      <c r="AE27" s="660"/>
      <c r="AF27" s="660"/>
      <c r="AG27" s="660"/>
      <c r="AH27" s="660"/>
      <c r="AI27" s="660"/>
      <c r="AJ27" s="660"/>
      <c r="AK27" s="660"/>
      <c r="AL27" s="624" t="s">
        <v>230</v>
      </c>
      <c r="AM27" s="625"/>
      <c r="AN27" s="625"/>
      <c r="AO27" s="661"/>
      <c r="AP27" s="618" t="s">
        <v>296</v>
      </c>
      <c r="AQ27" s="619"/>
      <c r="AR27" s="619"/>
      <c r="AS27" s="619"/>
      <c r="AT27" s="619"/>
      <c r="AU27" s="619"/>
      <c r="AV27" s="619"/>
      <c r="AW27" s="619"/>
      <c r="AX27" s="619"/>
      <c r="AY27" s="619"/>
      <c r="AZ27" s="619"/>
      <c r="BA27" s="619"/>
      <c r="BB27" s="619"/>
      <c r="BC27" s="619"/>
      <c r="BD27" s="619"/>
      <c r="BE27" s="619"/>
      <c r="BF27" s="620"/>
      <c r="BG27" s="621">
        <v>3946367</v>
      </c>
      <c r="BH27" s="622"/>
      <c r="BI27" s="622"/>
      <c r="BJ27" s="622"/>
      <c r="BK27" s="622"/>
      <c r="BL27" s="622"/>
      <c r="BM27" s="622"/>
      <c r="BN27" s="623"/>
      <c r="BO27" s="659">
        <v>100</v>
      </c>
      <c r="BP27" s="659"/>
      <c r="BQ27" s="659"/>
      <c r="BR27" s="659"/>
      <c r="BS27" s="660">
        <v>30403</v>
      </c>
      <c r="BT27" s="660"/>
      <c r="BU27" s="660"/>
      <c r="BV27" s="660"/>
      <c r="BW27" s="660"/>
      <c r="BX27" s="660"/>
      <c r="BY27" s="660"/>
      <c r="BZ27" s="660"/>
      <c r="CA27" s="660"/>
      <c r="CB27" s="700"/>
      <c r="CD27" s="618" t="s">
        <v>297</v>
      </c>
      <c r="CE27" s="619"/>
      <c r="CF27" s="619"/>
      <c r="CG27" s="619"/>
      <c r="CH27" s="619"/>
      <c r="CI27" s="619"/>
      <c r="CJ27" s="619"/>
      <c r="CK27" s="619"/>
      <c r="CL27" s="619"/>
      <c r="CM27" s="619"/>
      <c r="CN27" s="619"/>
      <c r="CO27" s="619"/>
      <c r="CP27" s="619"/>
      <c r="CQ27" s="620"/>
      <c r="CR27" s="621">
        <v>4736233</v>
      </c>
      <c r="CS27" s="634"/>
      <c r="CT27" s="634"/>
      <c r="CU27" s="634"/>
      <c r="CV27" s="634"/>
      <c r="CW27" s="634"/>
      <c r="CX27" s="634"/>
      <c r="CY27" s="635"/>
      <c r="CZ27" s="624">
        <v>20.2</v>
      </c>
      <c r="DA27" s="636"/>
      <c r="DB27" s="636"/>
      <c r="DC27" s="637"/>
      <c r="DD27" s="627">
        <v>1177634</v>
      </c>
      <c r="DE27" s="634"/>
      <c r="DF27" s="634"/>
      <c r="DG27" s="634"/>
      <c r="DH27" s="634"/>
      <c r="DI27" s="634"/>
      <c r="DJ27" s="634"/>
      <c r="DK27" s="635"/>
      <c r="DL27" s="627">
        <v>1152604</v>
      </c>
      <c r="DM27" s="634"/>
      <c r="DN27" s="634"/>
      <c r="DO27" s="634"/>
      <c r="DP27" s="634"/>
      <c r="DQ27" s="634"/>
      <c r="DR27" s="634"/>
      <c r="DS27" s="634"/>
      <c r="DT27" s="634"/>
      <c r="DU27" s="634"/>
      <c r="DV27" s="635"/>
      <c r="DW27" s="624">
        <v>9.5</v>
      </c>
      <c r="DX27" s="636"/>
      <c r="DY27" s="636"/>
      <c r="DZ27" s="636"/>
      <c r="EA27" s="636"/>
      <c r="EB27" s="636"/>
      <c r="EC27" s="648"/>
    </row>
    <row r="28" spans="2:133" ht="11.25" customHeight="1">
      <c r="B28" s="618" t="s">
        <v>298</v>
      </c>
      <c r="C28" s="619"/>
      <c r="D28" s="619"/>
      <c r="E28" s="619"/>
      <c r="F28" s="619"/>
      <c r="G28" s="619"/>
      <c r="H28" s="619"/>
      <c r="I28" s="619"/>
      <c r="J28" s="619"/>
      <c r="K28" s="619"/>
      <c r="L28" s="619"/>
      <c r="M28" s="619"/>
      <c r="N28" s="619"/>
      <c r="O28" s="619"/>
      <c r="P28" s="619"/>
      <c r="Q28" s="620"/>
      <c r="R28" s="621">
        <v>239577</v>
      </c>
      <c r="S28" s="622"/>
      <c r="T28" s="622"/>
      <c r="U28" s="622"/>
      <c r="V28" s="622"/>
      <c r="W28" s="622"/>
      <c r="X28" s="622"/>
      <c r="Y28" s="623"/>
      <c r="Z28" s="659">
        <v>1</v>
      </c>
      <c r="AA28" s="659"/>
      <c r="AB28" s="659"/>
      <c r="AC28" s="659"/>
      <c r="AD28" s="660">
        <v>6207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299</v>
      </c>
      <c r="CE28" s="619"/>
      <c r="CF28" s="619"/>
      <c r="CG28" s="619"/>
      <c r="CH28" s="619"/>
      <c r="CI28" s="619"/>
      <c r="CJ28" s="619"/>
      <c r="CK28" s="619"/>
      <c r="CL28" s="619"/>
      <c r="CM28" s="619"/>
      <c r="CN28" s="619"/>
      <c r="CO28" s="619"/>
      <c r="CP28" s="619"/>
      <c r="CQ28" s="620"/>
      <c r="CR28" s="621">
        <v>2851926</v>
      </c>
      <c r="CS28" s="622"/>
      <c r="CT28" s="622"/>
      <c r="CU28" s="622"/>
      <c r="CV28" s="622"/>
      <c r="CW28" s="622"/>
      <c r="CX28" s="622"/>
      <c r="CY28" s="623"/>
      <c r="CZ28" s="624">
        <v>12.2</v>
      </c>
      <c r="DA28" s="636"/>
      <c r="DB28" s="636"/>
      <c r="DC28" s="637"/>
      <c r="DD28" s="627">
        <v>2807621</v>
      </c>
      <c r="DE28" s="622"/>
      <c r="DF28" s="622"/>
      <c r="DG28" s="622"/>
      <c r="DH28" s="622"/>
      <c r="DI28" s="622"/>
      <c r="DJ28" s="622"/>
      <c r="DK28" s="623"/>
      <c r="DL28" s="627">
        <v>2807621</v>
      </c>
      <c r="DM28" s="622"/>
      <c r="DN28" s="622"/>
      <c r="DO28" s="622"/>
      <c r="DP28" s="622"/>
      <c r="DQ28" s="622"/>
      <c r="DR28" s="622"/>
      <c r="DS28" s="622"/>
      <c r="DT28" s="622"/>
      <c r="DU28" s="622"/>
      <c r="DV28" s="623"/>
      <c r="DW28" s="624">
        <v>23</v>
      </c>
      <c r="DX28" s="636"/>
      <c r="DY28" s="636"/>
      <c r="DZ28" s="636"/>
      <c r="EA28" s="636"/>
      <c r="EB28" s="636"/>
      <c r="EC28" s="648"/>
    </row>
    <row r="29" spans="2:133" ht="11.25" customHeight="1">
      <c r="B29" s="618" t="s">
        <v>300</v>
      </c>
      <c r="C29" s="619"/>
      <c r="D29" s="619"/>
      <c r="E29" s="619"/>
      <c r="F29" s="619"/>
      <c r="G29" s="619"/>
      <c r="H29" s="619"/>
      <c r="I29" s="619"/>
      <c r="J29" s="619"/>
      <c r="K29" s="619"/>
      <c r="L29" s="619"/>
      <c r="M29" s="619"/>
      <c r="N29" s="619"/>
      <c r="O29" s="619"/>
      <c r="P29" s="619"/>
      <c r="Q29" s="620"/>
      <c r="R29" s="621">
        <v>64125</v>
      </c>
      <c r="S29" s="622"/>
      <c r="T29" s="622"/>
      <c r="U29" s="622"/>
      <c r="V29" s="622"/>
      <c r="W29" s="622"/>
      <c r="X29" s="622"/>
      <c r="Y29" s="623"/>
      <c r="Z29" s="659">
        <v>0.3</v>
      </c>
      <c r="AA29" s="659"/>
      <c r="AB29" s="659"/>
      <c r="AC29" s="659"/>
      <c r="AD29" s="660" t="s">
        <v>230</v>
      </c>
      <c r="AE29" s="660"/>
      <c r="AF29" s="660"/>
      <c r="AG29" s="660"/>
      <c r="AH29" s="660"/>
      <c r="AI29" s="660"/>
      <c r="AJ29" s="660"/>
      <c r="AK29" s="660"/>
      <c r="AL29" s="624" t="s">
        <v>230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301</v>
      </c>
      <c r="CE29" s="641"/>
      <c r="CF29" s="618" t="s">
        <v>302</v>
      </c>
      <c r="CG29" s="619"/>
      <c r="CH29" s="619"/>
      <c r="CI29" s="619"/>
      <c r="CJ29" s="619"/>
      <c r="CK29" s="619"/>
      <c r="CL29" s="619"/>
      <c r="CM29" s="619"/>
      <c r="CN29" s="619"/>
      <c r="CO29" s="619"/>
      <c r="CP29" s="619"/>
      <c r="CQ29" s="620"/>
      <c r="CR29" s="621">
        <v>2851926</v>
      </c>
      <c r="CS29" s="634"/>
      <c r="CT29" s="634"/>
      <c r="CU29" s="634"/>
      <c r="CV29" s="634"/>
      <c r="CW29" s="634"/>
      <c r="CX29" s="634"/>
      <c r="CY29" s="635"/>
      <c r="CZ29" s="624">
        <v>12.2</v>
      </c>
      <c r="DA29" s="636"/>
      <c r="DB29" s="636"/>
      <c r="DC29" s="637"/>
      <c r="DD29" s="627">
        <v>2807621</v>
      </c>
      <c r="DE29" s="634"/>
      <c r="DF29" s="634"/>
      <c r="DG29" s="634"/>
      <c r="DH29" s="634"/>
      <c r="DI29" s="634"/>
      <c r="DJ29" s="634"/>
      <c r="DK29" s="635"/>
      <c r="DL29" s="627">
        <v>2807621</v>
      </c>
      <c r="DM29" s="634"/>
      <c r="DN29" s="634"/>
      <c r="DO29" s="634"/>
      <c r="DP29" s="634"/>
      <c r="DQ29" s="634"/>
      <c r="DR29" s="634"/>
      <c r="DS29" s="634"/>
      <c r="DT29" s="634"/>
      <c r="DU29" s="634"/>
      <c r="DV29" s="635"/>
      <c r="DW29" s="624">
        <v>23</v>
      </c>
      <c r="DX29" s="636"/>
      <c r="DY29" s="636"/>
      <c r="DZ29" s="636"/>
      <c r="EA29" s="636"/>
      <c r="EB29" s="636"/>
      <c r="EC29" s="648"/>
    </row>
    <row r="30" spans="2:133" ht="11.25" customHeight="1">
      <c r="B30" s="618" t="s">
        <v>303</v>
      </c>
      <c r="C30" s="619"/>
      <c r="D30" s="619"/>
      <c r="E30" s="619"/>
      <c r="F30" s="619"/>
      <c r="G30" s="619"/>
      <c r="H30" s="619"/>
      <c r="I30" s="619"/>
      <c r="J30" s="619"/>
      <c r="K30" s="619"/>
      <c r="L30" s="619"/>
      <c r="M30" s="619"/>
      <c r="N30" s="619"/>
      <c r="O30" s="619"/>
      <c r="P30" s="619"/>
      <c r="Q30" s="620"/>
      <c r="R30" s="621">
        <v>4232597</v>
      </c>
      <c r="S30" s="622"/>
      <c r="T30" s="622"/>
      <c r="U30" s="622"/>
      <c r="V30" s="622"/>
      <c r="W30" s="622"/>
      <c r="X30" s="622"/>
      <c r="Y30" s="623"/>
      <c r="Z30" s="659">
        <v>17.7</v>
      </c>
      <c r="AA30" s="659"/>
      <c r="AB30" s="659"/>
      <c r="AC30" s="659"/>
      <c r="AD30" s="660" t="s">
        <v>230</v>
      </c>
      <c r="AE30" s="660"/>
      <c r="AF30" s="660"/>
      <c r="AG30" s="660"/>
      <c r="AH30" s="660"/>
      <c r="AI30" s="660"/>
      <c r="AJ30" s="660"/>
      <c r="AK30" s="660"/>
      <c r="AL30" s="624" t="s">
        <v>230</v>
      </c>
      <c r="AM30" s="625"/>
      <c r="AN30" s="625"/>
      <c r="AO30" s="661"/>
      <c r="AP30" s="673" t="s">
        <v>218</v>
      </c>
      <c r="AQ30" s="674"/>
      <c r="AR30" s="674"/>
      <c r="AS30" s="674"/>
      <c r="AT30" s="674"/>
      <c r="AU30" s="674"/>
      <c r="AV30" s="674"/>
      <c r="AW30" s="674"/>
      <c r="AX30" s="674"/>
      <c r="AY30" s="674"/>
      <c r="AZ30" s="674"/>
      <c r="BA30" s="674"/>
      <c r="BB30" s="674"/>
      <c r="BC30" s="674"/>
      <c r="BD30" s="674"/>
      <c r="BE30" s="674"/>
      <c r="BF30" s="675"/>
      <c r="BG30" s="673" t="s">
        <v>304</v>
      </c>
      <c r="BH30" s="691"/>
      <c r="BI30" s="691"/>
      <c r="BJ30" s="691"/>
      <c r="BK30" s="691"/>
      <c r="BL30" s="691"/>
      <c r="BM30" s="691"/>
      <c r="BN30" s="691"/>
      <c r="BO30" s="691"/>
      <c r="BP30" s="691"/>
      <c r="BQ30" s="692"/>
      <c r="BR30" s="673" t="s">
        <v>305</v>
      </c>
      <c r="BS30" s="691"/>
      <c r="BT30" s="691"/>
      <c r="BU30" s="691"/>
      <c r="BV30" s="691"/>
      <c r="BW30" s="691"/>
      <c r="BX30" s="691"/>
      <c r="BY30" s="691"/>
      <c r="BZ30" s="691"/>
      <c r="CA30" s="691"/>
      <c r="CB30" s="692"/>
      <c r="CD30" s="642"/>
      <c r="CE30" s="643"/>
      <c r="CF30" s="618" t="s">
        <v>306</v>
      </c>
      <c r="CG30" s="619"/>
      <c r="CH30" s="619"/>
      <c r="CI30" s="619"/>
      <c r="CJ30" s="619"/>
      <c r="CK30" s="619"/>
      <c r="CL30" s="619"/>
      <c r="CM30" s="619"/>
      <c r="CN30" s="619"/>
      <c r="CO30" s="619"/>
      <c r="CP30" s="619"/>
      <c r="CQ30" s="620"/>
      <c r="CR30" s="621">
        <v>2786331</v>
      </c>
      <c r="CS30" s="622"/>
      <c r="CT30" s="622"/>
      <c r="CU30" s="622"/>
      <c r="CV30" s="622"/>
      <c r="CW30" s="622"/>
      <c r="CX30" s="622"/>
      <c r="CY30" s="623"/>
      <c r="CZ30" s="624">
        <v>11.9</v>
      </c>
      <c r="DA30" s="636"/>
      <c r="DB30" s="636"/>
      <c r="DC30" s="637"/>
      <c r="DD30" s="627">
        <v>2742026</v>
      </c>
      <c r="DE30" s="622"/>
      <c r="DF30" s="622"/>
      <c r="DG30" s="622"/>
      <c r="DH30" s="622"/>
      <c r="DI30" s="622"/>
      <c r="DJ30" s="622"/>
      <c r="DK30" s="623"/>
      <c r="DL30" s="627">
        <v>2742026</v>
      </c>
      <c r="DM30" s="622"/>
      <c r="DN30" s="622"/>
      <c r="DO30" s="622"/>
      <c r="DP30" s="622"/>
      <c r="DQ30" s="622"/>
      <c r="DR30" s="622"/>
      <c r="DS30" s="622"/>
      <c r="DT30" s="622"/>
      <c r="DU30" s="622"/>
      <c r="DV30" s="623"/>
      <c r="DW30" s="624">
        <v>22.5</v>
      </c>
      <c r="DX30" s="636"/>
      <c r="DY30" s="636"/>
      <c r="DZ30" s="636"/>
      <c r="EA30" s="636"/>
      <c r="EB30" s="636"/>
      <c r="EC30" s="648"/>
    </row>
    <row r="31" spans="2:133" ht="11.25" customHeight="1">
      <c r="B31" s="688" t="s">
        <v>307</v>
      </c>
      <c r="C31" s="689"/>
      <c r="D31" s="689"/>
      <c r="E31" s="689"/>
      <c r="F31" s="689"/>
      <c r="G31" s="689"/>
      <c r="H31" s="689"/>
      <c r="I31" s="689"/>
      <c r="J31" s="689"/>
      <c r="K31" s="689"/>
      <c r="L31" s="689"/>
      <c r="M31" s="689"/>
      <c r="N31" s="689"/>
      <c r="O31" s="689"/>
      <c r="P31" s="689"/>
      <c r="Q31" s="690"/>
      <c r="R31" s="621" t="s">
        <v>230</v>
      </c>
      <c r="S31" s="622"/>
      <c r="T31" s="622"/>
      <c r="U31" s="622"/>
      <c r="V31" s="622"/>
      <c r="W31" s="622"/>
      <c r="X31" s="622"/>
      <c r="Y31" s="623"/>
      <c r="Z31" s="659" t="s">
        <v>230</v>
      </c>
      <c r="AA31" s="659"/>
      <c r="AB31" s="659"/>
      <c r="AC31" s="659"/>
      <c r="AD31" s="660" t="s">
        <v>230</v>
      </c>
      <c r="AE31" s="660"/>
      <c r="AF31" s="660"/>
      <c r="AG31" s="660"/>
      <c r="AH31" s="660"/>
      <c r="AI31" s="660"/>
      <c r="AJ31" s="660"/>
      <c r="AK31" s="660"/>
      <c r="AL31" s="624" t="s">
        <v>230</v>
      </c>
      <c r="AM31" s="625"/>
      <c r="AN31" s="625"/>
      <c r="AO31" s="661"/>
      <c r="AP31" s="693" t="s">
        <v>308</v>
      </c>
      <c r="AQ31" s="694"/>
      <c r="AR31" s="694"/>
      <c r="AS31" s="694"/>
      <c r="AT31" s="695" t="s">
        <v>309</v>
      </c>
      <c r="AU31" s="156"/>
      <c r="AV31" s="156"/>
      <c r="AW31" s="156"/>
      <c r="AX31" s="679" t="s">
        <v>183</v>
      </c>
      <c r="AY31" s="680"/>
      <c r="AZ31" s="680"/>
      <c r="BA31" s="680"/>
      <c r="BB31" s="680"/>
      <c r="BC31" s="680"/>
      <c r="BD31" s="680"/>
      <c r="BE31" s="680"/>
      <c r="BF31" s="681"/>
      <c r="BG31" s="683">
        <v>99.1</v>
      </c>
      <c r="BH31" s="684"/>
      <c r="BI31" s="684"/>
      <c r="BJ31" s="684"/>
      <c r="BK31" s="684"/>
      <c r="BL31" s="684"/>
      <c r="BM31" s="685">
        <v>96.4</v>
      </c>
      <c r="BN31" s="684"/>
      <c r="BO31" s="684"/>
      <c r="BP31" s="684"/>
      <c r="BQ31" s="686"/>
      <c r="BR31" s="683">
        <v>99.1</v>
      </c>
      <c r="BS31" s="684"/>
      <c r="BT31" s="684"/>
      <c r="BU31" s="684"/>
      <c r="BV31" s="684"/>
      <c r="BW31" s="684"/>
      <c r="BX31" s="685">
        <v>95.8</v>
      </c>
      <c r="BY31" s="684"/>
      <c r="BZ31" s="684"/>
      <c r="CA31" s="684"/>
      <c r="CB31" s="686"/>
      <c r="CD31" s="642"/>
      <c r="CE31" s="643"/>
      <c r="CF31" s="618" t="s">
        <v>310</v>
      </c>
      <c r="CG31" s="619"/>
      <c r="CH31" s="619"/>
      <c r="CI31" s="619"/>
      <c r="CJ31" s="619"/>
      <c r="CK31" s="619"/>
      <c r="CL31" s="619"/>
      <c r="CM31" s="619"/>
      <c r="CN31" s="619"/>
      <c r="CO31" s="619"/>
      <c r="CP31" s="619"/>
      <c r="CQ31" s="620"/>
      <c r="CR31" s="621">
        <v>65595</v>
      </c>
      <c r="CS31" s="634"/>
      <c r="CT31" s="634"/>
      <c r="CU31" s="634"/>
      <c r="CV31" s="634"/>
      <c r="CW31" s="634"/>
      <c r="CX31" s="634"/>
      <c r="CY31" s="635"/>
      <c r="CZ31" s="624">
        <v>0.3</v>
      </c>
      <c r="DA31" s="636"/>
      <c r="DB31" s="636"/>
      <c r="DC31" s="637"/>
      <c r="DD31" s="627">
        <v>65595</v>
      </c>
      <c r="DE31" s="634"/>
      <c r="DF31" s="634"/>
      <c r="DG31" s="634"/>
      <c r="DH31" s="634"/>
      <c r="DI31" s="634"/>
      <c r="DJ31" s="634"/>
      <c r="DK31" s="635"/>
      <c r="DL31" s="627">
        <v>65595</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311</v>
      </c>
      <c r="C32" s="619"/>
      <c r="D32" s="619"/>
      <c r="E32" s="619"/>
      <c r="F32" s="619"/>
      <c r="G32" s="619"/>
      <c r="H32" s="619"/>
      <c r="I32" s="619"/>
      <c r="J32" s="619"/>
      <c r="K32" s="619"/>
      <c r="L32" s="619"/>
      <c r="M32" s="619"/>
      <c r="N32" s="619"/>
      <c r="O32" s="619"/>
      <c r="P32" s="619"/>
      <c r="Q32" s="620"/>
      <c r="R32" s="621">
        <v>2616228</v>
      </c>
      <c r="S32" s="622"/>
      <c r="T32" s="622"/>
      <c r="U32" s="622"/>
      <c r="V32" s="622"/>
      <c r="W32" s="622"/>
      <c r="X32" s="622"/>
      <c r="Y32" s="623"/>
      <c r="Z32" s="659">
        <v>10.9</v>
      </c>
      <c r="AA32" s="659"/>
      <c r="AB32" s="659"/>
      <c r="AC32" s="659"/>
      <c r="AD32" s="660" t="s">
        <v>230</v>
      </c>
      <c r="AE32" s="660"/>
      <c r="AF32" s="660"/>
      <c r="AG32" s="660"/>
      <c r="AH32" s="660"/>
      <c r="AI32" s="660"/>
      <c r="AJ32" s="660"/>
      <c r="AK32" s="660"/>
      <c r="AL32" s="624" t="s">
        <v>230</v>
      </c>
      <c r="AM32" s="625"/>
      <c r="AN32" s="625"/>
      <c r="AO32" s="661"/>
      <c r="AP32" s="662"/>
      <c r="AQ32" s="663"/>
      <c r="AR32" s="663"/>
      <c r="AS32" s="663"/>
      <c r="AT32" s="696"/>
      <c r="AU32" s="152" t="s">
        <v>312</v>
      </c>
      <c r="AX32" s="618" t="s">
        <v>313</v>
      </c>
      <c r="AY32" s="619"/>
      <c r="AZ32" s="619"/>
      <c r="BA32" s="619"/>
      <c r="BB32" s="619"/>
      <c r="BC32" s="619"/>
      <c r="BD32" s="619"/>
      <c r="BE32" s="619"/>
      <c r="BF32" s="620"/>
      <c r="BG32" s="687">
        <v>99.2</v>
      </c>
      <c r="BH32" s="634"/>
      <c r="BI32" s="634"/>
      <c r="BJ32" s="634"/>
      <c r="BK32" s="634"/>
      <c r="BL32" s="634"/>
      <c r="BM32" s="625">
        <v>96.9</v>
      </c>
      <c r="BN32" s="634"/>
      <c r="BO32" s="634"/>
      <c r="BP32" s="634"/>
      <c r="BQ32" s="657"/>
      <c r="BR32" s="687">
        <v>99.2</v>
      </c>
      <c r="BS32" s="634"/>
      <c r="BT32" s="634"/>
      <c r="BU32" s="634"/>
      <c r="BV32" s="634"/>
      <c r="BW32" s="634"/>
      <c r="BX32" s="625">
        <v>96.6</v>
      </c>
      <c r="BY32" s="634"/>
      <c r="BZ32" s="634"/>
      <c r="CA32" s="634"/>
      <c r="CB32" s="657"/>
      <c r="CD32" s="644"/>
      <c r="CE32" s="645"/>
      <c r="CF32" s="618" t="s">
        <v>314</v>
      </c>
      <c r="CG32" s="619"/>
      <c r="CH32" s="619"/>
      <c r="CI32" s="619"/>
      <c r="CJ32" s="619"/>
      <c r="CK32" s="619"/>
      <c r="CL32" s="619"/>
      <c r="CM32" s="619"/>
      <c r="CN32" s="619"/>
      <c r="CO32" s="619"/>
      <c r="CP32" s="619"/>
      <c r="CQ32" s="620"/>
      <c r="CR32" s="621" t="s">
        <v>230</v>
      </c>
      <c r="CS32" s="622"/>
      <c r="CT32" s="622"/>
      <c r="CU32" s="622"/>
      <c r="CV32" s="622"/>
      <c r="CW32" s="622"/>
      <c r="CX32" s="622"/>
      <c r="CY32" s="623"/>
      <c r="CZ32" s="624" t="s">
        <v>230</v>
      </c>
      <c r="DA32" s="636"/>
      <c r="DB32" s="636"/>
      <c r="DC32" s="637"/>
      <c r="DD32" s="627" t="s">
        <v>230</v>
      </c>
      <c r="DE32" s="622"/>
      <c r="DF32" s="622"/>
      <c r="DG32" s="622"/>
      <c r="DH32" s="622"/>
      <c r="DI32" s="622"/>
      <c r="DJ32" s="622"/>
      <c r="DK32" s="623"/>
      <c r="DL32" s="627" t="s">
        <v>230</v>
      </c>
      <c r="DM32" s="622"/>
      <c r="DN32" s="622"/>
      <c r="DO32" s="622"/>
      <c r="DP32" s="622"/>
      <c r="DQ32" s="622"/>
      <c r="DR32" s="622"/>
      <c r="DS32" s="622"/>
      <c r="DT32" s="622"/>
      <c r="DU32" s="622"/>
      <c r="DV32" s="623"/>
      <c r="DW32" s="624" t="s">
        <v>230</v>
      </c>
      <c r="DX32" s="636"/>
      <c r="DY32" s="636"/>
      <c r="DZ32" s="636"/>
      <c r="EA32" s="636"/>
      <c r="EB32" s="636"/>
      <c r="EC32" s="648"/>
    </row>
    <row r="33" spans="2:133" ht="11.25" customHeight="1">
      <c r="B33" s="618" t="s">
        <v>315</v>
      </c>
      <c r="C33" s="619"/>
      <c r="D33" s="619"/>
      <c r="E33" s="619"/>
      <c r="F33" s="619"/>
      <c r="G33" s="619"/>
      <c r="H33" s="619"/>
      <c r="I33" s="619"/>
      <c r="J33" s="619"/>
      <c r="K33" s="619"/>
      <c r="L33" s="619"/>
      <c r="M33" s="619"/>
      <c r="N33" s="619"/>
      <c r="O33" s="619"/>
      <c r="P33" s="619"/>
      <c r="Q33" s="620"/>
      <c r="R33" s="621">
        <v>93272</v>
      </c>
      <c r="S33" s="622"/>
      <c r="T33" s="622"/>
      <c r="U33" s="622"/>
      <c r="V33" s="622"/>
      <c r="W33" s="622"/>
      <c r="X33" s="622"/>
      <c r="Y33" s="623"/>
      <c r="Z33" s="659">
        <v>0.4</v>
      </c>
      <c r="AA33" s="659"/>
      <c r="AB33" s="659"/>
      <c r="AC33" s="659"/>
      <c r="AD33" s="660" t="s">
        <v>230</v>
      </c>
      <c r="AE33" s="660"/>
      <c r="AF33" s="660"/>
      <c r="AG33" s="660"/>
      <c r="AH33" s="660"/>
      <c r="AI33" s="660"/>
      <c r="AJ33" s="660"/>
      <c r="AK33" s="660"/>
      <c r="AL33" s="624" t="s">
        <v>230</v>
      </c>
      <c r="AM33" s="625"/>
      <c r="AN33" s="625"/>
      <c r="AO33" s="661"/>
      <c r="AP33" s="664"/>
      <c r="AQ33" s="665"/>
      <c r="AR33" s="665"/>
      <c r="AS33" s="665"/>
      <c r="AT33" s="697"/>
      <c r="AU33" s="157"/>
      <c r="AV33" s="157"/>
      <c r="AW33" s="157"/>
      <c r="AX33" s="602" t="s">
        <v>316</v>
      </c>
      <c r="AY33" s="603"/>
      <c r="AZ33" s="603"/>
      <c r="BA33" s="603"/>
      <c r="BB33" s="603"/>
      <c r="BC33" s="603"/>
      <c r="BD33" s="603"/>
      <c r="BE33" s="603"/>
      <c r="BF33" s="604"/>
      <c r="BG33" s="682">
        <v>99</v>
      </c>
      <c r="BH33" s="606"/>
      <c r="BI33" s="606"/>
      <c r="BJ33" s="606"/>
      <c r="BK33" s="606"/>
      <c r="BL33" s="606"/>
      <c r="BM33" s="652">
        <v>95.8</v>
      </c>
      <c r="BN33" s="606"/>
      <c r="BO33" s="606"/>
      <c r="BP33" s="606"/>
      <c r="BQ33" s="669"/>
      <c r="BR33" s="682">
        <v>99.1</v>
      </c>
      <c r="BS33" s="606"/>
      <c r="BT33" s="606"/>
      <c r="BU33" s="606"/>
      <c r="BV33" s="606"/>
      <c r="BW33" s="606"/>
      <c r="BX33" s="652">
        <v>94.9</v>
      </c>
      <c r="BY33" s="606"/>
      <c r="BZ33" s="606"/>
      <c r="CA33" s="606"/>
      <c r="CB33" s="669"/>
      <c r="CD33" s="618" t="s">
        <v>317</v>
      </c>
      <c r="CE33" s="619"/>
      <c r="CF33" s="619"/>
      <c r="CG33" s="619"/>
      <c r="CH33" s="619"/>
      <c r="CI33" s="619"/>
      <c r="CJ33" s="619"/>
      <c r="CK33" s="619"/>
      <c r="CL33" s="619"/>
      <c r="CM33" s="619"/>
      <c r="CN33" s="619"/>
      <c r="CO33" s="619"/>
      <c r="CP33" s="619"/>
      <c r="CQ33" s="620"/>
      <c r="CR33" s="621">
        <v>8785028</v>
      </c>
      <c r="CS33" s="634"/>
      <c r="CT33" s="634"/>
      <c r="CU33" s="634"/>
      <c r="CV33" s="634"/>
      <c r="CW33" s="634"/>
      <c r="CX33" s="634"/>
      <c r="CY33" s="635"/>
      <c r="CZ33" s="624">
        <v>37.5</v>
      </c>
      <c r="DA33" s="636"/>
      <c r="DB33" s="636"/>
      <c r="DC33" s="637"/>
      <c r="DD33" s="627">
        <v>6210778</v>
      </c>
      <c r="DE33" s="634"/>
      <c r="DF33" s="634"/>
      <c r="DG33" s="634"/>
      <c r="DH33" s="634"/>
      <c r="DI33" s="634"/>
      <c r="DJ33" s="634"/>
      <c r="DK33" s="635"/>
      <c r="DL33" s="627">
        <v>4129515</v>
      </c>
      <c r="DM33" s="634"/>
      <c r="DN33" s="634"/>
      <c r="DO33" s="634"/>
      <c r="DP33" s="634"/>
      <c r="DQ33" s="634"/>
      <c r="DR33" s="634"/>
      <c r="DS33" s="634"/>
      <c r="DT33" s="634"/>
      <c r="DU33" s="634"/>
      <c r="DV33" s="635"/>
      <c r="DW33" s="624">
        <v>33.9</v>
      </c>
      <c r="DX33" s="636"/>
      <c r="DY33" s="636"/>
      <c r="DZ33" s="636"/>
      <c r="EA33" s="636"/>
      <c r="EB33" s="636"/>
      <c r="EC33" s="648"/>
    </row>
    <row r="34" spans="2:133" ht="11.25" customHeight="1">
      <c r="B34" s="618" t="s">
        <v>318</v>
      </c>
      <c r="C34" s="619"/>
      <c r="D34" s="619"/>
      <c r="E34" s="619"/>
      <c r="F34" s="619"/>
      <c r="G34" s="619"/>
      <c r="H34" s="619"/>
      <c r="I34" s="619"/>
      <c r="J34" s="619"/>
      <c r="K34" s="619"/>
      <c r="L34" s="619"/>
      <c r="M34" s="619"/>
      <c r="N34" s="619"/>
      <c r="O34" s="619"/>
      <c r="P34" s="619"/>
      <c r="Q34" s="620"/>
      <c r="R34" s="621">
        <v>700495</v>
      </c>
      <c r="S34" s="622"/>
      <c r="T34" s="622"/>
      <c r="U34" s="622"/>
      <c r="V34" s="622"/>
      <c r="W34" s="622"/>
      <c r="X34" s="622"/>
      <c r="Y34" s="623"/>
      <c r="Z34" s="659">
        <v>2.9</v>
      </c>
      <c r="AA34" s="659"/>
      <c r="AB34" s="659"/>
      <c r="AC34" s="659"/>
      <c r="AD34" s="660" t="s">
        <v>230</v>
      </c>
      <c r="AE34" s="660"/>
      <c r="AF34" s="660"/>
      <c r="AG34" s="660"/>
      <c r="AH34" s="660"/>
      <c r="AI34" s="660"/>
      <c r="AJ34" s="660"/>
      <c r="AK34" s="660"/>
      <c r="AL34" s="624" t="s">
        <v>230</v>
      </c>
      <c r="AM34" s="625"/>
      <c r="AN34" s="625"/>
      <c r="AO34" s="661"/>
      <c r="AP34" s="158"/>
      <c r="AQ34" s="159"/>
      <c r="AS34" s="156"/>
      <c r="AT34" s="156"/>
      <c r="AU34" s="156"/>
      <c r="AV34" s="156"/>
      <c r="AW34" s="156"/>
      <c r="AX34" s="156"/>
      <c r="AY34" s="156"/>
      <c r="AZ34" s="156"/>
      <c r="BA34" s="156"/>
      <c r="BB34" s="156"/>
      <c r="BC34" s="156"/>
      <c r="BD34" s="156"/>
      <c r="BE34" s="156"/>
      <c r="BF34" s="156"/>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D34" s="618" t="s">
        <v>319</v>
      </c>
      <c r="CE34" s="619"/>
      <c r="CF34" s="619"/>
      <c r="CG34" s="619"/>
      <c r="CH34" s="619"/>
      <c r="CI34" s="619"/>
      <c r="CJ34" s="619"/>
      <c r="CK34" s="619"/>
      <c r="CL34" s="619"/>
      <c r="CM34" s="619"/>
      <c r="CN34" s="619"/>
      <c r="CO34" s="619"/>
      <c r="CP34" s="619"/>
      <c r="CQ34" s="620"/>
      <c r="CR34" s="621">
        <v>3336562</v>
      </c>
      <c r="CS34" s="622"/>
      <c r="CT34" s="622"/>
      <c r="CU34" s="622"/>
      <c r="CV34" s="622"/>
      <c r="CW34" s="622"/>
      <c r="CX34" s="622"/>
      <c r="CY34" s="623"/>
      <c r="CZ34" s="624">
        <v>14.2</v>
      </c>
      <c r="DA34" s="636"/>
      <c r="DB34" s="636"/>
      <c r="DC34" s="637"/>
      <c r="DD34" s="627">
        <v>2292134</v>
      </c>
      <c r="DE34" s="622"/>
      <c r="DF34" s="622"/>
      <c r="DG34" s="622"/>
      <c r="DH34" s="622"/>
      <c r="DI34" s="622"/>
      <c r="DJ34" s="622"/>
      <c r="DK34" s="623"/>
      <c r="DL34" s="627">
        <v>1671021</v>
      </c>
      <c r="DM34" s="622"/>
      <c r="DN34" s="622"/>
      <c r="DO34" s="622"/>
      <c r="DP34" s="622"/>
      <c r="DQ34" s="622"/>
      <c r="DR34" s="622"/>
      <c r="DS34" s="622"/>
      <c r="DT34" s="622"/>
      <c r="DU34" s="622"/>
      <c r="DV34" s="623"/>
      <c r="DW34" s="624">
        <v>13.7</v>
      </c>
      <c r="DX34" s="636"/>
      <c r="DY34" s="636"/>
      <c r="DZ34" s="636"/>
      <c r="EA34" s="636"/>
      <c r="EB34" s="636"/>
      <c r="EC34" s="648"/>
    </row>
    <row r="35" spans="2:133" ht="11.25" customHeight="1">
      <c r="B35" s="618" t="s">
        <v>320</v>
      </c>
      <c r="C35" s="619"/>
      <c r="D35" s="619"/>
      <c r="E35" s="619"/>
      <c r="F35" s="619"/>
      <c r="G35" s="619"/>
      <c r="H35" s="619"/>
      <c r="I35" s="619"/>
      <c r="J35" s="619"/>
      <c r="K35" s="619"/>
      <c r="L35" s="619"/>
      <c r="M35" s="619"/>
      <c r="N35" s="619"/>
      <c r="O35" s="619"/>
      <c r="P35" s="619"/>
      <c r="Q35" s="620"/>
      <c r="R35" s="621">
        <v>249582</v>
      </c>
      <c r="S35" s="622"/>
      <c r="T35" s="622"/>
      <c r="U35" s="622"/>
      <c r="V35" s="622"/>
      <c r="W35" s="622"/>
      <c r="X35" s="622"/>
      <c r="Y35" s="623"/>
      <c r="Z35" s="659">
        <v>1</v>
      </c>
      <c r="AA35" s="659"/>
      <c r="AB35" s="659"/>
      <c r="AC35" s="659"/>
      <c r="AD35" s="660" t="s">
        <v>230</v>
      </c>
      <c r="AE35" s="660"/>
      <c r="AF35" s="660"/>
      <c r="AG35" s="660"/>
      <c r="AH35" s="660"/>
      <c r="AI35" s="660"/>
      <c r="AJ35" s="660"/>
      <c r="AK35" s="660"/>
      <c r="AL35" s="624" t="s">
        <v>230</v>
      </c>
      <c r="AM35" s="625"/>
      <c r="AN35" s="625"/>
      <c r="AO35" s="661"/>
      <c r="AP35" s="160"/>
      <c r="AQ35" s="673" t="s">
        <v>321</v>
      </c>
      <c r="AR35" s="674"/>
      <c r="AS35" s="674"/>
      <c r="AT35" s="674"/>
      <c r="AU35" s="674"/>
      <c r="AV35" s="674"/>
      <c r="AW35" s="674"/>
      <c r="AX35" s="674"/>
      <c r="AY35" s="674"/>
      <c r="AZ35" s="674"/>
      <c r="BA35" s="674"/>
      <c r="BB35" s="674"/>
      <c r="BC35" s="674"/>
      <c r="BD35" s="674"/>
      <c r="BE35" s="674"/>
      <c r="BF35" s="675"/>
      <c r="BG35" s="673" t="s">
        <v>322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323</v>
      </c>
      <c r="CE35" s="619"/>
      <c r="CF35" s="619"/>
      <c r="CG35" s="619"/>
      <c r="CH35" s="619"/>
      <c r="CI35" s="619"/>
      <c r="CJ35" s="619"/>
      <c r="CK35" s="619"/>
      <c r="CL35" s="619"/>
      <c r="CM35" s="619"/>
      <c r="CN35" s="619"/>
      <c r="CO35" s="619"/>
      <c r="CP35" s="619"/>
      <c r="CQ35" s="620"/>
      <c r="CR35" s="621">
        <v>59180</v>
      </c>
      <c r="CS35" s="634"/>
      <c r="CT35" s="634"/>
      <c r="CU35" s="634"/>
      <c r="CV35" s="634"/>
      <c r="CW35" s="634"/>
      <c r="CX35" s="634"/>
      <c r="CY35" s="635"/>
      <c r="CZ35" s="624">
        <v>0.3</v>
      </c>
      <c r="DA35" s="636"/>
      <c r="DB35" s="636"/>
      <c r="DC35" s="637"/>
      <c r="DD35" s="627">
        <v>44812</v>
      </c>
      <c r="DE35" s="634"/>
      <c r="DF35" s="634"/>
      <c r="DG35" s="634"/>
      <c r="DH35" s="634"/>
      <c r="DI35" s="634"/>
      <c r="DJ35" s="634"/>
      <c r="DK35" s="635"/>
      <c r="DL35" s="627">
        <v>42167</v>
      </c>
      <c r="DM35" s="634"/>
      <c r="DN35" s="634"/>
      <c r="DO35" s="634"/>
      <c r="DP35" s="634"/>
      <c r="DQ35" s="634"/>
      <c r="DR35" s="634"/>
      <c r="DS35" s="634"/>
      <c r="DT35" s="634"/>
      <c r="DU35" s="634"/>
      <c r="DV35" s="635"/>
      <c r="DW35" s="624">
        <v>0.3</v>
      </c>
      <c r="DX35" s="636"/>
      <c r="DY35" s="636"/>
      <c r="DZ35" s="636"/>
      <c r="EA35" s="636"/>
      <c r="EB35" s="636"/>
      <c r="EC35" s="648"/>
    </row>
    <row r="36" spans="2:133" ht="11.25" customHeight="1">
      <c r="B36" s="618" t="s">
        <v>324</v>
      </c>
      <c r="C36" s="619"/>
      <c r="D36" s="619"/>
      <c r="E36" s="619"/>
      <c r="F36" s="619"/>
      <c r="G36" s="619"/>
      <c r="H36" s="619"/>
      <c r="I36" s="619"/>
      <c r="J36" s="619"/>
      <c r="K36" s="619"/>
      <c r="L36" s="619"/>
      <c r="M36" s="619"/>
      <c r="N36" s="619"/>
      <c r="O36" s="619"/>
      <c r="P36" s="619"/>
      <c r="Q36" s="620"/>
      <c r="R36" s="621">
        <v>466739</v>
      </c>
      <c r="S36" s="622"/>
      <c r="T36" s="622"/>
      <c r="U36" s="622"/>
      <c r="V36" s="622"/>
      <c r="W36" s="622"/>
      <c r="X36" s="622"/>
      <c r="Y36" s="623"/>
      <c r="Z36" s="659">
        <v>2</v>
      </c>
      <c r="AA36" s="659"/>
      <c r="AB36" s="659"/>
      <c r="AC36" s="659"/>
      <c r="AD36" s="660" t="s">
        <v>230</v>
      </c>
      <c r="AE36" s="660"/>
      <c r="AF36" s="660"/>
      <c r="AG36" s="660"/>
      <c r="AH36" s="660"/>
      <c r="AI36" s="660"/>
      <c r="AJ36" s="660"/>
      <c r="AK36" s="660"/>
      <c r="AL36" s="624" t="s">
        <v>230</v>
      </c>
      <c r="AM36" s="625"/>
      <c r="AN36" s="625"/>
      <c r="AO36" s="661"/>
      <c r="AP36" s="160"/>
      <c r="AQ36" s="670" t="s">
        <v>325</v>
      </c>
      <c r="AR36" s="671"/>
      <c r="AS36" s="671"/>
      <c r="AT36" s="671"/>
      <c r="AU36" s="671"/>
      <c r="AV36" s="671"/>
      <c r="AW36" s="671"/>
      <c r="AX36" s="671"/>
      <c r="AY36" s="672"/>
      <c r="AZ36" s="676">
        <v>2963459</v>
      </c>
      <c r="BA36" s="677"/>
      <c r="BB36" s="677"/>
      <c r="BC36" s="677"/>
      <c r="BD36" s="677"/>
      <c r="BE36" s="677"/>
      <c r="BF36" s="678"/>
      <c r="BG36" s="679" t="s">
        <v>326</v>
      </c>
      <c r="BH36" s="680"/>
      <c r="BI36" s="680"/>
      <c r="BJ36" s="680"/>
      <c r="BK36" s="680"/>
      <c r="BL36" s="680"/>
      <c r="BM36" s="680"/>
      <c r="BN36" s="680"/>
      <c r="BO36" s="680"/>
      <c r="BP36" s="680"/>
      <c r="BQ36" s="680"/>
      <c r="BR36" s="680"/>
      <c r="BS36" s="680"/>
      <c r="BT36" s="680"/>
      <c r="BU36" s="681"/>
      <c r="BV36" s="676">
        <v>361003</v>
      </c>
      <c r="BW36" s="677"/>
      <c r="BX36" s="677"/>
      <c r="BY36" s="677"/>
      <c r="BZ36" s="677"/>
      <c r="CA36" s="677"/>
      <c r="CB36" s="678"/>
      <c r="CD36" s="618" t="s">
        <v>327</v>
      </c>
      <c r="CE36" s="619"/>
      <c r="CF36" s="619"/>
      <c r="CG36" s="619"/>
      <c r="CH36" s="619"/>
      <c r="CI36" s="619"/>
      <c r="CJ36" s="619"/>
      <c r="CK36" s="619"/>
      <c r="CL36" s="619"/>
      <c r="CM36" s="619"/>
      <c r="CN36" s="619"/>
      <c r="CO36" s="619"/>
      <c r="CP36" s="619"/>
      <c r="CQ36" s="620"/>
      <c r="CR36" s="621">
        <v>2655123</v>
      </c>
      <c r="CS36" s="622"/>
      <c r="CT36" s="622"/>
      <c r="CU36" s="622"/>
      <c r="CV36" s="622"/>
      <c r="CW36" s="622"/>
      <c r="CX36" s="622"/>
      <c r="CY36" s="623"/>
      <c r="CZ36" s="624">
        <v>11.3</v>
      </c>
      <c r="DA36" s="636"/>
      <c r="DB36" s="636"/>
      <c r="DC36" s="637"/>
      <c r="DD36" s="627">
        <v>1831129</v>
      </c>
      <c r="DE36" s="622"/>
      <c r="DF36" s="622"/>
      <c r="DG36" s="622"/>
      <c r="DH36" s="622"/>
      <c r="DI36" s="622"/>
      <c r="DJ36" s="622"/>
      <c r="DK36" s="623"/>
      <c r="DL36" s="627">
        <v>853975</v>
      </c>
      <c r="DM36" s="622"/>
      <c r="DN36" s="622"/>
      <c r="DO36" s="622"/>
      <c r="DP36" s="622"/>
      <c r="DQ36" s="622"/>
      <c r="DR36" s="622"/>
      <c r="DS36" s="622"/>
      <c r="DT36" s="622"/>
      <c r="DU36" s="622"/>
      <c r="DV36" s="623"/>
      <c r="DW36" s="624">
        <v>7</v>
      </c>
      <c r="DX36" s="636"/>
      <c r="DY36" s="636"/>
      <c r="DZ36" s="636"/>
      <c r="EA36" s="636"/>
      <c r="EB36" s="636"/>
      <c r="EC36" s="648"/>
    </row>
    <row r="37" spans="2:133" ht="11.25" customHeight="1">
      <c r="B37" s="618" t="s">
        <v>328</v>
      </c>
      <c r="C37" s="619"/>
      <c r="D37" s="619"/>
      <c r="E37" s="619"/>
      <c r="F37" s="619"/>
      <c r="G37" s="619"/>
      <c r="H37" s="619"/>
      <c r="I37" s="619"/>
      <c r="J37" s="619"/>
      <c r="K37" s="619"/>
      <c r="L37" s="619"/>
      <c r="M37" s="619"/>
      <c r="N37" s="619"/>
      <c r="O37" s="619"/>
      <c r="P37" s="619"/>
      <c r="Q37" s="620"/>
      <c r="R37" s="621">
        <v>276872</v>
      </c>
      <c r="S37" s="622"/>
      <c r="T37" s="622"/>
      <c r="U37" s="622"/>
      <c r="V37" s="622"/>
      <c r="W37" s="622"/>
      <c r="X37" s="622"/>
      <c r="Y37" s="623"/>
      <c r="Z37" s="659">
        <v>1.2</v>
      </c>
      <c r="AA37" s="659"/>
      <c r="AB37" s="659"/>
      <c r="AC37" s="659"/>
      <c r="AD37" s="660">
        <v>1111</v>
      </c>
      <c r="AE37" s="660"/>
      <c r="AF37" s="660"/>
      <c r="AG37" s="660"/>
      <c r="AH37" s="660"/>
      <c r="AI37" s="660"/>
      <c r="AJ37" s="660"/>
      <c r="AK37" s="660"/>
      <c r="AL37" s="624">
        <v>0</v>
      </c>
      <c r="AM37" s="625"/>
      <c r="AN37" s="625"/>
      <c r="AO37" s="661"/>
      <c r="AQ37" s="654" t="s">
        <v>329</v>
      </c>
      <c r="AR37" s="655"/>
      <c r="AS37" s="655"/>
      <c r="AT37" s="655"/>
      <c r="AU37" s="655"/>
      <c r="AV37" s="655"/>
      <c r="AW37" s="655"/>
      <c r="AX37" s="655"/>
      <c r="AY37" s="656"/>
      <c r="AZ37" s="621">
        <v>673097</v>
      </c>
      <c r="BA37" s="622"/>
      <c r="BB37" s="622"/>
      <c r="BC37" s="622"/>
      <c r="BD37" s="634"/>
      <c r="BE37" s="634"/>
      <c r="BF37" s="657"/>
      <c r="BG37" s="618" t="s">
        <v>330</v>
      </c>
      <c r="BH37" s="619"/>
      <c r="BI37" s="619"/>
      <c r="BJ37" s="619"/>
      <c r="BK37" s="619"/>
      <c r="BL37" s="619"/>
      <c r="BM37" s="619"/>
      <c r="BN37" s="619"/>
      <c r="BO37" s="619"/>
      <c r="BP37" s="619"/>
      <c r="BQ37" s="619"/>
      <c r="BR37" s="619"/>
      <c r="BS37" s="619"/>
      <c r="BT37" s="619"/>
      <c r="BU37" s="620"/>
      <c r="BV37" s="621">
        <v>273516</v>
      </c>
      <c r="BW37" s="622"/>
      <c r="BX37" s="622"/>
      <c r="BY37" s="622"/>
      <c r="BZ37" s="622"/>
      <c r="CA37" s="622"/>
      <c r="CB37" s="658"/>
      <c r="CD37" s="618" t="s">
        <v>331</v>
      </c>
      <c r="CE37" s="619"/>
      <c r="CF37" s="619"/>
      <c r="CG37" s="619"/>
      <c r="CH37" s="619"/>
      <c r="CI37" s="619"/>
      <c r="CJ37" s="619"/>
      <c r="CK37" s="619"/>
      <c r="CL37" s="619"/>
      <c r="CM37" s="619"/>
      <c r="CN37" s="619"/>
      <c r="CO37" s="619"/>
      <c r="CP37" s="619"/>
      <c r="CQ37" s="620"/>
      <c r="CR37" s="621">
        <v>45341</v>
      </c>
      <c r="CS37" s="634"/>
      <c r="CT37" s="634"/>
      <c r="CU37" s="634"/>
      <c r="CV37" s="634"/>
      <c r="CW37" s="634"/>
      <c r="CX37" s="634"/>
      <c r="CY37" s="635"/>
      <c r="CZ37" s="624">
        <v>0.2</v>
      </c>
      <c r="DA37" s="636"/>
      <c r="DB37" s="636"/>
      <c r="DC37" s="637"/>
      <c r="DD37" s="627">
        <v>45341</v>
      </c>
      <c r="DE37" s="634"/>
      <c r="DF37" s="634"/>
      <c r="DG37" s="634"/>
      <c r="DH37" s="634"/>
      <c r="DI37" s="634"/>
      <c r="DJ37" s="634"/>
      <c r="DK37" s="635"/>
      <c r="DL37" s="627">
        <v>45341</v>
      </c>
      <c r="DM37" s="634"/>
      <c r="DN37" s="634"/>
      <c r="DO37" s="634"/>
      <c r="DP37" s="634"/>
      <c r="DQ37" s="634"/>
      <c r="DR37" s="634"/>
      <c r="DS37" s="634"/>
      <c r="DT37" s="634"/>
      <c r="DU37" s="634"/>
      <c r="DV37" s="635"/>
      <c r="DW37" s="624">
        <v>0.4</v>
      </c>
      <c r="DX37" s="636"/>
      <c r="DY37" s="636"/>
      <c r="DZ37" s="636"/>
      <c r="EA37" s="636"/>
      <c r="EB37" s="636"/>
      <c r="EC37" s="648"/>
    </row>
    <row r="38" spans="2:133" ht="11.25" customHeight="1">
      <c r="B38" s="618" t="s">
        <v>332</v>
      </c>
      <c r="C38" s="619"/>
      <c r="D38" s="619"/>
      <c r="E38" s="619"/>
      <c r="F38" s="619"/>
      <c r="G38" s="619"/>
      <c r="H38" s="619"/>
      <c r="I38" s="619"/>
      <c r="J38" s="619"/>
      <c r="K38" s="619"/>
      <c r="L38" s="619"/>
      <c r="M38" s="619"/>
      <c r="N38" s="619"/>
      <c r="O38" s="619"/>
      <c r="P38" s="619"/>
      <c r="Q38" s="620"/>
      <c r="R38" s="621">
        <v>1936725</v>
      </c>
      <c r="S38" s="622"/>
      <c r="T38" s="622"/>
      <c r="U38" s="622"/>
      <c r="V38" s="622"/>
      <c r="W38" s="622"/>
      <c r="X38" s="622"/>
      <c r="Y38" s="623"/>
      <c r="Z38" s="659">
        <v>8.1</v>
      </c>
      <c r="AA38" s="659"/>
      <c r="AB38" s="659"/>
      <c r="AC38" s="659"/>
      <c r="AD38" s="660" t="s">
        <v>230</v>
      </c>
      <c r="AE38" s="660"/>
      <c r="AF38" s="660"/>
      <c r="AG38" s="660"/>
      <c r="AH38" s="660"/>
      <c r="AI38" s="660"/>
      <c r="AJ38" s="660"/>
      <c r="AK38" s="660"/>
      <c r="AL38" s="624" t="s">
        <v>230</v>
      </c>
      <c r="AM38" s="625"/>
      <c r="AN38" s="625"/>
      <c r="AO38" s="661"/>
      <c r="AQ38" s="654" t="s">
        <v>333</v>
      </c>
      <c r="AR38" s="655"/>
      <c r="AS38" s="655"/>
      <c r="AT38" s="655"/>
      <c r="AU38" s="655"/>
      <c r="AV38" s="655"/>
      <c r="AW38" s="655"/>
      <c r="AX38" s="655"/>
      <c r="AY38" s="656"/>
      <c r="AZ38" s="621">
        <v>195963</v>
      </c>
      <c r="BA38" s="622"/>
      <c r="BB38" s="622"/>
      <c r="BC38" s="622"/>
      <c r="BD38" s="634"/>
      <c r="BE38" s="634"/>
      <c r="BF38" s="657"/>
      <c r="BG38" s="618" t="s">
        <v>334</v>
      </c>
      <c r="BH38" s="619"/>
      <c r="BI38" s="619"/>
      <c r="BJ38" s="619"/>
      <c r="BK38" s="619"/>
      <c r="BL38" s="619"/>
      <c r="BM38" s="619"/>
      <c r="BN38" s="619"/>
      <c r="BO38" s="619"/>
      <c r="BP38" s="619"/>
      <c r="BQ38" s="619"/>
      <c r="BR38" s="619"/>
      <c r="BS38" s="619"/>
      <c r="BT38" s="619"/>
      <c r="BU38" s="620"/>
      <c r="BV38" s="621">
        <v>5280</v>
      </c>
      <c r="BW38" s="622"/>
      <c r="BX38" s="622"/>
      <c r="BY38" s="622"/>
      <c r="BZ38" s="622"/>
      <c r="CA38" s="622"/>
      <c r="CB38" s="658"/>
      <c r="CD38" s="618" t="s">
        <v>335</v>
      </c>
      <c r="CE38" s="619"/>
      <c r="CF38" s="619"/>
      <c r="CG38" s="619"/>
      <c r="CH38" s="619"/>
      <c r="CI38" s="619"/>
      <c r="CJ38" s="619"/>
      <c r="CK38" s="619"/>
      <c r="CL38" s="619"/>
      <c r="CM38" s="619"/>
      <c r="CN38" s="619"/>
      <c r="CO38" s="619"/>
      <c r="CP38" s="619"/>
      <c r="CQ38" s="620"/>
      <c r="CR38" s="621">
        <v>2098399</v>
      </c>
      <c r="CS38" s="622"/>
      <c r="CT38" s="622"/>
      <c r="CU38" s="622"/>
      <c r="CV38" s="622"/>
      <c r="CW38" s="622"/>
      <c r="CX38" s="622"/>
      <c r="CY38" s="623"/>
      <c r="CZ38" s="624">
        <v>9</v>
      </c>
      <c r="DA38" s="636"/>
      <c r="DB38" s="636"/>
      <c r="DC38" s="637"/>
      <c r="DD38" s="627">
        <v>1580702</v>
      </c>
      <c r="DE38" s="622"/>
      <c r="DF38" s="622"/>
      <c r="DG38" s="622"/>
      <c r="DH38" s="622"/>
      <c r="DI38" s="622"/>
      <c r="DJ38" s="622"/>
      <c r="DK38" s="623"/>
      <c r="DL38" s="627">
        <v>1562352</v>
      </c>
      <c r="DM38" s="622"/>
      <c r="DN38" s="622"/>
      <c r="DO38" s="622"/>
      <c r="DP38" s="622"/>
      <c r="DQ38" s="622"/>
      <c r="DR38" s="622"/>
      <c r="DS38" s="622"/>
      <c r="DT38" s="622"/>
      <c r="DU38" s="622"/>
      <c r="DV38" s="623"/>
      <c r="DW38" s="624">
        <v>12.8</v>
      </c>
      <c r="DX38" s="636"/>
      <c r="DY38" s="636"/>
      <c r="DZ38" s="636"/>
      <c r="EA38" s="636"/>
      <c r="EB38" s="636"/>
      <c r="EC38" s="648"/>
    </row>
    <row r="39" spans="2:133" ht="11.25" customHeight="1">
      <c r="B39" s="618" t="s">
        <v>336</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230</v>
      </c>
      <c r="AA39" s="659"/>
      <c r="AB39" s="659"/>
      <c r="AC39" s="659"/>
      <c r="AD39" s="660" t="s">
        <v>230</v>
      </c>
      <c r="AE39" s="660"/>
      <c r="AF39" s="660"/>
      <c r="AG39" s="660"/>
      <c r="AH39" s="660"/>
      <c r="AI39" s="660"/>
      <c r="AJ39" s="660"/>
      <c r="AK39" s="660"/>
      <c r="AL39" s="624" t="s">
        <v>236</v>
      </c>
      <c r="AM39" s="625"/>
      <c r="AN39" s="625"/>
      <c r="AO39" s="661"/>
      <c r="AQ39" s="654" t="s">
        <v>337</v>
      </c>
      <c r="AR39" s="655"/>
      <c r="AS39" s="655"/>
      <c r="AT39" s="655"/>
      <c r="AU39" s="655"/>
      <c r="AV39" s="655"/>
      <c r="AW39" s="655"/>
      <c r="AX39" s="655"/>
      <c r="AY39" s="656"/>
      <c r="AZ39" s="621" t="s">
        <v>230</v>
      </c>
      <c r="BA39" s="622"/>
      <c r="BB39" s="622"/>
      <c r="BC39" s="622"/>
      <c r="BD39" s="634"/>
      <c r="BE39" s="634"/>
      <c r="BF39" s="657"/>
      <c r="BG39" s="618" t="s">
        <v>338</v>
      </c>
      <c r="BH39" s="619"/>
      <c r="BI39" s="619"/>
      <c r="BJ39" s="619"/>
      <c r="BK39" s="619"/>
      <c r="BL39" s="619"/>
      <c r="BM39" s="619"/>
      <c r="BN39" s="619"/>
      <c r="BO39" s="619"/>
      <c r="BP39" s="619"/>
      <c r="BQ39" s="619"/>
      <c r="BR39" s="619"/>
      <c r="BS39" s="619"/>
      <c r="BT39" s="619"/>
      <c r="BU39" s="620"/>
      <c r="BV39" s="621">
        <v>7841</v>
      </c>
      <c r="BW39" s="622"/>
      <c r="BX39" s="622"/>
      <c r="BY39" s="622"/>
      <c r="BZ39" s="622"/>
      <c r="CA39" s="622"/>
      <c r="CB39" s="658"/>
      <c r="CD39" s="618" t="s">
        <v>339</v>
      </c>
      <c r="CE39" s="619"/>
      <c r="CF39" s="619"/>
      <c r="CG39" s="619"/>
      <c r="CH39" s="619"/>
      <c r="CI39" s="619"/>
      <c r="CJ39" s="619"/>
      <c r="CK39" s="619"/>
      <c r="CL39" s="619"/>
      <c r="CM39" s="619"/>
      <c r="CN39" s="619"/>
      <c r="CO39" s="619"/>
      <c r="CP39" s="619"/>
      <c r="CQ39" s="620"/>
      <c r="CR39" s="621">
        <v>386809</v>
      </c>
      <c r="CS39" s="634"/>
      <c r="CT39" s="634"/>
      <c r="CU39" s="634"/>
      <c r="CV39" s="634"/>
      <c r="CW39" s="634"/>
      <c r="CX39" s="634"/>
      <c r="CY39" s="635"/>
      <c r="CZ39" s="624">
        <v>1.7</v>
      </c>
      <c r="DA39" s="636"/>
      <c r="DB39" s="636"/>
      <c r="DC39" s="637"/>
      <c r="DD39" s="627">
        <v>291774</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c r="B40" s="618" t="s">
        <v>340</v>
      </c>
      <c r="C40" s="619"/>
      <c r="D40" s="619"/>
      <c r="E40" s="619"/>
      <c r="F40" s="619"/>
      <c r="G40" s="619"/>
      <c r="H40" s="619"/>
      <c r="I40" s="619"/>
      <c r="J40" s="619"/>
      <c r="K40" s="619"/>
      <c r="L40" s="619"/>
      <c r="M40" s="619"/>
      <c r="N40" s="619"/>
      <c r="O40" s="619"/>
      <c r="P40" s="619"/>
      <c r="Q40" s="620"/>
      <c r="R40" s="621">
        <v>151325</v>
      </c>
      <c r="S40" s="622"/>
      <c r="T40" s="622"/>
      <c r="U40" s="622"/>
      <c r="V40" s="622"/>
      <c r="W40" s="622"/>
      <c r="X40" s="622"/>
      <c r="Y40" s="623"/>
      <c r="Z40" s="659">
        <v>0.6</v>
      </c>
      <c r="AA40" s="659"/>
      <c r="AB40" s="659"/>
      <c r="AC40" s="659"/>
      <c r="AD40" s="660" t="s">
        <v>236</v>
      </c>
      <c r="AE40" s="660"/>
      <c r="AF40" s="660"/>
      <c r="AG40" s="660"/>
      <c r="AH40" s="660"/>
      <c r="AI40" s="660"/>
      <c r="AJ40" s="660"/>
      <c r="AK40" s="660"/>
      <c r="AL40" s="624" t="s">
        <v>230</v>
      </c>
      <c r="AM40" s="625"/>
      <c r="AN40" s="625"/>
      <c r="AO40" s="661"/>
      <c r="AQ40" s="654" t="s">
        <v>341</v>
      </c>
      <c r="AR40" s="655"/>
      <c r="AS40" s="655"/>
      <c r="AT40" s="655"/>
      <c r="AU40" s="655"/>
      <c r="AV40" s="655"/>
      <c r="AW40" s="655"/>
      <c r="AX40" s="655"/>
      <c r="AY40" s="656"/>
      <c r="AZ40" s="621" t="s">
        <v>230</v>
      </c>
      <c r="BA40" s="622"/>
      <c r="BB40" s="622"/>
      <c r="BC40" s="622"/>
      <c r="BD40" s="634"/>
      <c r="BE40" s="634"/>
      <c r="BF40" s="657"/>
      <c r="BG40" s="662" t="s">
        <v>342</v>
      </c>
      <c r="BH40" s="663"/>
      <c r="BI40" s="663"/>
      <c r="BJ40" s="663"/>
      <c r="BK40" s="663"/>
      <c r="BL40" s="161"/>
      <c r="BM40" s="619" t="s">
        <v>343</v>
      </c>
      <c r="BN40" s="619"/>
      <c r="BO40" s="619"/>
      <c r="BP40" s="619"/>
      <c r="BQ40" s="619"/>
      <c r="BR40" s="619"/>
      <c r="BS40" s="619"/>
      <c r="BT40" s="619"/>
      <c r="BU40" s="620"/>
      <c r="BV40" s="621">
        <v>87</v>
      </c>
      <c r="BW40" s="622"/>
      <c r="BX40" s="622"/>
      <c r="BY40" s="622"/>
      <c r="BZ40" s="622"/>
      <c r="CA40" s="622"/>
      <c r="CB40" s="658"/>
      <c r="CD40" s="618" t="s">
        <v>344</v>
      </c>
      <c r="CE40" s="619"/>
      <c r="CF40" s="619"/>
      <c r="CG40" s="619"/>
      <c r="CH40" s="619"/>
      <c r="CI40" s="619"/>
      <c r="CJ40" s="619"/>
      <c r="CK40" s="619"/>
      <c r="CL40" s="619"/>
      <c r="CM40" s="619"/>
      <c r="CN40" s="619"/>
      <c r="CO40" s="619"/>
      <c r="CP40" s="619"/>
      <c r="CQ40" s="620"/>
      <c r="CR40" s="621">
        <v>248955</v>
      </c>
      <c r="CS40" s="622"/>
      <c r="CT40" s="622"/>
      <c r="CU40" s="622"/>
      <c r="CV40" s="622"/>
      <c r="CW40" s="622"/>
      <c r="CX40" s="622"/>
      <c r="CY40" s="623"/>
      <c r="CZ40" s="624">
        <v>1.1000000000000001</v>
      </c>
      <c r="DA40" s="636"/>
      <c r="DB40" s="636"/>
      <c r="DC40" s="637"/>
      <c r="DD40" s="627">
        <v>170227</v>
      </c>
      <c r="DE40" s="622"/>
      <c r="DF40" s="622"/>
      <c r="DG40" s="622"/>
      <c r="DH40" s="622"/>
      <c r="DI40" s="622"/>
      <c r="DJ40" s="622"/>
      <c r="DK40" s="623"/>
      <c r="DL40" s="627" t="s">
        <v>236</v>
      </c>
      <c r="DM40" s="622"/>
      <c r="DN40" s="622"/>
      <c r="DO40" s="622"/>
      <c r="DP40" s="622"/>
      <c r="DQ40" s="622"/>
      <c r="DR40" s="622"/>
      <c r="DS40" s="622"/>
      <c r="DT40" s="622"/>
      <c r="DU40" s="622"/>
      <c r="DV40" s="623"/>
      <c r="DW40" s="624" t="s">
        <v>236</v>
      </c>
      <c r="DX40" s="636"/>
      <c r="DY40" s="636"/>
      <c r="DZ40" s="636"/>
      <c r="EA40" s="636"/>
      <c r="EB40" s="636"/>
      <c r="EC40" s="648"/>
    </row>
    <row r="41" spans="2:133" ht="11.25" customHeight="1">
      <c r="B41" s="602" t="s">
        <v>345</v>
      </c>
      <c r="C41" s="603"/>
      <c r="D41" s="603"/>
      <c r="E41" s="603"/>
      <c r="F41" s="603"/>
      <c r="G41" s="603"/>
      <c r="H41" s="603"/>
      <c r="I41" s="603"/>
      <c r="J41" s="603"/>
      <c r="K41" s="603"/>
      <c r="L41" s="603"/>
      <c r="M41" s="603"/>
      <c r="N41" s="603"/>
      <c r="O41" s="603"/>
      <c r="P41" s="603"/>
      <c r="Q41" s="604"/>
      <c r="R41" s="605">
        <v>23916544</v>
      </c>
      <c r="S41" s="646"/>
      <c r="T41" s="646"/>
      <c r="U41" s="646"/>
      <c r="V41" s="646"/>
      <c r="W41" s="646"/>
      <c r="X41" s="646"/>
      <c r="Y41" s="649"/>
      <c r="Z41" s="650">
        <v>100</v>
      </c>
      <c r="AA41" s="650"/>
      <c r="AB41" s="650"/>
      <c r="AC41" s="650"/>
      <c r="AD41" s="651">
        <v>12043889</v>
      </c>
      <c r="AE41" s="651"/>
      <c r="AF41" s="651"/>
      <c r="AG41" s="651"/>
      <c r="AH41" s="651"/>
      <c r="AI41" s="651"/>
      <c r="AJ41" s="651"/>
      <c r="AK41" s="651"/>
      <c r="AL41" s="608">
        <v>100</v>
      </c>
      <c r="AM41" s="652"/>
      <c r="AN41" s="652"/>
      <c r="AO41" s="653"/>
      <c r="AQ41" s="654" t="s">
        <v>346</v>
      </c>
      <c r="AR41" s="655"/>
      <c r="AS41" s="655"/>
      <c r="AT41" s="655"/>
      <c r="AU41" s="655"/>
      <c r="AV41" s="655"/>
      <c r="AW41" s="655"/>
      <c r="AX41" s="655"/>
      <c r="AY41" s="656"/>
      <c r="AZ41" s="621">
        <v>422564</v>
      </c>
      <c r="BA41" s="622"/>
      <c r="BB41" s="622"/>
      <c r="BC41" s="622"/>
      <c r="BD41" s="634"/>
      <c r="BE41" s="634"/>
      <c r="BF41" s="657"/>
      <c r="BG41" s="662"/>
      <c r="BH41" s="663"/>
      <c r="BI41" s="663"/>
      <c r="BJ41" s="663"/>
      <c r="BK41" s="663"/>
      <c r="BL41" s="161"/>
      <c r="BM41" s="619" t="s">
        <v>347</v>
      </c>
      <c r="BN41" s="619"/>
      <c r="BO41" s="619"/>
      <c r="BP41" s="619"/>
      <c r="BQ41" s="619"/>
      <c r="BR41" s="619"/>
      <c r="BS41" s="619"/>
      <c r="BT41" s="619"/>
      <c r="BU41" s="620"/>
      <c r="BV41" s="621" t="s">
        <v>236</v>
      </c>
      <c r="BW41" s="622"/>
      <c r="BX41" s="622"/>
      <c r="BY41" s="622"/>
      <c r="BZ41" s="622"/>
      <c r="CA41" s="622"/>
      <c r="CB41" s="658"/>
      <c r="CD41" s="618" t="s">
        <v>348</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174</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349</v>
      </c>
      <c r="AR42" s="667"/>
      <c r="AS42" s="667"/>
      <c r="AT42" s="667"/>
      <c r="AU42" s="667"/>
      <c r="AV42" s="667"/>
      <c r="AW42" s="667"/>
      <c r="AX42" s="667"/>
      <c r="AY42" s="668"/>
      <c r="AZ42" s="605">
        <v>1671835</v>
      </c>
      <c r="BA42" s="646"/>
      <c r="BB42" s="646"/>
      <c r="BC42" s="646"/>
      <c r="BD42" s="606"/>
      <c r="BE42" s="606"/>
      <c r="BF42" s="669"/>
      <c r="BG42" s="664"/>
      <c r="BH42" s="665"/>
      <c r="BI42" s="665"/>
      <c r="BJ42" s="665"/>
      <c r="BK42" s="665"/>
      <c r="BL42" s="162"/>
      <c r="BM42" s="603" t="s">
        <v>350</v>
      </c>
      <c r="BN42" s="603"/>
      <c r="BO42" s="603"/>
      <c r="BP42" s="603"/>
      <c r="BQ42" s="603"/>
      <c r="BR42" s="603"/>
      <c r="BS42" s="603"/>
      <c r="BT42" s="603"/>
      <c r="BU42" s="604"/>
      <c r="BV42" s="605">
        <v>482</v>
      </c>
      <c r="BW42" s="646"/>
      <c r="BX42" s="646"/>
      <c r="BY42" s="646"/>
      <c r="BZ42" s="646"/>
      <c r="CA42" s="646"/>
      <c r="CB42" s="647"/>
      <c r="CD42" s="618" t="s">
        <v>351</v>
      </c>
      <c r="CE42" s="619"/>
      <c r="CF42" s="619"/>
      <c r="CG42" s="619"/>
      <c r="CH42" s="619"/>
      <c r="CI42" s="619"/>
      <c r="CJ42" s="619"/>
      <c r="CK42" s="619"/>
      <c r="CL42" s="619"/>
      <c r="CM42" s="619"/>
      <c r="CN42" s="619"/>
      <c r="CO42" s="619"/>
      <c r="CP42" s="619"/>
      <c r="CQ42" s="620"/>
      <c r="CR42" s="621">
        <v>3588428</v>
      </c>
      <c r="CS42" s="634"/>
      <c r="CT42" s="634"/>
      <c r="CU42" s="634"/>
      <c r="CV42" s="634"/>
      <c r="CW42" s="634"/>
      <c r="CX42" s="634"/>
      <c r="CY42" s="635"/>
      <c r="CZ42" s="624">
        <v>15.3</v>
      </c>
      <c r="DA42" s="636"/>
      <c r="DB42" s="636"/>
      <c r="DC42" s="637"/>
      <c r="DD42" s="627">
        <v>601167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152" t="s">
        <v>352</v>
      </c>
      <c r="CD43" s="618" t="s">
        <v>353</v>
      </c>
      <c r="CE43" s="619"/>
      <c r="CF43" s="619"/>
      <c r="CG43" s="619"/>
      <c r="CH43" s="619"/>
      <c r="CI43" s="619"/>
      <c r="CJ43" s="619"/>
      <c r="CK43" s="619"/>
      <c r="CL43" s="619"/>
      <c r="CM43" s="619"/>
      <c r="CN43" s="619"/>
      <c r="CO43" s="619"/>
      <c r="CP43" s="619"/>
      <c r="CQ43" s="620"/>
      <c r="CR43" s="621">
        <v>87424</v>
      </c>
      <c r="CS43" s="634"/>
      <c r="CT43" s="634"/>
      <c r="CU43" s="634"/>
      <c r="CV43" s="634"/>
      <c r="CW43" s="634"/>
      <c r="CX43" s="634"/>
      <c r="CY43" s="635"/>
      <c r="CZ43" s="624">
        <v>0.4</v>
      </c>
      <c r="DA43" s="636"/>
      <c r="DB43" s="636"/>
      <c r="DC43" s="637"/>
      <c r="DD43" s="627">
        <v>77345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301</v>
      </c>
      <c r="CE44" s="641"/>
      <c r="CF44" s="618" t="s">
        <v>355</v>
      </c>
      <c r="CG44" s="619"/>
      <c r="CH44" s="619"/>
      <c r="CI44" s="619"/>
      <c r="CJ44" s="619"/>
      <c r="CK44" s="619"/>
      <c r="CL44" s="619"/>
      <c r="CM44" s="619"/>
      <c r="CN44" s="619"/>
      <c r="CO44" s="619"/>
      <c r="CP44" s="619"/>
      <c r="CQ44" s="620"/>
      <c r="CR44" s="621">
        <v>3400068</v>
      </c>
      <c r="CS44" s="622"/>
      <c r="CT44" s="622"/>
      <c r="CU44" s="622"/>
      <c r="CV44" s="622"/>
      <c r="CW44" s="622"/>
      <c r="CX44" s="622"/>
      <c r="CY44" s="623"/>
      <c r="CZ44" s="624">
        <v>14.5</v>
      </c>
      <c r="DA44" s="625"/>
      <c r="DB44" s="625"/>
      <c r="DC44" s="626"/>
      <c r="DD44" s="627">
        <v>583789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357</v>
      </c>
      <c r="CG45" s="619"/>
      <c r="CH45" s="619"/>
      <c r="CI45" s="619"/>
      <c r="CJ45" s="619"/>
      <c r="CK45" s="619"/>
      <c r="CL45" s="619"/>
      <c r="CM45" s="619"/>
      <c r="CN45" s="619"/>
      <c r="CO45" s="619"/>
      <c r="CP45" s="619"/>
      <c r="CQ45" s="620"/>
      <c r="CR45" s="621">
        <v>1305368</v>
      </c>
      <c r="CS45" s="634"/>
      <c r="CT45" s="634"/>
      <c r="CU45" s="634"/>
      <c r="CV45" s="634"/>
      <c r="CW45" s="634"/>
      <c r="CX45" s="634"/>
      <c r="CY45" s="635"/>
      <c r="CZ45" s="624">
        <v>5.6</v>
      </c>
      <c r="DA45" s="636"/>
      <c r="DB45" s="636"/>
      <c r="DC45" s="637"/>
      <c r="DD45" s="627">
        <v>94995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163"/>
      <c r="CD46" s="642"/>
      <c r="CE46" s="643"/>
      <c r="CF46" s="618" t="s">
        <v>358</v>
      </c>
      <c r="CG46" s="619"/>
      <c r="CH46" s="619"/>
      <c r="CI46" s="619"/>
      <c r="CJ46" s="619"/>
      <c r="CK46" s="619"/>
      <c r="CL46" s="619"/>
      <c r="CM46" s="619"/>
      <c r="CN46" s="619"/>
      <c r="CO46" s="619"/>
      <c r="CP46" s="619"/>
      <c r="CQ46" s="620"/>
      <c r="CR46" s="621">
        <v>1920486</v>
      </c>
      <c r="CS46" s="622"/>
      <c r="CT46" s="622"/>
      <c r="CU46" s="622"/>
      <c r="CV46" s="622"/>
      <c r="CW46" s="622"/>
      <c r="CX46" s="622"/>
      <c r="CY46" s="623"/>
      <c r="CZ46" s="624">
        <v>8.1999999999999993</v>
      </c>
      <c r="DA46" s="625"/>
      <c r="DB46" s="625"/>
      <c r="DC46" s="626"/>
      <c r="DD46" s="627">
        <v>423680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163"/>
      <c r="CD47" s="642"/>
      <c r="CE47" s="643"/>
      <c r="CF47" s="618" t="s">
        <v>359</v>
      </c>
      <c r="CG47" s="619"/>
      <c r="CH47" s="619"/>
      <c r="CI47" s="619"/>
      <c r="CJ47" s="619"/>
      <c r="CK47" s="619"/>
      <c r="CL47" s="619"/>
      <c r="CM47" s="619"/>
      <c r="CN47" s="619"/>
      <c r="CO47" s="619"/>
      <c r="CP47" s="619"/>
      <c r="CQ47" s="620"/>
      <c r="CR47" s="621">
        <v>188360</v>
      </c>
      <c r="CS47" s="634"/>
      <c r="CT47" s="634"/>
      <c r="CU47" s="634"/>
      <c r="CV47" s="634"/>
      <c r="CW47" s="634"/>
      <c r="CX47" s="634"/>
      <c r="CY47" s="635"/>
      <c r="CZ47" s="624">
        <v>0.8</v>
      </c>
      <c r="DA47" s="636"/>
      <c r="DB47" s="636"/>
      <c r="DC47" s="637"/>
      <c r="DD47" s="627">
        <v>17378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163"/>
      <c r="CD48" s="644"/>
      <c r="CE48" s="645"/>
      <c r="CF48" s="618" t="s">
        <v>360</v>
      </c>
      <c r="CG48" s="619"/>
      <c r="CH48" s="619"/>
      <c r="CI48" s="619"/>
      <c r="CJ48" s="619"/>
      <c r="CK48" s="619"/>
      <c r="CL48" s="619"/>
      <c r="CM48" s="619"/>
      <c r="CN48" s="619"/>
      <c r="CO48" s="619"/>
      <c r="CP48" s="619"/>
      <c r="CQ48" s="620"/>
      <c r="CR48" s="621" t="s">
        <v>236</v>
      </c>
      <c r="CS48" s="622"/>
      <c r="CT48" s="622"/>
      <c r="CU48" s="622"/>
      <c r="CV48" s="622"/>
      <c r="CW48" s="622"/>
      <c r="CX48" s="622"/>
      <c r="CY48" s="623"/>
      <c r="CZ48" s="624" t="s">
        <v>174</v>
      </c>
      <c r="DA48" s="625"/>
      <c r="DB48" s="625"/>
      <c r="DC48" s="626"/>
      <c r="DD48" s="627" t="s">
        <v>174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163"/>
      <c r="CD49" s="602" t="s">
        <v>361</v>
      </c>
      <c r="CE49" s="603"/>
      <c r="CF49" s="603"/>
      <c r="CG49" s="603"/>
      <c r="CH49" s="603"/>
      <c r="CI49" s="603"/>
      <c r="CJ49" s="603"/>
      <c r="CK49" s="603"/>
      <c r="CL49" s="603"/>
      <c r="CM49" s="603"/>
      <c r="CN49" s="603"/>
      <c r="CO49" s="603"/>
      <c r="CP49" s="603"/>
      <c r="CQ49" s="604"/>
      <c r="CR49" s="605">
        <v>23420097</v>
      </c>
      <c r="CS49" s="606"/>
      <c r="CT49" s="606"/>
      <c r="CU49" s="606"/>
      <c r="CV49" s="606"/>
      <c r="CW49" s="606"/>
      <c r="CX49" s="606"/>
      <c r="CY49" s="607"/>
      <c r="CZ49" s="608">
        <v>100</v>
      </c>
      <c r="DA49" s="609"/>
      <c r="DB49" s="609"/>
      <c r="DC49" s="610"/>
      <c r="DD49" s="611">
        <v>14017789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CS4JxLtyawAE5JQ73M5T8HjZpYrRMitysryhjSBwT34DhrBzf9un3X9newlE4K6kABXiVhfuM5osOtXkY2SQ==" saltValue="S2vYuphFHNjcGj5Xg4j+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169" customWidth="1"/>
    <col min="131" max="131" width="1.625" style="169" customWidth="1"/>
    <col min="132" max="16384" width="9" style="169" hidden="1"/>
  </cols>
  <sheetData>
    <row r="1" spans="1:131" ht="11.25" customHeight="1" thickBot="1">
      <c r="A1" s="165"/>
      <c r="B1" s="165"/>
      <c r="C1" s="165"/>
      <c r="D1" s="165"/>
      <c r="E1" s="165"/>
      <c r="F1" s="165"/>
      <c r="G1" s="165"/>
      <c r="H1" s="165"/>
      <c r="I1" s="165"/>
      <c r="J1" s="165"/>
      <c r="K1" s="165"/>
      <c r="L1" s="165"/>
      <c r="M1" s="165"/>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7"/>
      <c r="DR1" s="167"/>
      <c r="DS1" s="167"/>
      <c r="DT1" s="167"/>
      <c r="DU1" s="167"/>
      <c r="DV1" s="167"/>
      <c r="DW1" s="167"/>
      <c r="DX1" s="167"/>
      <c r="DY1" s="167"/>
      <c r="DZ1" s="167"/>
      <c r="EA1" s="168"/>
    </row>
    <row r="2" spans="1:131" ht="26.25" customHeight="1" thickBot="1">
      <c r="A2" s="1093" t="s">
        <v>362</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094" t="s">
        <v>363</v>
      </c>
      <c r="DK2" s="1095"/>
      <c r="DL2" s="1095"/>
      <c r="DM2" s="1095"/>
      <c r="DN2" s="1095"/>
      <c r="DO2" s="1096"/>
      <c r="DP2" s="166"/>
      <c r="DQ2" s="1094" t="s">
        <v>364</v>
      </c>
      <c r="DR2" s="1095"/>
      <c r="DS2" s="1095"/>
      <c r="DT2" s="1095"/>
      <c r="DU2" s="1095"/>
      <c r="DV2" s="1095"/>
      <c r="DW2" s="1095"/>
      <c r="DX2" s="1095"/>
      <c r="DY2" s="1095"/>
      <c r="DZ2" s="1096"/>
      <c r="EA2" s="168"/>
    </row>
    <row r="3" spans="1:131" ht="11.2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8"/>
    </row>
    <row r="4" spans="1:131" s="173" customFormat="1" ht="26.25" customHeight="1" thickBot="1">
      <c r="A4" s="1061" t="s">
        <v>365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70"/>
      <c r="BA4" s="170"/>
      <c r="BB4" s="170"/>
      <c r="BC4" s="170"/>
      <c r="BD4" s="170"/>
      <c r="BE4" s="171"/>
      <c r="BF4" s="171"/>
      <c r="BG4" s="171"/>
      <c r="BH4" s="171"/>
      <c r="BI4" s="171"/>
      <c r="BJ4" s="171"/>
      <c r="BK4" s="171"/>
      <c r="BL4" s="171"/>
      <c r="BM4" s="171"/>
      <c r="BN4" s="171"/>
      <c r="BO4" s="171"/>
      <c r="BP4" s="171"/>
      <c r="BQ4" s="730" t="s">
        <v>366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172"/>
    </row>
    <row r="5" spans="1:131" s="173" customFormat="1" ht="26.25" customHeight="1">
      <c r="A5" s="995" t="s">
        <v>367</v>
      </c>
      <c r="B5" s="996"/>
      <c r="C5" s="996"/>
      <c r="D5" s="996"/>
      <c r="E5" s="996"/>
      <c r="F5" s="996"/>
      <c r="G5" s="996"/>
      <c r="H5" s="996"/>
      <c r="I5" s="996"/>
      <c r="J5" s="996"/>
      <c r="K5" s="996"/>
      <c r="L5" s="996"/>
      <c r="M5" s="996"/>
      <c r="N5" s="996"/>
      <c r="O5" s="996"/>
      <c r="P5" s="997"/>
      <c r="Q5" s="1001" t="s">
        <v>368</v>
      </c>
      <c r="R5" s="1002"/>
      <c r="S5" s="1002"/>
      <c r="T5" s="1002"/>
      <c r="U5" s="1003"/>
      <c r="V5" s="1001" t="s">
        <v>369</v>
      </c>
      <c r="W5" s="1002"/>
      <c r="X5" s="1002"/>
      <c r="Y5" s="1002"/>
      <c r="Z5" s="1003"/>
      <c r="AA5" s="1001" t="s">
        <v>370</v>
      </c>
      <c r="AB5" s="1002"/>
      <c r="AC5" s="1002"/>
      <c r="AD5" s="1002"/>
      <c r="AE5" s="1002"/>
      <c r="AF5" s="1097" t="s">
        <v>371</v>
      </c>
      <c r="AG5" s="1002"/>
      <c r="AH5" s="1002"/>
      <c r="AI5" s="1002"/>
      <c r="AJ5" s="1015"/>
      <c r="AK5" s="1002" t="s">
        <v>372</v>
      </c>
      <c r="AL5" s="1002"/>
      <c r="AM5" s="1002"/>
      <c r="AN5" s="1002"/>
      <c r="AO5" s="1003"/>
      <c r="AP5" s="1001" t="s">
        <v>373</v>
      </c>
      <c r="AQ5" s="1002"/>
      <c r="AR5" s="1002"/>
      <c r="AS5" s="1002"/>
      <c r="AT5" s="1003"/>
      <c r="AU5" s="1001" t="s">
        <v>374</v>
      </c>
      <c r="AV5" s="1002"/>
      <c r="AW5" s="1002"/>
      <c r="AX5" s="1002"/>
      <c r="AY5" s="1015"/>
      <c r="AZ5" s="170"/>
      <c r="BA5" s="170"/>
      <c r="BB5" s="170"/>
      <c r="BC5" s="170"/>
      <c r="BD5" s="170"/>
      <c r="BE5" s="171"/>
      <c r="BF5" s="171"/>
      <c r="BG5" s="171"/>
      <c r="BH5" s="171"/>
      <c r="BI5" s="171"/>
      <c r="BJ5" s="171"/>
      <c r="BK5" s="171"/>
      <c r="BL5" s="171"/>
      <c r="BM5" s="171"/>
      <c r="BN5" s="171"/>
      <c r="BO5" s="171"/>
      <c r="BP5" s="171"/>
      <c r="BQ5" s="995" t="s">
        <v>375</v>
      </c>
      <c r="BR5" s="996"/>
      <c r="BS5" s="996"/>
      <c r="BT5" s="996"/>
      <c r="BU5" s="996"/>
      <c r="BV5" s="996"/>
      <c r="BW5" s="996"/>
      <c r="BX5" s="996"/>
      <c r="BY5" s="996"/>
      <c r="BZ5" s="996"/>
      <c r="CA5" s="996"/>
      <c r="CB5" s="996"/>
      <c r="CC5" s="996"/>
      <c r="CD5" s="996"/>
      <c r="CE5" s="996"/>
      <c r="CF5" s="996"/>
      <c r="CG5" s="997"/>
      <c r="CH5" s="1001" t="s">
        <v>376</v>
      </c>
      <c r="CI5" s="1002"/>
      <c r="CJ5" s="1002"/>
      <c r="CK5" s="1002"/>
      <c r="CL5" s="1003"/>
      <c r="CM5" s="1001" t="s">
        <v>377</v>
      </c>
      <c r="CN5" s="1002"/>
      <c r="CO5" s="1002"/>
      <c r="CP5" s="1002"/>
      <c r="CQ5" s="1003"/>
      <c r="CR5" s="1001" t="s">
        <v>378</v>
      </c>
      <c r="CS5" s="1002"/>
      <c r="CT5" s="1002"/>
      <c r="CU5" s="1002"/>
      <c r="CV5" s="1003"/>
      <c r="CW5" s="1001" t="s">
        <v>379</v>
      </c>
      <c r="CX5" s="1002"/>
      <c r="CY5" s="1002"/>
      <c r="CZ5" s="1002"/>
      <c r="DA5" s="1003"/>
      <c r="DB5" s="1001" t="s">
        <v>380</v>
      </c>
      <c r="DC5" s="1002"/>
      <c r="DD5" s="1002"/>
      <c r="DE5" s="1002"/>
      <c r="DF5" s="1003"/>
      <c r="DG5" s="1087" t="s">
        <v>381</v>
      </c>
      <c r="DH5" s="1088"/>
      <c r="DI5" s="1088"/>
      <c r="DJ5" s="1088"/>
      <c r="DK5" s="1089"/>
      <c r="DL5" s="1087" t="s">
        <v>382</v>
      </c>
      <c r="DM5" s="1088"/>
      <c r="DN5" s="1088"/>
      <c r="DO5" s="1088"/>
      <c r="DP5" s="1089"/>
      <c r="DQ5" s="1001" t="s">
        <v>383</v>
      </c>
      <c r="DR5" s="1002"/>
      <c r="DS5" s="1002"/>
      <c r="DT5" s="1002"/>
      <c r="DU5" s="1003"/>
      <c r="DV5" s="1001" t="s">
        <v>374</v>
      </c>
      <c r="DW5" s="1002"/>
      <c r="DX5" s="1002"/>
      <c r="DY5" s="1002"/>
      <c r="DZ5" s="1015"/>
      <c r="EA5" s="172"/>
    </row>
    <row r="6" spans="1:131" s="173"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8"/>
      <c r="AG6" s="1005"/>
      <c r="AH6" s="1005"/>
      <c r="AI6" s="1005"/>
      <c r="AJ6" s="1016"/>
      <c r="AK6" s="1005"/>
      <c r="AL6" s="1005"/>
      <c r="AM6" s="1005"/>
      <c r="AN6" s="1005"/>
      <c r="AO6" s="1006"/>
      <c r="AP6" s="1004"/>
      <c r="AQ6" s="1005"/>
      <c r="AR6" s="1005"/>
      <c r="AS6" s="1005"/>
      <c r="AT6" s="1006"/>
      <c r="AU6" s="1004"/>
      <c r="AV6" s="1005"/>
      <c r="AW6" s="1005"/>
      <c r="AX6" s="1005"/>
      <c r="AY6" s="1016"/>
      <c r="AZ6" s="170"/>
      <c r="BA6" s="170"/>
      <c r="BB6" s="170"/>
      <c r="BC6" s="170"/>
      <c r="BD6" s="170"/>
      <c r="BE6" s="171"/>
      <c r="BF6" s="171"/>
      <c r="BG6" s="171"/>
      <c r="BH6" s="171"/>
      <c r="BI6" s="171"/>
      <c r="BJ6" s="171"/>
      <c r="BK6" s="171"/>
      <c r="BL6" s="171"/>
      <c r="BM6" s="171"/>
      <c r="BN6" s="171"/>
      <c r="BO6" s="171"/>
      <c r="BP6" s="171"/>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0"/>
      <c r="DH6" s="1091"/>
      <c r="DI6" s="1091"/>
      <c r="DJ6" s="1091"/>
      <c r="DK6" s="1092"/>
      <c r="DL6" s="1090"/>
      <c r="DM6" s="1091"/>
      <c r="DN6" s="1091"/>
      <c r="DO6" s="1091"/>
      <c r="DP6" s="1092"/>
      <c r="DQ6" s="1004"/>
      <c r="DR6" s="1005"/>
      <c r="DS6" s="1005"/>
      <c r="DT6" s="1005"/>
      <c r="DU6" s="1006"/>
      <c r="DV6" s="1004"/>
      <c r="DW6" s="1005"/>
      <c r="DX6" s="1005"/>
      <c r="DY6" s="1005"/>
      <c r="DZ6" s="1016"/>
      <c r="EA6" s="172"/>
    </row>
    <row r="7" spans="1:131" s="173" customFormat="1" ht="26.25" customHeight="1" thickTop="1">
      <c r="A7" s="174">
        <v>1</v>
      </c>
      <c r="B7" s="1049" t="s">
        <v>384</v>
      </c>
      <c r="C7" s="1050"/>
      <c r="D7" s="1050"/>
      <c r="E7" s="1050"/>
      <c r="F7" s="1050"/>
      <c r="G7" s="1050"/>
      <c r="H7" s="1050"/>
      <c r="I7" s="1050"/>
      <c r="J7" s="1050"/>
      <c r="K7" s="1050"/>
      <c r="L7" s="1050"/>
      <c r="M7" s="1050"/>
      <c r="N7" s="1050"/>
      <c r="O7" s="1050"/>
      <c r="P7" s="1051"/>
      <c r="Q7" s="1105">
        <v>23917</v>
      </c>
      <c r="R7" s="1106"/>
      <c r="S7" s="1106"/>
      <c r="T7" s="1106"/>
      <c r="U7" s="1106"/>
      <c r="V7" s="1106">
        <v>23420</v>
      </c>
      <c r="W7" s="1106"/>
      <c r="X7" s="1106"/>
      <c r="Y7" s="1106"/>
      <c r="Z7" s="1106"/>
      <c r="AA7" s="1106">
        <v>496</v>
      </c>
      <c r="AB7" s="1106"/>
      <c r="AC7" s="1106"/>
      <c r="AD7" s="1106"/>
      <c r="AE7" s="1107"/>
      <c r="AF7" s="1108">
        <v>472</v>
      </c>
      <c r="AG7" s="1109"/>
      <c r="AH7" s="1109"/>
      <c r="AI7" s="1109"/>
      <c r="AJ7" s="1110"/>
      <c r="AK7" s="1111">
        <v>250</v>
      </c>
      <c r="AL7" s="1112"/>
      <c r="AM7" s="1112"/>
      <c r="AN7" s="1112"/>
      <c r="AO7" s="1112"/>
      <c r="AP7" s="1112">
        <v>26746</v>
      </c>
      <c r="AQ7" s="1112"/>
      <c r="AR7" s="1112"/>
      <c r="AS7" s="1112"/>
      <c r="AT7" s="1112"/>
      <c r="AU7" s="1113"/>
      <c r="AV7" s="1113"/>
      <c r="AW7" s="1113"/>
      <c r="AX7" s="1113"/>
      <c r="AY7" s="1114"/>
      <c r="AZ7" s="170"/>
      <c r="BA7" s="170"/>
      <c r="BB7" s="170"/>
      <c r="BC7" s="170"/>
      <c r="BD7" s="170"/>
      <c r="BE7" s="171"/>
      <c r="BF7" s="171"/>
      <c r="BG7" s="171"/>
      <c r="BH7" s="171"/>
      <c r="BI7" s="171"/>
      <c r="BJ7" s="171"/>
      <c r="BK7" s="171"/>
      <c r="BL7" s="171"/>
      <c r="BM7" s="171"/>
      <c r="BN7" s="171"/>
      <c r="BO7" s="171"/>
      <c r="BP7" s="171"/>
      <c r="BQ7" s="174">
        <v>1</v>
      </c>
      <c r="BR7" s="175"/>
      <c r="BS7" s="1102" t="s">
        <v>577</v>
      </c>
      <c r="BT7" s="1103"/>
      <c r="BU7" s="1103"/>
      <c r="BV7" s="1103"/>
      <c r="BW7" s="1103"/>
      <c r="BX7" s="1103"/>
      <c r="BY7" s="1103"/>
      <c r="BZ7" s="1103"/>
      <c r="CA7" s="1103"/>
      <c r="CB7" s="1103"/>
      <c r="CC7" s="1103"/>
      <c r="CD7" s="1103"/>
      <c r="CE7" s="1103"/>
      <c r="CF7" s="1103"/>
      <c r="CG7" s="1115"/>
      <c r="CH7" s="1099">
        <v>2</v>
      </c>
      <c r="CI7" s="1100"/>
      <c r="CJ7" s="1100"/>
      <c r="CK7" s="1100"/>
      <c r="CL7" s="1101"/>
      <c r="CM7" s="1099">
        <v>53</v>
      </c>
      <c r="CN7" s="1100"/>
      <c r="CO7" s="1100"/>
      <c r="CP7" s="1100"/>
      <c r="CQ7" s="1101"/>
      <c r="CR7" s="1099">
        <v>19</v>
      </c>
      <c r="CS7" s="1100"/>
      <c r="CT7" s="1100"/>
      <c r="CU7" s="1100"/>
      <c r="CV7" s="1101"/>
      <c r="CW7" s="1099">
        <v>16</v>
      </c>
      <c r="CX7" s="1100"/>
      <c r="CY7" s="1100"/>
      <c r="CZ7" s="1100"/>
      <c r="DA7" s="1101"/>
      <c r="DB7" s="1099" t="s">
        <v>578</v>
      </c>
      <c r="DC7" s="1100"/>
      <c r="DD7" s="1100"/>
      <c r="DE7" s="1100"/>
      <c r="DF7" s="1101"/>
      <c r="DG7" s="1099" t="s">
        <v>578</v>
      </c>
      <c r="DH7" s="1100"/>
      <c r="DI7" s="1100"/>
      <c r="DJ7" s="1100"/>
      <c r="DK7" s="1101"/>
      <c r="DL7" s="1099" t="s">
        <v>578</v>
      </c>
      <c r="DM7" s="1100"/>
      <c r="DN7" s="1100"/>
      <c r="DO7" s="1100"/>
      <c r="DP7" s="1101"/>
      <c r="DQ7" s="1099" t="s">
        <v>578</v>
      </c>
      <c r="DR7" s="1100"/>
      <c r="DS7" s="1100"/>
      <c r="DT7" s="1100"/>
      <c r="DU7" s="1101"/>
      <c r="DV7" s="1102"/>
      <c r="DW7" s="1103"/>
      <c r="DX7" s="1103"/>
      <c r="DY7" s="1103"/>
      <c r="DZ7" s="1104"/>
      <c r="EA7" s="172"/>
    </row>
    <row r="8" spans="1:131" s="173" customFormat="1" ht="26.25" customHeight="1">
      <c r="A8" s="176">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3"/>
      <c r="AL8" s="1084"/>
      <c r="AM8" s="1084"/>
      <c r="AN8" s="1084"/>
      <c r="AO8" s="1084"/>
      <c r="AP8" s="1084"/>
      <c r="AQ8" s="1084"/>
      <c r="AR8" s="1084"/>
      <c r="AS8" s="1084"/>
      <c r="AT8" s="1084"/>
      <c r="AU8" s="1085"/>
      <c r="AV8" s="1085"/>
      <c r="AW8" s="1085"/>
      <c r="AX8" s="1085"/>
      <c r="AY8" s="1086"/>
      <c r="AZ8" s="170"/>
      <c r="BA8" s="170"/>
      <c r="BB8" s="170"/>
      <c r="BC8" s="170"/>
      <c r="BD8" s="170"/>
      <c r="BE8" s="171"/>
      <c r="BF8" s="171"/>
      <c r="BG8" s="171"/>
      <c r="BH8" s="171"/>
      <c r="BI8" s="171"/>
      <c r="BJ8" s="171"/>
      <c r="BK8" s="171"/>
      <c r="BL8" s="171"/>
      <c r="BM8" s="171"/>
      <c r="BN8" s="171"/>
      <c r="BO8" s="171"/>
      <c r="BP8" s="171"/>
      <c r="BQ8" s="176">
        <v>2</v>
      </c>
      <c r="BR8" s="177"/>
      <c r="BS8" s="992" t="s">
        <v>592</v>
      </c>
      <c r="BT8" s="993"/>
      <c r="BU8" s="993"/>
      <c r="BV8" s="993"/>
      <c r="BW8" s="993"/>
      <c r="BX8" s="993"/>
      <c r="BY8" s="993"/>
      <c r="BZ8" s="993"/>
      <c r="CA8" s="993"/>
      <c r="CB8" s="993"/>
      <c r="CC8" s="993"/>
      <c r="CD8" s="993"/>
      <c r="CE8" s="993"/>
      <c r="CF8" s="993"/>
      <c r="CG8" s="1014"/>
      <c r="CH8" s="989">
        <v>1</v>
      </c>
      <c r="CI8" s="990"/>
      <c r="CJ8" s="990"/>
      <c r="CK8" s="990"/>
      <c r="CL8" s="991"/>
      <c r="CM8" s="989">
        <v>28</v>
      </c>
      <c r="CN8" s="990"/>
      <c r="CO8" s="990"/>
      <c r="CP8" s="990"/>
      <c r="CQ8" s="991"/>
      <c r="CR8" s="989">
        <v>10</v>
      </c>
      <c r="CS8" s="990"/>
      <c r="CT8" s="990"/>
      <c r="CU8" s="990"/>
      <c r="CV8" s="991"/>
      <c r="CW8" s="989">
        <v>6</v>
      </c>
      <c r="CX8" s="990"/>
      <c r="CY8" s="990"/>
      <c r="CZ8" s="990"/>
      <c r="DA8" s="991"/>
      <c r="DB8" s="989" t="s">
        <v>578</v>
      </c>
      <c r="DC8" s="990"/>
      <c r="DD8" s="990"/>
      <c r="DE8" s="990"/>
      <c r="DF8" s="991"/>
      <c r="DG8" s="989" t="s">
        <v>578</v>
      </c>
      <c r="DH8" s="990"/>
      <c r="DI8" s="990"/>
      <c r="DJ8" s="990"/>
      <c r="DK8" s="991"/>
      <c r="DL8" s="989" t="s">
        <v>578</v>
      </c>
      <c r="DM8" s="990"/>
      <c r="DN8" s="990"/>
      <c r="DO8" s="990"/>
      <c r="DP8" s="991"/>
      <c r="DQ8" s="989" t="s">
        <v>578</v>
      </c>
      <c r="DR8" s="990"/>
      <c r="DS8" s="990"/>
      <c r="DT8" s="990"/>
      <c r="DU8" s="991"/>
      <c r="DV8" s="992"/>
      <c r="DW8" s="993"/>
      <c r="DX8" s="993"/>
      <c r="DY8" s="993"/>
      <c r="DZ8" s="994"/>
      <c r="EA8" s="172"/>
    </row>
    <row r="9" spans="1:131" s="173" customFormat="1" ht="26.25" customHeight="1">
      <c r="A9" s="176">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3"/>
      <c r="AL9" s="1084"/>
      <c r="AM9" s="1084"/>
      <c r="AN9" s="1084"/>
      <c r="AO9" s="1084"/>
      <c r="AP9" s="1084"/>
      <c r="AQ9" s="1084"/>
      <c r="AR9" s="1084"/>
      <c r="AS9" s="1084"/>
      <c r="AT9" s="1084"/>
      <c r="AU9" s="1085"/>
      <c r="AV9" s="1085"/>
      <c r="AW9" s="1085"/>
      <c r="AX9" s="1085"/>
      <c r="AY9" s="1086"/>
      <c r="AZ9" s="170"/>
      <c r="BA9" s="170"/>
      <c r="BB9" s="170"/>
      <c r="BC9" s="170"/>
      <c r="BD9" s="170"/>
      <c r="BE9" s="171"/>
      <c r="BF9" s="171"/>
      <c r="BG9" s="171"/>
      <c r="BH9" s="171"/>
      <c r="BI9" s="171"/>
      <c r="BJ9" s="171"/>
      <c r="BK9" s="171"/>
      <c r="BL9" s="171"/>
      <c r="BM9" s="171"/>
      <c r="BN9" s="171"/>
      <c r="BO9" s="171"/>
      <c r="BP9" s="171"/>
      <c r="BQ9" s="176">
        <v>3</v>
      </c>
      <c r="BR9" s="177"/>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172"/>
    </row>
    <row r="10" spans="1:131" s="173" customFormat="1" ht="26.25" customHeight="1">
      <c r="A10" s="176">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3"/>
      <c r="AL10" s="1084"/>
      <c r="AM10" s="1084"/>
      <c r="AN10" s="1084"/>
      <c r="AO10" s="1084"/>
      <c r="AP10" s="1084"/>
      <c r="AQ10" s="1084"/>
      <c r="AR10" s="1084"/>
      <c r="AS10" s="1084"/>
      <c r="AT10" s="1084"/>
      <c r="AU10" s="1085"/>
      <c r="AV10" s="1085"/>
      <c r="AW10" s="1085"/>
      <c r="AX10" s="1085"/>
      <c r="AY10" s="1086"/>
      <c r="AZ10" s="170"/>
      <c r="BA10" s="170"/>
      <c r="BB10" s="170"/>
      <c r="BC10" s="170"/>
      <c r="BD10" s="170"/>
      <c r="BE10" s="171"/>
      <c r="BF10" s="171"/>
      <c r="BG10" s="171"/>
      <c r="BH10" s="171"/>
      <c r="BI10" s="171"/>
      <c r="BJ10" s="171"/>
      <c r="BK10" s="171"/>
      <c r="BL10" s="171"/>
      <c r="BM10" s="171"/>
      <c r="BN10" s="171"/>
      <c r="BO10" s="171"/>
      <c r="BP10" s="171"/>
      <c r="BQ10" s="176">
        <v>4</v>
      </c>
      <c r="BR10" s="177"/>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172"/>
    </row>
    <row r="11" spans="1:131" s="173" customFormat="1" ht="26.25" customHeight="1">
      <c r="A11" s="176">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3"/>
      <c r="AL11" s="1084"/>
      <c r="AM11" s="1084"/>
      <c r="AN11" s="1084"/>
      <c r="AO11" s="1084"/>
      <c r="AP11" s="1084"/>
      <c r="AQ11" s="1084"/>
      <c r="AR11" s="1084"/>
      <c r="AS11" s="1084"/>
      <c r="AT11" s="1084"/>
      <c r="AU11" s="1085"/>
      <c r="AV11" s="1085"/>
      <c r="AW11" s="1085"/>
      <c r="AX11" s="1085"/>
      <c r="AY11" s="1086"/>
      <c r="AZ11" s="170"/>
      <c r="BA11" s="170"/>
      <c r="BB11" s="170"/>
      <c r="BC11" s="170"/>
      <c r="BD11" s="170"/>
      <c r="BE11" s="171"/>
      <c r="BF11" s="171"/>
      <c r="BG11" s="171"/>
      <c r="BH11" s="171"/>
      <c r="BI11" s="171"/>
      <c r="BJ11" s="171"/>
      <c r="BK11" s="171"/>
      <c r="BL11" s="171"/>
      <c r="BM11" s="171"/>
      <c r="BN11" s="171"/>
      <c r="BO11" s="171"/>
      <c r="BP11" s="171"/>
      <c r="BQ11" s="176">
        <v>5</v>
      </c>
      <c r="BR11" s="177"/>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172"/>
    </row>
    <row r="12" spans="1:131" s="173" customFormat="1" ht="26.25" customHeight="1">
      <c r="A12" s="176">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3"/>
      <c r="AL12" s="1084"/>
      <c r="AM12" s="1084"/>
      <c r="AN12" s="1084"/>
      <c r="AO12" s="1084"/>
      <c r="AP12" s="1084"/>
      <c r="AQ12" s="1084"/>
      <c r="AR12" s="1084"/>
      <c r="AS12" s="1084"/>
      <c r="AT12" s="1084"/>
      <c r="AU12" s="1085"/>
      <c r="AV12" s="1085"/>
      <c r="AW12" s="1085"/>
      <c r="AX12" s="1085"/>
      <c r="AY12" s="1086"/>
      <c r="AZ12" s="170"/>
      <c r="BA12" s="170"/>
      <c r="BB12" s="170"/>
      <c r="BC12" s="170"/>
      <c r="BD12" s="170"/>
      <c r="BE12" s="171"/>
      <c r="BF12" s="171"/>
      <c r="BG12" s="171"/>
      <c r="BH12" s="171"/>
      <c r="BI12" s="171"/>
      <c r="BJ12" s="171"/>
      <c r="BK12" s="171"/>
      <c r="BL12" s="171"/>
      <c r="BM12" s="171"/>
      <c r="BN12" s="171"/>
      <c r="BO12" s="171"/>
      <c r="BP12" s="171"/>
      <c r="BQ12" s="176">
        <v>6</v>
      </c>
      <c r="BR12" s="177"/>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172"/>
    </row>
    <row r="13" spans="1:131" s="173" customFormat="1" ht="26.25" customHeight="1">
      <c r="A13" s="176">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3"/>
      <c r="AL13" s="1084"/>
      <c r="AM13" s="1084"/>
      <c r="AN13" s="1084"/>
      <c r="AO13" s="1084"/>
      <c r="AP13" s="1084"/>
      <c r="AQ13" s="1084"/>
      <c r="AR13" s="1084"/>
      <c r="AS13" s="1084"/>
      <c r="AT13" s="1084"/>
      <c r="AU13" s="1085"/>
      <c r="AV13" s="1085"/>
      <c r="AW13" s="1085"/>
      <c r="AX13" s="1085"/>
      <c r="AY13" s="1086"/>
      <c r="AZ13" s="170"/>
      <c r="BA13" s="170"/>
      <c r="BB13" s="170"/>
      <c r="BC13" s="170"/>
      <c r="BD13" s="170"/>
      <c r="BE13" s="171"/>
      <c r="BF13" s="171"/>
      <c r="BG13" s="171"/>
      <c r="BH13" s="171"/>
      <c r="BI13" s="171"/>
      <c r="BJ13" s="171"/>
      <c r="BK13" s="171"/>
      <c r="BL13" s="171"/>
      <c r="BM13" s="171"/>
      <c r="BN13" s="171"/>
      <c r="BO13" s="171"/>
      <c r="BP13" s="171"/>
      <c r="BQ13" s="176">
        <v>7</v>
      </c>
      <c r="BR13" s="177"/>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172"/>
    </row>
    <row r="14" spans="1:131" s="173" customFormat="1" ht="26.25" customHeight="1">
      <c r="A14" s="176">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3"/>
      <c r="AL14" s="1084"/>
      <c r="AM14" s="1084"/>
      <c r="AN14" s="1084"/>
      <c r="AO14" s="1084"/>
      <c r="AP14" s="1084"/>
      <c r="AQ14" s="1084"/>
      <c r="AR14" s="1084"/>
      <c r="AS14" s="1084"/>
      <c r="AT14" s="1084"/>
      <c r="AU14" s="1085"/>
      <c r="AV14" s="1085"/>
      <c r="AW14" s="1085"/>
      <c r="AX14" s="1085"/>
      <c r="AY14" s="1086"/>
      <c r="AZ14" s="170"/>
      <c r="BA14" s="170"/>
      <c r="BB14" s="170"/>
      <c r="BC14" s="170"/>
      <c r="BD14" s="170"/>
      <c r="BE14" s="171"/>
      <c r="BF14" s="171"/>
      <c r="BG14" s="171"/>
      <c r="BH14" s="171"/>
      <c r="BI14" s="171"/>
      <c r="BJ14" s="171"/>
      <c r="BK14" s="171"/>
      <c r="BL14" s="171"/>
      <c r="BM14" s="171"/>
      <c r="BN14" s="171"/>
      <c r="BO14" s="171"/>
      <c r="BP14" s="171"/>
      <c r="BQ14" s="176">
        <v>8</v>
      </c>
      <c r="BR14" s="177"/>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172"/>
    </row>
    <row r="15" spans="1:131" s="173" customFormat="1" ht="26.25" customHeight="1">
      <c r="A15" s="176">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3"/>
      <c r="AL15" s="1084"/>
      <c r="AM15" s="1084"/>
      <c r="AN15" s="1084"/>
      <c r="AO15" s="1084"/>
      <c r="AP15" s="1084"/>
      <c r="AQ15" s="1084"/>
      <c r="AR15" s="1084"/>
      <c r="AS15" s="1084"/>
      <c r="AT15" s="1084"/>
      <c r="AU15" s="1085"/>
      <c r="AV15" s="1085"/>
      <c r="AW15" s="1085"/>
      <c r="AX15" s="1085"/>
      <c r="AY15" s="1086"/>
      <c r="AZ15" s="170"/>
      <c r="BA15" s="170"/>
      <c r="BB15" s="170"/>
      <c r="BC15" s="170"/>
      <c r="BD15" s="170"/>
      <c r="BE15" s="171"/>
      <c r="BF15" s="171"/>
      <c r="BG15" s="171"/>
      <c r="BH15" s="171"/>
      <c r="BI15" s="171"/>
      <c r="BJ15" s="171"/>
      <c r="BK15" s="171"/>
      <c r="BL15" s="171"/>
      <c r="BM15" s="171"/>
      <c r="BN15" s="171"/>
      <c r="BO15" s="171"/>
      <c r="BP15" s="171"/>
      <c r="BQ15" s="176">
        <v>9</v>
      </c>
      <c r="BR15" s="177"/>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172"/>
    </row>
    <row r="16" spans="1:131" s="173" customFormat="1" ht="26.25" customHeight="1">
      <c r="A16" s="176">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3"/>
      <c r="AL16" s="1084"/>
      <c r="AM16" s="1084"/>
      <c r="AN16" s="1084"/>
      <c r="AO16" s="1084"/>
      <c r="AP16" s="1084"/>
      <c r="AQ16" s="1084"/>
      <c r="AR16" s="1084"/>
      <c r="AS16" s="1084"/>
      <c r="AT16" s="1084"/>
      <c r="AU16" s="1085"/>
      <c r="AV16" s="1085"/>
      <c r="AW16" s="1085"/>
      <c r="AX16" s="1085"/>
      <c r="AY16" s="1086"/>
      <c r="AZ16" s="170"/>
      <c r="BA16" s="170"/>
      <c r="BB16" s="170"/>
      <c r="BC16" s="170"/>
      <c r="BD16" s="170"/>
      <c r="BE16" s="171"/>
      <c r="BF16" s="171"/>
      <c r="BG16" s="171"/>
      <c r="BH16" s="171"/>
      <c r="BI16" s="171"/>
      <c r="BJ16" s="171"/>
      <c r="BK16" s="171"/>
      <c r="BL16" s="171"/>
      <c r="BM16" s="171"/>
      <c r="BN16" s="171"/>
      <c r="BO16" s="171"/>
      <c r="BP16" s="171"/>
      <c r="BQ16" s="176">
        <v>10</v>
      </c>
      <c r="BR16" s="177"/>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172"/>
    </row>
    <row r="17" spans="1:131" s="173" customFormat="1" ht="26.25" customHeight="1">
      <c r="A17" s="176">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3"/>
      <c r="AL17" s="1084"/>
      <c r="AM17" s="1084"/>
      <c r="AN17" s="1084"/>
      <c r="AO17" s="1084"/>
      <c r="AP17" s="1084"/>
      <c r="AQ17" s="1084"/>
      <c r="AR17" s="1084"/>
      <c r="AS17" s="1084"/>
      <c r="AT17" s="1084"/>
      <c r="AU17" s="1085"/>
      <c r="AV17" s="1085"/>
      <c r="AW17" s="1085"/>
      <c r="AX17" s="1085"/>
      <c r="AY17" s="1086"/>
      <c r="AZ17" s="170"/>
      <c r="BA17" s="170"/>
      <c r="BB17" s="170"/>
      <c r="BC17" s="170"/>
      <c r="BD17" s="170"/>
      <c r="BE17" s="171"/>
      <c r="BF17" s="171"/>
      <c r="BG17" s="171"/>
      <c r="BH17" s="171"/>
      <c r="BI17" s="171"/>
      <c r="BJ17" s="171"/>
      <c r="BK17" s="171"/>
      <c r="BL17" s="171"/>
      <c r="BM17" s="171"/>
      <c r="BN17" s="171"/>
      <c r="BO17" s="171"/>
      <c r="BP17" s="171"/>
      <c r="BQ17" s="176">
        <v>11</v>
      </c>
      <c r="BR17" s="177"/>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172"/>
    </row>
    <row r="18" spans="1:131" s="173" customFormat="1" ht="26.25" customHeight="1">
      <c r="A18" s="176">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3"/>
      <c r="AL18" s="1084"/>
      <c r="AM18" s="1084"/>
      <c r="AN18" s="1084"/>
      <c r="AO18" s="1084"/>
      <c r="AP18" s="1084"/>
      <c r="AQ18" s="1084"/>
      <c r="AR18" s="1084"/>
      <c r="AS18" s="1084"/>
      <c r="AT18" s="1084"/>
      <c r="AU18" s="1085"/>
      <c r="AV18" s="1085"/>
      <c r="AW18" s="1085"/>
      <c r="AX18" s="1085"/>
      <c r="AY18" s="1086"/>
      <c r="AZ18" s="170"/>
      <c r="BA18" s="170"/>
      <c r="BB18" s="170"/>
      <c r="BC18" s="170"/>
      <c r="BD18" s="170"/>
      <c r="BE18" s="171"/>
      <c r="BF18" s="171"/>
      <c r="BG18" s="171"/>
      <c r="BH18" s="171"/>
      <c r="BI18" s="171"/>
      <c r="BJ18" s="171"/>
      <c r="BK18" s="171"/>
      <c r="BL18" s="171"/>
      <c r="BM18" s="171"/>
      <c r="BN18" s="171"/>
      <c r="BO18" s="171"/>
      <c r="BP18" s="171"/>
      <c r="BQ18" s="176">
        <v>12</v>
      </c>
      <c r="BR18" s="177"/>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172"/>
    </row>
    <row r="19" spans="1:131" s="173" customFormat="1" ht="26.25" customHeight="1">
      <c r="A19" s="176">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3"/>
      <c r="AL19" s="1084"/>
      <c r="AM19" s="1084"/>
      <c r="AN19" s="1084"/>
      <c r="AO19" s="1084"/>
      <c r="AP19" s="1084"/>
      <c r="AQ19" s="1084"/>
      <c r="AR19" s="1084"/>
      <c r="AS19" s="1084"/>
      <c r="AT19" s="1084"/>
      <c r="AU19" s="1085"/>
      <c r="AV19" s="1085"/>
      <c r="AW19" s="1085"/>
      <c r="AX19" s="1085"/>
      <c r="AY19" s="1086"/>
      <c r="AZ19" s="170"/>
      <c r="BA19" s="170"/>
      <c r="BB19" s="170"/>
      <c r="BC19" s="170"/>
      <c r="BD19" s="170"/>
      <c r="BE19" s="171"/>
      <c r="BF19" s="171"/>
      <c r="BG19" s="171"/>
      <c r="BH19" s="171"/>
      <c r="BI19" s="171"/>
      <c r="BJ19" s="171"/>
      <c r="BK19" s="171"/>
      <c r="BL19" s="171"/>
      <c r="BM19" s="171"/>
      <c r="BN19" s="171"/>
      <c r="BO19" s="171"/>
      <c r="BP19" s="171"/>
      <c r="BQ19" s="176">
        <v>13</v>
      </c>
      <c r="BR19" s="177"/>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172"/>
    </row>
    <row r="20" spans="1:131" s="173" customFormat="1" ht="26.25" customHeight="1">
      <c r="A20" s="176">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3"/>
      <c r="AL20" s="1084"/>
      <c r="AM20" s="1084"/>
      <c r="AN20" s="1084"/>
      <c r="AO20" s="1084"/>
      <c r="AP20" s="1084"/>
      <c r="AQ20" s="1084"/>
      <c r="AR20" s="1084"/>
      <c r="AS20" s="1084"/>
      <c r="AT20" s="1084"/>
      <c r="AU20" s="1085"/>
      <c r="AV20" s="1085"/>
      <c r="AW20" s="1085"/>
      <c r="AX20" s="1085"/>
      <c r="AY20" s="1086"/>
      <c r="AZ20" s="170"/>
      <c r="BA20" s="170"/>
      <c r="BB20" s="170"/>
      <c r="BC20" s="170"/>
      <c r="BD20" s="170"/>
      <c r="BE20" s="171"/>
      <c r="BF20" s="171"/>
      <c r="BG20" s="171"/>
      <c r="BH20" s="171"/>
      <c r="BI20" s="171"/>
      <c r="BJ20" s="171"/>
      <c r="BK20" s="171"/>
      <c r="BL20" s="171"/>
      <c r="BM20" s="171"/>
      <c r="BN20" s="171"/>
      <c r="BO20" s="171"/>
      <c r="BP20" s="171"/>
      <c r="BQ20" s="176">
        <v>14</v>
      </c>
      <c r="BR20" s="177"/>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172"/>
    </row>
    <row r="21" spans="1:131" s="173" customFormat="1" ht="26.25" customHeight="1" thickBot="1">
      <c r="A21" s="176">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3"/>
      <c r="AL21" s="1084"/>
      <c r="AM21" s="1084"/>
      <c r="AN21" s="1084"/>
      <c r="AO21" s="1084"/>
      <c r="AP21" s="1084"/>
      <c r="AQ21" s="1084"/>
      <c r="AR21" s="1084"/>
      <c r="AS21" s="1084"/>
      <c r="AT21" s="1084"/>
      <c r="AU21" s="1085"/>
      <c r="AV21" s="1085"/>
      <c r="AW21" s="1085"/>
      <c r="AX21" s="1085"/>
      <c r="AY21" s="1086"/>
      <c r="AZ21" s="170"/>
      <c r="BA21" s="170"/>
      <c r="BB21" s="170"/>
      <c r="BC21" s="170"/>
      <c r="BD21" s="170"/>
      <c r="BE21" s="171"/>
      <c r="BF21" s="171"/>
      <c r="BG21" s="171"/>
      <c r="BH21" s="171"/>
      <c r="BI21" s="171"/>
      <c r="BJ21" s="171"/>
      <c r="BK21" s="171"/>
      <c r="BL21" s="171"/>
      <c r="BM21" s="171"/>
      <c r="BN21" s="171"/>
      <c r="BO21" s="171"/>
      <c r="BP21" s="171"/>
      <c r="BQ21" s="176">
        <v>15</v>
      </c>
      <c r="BR21" s="177"/>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172"/>
    </row>
    <row r="22" spans="1:131" s="173" customFormat="1" ht="26.25" customHeight="1">
      <c r="A22" s="176">
        <v>16</v>
      </c>
      <c r="B22" s="1030"/>
      <c r="C22" s="1031"/>
      <c r="D22" s="1031"/>
      <c r="E22" s="1031"/>
      <c r="F22" s="1031"/>
      <c r="G22" s="1031"/>
      <c r="H22" s="1031"/>
      <c r="I22" s="1031"/>
      <c r="J22" s="1031"/>
      <c r="K22" s="1031"/>
      <c r="L22" s="1031"/>
      <c r="M22" s="1031"/>
      <c r="N22" s="1031"/>
      <c r="O22" s="1031"/>
      <c r="P22" s="1032"/>
      <c r="Q22" s="1076"/>
      <c r="R22" s="1077"/>
      <c r="S22" s="1077"/>
      <c r="T22" s="1077"/>
      <c r="U22" s="1077"/>
      <c r="V22" s="1077"/>
      <c r="W22" s="1077"/>
      <c r="X22" s="1077"/>
      <c r="Y22" s="1077"/>
      <c r="Z22" s="1077"/>
      <c r="AA22" s="1077"/>
      <c r="AB22" s="1077"/>
      <c r="AC22" s="1077"/>
      <c r="AD22" s="1077"/>
      <c r="AE22" s="1078"/>
      <c r="AF22" s="1035"/>
      <c r="AG22" s="1036"/>
      <c r="AH22" s="1036"/>
      <c r="AI22" s="1036"/>
      <c r="AJ22" s="1037"/>
      <c r="AK22" s="1079"/>
      <c r="AL22" s="1080"/>
      <c r="AM22" s="1080"/>
      <c r="AN22" s="1080"/>
      <c r="AO22" s="1080"/>
      <c r="AP22" s="1080"/>
      <c r="AQ22" s="1080"/>
      <c r="AR22" s="1080"/>
      <c r="AS22" s="1080"/>
      <c r="AT22" s="1080"/>
      <c r="AU22" s="1081"/>
      <c r="AV22" s="1081"/>
      <c r="AW22" s="1081"/>
      <c r="AX22" s="1081"/>
      <c r="AY22" s="1082"/>
      <c r="AZ22" s="1028" t="s">
        <v>385</v>
      </c>
      <c r="BA22" s="1028"/>
      <c r="BB22" s="1028"/>
      <c r="BC22" s="1028"/>
      <c r="BD22" s="1029"/>
      <c r="BE22" s="171"/>
      <c r="BF22" s="171"/>
      <c r="BG22" s="171"/>
      <c r="BH22" s="171"/>
      <c r="BI22" s="171"/>
      <c r="BJ22" s="171"/>
      <c r="BK22" s="171"/>
      <c r="BL22" s="171"/>
      <c r="BM22" s="171"/>
      <c r="BN22" s="171"/>
      <c r="BO22" s="171"/>
      <c r="BP22" s="171"/>
      <c r="BQ22" s="176">
        <v>16</v>
      </c>
      <c r="BR22" s="177"/>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172"/>
    </row>
    <row r="23" spans="1:131" s="173" customFormat="1" ht="26.25" customHeight="1" thickBot="1">
      <c r="A23" s="178" t="s">
        <v>386</v>
      </c>
      <c r="B23" s="937" t="s">
        <v>387</v>
      </c>
      <c r="C23" s="938"/>
      <c r="D23" s="938"/>
      <c r="E23" s="938"/>
      <c r="F23" s="938"/>
      <c r="G23" s="938"/>
      <c r="H23" s="938"/>
      <c r="I23" s="938"/>
      <c r="J23" s="938"/>
      <c r="K23" s="938"/>
      <c r="L23" s="938"/>
      <c r="M23" s="938"/>
      <c r="N23" s="938"/>
      <c r="O23" s="938"/>
      <c r="P23" s="948"/>
      <c r="Q23" s="1069">
        <f>Q7</f>
        <v>23917</v>
      </c>
      <c r="R23" s="1063"/>
      <c r="S23" s="1063"/>
      <c r="T23" s="1063"/>
      <c r="U23" s="1063"/>
      <c r="V23" s="1070">
        <f t="shared" ref="V23" si="0">V7</f>
        <v>23420</v>
      </c>
      <c r="W23" s="1067"/>
      <c r="X23" s="1067"/>
      <c r="Y23" s="1067"/>
      <c r="Z23" s="1071"/>
      <c r="AA23" s="1070">
        <f t="shared" ref="AA23" si="1">AA7</f>
        <v>496</v>
      </c>
      <c r="AB23" s="1067"/>
      <c r="AC23" s="1067"/>
      <c r="AD23" s="1067"/>
      <c r="AE23" s="1068"/>
      <c r="AF23" s="1072">
        <v>472</v>
      </c>
      <c r="AG23" s="1063"/>
      <c r="AH23" s="1063"/>
      <c r="AI23" s="1063"/>
      <c r="AJ23" s="1073"/>
      <c r="AK23" s="1074"/>
      <c r="AL23" s="1075"/>
      <c r="AM23" s="1075"/>
      <c r="AN23" s="1075"/>
      <c r="AO23" s="1075"/>
      <c r="AP23" s="1063">
        <f>AP7</f>
        <v>26746</v>
      </c>
      <c r="AQ23" s="1063"/>
      <c r="AR23" s="1063"/>
      <c r="AS23" s="1063"/>
      <c r="AT23" s="1063"/>
      <c r="AU23" s="1064"/>
      <c r="AV23" s="1064"/>
      <c r="AW23" s="1064"/>
      <c r="AX23" s="1064"/>
      <c r="AY23" s="1065"/>
      <c r="AZ23" s="1066" t="s">
        <v>174</v>
      </c>
      <c r="BA23" s="1067"/>
      <c r="BB23" s="1067"/>
      <c r="BC23" s="1067"/>
      <c r="BD23" s="1068"/>
      <c r="BE23" s="171"/>
      <c r="BF23" s="171"/>
      <c r="BG23" s="171"/>
      <c r="BH23" s="171"/>
      <c r="BI23" s="171"/>
      <c r="BJ23" s="171"/>
      <c r="BK23" s="171"/>
      <c r="BL23" s="171"/>
      <c r="BM23" s="171"/>
      <c r="BN23" s="171"/>
      <c r="BO23" s="171"/>
      <c r="BP23" s="171"/>
      <c r="BQ23" s="176">
        <v>17</v>
      </c>
      <c r="BR23" s="177"/>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172"/>
    </row>
    <row r="24" spans="1:131" s="173" customFormat="1" ht="26.25" customHeight="1">
      <c r="A24" s="1062" t="s">
        <v>388</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70"/>
      <c r="BA24" s="170"/>
      <c r="BB24" s="170"/>
      <c r="BC24" s="170"/>
      <c r="BD24" s="170"/>
      <c r="BE24" s="171"/>
      <c r="BF24" s="171"/>
      <c r="BG24" s="171"/>
      <c r="BH24" s="171"/>
      <c r="BI24" s="171"/>
      <c r="BJ24" s="171"/>
      <c r="BK24" s="171"/>
      <c r="BL24" s="171"/>
      <c r="BM24" s="171"/>
      <c r="BN24" s="171"/>
      <c r="BO24" s="171"/>
      <c r="BP24" s="171"/>
      <c r="BQ24" s="176">
        <v>18</v>
      </c>
      <c r="BR24" s="177"/>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172"/>
    </row>
    <row r="25" spans="1:131" ht="26.25" customHeight="1" thickBot="1">
      <c r="A25" s="1061" t="s">
        <v>389</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170"/>
      <c r="BK25" s="170"/>
      <c r="BL25" s="170"/>
      <c r="BM25" s="170"/>
      <c r="BN25" s="170"/>
      <c r="BO25" s="179"/>
      <c r="BP25" s="179"/>
      <c r="BQ25" s="176">
        <v>19</v>
      </c>
      <c r="BR25" s="177"/>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68"/>
    </row>
    <row r="26" spans="1:131" ht="26.25" customHeight="1">
      <c r="A26" s="995" t="s">
        <v>367</v>
      </c>
      <c r="B26" s="996"/>
      <c r="C26" s="996"/>
      <c r="D26" s="996"/>
      <c r="E26" s="996"/>
      <c r="F26" s="996"/>
      <c r="G26" s="996"/>
      <c r="H26" s="996"/>
      <c r="I26" s="996"/>
      <c r="J26" s="996"/>
      <c r="K26" s="996"/>
      <c r="L26" s="996"/>
      <c r="M26" s="996"/>
      <c r="N26" s="996"/>
      <c r="O26" s="996"/>
      <c r="P26" s="997"/>
      <c r="Q26" s="1001" t="s">
        <v>390</v>
      </c>
      <c r="R26" s="1002"/>
      <c r="S26" s="1002"/>
      <c r="T26" s="1002"/>
      <c r="U26" s="1003"/>
      <c r="V26" s="1001" t="s">
        <v>391</v>
      </c>
      <c r="W26" s="1002"/>
      <c r="X26" s="1002"/>
      <c r="Y26" s="1002"/>
      <c r="Z26" s="1003"/>
      <c r="AA26" s="1001" t="s">
        <v>392</v>
      </c>
      <c r="AB26" s="1002"/>
      <c r="AC26" s="1002"/>
      <c r="AD26" s="1002"/>
      <c r="AE26" s="1002"/>
      <c r="AF26" s="1057" t="s">
        <v>393</v>
      </c>
      <c r="AG26" s="1008"/>
      <c r="AH26" s="1008"/>
      <c r="AI26" s="1008"/>
      <c r="AJ26" s="1058"/>
      <c r="AK26" s="1002" t="s">
        <v>394</v>
      </c>
      <c r="AL26" s="1002"/>
      <c r="AM26" s="1002"/>
      <c r="AN26" s="1002"/>
      <c r="AO26" s="1003"/>
      <c r="AP26" s="1001" t="s">
        <v>395</v>
      </c>
      <c r="AQ26" s="1002"/>
      <c r="AR26" s="1002"/>
      <c r="AS26" s="1002"/>
      <c r="AT26" s="1003"/>
      <c r="AU26" s="1001" t="s">
        <v>396</v>
      </c>
      <c r="AV26" s="1002"/>
      <c r="AW26" s="1002"/>
      <c r="AX26" s="1002"/>
      <c r="AY26" s="1003"/>
      <c r="AZ26" s="1001" t="s">
        <v>397</v>
      </c>
      <c r="BA26" s="1002"/>
      <c r="BB26" s="1002"/>
      <c r="BC26" s="1002"/>
      <c r="BD26" s="1003"/>
      <c r="BE26" s="1001" t="s">
        <v>374</v>
      </c>
      <c r="BF26" s="1002"/>
      <c r="BG26" s="1002"/>
      <c r="BH26" s="1002"/>
      <c r="BI26" s="1015"/>
      <c r="BJ26" s="170"/>
      <c r="BK26" s="170"/>
      <c r="BL26" s="170"/>
      <c r="BM26" s="170"/>
      <c r="BN26" s="170"/>
      <c r="BO26" s="179"/>
      <c r="BP26" s="179"/>
      <c r="BQ26" s="176">
        <v>20</v>
      </c>
      <c r="BR26" s="177"/>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68"/>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170"/>
      <c r="BK27" s="170"/>
      <c r="BL27" s="170"/>
      <c r="BM27" s="170"/>
      <c r="BN27" s="170"/>
      <c r="BO27" s="179"/>
      <c r="BP27" s="179"/>
      <c r="BQ27" s="176">
        <v>21</v>
      </c>
      <c r="BR27" s="177"/>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68"/>
    </row>
    <row r="28" spans="1:131" ht="26.25" customHeight="1" thickTop="1">
      <c r="A28" s="180">
        <v>1</v>
      </c>
      <c r="B28" s="1049" t="s">
        <v>398</v>
      </c>
      <c r="C28" s="1050"/>
      <c r="D28" s="1050"/>
      <c r="E28" s="1050"/>
      <c r="F28" s="1050"/>
      <c r="G28" s="1050"/>
      <c r="H28" s="1050"/>
      <c r="I28" s="1050"/>
      <c r="J28" s="1050"/>
      <c r="K28" s="1050"/>
      <c r="L28" s="1050"/>
      <c r="M28" s="1050"/>
      <c r="N28" s="1050"/>
      <c r="O28" s="1050"/>
      <c r="P28" s="1051"/>
      <c r="Q28" s="1052">
        <v>5668</v>
      </c>
      <c r="R28" s="1053"/>
      <c r="S28" s="1053"/>
      <c r="T28" s="1053"/>
      <c r="U28" s="1053"/>
      <c r="V28" s="1053">
        <v>5307</v>
      </c>
      <c r="W28" s="1053"/>
      <c r="X28" s="1053"/>
      <c r="Y28" s="1053"/>
      <c r="Z28" s="1053"/>
      <c r="AA28" s="1053">
        <v>361</v>
      </c>
      <c r="AB28" s="1053"/>
      <c r="AC28" s="1053"/>
      <c r="AD28" s="1053"/>
      <c r="AE28" s="1054"/>
      <c r="AF28" s="1055">
        <v>361</v>
      </c>
      <c r="AG28" s="1053"/>
      <c r="AH28" s="1053"/>
      <c r="AI28" s="1053"/>
      <c r="AJ28" s="1056"/>
      <c r="AK28" s="1045">
        <v>423</v>
      </c>
      <c r="AL28" s="1046"/>
      <c r="AM28" s="1046"/>
      <c r="AN28" s="1046"/>
      <c r="AO28" s="1046"/>
      <c r="AP28" s="1046" t="s">
        <v>578</v>
      </c>
      <c r="AQ28" s="1046"/>
      <c r="AR28" s="1046"/>
      <c r="AS28" s="1046"/>
      <c r="AT28" s="1046"/>
      <c r="AU28" s="1046" t="s">
        <v>578</v>
      </c>
      <c r="AV28" s="1046"/>
      <c r="AW28" s="1046"/>
      <c r="AX28" s="1046"/>
      <c r="AY28" s="1046"/>
      <c r="AZ28" s="1046" t="s">
        <v>578</v>
      </c>
      <c r="BA28" s="1046"/>
      <c r="BB28" s="1046"/>
      <c r="BC28" s="1046"/>
      <c r="BD28" s="1046"/>
      <c r="BE28" s="1047"/>
      <c r="BF28" s="1047"/>
      <c r="BG28" s="1047"/>
      <c r="BH28" s="1047"/>
      <c r="BI28" s="1048"/>
      <c r="BJ28" s="170"/>
      <c r="BK28" s="170"/>
      <c r="BL28" s="170"/>
      <c r="BM28" s="170"/>
      <c r="BN28" s="170"/>
      <c r="BO28" s="179"/>
      <c r="BP28" s="179"/>
      <c r="BQ28" s="176">
        <v>22</v>
      </c>
      <c r="BR28" s="177"/>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68"/>
    </row>
    <row r="29" spans="1:131" ht="26.25" customHeight="1">
      <c r="A29" s="180">
        <v>2</v>
      </c>
      <c r="B29" s="1030" t="s">
        <v>399</v>
      </c>
      <c r="C29" s="1031"/>
      <c r="D29" s="1031"/>
      <c r="E29" s="1031"/>
      <c r="F29" s="1031"/>
      <c r="G29" s="1031"/>
      <c r="H29" s="1031"/>
      <c r="I29" s="1031"/>
      <c r="J29" s="1031"/>
      <c r="K29" s="1031"/>
      <c r="L29" s="1031"/>
      <c r="M29" s="1031"/>
      <c r="N29" s="1031"/>
      <c r="O29" s="1031"/>
      <c r="P29" s="1032"/>
      <c r="Q29" s="1038">
        <v>4809</v>
      </c>
      <c r="R29" s="1039"/>
      <c r="S29" s="1039"/>
      <c r="T29" s="1039"/>
      <c r="U29" s="1039"/>
      <c r="V29" s="1039">
        <v>4640</v>
      </c>
      <c r="W29" s="1039"/>
      <c r="X29" s="1039"/>
      <c r="Y29" s="1039"/>
      <c r="Z29" s="1039"/>
      <c r="AA29" s="1039">
        <v>169</v>
      </c>
      <c r="AB29" s="1039"/>
      <c r="AC29" s="1039"/>
      <c r="AD29" s="1039"/>
      <c r="AE29" s="1040"/>
      <c r="AF29" s="1035">
        <v>169</v>
      </c>
      <c r="AG29" s="1036"/>
      <c r="AH29" s="1036"/>
      <c r="AI29" s="1036"/>
      <c r="AJ29" s="1037"/>
      <c r="AK29" s="980">
        <v>726</v>
      </c>
      <c r="AL29" s="971"/>
      <c r="AM29" s="971"/>
      <c r="AN29" s="971"/>
      <c r="AO29" s="971"/>
      <c r="AP29" s="981" t="s">
        <v>578</v>
      </c>
      <c r="AQ29" s="979"/>
      <c r="AR29" s="979"/>
      <c r="AS29" s="979"/>
      <c r="AT29" s="980"/>
      <c r="AU29" s="981" t="s">
        <v>578</v>
      </c>
      <c r="AV29" s="979"/>
      <c r="AW29" s="979"/>
      <c r="AX29" s="979"/>
      <c r="AY29" s="980"/>
      <c r="AZ29" s="1042" t="s">
        <v>578</v>
      </c>
      <c r="BA29" s="1043"/>
      <c r="BB29" s="1043"/>
      <c r="BC29" s="1043"/>
      <c r="BD29" s="1044"/>
      <c r="BE29" s="972"/>
      <c r="BF29" s="972"/>
      <c r="BG29" s="972"/>
      <c r="BH29" s="972"/>
      <c r="BI29" s="973"/>
      <c r="BJ29" s="170"/>
      <c r="BK29" s="170"/>
      <c r="BL29" s="170"/>
      <c r="BM29" s="170"/>
      <c r="BN29" s="170"/>
      <c r="BO29" s="179"/>
      <c r="BP29" s="179"/>
      <c r="BQ29" s="176">
        <v>23</v>
      </c>
      <c r="BR29" s="177"/>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68"/>
    </row>
    <row r="30" spans="1:131" ht="26.25" customHeight="1">
      <c r="A30" s="180">
        <v>3</v>
      </c>
      <c r="B30" s="1030" t="s">
        <v>400</v>
      </c>
      <c r="C30" s="1031"/>
      <c r="D30" s="1031"/>
      <c r="E30" s="1031"/>
      <c r="F30" s="1031"/>
      <c r="G30" s="1031"/>
      <c r="H30" s="1031"/>
      <c r="I30" s="1031"/>
      <c r="J30" s="1031"/>
      <c r="K30" s="1031"/>
      <c r="L30" s="1031"/>
      <c r="M30" s="1031"/>
      <c r="N30" s="1031"/>
      <c r="O30" s="1031"/>
      <c r="P30" s="1032"/>
      <c r="Q30" s="1038">
        <v>710</v>
      </c>
      <c r="R30" s="1039"/>
      <c r="S30" s="1039"/>
      <c r="T30" s="1039"/>
      <c r="U30" s="1039"/>
      <c r="V30" s="1039">
        <v>708</v>
      </c>
      <c r="W30" s="1039"/>
      <c r="X30" s="1039"/>
      <c r="Y30" s="1039"/>
      <c r="Z30" s="1039"/>
      <c r="AA30" s="1039">
        <v>2</v>
      </c>
      <c r="AB30" s="1039"/>
      <c r="AC30" s="1039"/>
      <c r="AD30" s="1039"/>
      <c r="AE30" s="1040"/>
      <c r="AF30" s="1035">
        <v>2</v>
      </c>
      <c r="AG30" s="1036"/>
      <c r="AH30" s="1036"/>
      <c r="AI30" s="1036"/>
      <c r="AJ30" s="1037"/>
      <c r="AK30" s="980">
        <v>198</v>
      </c>
      <c r="AL30" s="971"/>
      <c r="AM30" s="971"/>
      <c r="AN30" s="971"/>
      <c r="AO30" s="971"/>
      <c r="AP30" s="981" t="s">
        <v>578</v>
      </c>
      <c r="AQ30" s="979"/>
      <c r="AR30" s="979"/>
      <c r="AS30" s="979"/>
      <c r="AT30" s="980"/>
      <c r="AU30" s="981" t="s">
        <v>578</v>
      </c>
      <c r="AV30" s="979"/>
      <c r="AW30" s="979"/>
      <c r="AX30" s="979"/>
      <c r="AY30" s="980"/>
      <c r="AZ30" s="1042" t="s">
        <v>578</v>
      </c>
      <c r="BA30" s="1043"/>
      <c r="BB30" s="1043"/>
      <c r="BC30" s="1043"/>
      <c r="BD30" s="1044"/>
      <c r="BE30" s="972"/>
      <c r="BF30" s="972"/>
      <c r="BG30" s="972"/>
      <c r="BH30" s="972"/>
      <c r="BI30" s="973"/>
      <c r="BJ30" s="170"/>
      <c r="BK30" s="170"/>
      <c r="BL30" s="170"/>
      <c r="BM30" s="170"/>
      <c r="BN30" s="170"/>
      <c r="BO30" s="179"/>
      <c r="BP30" s="179"/>
      <c r="BQ30" s="176">
        <v>24</v>
      </c>
      <c r="BR30" s="177"/>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68"/>
    </row>
    <row r="31" spans="1:131" ht="26.25" customHeight="1">
      <c r="A31" s="180">
        <v>4</v>
      </c>
      <c r="B31" s="1030" t="s">
        <v>401</v>
      </c>
      <c r="C31" s="1031"/>
      <c r="D31" s="1031"/>
      <c r="E31" s="1031"/>
      <c r="F31" s="1031"/>
      <c r="G31" s="1031"/>
      <c r="H31" s="1031"/>
      <c r="I31" s="1031"/>
      <c r="J31" s="1031"/>
      <c r="K31" s="1031"/>
      <c r="L31" s="1031"/>
      <c r="M31" s="1031"/>
      <c r="N31" s="1031"/>
      <c r="O31" s="1031"/>
      <c r="P31" s="1032"/>
      <c r="Q31" s="1038">
        <v>748</v>
      </c>
      <c r="R31" s="1039"/>
      <c r="S31" s="1039"/>
      <c r="T31" s="1039"/>
      <c r="U31" s="1039"/>
      <c r="V31" s="1039">
        <v>709</v>
      </c>
      <c r="W31" s="1039"/>
      <c r="X31" s="1039"/>
      <c r="Y31" s="1039"/>
      <c r="Z31" s="1039"/>
      <c r="AA31" s="1039">
        <v>39</v>
      </c>
      <c r="AB31" s="1039"/>
      <c r="AC31" s="1039"/>
      <c r="AD31" s="1039"/>
      <c r="AE31" s="1040"/>
      <c r="AF31" s="1035">
        <v>341</v>
      </c>
      <c r="AG31" s="1036"/>
      <c r="AH31" s="1036"/>
      <c r="AI31" s="1036"/>
      <c r="AJ31" s="1037"/>
      <c r="AK31" s="980">
        <v>110</v>
      </c>
      <c r="AL31" s="971"/>
      <c r="AM31" s="971"/>
      <c r="AN31" s="971"/>
      <c r="AO31" s="971"/>
      <c r="AP31" s="971">
        <v>3366</v>
      </c>
      <c r="AQ31" s="971"/>
      <c r="AR31" s="971"/>
      <c r="AS31" s="971"/>
      <c r="AT31" s="971"/>
      <c r="AU31" s="971">
        <v>478</v>
      </c>
      <c r="AV31" s="971"/>
      <c r="AW31" s="971"/>
      <c r="AX31" s="971"/>
      <c r="AY31" s="971"/>
      <c r="AZ31" s="1042" t="s">
        <v>578</v>
      </c>
      <c r="BA31" s="1043"/>
      <c r="BB31" s="1043"/>
      <c r="BC31" s="1043"/>
      <c r="BD31" s="1044"/>
      <c r="BE31" s="972" t="s">
        <v>402</v>
      </c>
      <c r="BF31" s="972"/>
      <c r="BG31" s="972"/>
      <c r="BH31" s="972"/>
      <c r="BI31" s="973"/>
      <c r="BJ31" s="170"/>
      <c r="BK31" s="170"/>
      <c r="BL31" s="170"/>
      <c r="BM31" s="170"/>
      <c r="BN31" s="170"/>
      <c r="BO31" s="179"/>
      <c r="BP31" s="179"/>
      <c r="BQ31" s="176">
        <v>25</v>
      </c>
      <c r="BR31" s="177"/>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68"/>
    </row>
    <row r="32" spans="1:131" ht="26.25" customHeight="1">
      <c r="A32" s="180">
        <v>5</v>
      </c>
      <c r="B32" s="1030" t="s">
        <v>403</v>
      </c>
      <c r="C32" s="1031"/>
      <c r="D32" s="1031"/>
      <c r="E32" s="1031"/>
      <c r="F32" s="1031"/>
      <c r="G32" s="1031"/>
      <c r="H32" s="1031"/>
      <c r="I32" s="1031"/>
      <c r="J32" s="1031"/>
      <c r="K32" s="1031"/>
      <c r="L32" s="1031"/>
      <c r="M32" s="1031"/>
      <c r="N32" s="1031"/>
      <c r="O32" s="1031"/>
      <c r="P32" s="1032"/>
      <c r="Q32" s="1038">
        <v>1150</v>
      </c>
      <c r="R32" s="1039"/>
      <c r="S32" s="1039"/>
      <c r="T32" s="1039"/>
      <c r="U32" s="1039"/>
      <c r="V32" s="1039">
        <v>1150</v>
      </c>
      <c r="W32" s="1039"/>
      <c r="X32" s="1039"/>
      <c r="Y32" s="1039"/>
      <c r="Z32" s="1039"/>
      <c r="AA32" s="1039">
        <v>0</v>
      </c>
      <c r="AB32" s="1039"/>
      <c r="AC32" s="1039"/>
      <c r="AD32" s="1039"/>
      <c r="AE32" s="1040"/>
      <c r="AF32" s="1035">
        <v>235</v>
      </c>
      <c r="AG32" s="1036"/>
      <c r="AH32" s="1036"/>
      <c r="AI32" s="1036"/>
      <c r="AJ32" s="1037"/>
      <c r="AK32" s="980">
        <v>669</v>
      </c>
      <c r="AL32" s="971"/>
      <c r="AM32" s="971"/>
      <c r="AN32" s="971"/>
      <c r="AO32" s="971"/>
      <c r="AP32" s="971">
        <v>6296</v>
      </c>
      <c r="AQ32" s="971"/>
      <c r="AR32" s="971"/>
      <c r="AS32" s="971"/>
      <c r="AT32" s="971"/>
      <c r="AU32" s="971">
        <v>5169</v>
      </c>
      <c r="AV32" s="971"/>
      <c r="AW32" s="971"/>
      <c r="AX32" s="971"/>
      <c r="AY32" s="971"/>
      <c r="AZ32" s="1042" t="s">
        <v>578</v>
      </c>
      <c r="BA32" s="1043"/>
      <c r="BB32" s="1043"/>
      <c r="BC32" s="1043"/>
      <c r="BD32" s="1044"/>
      <c r="BE32" s="972" t="s">
        <v>404</v>
      </c>
      <c r="BF32" s="972"/>
      <c r="BG32" s="972"/>
      <c r="BH32" s="972"/>
      <c r="BI32" s="973"/>
      <c r="BJ32" s="170"/>
      <c r="BK32" s="170"/>
      <c r="BL32" s="170"/>
      <c r="BM32" s="170"/>
      <c r="BN32" s="170"/>
      <c r="BO32" s="179"/>
      <c r="BP32" s="179"/>
      <c r="BQ32" s="176">
        <v>26</v>
      </c>
      <c r="BR32" s="177"/>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68"/>
    </row>
    <row r="33" spans="1:131" ht="26.25" customHeight="1">
      <c r="A33" s="180">
        <v>6</v>
      </c>
      <c r="B33" s="1030" t="s">
        <v>405</v>
      </c>
      <c r="C33" s="1031"/>
      <c r="D33" s="1031"/>
      <c r="E33" s="1031"/>
      <c r="F33" s="1031"/>
      <c r="G33" s="1031"/>
      <c r="H33" s="1031"/>
      <c r="I33" s="1031"/>
      <c r="J33" s="1031"/>
      <c r="K33" s="1031"/>
      <c r="L33" s="1031"/>
      <c r="M33" s="1031"/>
      <c r="N33" s="1031"/>
      <c r="O33" s="1031"/>
      <c r="P33" s="1032"/>
      <c r="Q33" s="1038">
        <v>10</v>
      </c>
      <c r="R33" s="1039"/>
      <c r="S33" s="1039"/>
      <c r="T33" s="1039"/>
      <c r="U33" s="1039"/>
      <c r="V33" s="1039">
        <v>9</v>
      </c>
      <c r="W33" s="1039"/>
      <c r="X33" s="1039"/>
      <c r="Y33" s="1039"/>
      <c r="Z33" s="1039"/>
      <c r="AA33" s="1039">
        <v>1</v>
      </c>
      <c r="AB33" s="1039"/>
      <c r="AC33" s="1039"/>
      <c r="AD33" s="1039"/>
      <c r="AE33" s="1040"/>
      <c r="AF33" s="1035">
        <v>1</v>
      </c>
      <c r="AG33" s="1036"/>
      <c r="AH33" s="1036"/>
      <c r="AI33" s="1036"/>
      <c r="AJ33" s="1037"/>
      <c r="AK33" s="980">
        <v>4</v>
      </c>
      <c r="AL33" s="971"/>
      <c r="AM33" s="971"/>
      <c r="AN33" s="971"/>
      <c r="AO33" s="971"/>
      <c r="AP33" s="971">
        <v>34</v>
      </c>
      <c r="AQ33" s="971"/>
      <c r="AR33" s="971"/>
      <c r="AS33" s="971"/>
      <c r="AT33" s="971"/>
      <c r="AU33" s="971">
        <v>34</v>
      </c>
      <c r="AV33" s="971"/>
      <c r="AW33" s="971"/>
      <c r="AX33" s="971"/>
      <c r="AY33" s="971"/>
      <c r="AZ33" s="1042" t="s">
        <v>578</v>
      </c>
      <c r="BA33" s="1043"/>
      <c r="BB33" s="1043"/>
      <c r="BC33" s="1043"/>
      <c r="BD33" s="1044"/>
      <c r="BE33" s="972" t="s">
        <v>406</v>
      </c>
      <c r="BF33" s="972"/>
      <c r="BG33" s="972"/>
      <c r="BH33" s="972"/>
      <c r="BI33" s="973"/>
      <c r="BJ33" s="170"/>
      <c r="BK33" s="170"/>
      <c r="BL33" s="170"/>
      <c r="BM33" s="170"/>
      <c r="BN33" s="170"/>
      <c r="BO33" s="179"/>
      <c r="BP33" s="179"/>
      <c r="BQ33" s="176">
        <v>27</v>
      </c>
      <c r="BR33" s="177"/>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68"/>
    </row>
    <row r="34" spans="1:131" ht="26.25" customHeight="1">
      <c r="A34" s="180">
        <v>7</v>
      </c>
      <c r="B34" s="1030" t="s">
        <v>407</v>
      </c>
      <c r="C34" s="1031"/>
      <c r="D34" s="1031"/>
      <c r="E34" s="1031"/>
      <c r="F34" s="1031"/>
      <c r="G34" s="1031"/>
      <c r="H34" s="1031"/>
      <c r="I34" s="1031"/>
      <c r="J34" s="1031"/>
      <c r="K34" s="1031"/>
      <c r="L34" s="1031"/>
      <c r="M34" s="1031"/>
      <c r="N34" s="1031"/>
      <c r="O34" s="1031"/>
      <c r="P34" s="1032"/>
      <c r="Q34" s="1038">
        <v>33</v>
      </c>
      <c r="R34" s="1039"/>
      <c r="S34" s="1039"/>
      <c r="T34" s="1039"/>
      <c r="U34" s="1039"/>
      <c r="V34" s="1039">
        <v>29</v>
      </c>
      <c r="W34" s="1039"/>
      <c r="X34" s="1039"/>
      <c r="Y34" s="1039"/>
      <c r="Z34" s="1039"/>
      <c r="AA34" s="1039">
        <v>4</v>
      </c>
      <c r="AB34" s="1039"/>
      <c r="AC34" s="1039"/>
      <c r="AD34" s="1039"/>
      <c r="AE34" s="1040"/>
      <c r="AF34" s="1035">
        <v>4</v>
      </c>
      <c r="AG34" s="1036"/>
      <c r="AH34" s="1036"/>
      <c r="AI34" s="1036"/>
      <c r="AJ34" s="1037"/>
      <c r="AK34" s="980" t="s">
        <v>578</v>
      </c>
      <c r="AL34" s="971"/>
      <c r="AM34" s="971"/>
      <c r="AN34" s="971"/>
      <c r="AO34" s="971"/>
      <c r="AP34" s="971" t="s">
        <v>578</v>
      </c>
      <c r="AQ34" s="971"/>
      <c r="AR34" s="971"/>
      <c r="AS34" s="971"/>
      <c r="AT34" s="971"/>
      <c r="AU34" s="971" t="s">
        <v>578</v>
      </c>
      <c r="AV34" s="971"/>
      <c r="AW34" s="971"/>
      <c r="AX34" s="971"/>
      <c r="AY34" s="971"/>
      <c r="AZ34" s="1042" t="s">
        <v>578</v>
      </c>
      <c r="BA34" s="1043"/>
      <c r="BB34" s="1043"/>
      <c r="BC34" s="1043"/>
      <c r="BD34" s="1044"/>
      <c r="BE34" s="972" t="s">
        <v>408</v>
      </c>
      <c r="BF34" s="972"/>
      <c r="BG34" s="972"/>
      <c r="BH34" s="972"/>
      <c r="BI34" s="973"/>
      <c r="BJ34" s="170"/>
      <c r="BK34" s="170"/>
      <c r="BL34" s="170"/>
      <c r="BM34" s="170"/>
      <c r="BN34" s="170"/>
      <c r="BO34" s="179"/>
      <c r="BP34" s="179"/>
      <c r="BQ34" s="176">
        <v>28</v>
      </c>
      <c r="BR34" s="177"/>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68"/>
    </row>
    <row r="35" spans="1:131" ht="26.25" customHeight="1">
      <c r="A35" s="180">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170"/>
      <c r="BK35" s="170"/>
      <c r="BL35" s="170"/>
      <c r="BM35" s="170"/>
      <c r="BN35" s="170"/>
      <c r="BO35" s="179"/>
      <c r="BP35" s="179"/>
      <c r="BQ35" s="176">
        <v>29</v>
      </c>
      <c r="BR35" s="177"/>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68"/>
    </row>
    <row r="36" spans="1:131" ht="26.25" customHeight="1">
      <c r="A36" s="180">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170"/>
      <c r="BK36" s="170"/>
      <c r="BL36" s="170"/>
      <c r="BM36" s="170"/>
      <c r="BN36" s="170"/>
      <c r="BO36" s="179"/>
      <c r="BP36" s="179"/>
      <c r="BQ36" s="176">
        <v>30</v>
      </c>
      <c r="BR36" s="177"/>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68"/>
    </row>
    <row r="37" spans="1:131" ht="26.25" customHeight="1">
      <c r="A37" s="180">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170"/>
      <c r="BK37" s="170"/>
      <c r="BL37" s="170"/>
      <c r="BM37" s="170"/>
      <c r="BN37" s="170"/>
      <c r="BO37" s="179"/>
      <c r="BP37" s="179"/>
      <c r="BQ37" s="176">
        <v>31</v>
      </c>
      <c r="BR37" s="177"/>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68"/>
    </row>
    <row r="38" spans="1:131" ht="26.25" customHeight="1">
      <c r="A38" s="180">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170"/>
      <c r="BK38" s="170"/>
      <c r="BL38" s="170"/>
      <c r="BM38" s="170"/>
      <c r="BN38" s="170"/>
      <c r="BO38" s="179"/>
      <c r="BP38" s="179"/>
      <c r="BQ38" s="176">
        <v>32</v>
      </c>
      <c r="BR38" s="177"/>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68"/>
    </row>
    <row r="39" spans="1:131" ht="26.25" customHeight="1">
      <c r="A39" s="180">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170"/>
      <c r="BK39" s="170"/>
      <c r="BL39" s="170"/>
      <c r="BM39" s="170"/>
      <c r="BN39" s="170"/>
      <c r="BO39" s="179"/>
      <c r="BP39" s="179"/>
      <c r="BQ39" s="176">
        <v>33</v>
      </c>
      <c r="BR39" s="177"/>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68"/>
    </row>
    <row r="40" spans="1:131" ht="26.25" customHeight="1">
      <c r="A40" s="176">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170"/>
      <c r="BK40" s="170"/>
      <c r="BL40" s="170"/>
      <c r="BM40" s="170"/>
      <c r="BN40" s="170"/>
      <c r="BO40" s="179"/>
      <c r="BP40" s="179"/>
      <c r="BQ40" s="176">
        <v>34</v>
      </c>
      <c r="BR40" s="177"/>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68"/>
    </row>
    <row r="41" spans="1:131" ht="26.25" customHeight="1">
      <c r="A41" s="176">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170"/>
      <c r="BK41" s="170"/>
      <c r="BL41" s="170"/>
      <c r="BM41" s="170"/>
      <c r="BN41" s="170"/>
      <c r="BO41" s="179"/>
      <c r="BP41" s="179"/>
      <c r="BQ41" s="176">
        <v>35</v>
      </c>
      <c r="BR41" s="177"/>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68"/>
    </row>
    <row r="42" spans="1:131" ht="26.25" customHeight="1">
      <c r="A42" s="176">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170"/>
      <c r="BK42" s="170"/>
      <c r="BL42" s="170"/>
      <c r="BM42" s="170"/>
      <c r="BN42" s="170"/>
      <c r="BO42" s="179"/>
      <c r="BP42" s="179"/>
      <c r="BQ42" s="176">
        <v>36</v>
      </c>
      <c r="BR42" s="177"/>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68"/>
    </row>
    <row r="43" spans="1:131" ht="26.25" customHeight="1">
      <c r="A43" s="176">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170"/>
      <c r="BK43" s="170"/>
      <c r="BL43" s="170"/>
      <c r="BM43" s="170"/>
      <c r="BN43" s="170"/>
      <c r="BO43" s="179"/>
      <c r="BP43" s="179"/>
      <c r="BQ43" s="176">
        <v>37</v>
      </c>
      <c r="BR43" s="177"/>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68"/>
    </row>
    <row r="44" spans="1:131" ht="26.25" customHeight="1">
      <c r="A44" s="176">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170"/>
      <c r="BK44" s="170"/>
      <c r="BL44" s="170"/>
      <c r="BM44" s="170"/>
      <c r="BN44" s="170"/>
      <c r="BO44" s="179"/>
      <c r="BP44" s="179"/>
      <c r="BQ44" s="176">
        <v>38</v>
      </c>
      <c r="BR44" s="177"/>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68"/>
    </row>
    <row r="45" spans="1:131" ht="26.25" customHeight="1">
      <c r="A45" s="176">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170"/>
      <c r="BK45" s="170"/>
      <c r="BL45" s="170"/>
      <c r="BM45" s="170"/>
      <c r="BN45" s="170"/>
      <c r="BO45" s="179"/>
      <c r="BP45" s="179"/>
      <c r="BQ45" s="176">
        <v>39</v>
      </c>
      <c r="BR45" s="177"/>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68"/>
    </row>
    <row r="46" spans="1:131" ht="26.25" customHeight="1">
      <c r="A46" s="176">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170"/>
      <c r="BK46" s="170"/>
      <c r="BL46" s="170"/>
      <c r="BM46" s="170"/>
      <c r="BN46" s="170"/>
      <c r="BO46" s="179"/>
      <c r="BP46" s="179"/>
      <c r="BQ46" s="176">
        <v>40</v>
      </c>
      <c r="BR46" s="177"/>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68"/>
    </row>
    <row r="47" spans="1:131" ht="26.25" customHeight="1">
      <c r="A47" s="176">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170"/>
      <c r="BK47" s="170"/>
      <c r="BL47" s="170"/>
      <c r="BM47" s="170"/>
      <c r="BN47" s="170"/>
      <c r="BO47" s="179"/>
      <c r="BP47" s="179"/>
      <c r="BQ47" s="176">
        <v>41</v>
      </c>
      <c r="BR47" s="177"/>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68"/>
    </row>
    <row r="48" spans="1:131" ht="26.25" customHeight="1">
      <c r="A48" s="176">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170"/>
      <c r="BK48" s="170"/>
      <c r="BL48" s="170"/>
      <c r="BM48" s="170"/>
      <c r="BN48" s="170"/>
      <c r="BO48" s="179"/>
      <c r="BP48" s="179"/>
      <c r="BQ48" s="176">
        <v>42</v>
      </c>
      <c r="BR48" s="177"/>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68"/>
    </row>
    <row r="49" spans="1:131" ht="26.25" customHeight="1">
      <c r="A49" s="176">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170"/>
      <c r="BK49" s="170"/>
      <c r="BL49" s="170"/>
      <c r="BM49" s="170"/>
      <c r="BN49" s="170"/>
      <c r="BO49" s="179"/>
      <c r="BP49" s="179"/>
      <c r="BQ49" s="176">
        <v>43</v>
      </c>
      <c r="BR49" s="177"/>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68"/>
    </row>
    <row r="50" spans="1:131" ht="26.25" customHeight="1">
      <c r="A50" s="176">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170"/>
      <c r="BK50" s="170"/>
      <c r="BL50" s="170"/>
      <c r="BM50" s="170"/>
      <c r="BN50" s="170"/>
      <c r="BO50" s="179"/>
      <c r="BP50" s="179"/>
      <c r="BQ50" s="176">
        <v>44</v>
      </c>
      <c r="BR50" s="177"/>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68"/>
    </row>
    <row r="51" spans="1:131" ht="26.25" customHeight="1">
      <c r="A51" s="176">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170"/>
      <c r="BK51" s="170"/>
      <c r="BL51" s="170"/>
      <c r="BM51" s="170"/>
      <c r="BN51" s="170"/>
      <c r="BO51" s="179"/>
      <c r="BP51" s="179"/>
      <c r="BQ51" s="176">
        <v>45</v>
      </c>
      <c r="BR51" s="177"/>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68"/>
    </row>
    <row r="52" spans="1:131" ht="26.25" customHeight="1">
      <c r="A52" s="176">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170"/>
      <c r="BK52" s="170"/>
      <c r="BL52" s="170"/>
      <c r="BM52" s="170"/>
      <c r="BN52" s="170"/>
      <c r="BO52" s="179"/>
      <c r="BP52" s="179"/>
      <c r="BQ52" s="176">
        <v>46</v>
      </c>
      <c r="BR52" s="177"/>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68"/>
    </row>
    <row r="53" spans="1:131" ht="26.25" customHeight="1">
      <c r="A53" s="176">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170"/>
      <c r="BK53" s="170"/>
      <c r="BL53" s="170"/>
      <c r="BM53" s="170"/>
      <c r="BN53" s="170"/>
      <c r="BO53" s="179"/>
      <c r="BP53" s="179"/>
      <c r="BQ53" s="176">
        <v>47</v>
      </c>
      <c r="BR53" s="177"/>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68"/>
    </row>
    <row r="54" spans="1:131" ht="26.25" customHeight="1">
      <c r="A54" s="176">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170"/>
      <c r="BK54" s="170"/>
      <c r="BL54" s="170"/>
      <c r="BM54" s="170"/>
      <c r="BN54" s="170"/>
      <c r="BO54" s="179"/>
      <c r="BP54" s="179"/>
      <c r="BQ54" s="176">
        <v>48</v>
      </c>
      <c r="BR54" s="177"/>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68"/>
    </row>
    <row r="55" spans="1:131" ht="26.25" customHeight="1">
      <c r="A55" s="176">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170"/>
      <c r="BK55" s="170"/>
      <c r="BL55" s="170"/>
      <c r="BM55" s="170"/>
      <c r="BN55" s="170"/>
      <c r="BO55" s="179"/>
      <c r="BP55" s="179"/>
      <c r="BQ55" s="176">
        <v>49</v>
      </c>
      <c r="BR55" s="177"/>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68"/>
    </row>
    <row r="56" spans="1:131" ht="26.25" customHeight="1">
      <c r="A56" s="176">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170"/>
      <c r="BK56" s="170"/>
      <c r="BL56" s="170"/>
      <c r="BM56" s="170"/>
      <c r="BN56" s="170"/>
      <c r="BO56" s="179"/>
      <c r="BP56" s="179"/>
      <c r="BQ56" s="176">
        <v>50</v>
      </c>
      <c r="BR56" s="177"/>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68"/>
    </row>
    <row r="57" spans="1:131" ht="26.25" customHeight="1">
      <c r="A57" s="176">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170"/>
      <c r="BK57" s="170"/>
      <c r="BL57" s="170"/>
      <c r="BM57" s="170"/>
      <c r="BN57" s="170"/>
      <c r="BO57" s="179"/>
      <c r="BP57" s="179"/>
      <c r="BQ57" s="176">
        <v>51</v>
      </c>
      <c r="BR57" s="177"/>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68"/>
    </row>
    <row r="58" spans="1:131" ht="26.25" customHeight="1">
      <c r="A58" s="176">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170"/>
      <c r="BK58" s="170"/>
      <c r="BL58" s="170"/>
      <c r="BM58" s="170"/>
      <c r="BN58" s="170"/>
      <c r="BO58" s="179"/>
      <c r="BP58" s="179"/>
      <c r="BQ58" s="176">
        <v>52</v>
      </c>
      <c r="BR58" s="177"/>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68"/>
    </row>
    <row r="59" spans="1:131" ht="26.25" customHeight="1">
      <c r="A59" s="176">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170"/>
      <c r="BK59" s="170"/>
      <c r="BL59" s="170"/>
      <c r="BM59" s="170"/>
      <c r="BN59" s="170"/>
      <c r="BO59" s="179"/>
      <c r="BP59" s="179"/>
      <c r="BQ59" s="176">
        <v>53</v>
      </c>
      <c r="BR59" s="177"/>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68"/>
    </row>
    <row r="60" spans="1:131" ht="26.25" customHeight="1">
      <c r="A60" s="176">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170"/>
      <c r="BK60" s="170"/>
      <c r="BL60" s="170"/>
      <c r="BM60" s="170"/>
      <c r="BN60" s="170"/>
      <c r="BO60" s="179"/>
      <c r="BP60" s="179"/>
      <c r="BQ60" s="176">
        <v>54</v>
      </c>
      <c r="BR60" s="177"/>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68"/>
    </row>
    <row r="61" spans="1:131" ht="26.25" customHeight="1" thickBot="1">
      <c r="A61" s="176">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170"/>
      <c r="BK61" s="170"/>
      <c r="BL61" s="170"/>
      <c r="BM61" s="170"/>
      <c r="BN61" s="170"/>
      <c r="BO61" s="179"/>
      <c r="BP61" s="179"/>
      <c r="BQ61" s="176">
        <v>55</v>
      </c>
      <c r="BR61" s="177"/>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68"/>
    </row>
    <row r="62" spans="1:131" ht="26.25" customHeight="1">
      <c r="A62" s="176">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179"/>
      <c r="BP62" s="179"/>
      <c r="BQ62" s="176">
        <v>56</v>
      </c>
      <c r="BR62" s="177"/>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68"/>
    </row>
    <row r="63" spans="1:131" ht="26.25" customHeight="1" thickBot="1">
      <c r="A63" s="178" t="s">
        <v>386</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1113</v>
      </c>
      <c r="AG63" s="959"/>
      <c r="AH63" s="959"/>
      <c r="AI63" s="959"/>
      <c r="AJ63" s="1022"/>
      <c r="AK63" s="1023"/>
      <c r="AL63" s="963"/>
      <c r="AM63" s="963"/>
      <c r="AN63" s="963"/>
      <c r="AO63" s="963"/>
      <c r="AP63" s="959">
        <v>9696</v>
      </c>
      <c r="AQ63" s="959"/>
      <c r="AR63" s="959"/>
      <c r="AS63" s="959"/>
      <c r="AT63" s="959"/>
      <c r="AU63" s="959">
        <v>5681</v>
      </c>
      <c r="AV63" s="959"/>
      <c r="AW63" s="959"/>
      <c r="AX63" s="959"/>
      <c r="AY63" s="959"/>
      <c r="AZ63" s="1017"/>
      <c r="BA63" s="1017"/>
      <c r="BB63" s="1017"/>
      <c r="BC63" s="1017"/>
      <c r="BD63" s="1017"/>
      <c r="BE63" s="960"/>
      <c r="BF63" s="960"/>
      <c r="BG63" s="960"/>
      <c r="BH63" s="960"/>
      <c r="BI63" s="961"/>
      <c r="BJ63" s="1018" t="s">
        <v>411</v>
      </c>
      <c r="BK63" s="953"/>
      <c r="BL63" s="953"/>
      <c r="BM63" s="953"/>
      <c r="BN63" s="1019"/>
      <c r="BO63" s="179"/>
      <c r="BP63" s="179"/>
      <c r="BQ63" s="176">
        <v>57</v>
      </c>
      <c r="BR63" s="177"/>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68"/>
    </row>
    <row r="64" spans="1:131" ht="26.25"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6">
        <v>58</v>
      </c>
      <c r="BR64" s="177"/>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68"/>
    </row>
    <row r="65" spans="1:131" ht="26.25" customHeight="1" thickBot="1">
      <c r="A65" s="170" t="s">
        <v>412</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9"/>
      <c r="BF65" s="179"/>
      <c r="BG65" s="179"/>
      <c r="BH65" s="179"/>
      <c r="BI65" s="179"/>
      <c r="BJ65" s="179"/>
      <c r="BK65" s="179"/>
      <c r="BL65" s="179"/>
      <c r="BM65" s="179"/>
      <c r="BN65" s="179"/>
      <c r="BO65" s="179"/>
      <c r="BP65" s="179"/>
      <c r="BQ65" s="176">
        <v>59</v>
      </c>
      <c r="BR65" s="177"/>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68"/>
    </row>
    <row r="66" spans="1:131" ht="26.25" customHeight="1">
      <c r="A66" s="995" t="s">
        <v>413</v>
      </c>
      <c r="B66" s="996"/>
      <c r="C66" s="996"/>
      <c r="D66" s="996"/>
      <c r="E66" s="996"/>
      <c r="F66" s="996"/>
      <c r="G66" s="996"/>
      <c r="H66" s="996"/>
      <c r="I66" s="996"/>
      <c r="J66" s="996"/>
      <c r="K66" s="996"/>
      <c r="L66" s="996"/>
      <c r="M66" s="996"/>
      <c r="N66" s="996"/>
      <c r="O66" s="996"/>
      <c r="P66" s="997"/>
      <c r="Q66" s="1001" t="s">
        <v>390</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394</v>
      </c>
      <c r="AL66" s="996"/>
      <c r="AM66" s="996"/>
      <c r="AN66" s="996"/>
      <c r="AO66" s="997"/>
      <c r="AP66" s="1001" t="s">
        <v>395</v>
      </c>
      <c r="AQ66" s="1002"/>
      <c r="AR66" s="1002"/>
      <c r="AS66" s="1002"/>
      <c r="AT66" s="1003"/>
      <c r="AU66" s="1001" t="s">
        <v>417</v>
      </c>
      <c r="AV66" s="1002"/>
      <c r="AW66" s="1002"/>
      <c r="AX66" s="1002"/>
      <c r="AY66" s="1003"/>
      <c r="AZ66" s="1001" t="s">
        <v>374</v>
      </c>
      <c r="BA66" s="1002"/>
      <c r="BB66" s="1002"/>
      <c r="BC66" s="1002"/>
      <c r="BD66" s="1015"/>
      <c r="BE66" s="179"/>
      <c r="BF66" s="179"/>
      <c r="BG66" s="179"/>
      <c r="BH66" s="179"/>
      <c r="BI66" s="179"/>
      <c r="BJ66" s="179"/>
      <c r="BK66" s="179"/>
      <c r="BL66" s="179"/>
      <c r="BM66" s="179"/>
      <c r="BN66" s="179"/>
      <c r="BO66" s="179"/>
      <c r="BP66" s="179"/>
      <c r="BQ66" s="176">
        <v>60</v>
      </c>
      <c r="BR66" s="181"/>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168"/>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179"/>
      <c r="BF67" s="179"/>
      <c r="BG67" s="179"/>
      <c r="BH67" s="179"/>
      <c r="BI67" s="179"/>
      <c r="BJ67" s="179"/>
      <c r="BK67" s="179"/>
      <c r="BL67" s="179"/>
      <c r="BM67" s="179"/>
      <c r="BN67" s="179"/>
      <c r="BO67" s="179"/>
      <c r="BP67" s="179"/>
      <c r="BQ67" s="176">
        <v>61</v>
      </c>
      <c r="BR67" s="181"/>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168"/>
    </row>
    <row r="68" spans="1:131" ht="26.25" customHeight="1" thickTop="1">
      <c r="A68" s="174">
        <v>1</v>
      </c>
      <c r="B68" s="985" t="s">
        <v>572</v>
      </c>
      <c r="C68" s="986"/>
      <c r="D68" s="986"/>
      <c r="E68" s="986"/>
      <c r="F68" s="986"/>
      <c r="G68" s="986"/>
      <c r="H68" s="986"/>
      <c r="I68" s="986"/>
      <c r="J68" s="986"/>
      <c r="K68" s="986"/>
      <c r="L68" s="986"/>
      <c r="M68" s="986"/>
      <c r="N68" s="986"/>
      <c r="O68" s="986"/>
      <c r="P68" s="987"/>
      <c r="Q68" s="988">
        <v>105</v>
      </c>
      <c r="R68" s="982"/>
      <c r="S68" s="982"/>
      <c r="T68" s="982"/>
      <c r="U68" s="982"/>
      <c r="V68" s="982">
        <v>98</v>
      </c>
      <c r="W68" s="982"/>
      <c r="X68" s="982"/>
      <c r="Y68" s="982"/>
      <c r="Z68" s="982"/>
      <c r="AA68" s="982">
        <v>7</v>
      </c>
      <c r="AB68" s="982"/>
      <c r="AC68" s="982"/>
      <c r="AD68" s="982"/>
      <c r="AE68" s="982"/>
      <c r="AF68" s="982">
        <v>7</v>
      </c>
      <c r="AG68" s="982"/>
      <c r="AH68" s="982"/>
      <c r="AI68" s="982"/>
      <c r="AJ68" s="982"/>
      <c r="AK68" s="982" t="s">
        <v>578</v>
      </c>
      <c r="AL68" s="982"/>
      <c r="AM68" s="982"/>
      <c r="AN68" s="982"/>
      <c r="AO68" s="982"/>
      <c r="AP68" s="982">
        <v>31</v>
      </c>
      <c r="AQ68" s="982"/>
      <c r="AR68" s="982"/>
      <c r="AS68" s="982"/>
      <c r="AT68" s="982"/>
      <c r="AU68" s="982">
        <v>31</v>
      </c>
      <c r="AV68" s="982"/>
      <c r="AW68" s="982"/>
      <c r="AX68" s="982"/>
      <c r="AY68" s="982"/>
      <c r="AZ68" s="983"/>
      <c r="BA68" s="983"/>
      <c r="BB68" s="983"/>
      <c r="BC68" s="983"/>
      <c r="BD68" s="984"/>
      <c r="BE68" s="179"/>
      <c r="BF68" s="179"/>
      <c r="BG68" s="179"/>
      <c r="BH68" s="179"/>
      <c r="BI68" s="179"/>
      <c r="BJ68" s="179"/>
      <c r="BK68" s="179"/>
      <c r="BL68" s="179"/>
      <c r="BM68" s="179"/>
      <c r="BN68" s="179"/>
      <c r="BO68" s="179"/>
      <c r="BP68" s="179"/>
      <c r="BQ68" s="176">
        <v>62</v>
      </c>
      <c r="BR68" s="181"/>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168"/>
    </row>
    <row r="69" spans="1:131" ht="26.25" customHeight="1">
      <c r="A69" s="176">
        <v>2</v>
      </c>
      <c r="B69" s="974" t="s">
        <v>573</v>
      </c>
      <c r="C69" s="975"/>
      <c r="D69" s="975"/>
      <c r="E69" s="975"/>
      <c r="F69" s="975"/>
      <c r="G69" s="975"/>
      <c r="H69" s="975"/>
      <c r="I69" s="975"/>
      <c r="J69" s="975"/>
      <c r="K69" s="975"/>
      <c r="L69" s="975"/>
      <c r="M69" s="975"/>
      <c r="N69" s="975"/>
      <c r="O69" s="975"/>
      <c r="P69" s="976"/>
      <c r="Q69" s="977">
        <v>30</v>
      </c>
      <c r="R69" s="971"/>
      <c r="S69" s="971"/>
      <c r="T69" s="971"/>
      <c r="U69" s="971"/>
      <c r="V69" s="971">
        <v>26</v>
      </c>
      <c r="W69" s="971"/>
      <c r="X69" s="971"/>
      <c r="Y69" s="971"/>
      <c r="Z69" s="971"/>
      <c r="AA69" s="971">
        <v>4</v>
      </c>
      <c r="AB69" s="971"/>
      <c r="AC69" s="971"/>
      <c r="AD69" s="971"/>
      <c r="AE69" s="971"/>
      <c r="AF69" s="971">
        <v>4</v>
      </c>
      <c r="AG69" s="971"/>
      <c r="AH69" s="971"/>
      <c r="AI69" s="971"/>
      <c r="AJ69" s="971"/>
      <c r="AK69" s="971" t="s">
        <v>578</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179"/>
      <c r="BF69" s="179"/>
      <c r="BG69" s="179"/>
      <c r="BH69" s="179"/>
      <c r="BI69" s="179"/>
      <c r="BJ69" s="179"/>
      <c r="BK69" s="179"/>
      <c r="BL69" s="179"/>
      <c r="BM69" s="179"/>
      <c r="BN69" s="179"/>
      <c r="BO69" s="179"/>
      <c r="BP69" s="179"/>
      <c r="BQ69" s="176">
        <v>63</v>
      </c>
      <c r="BR69" s="181"/>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168"/>
    </row>
    <row r="70" spans="1:131" ht="26.25" customHeight="1">
      <c r="A70" s="176">
        <v>3</v>
      </c>
      <c r="B70" s="974" t="s">
        <v>574</v>
      </c>
      <c r="C70" s="975"/>
      <c r="D70" s="975"/>
      <c r="E70" s="975"/>
      <c r="F70" s="975"/>
      <c r="G70" s="975"/>
      <c r="H70" s="975"/>
      <c r="I70" s="975"/>
      <c r="J70" s="975"/>
      <c r="K70" s="975"/>
      <c r="L70" s="975"/>
      <c r="M70" s="975"/>
      <c r="N70" s="975"/>
      <c r="O70" s="975"/>
      <c r="P70" s="976"/>
      <c r="Q70" s="977">
        <v>62</v>
      </c>
      <c r="R70" s="971"/>
      <c r="S70" s="971"/>
      <c r="T70" s="971"/>
      <c r="U70" s="971"/>
      <c r="V70" s="971">
        <v>57</v>
      </c>
      <c r="W70" s="971"/>
      <c r="X70" s="971"/>
      <c r="Y70" s="971"/>
      <c r="Z70" s="971"/>
      <c r="AA70" s="971">
        <v>5</v>
      </c>
      <c r="AB70" s="971"/>
      <c r="AC70" s="971"/>
      <c r="AD70" s="971"/>
      <c r="AE70" s="971"/>
      <c r="AF70" s="971">
        <v>5</v>
      </c>
      <c r="AG70" s="971"/>
      <c r="AH70" s="971"/>
      <c r="AI70" s="971"/>
      <c r="AJ70" s="971"/>
      <c r="AK70" s="971" t="s">
        <v>578</v>
      </c>
      <c r="AL70" s="971"/>
      <c r="AM70" s="971"/>
      <c r="AN70" s="971"/>
      <c r="AO70" s="971"/>
      <c r="AP70" s="971" t="s">
        <v>578</v>
      </c>
      <c r="AQ70" s="971"/>
      <c r="AR70" s="971"/>
      <c r="AS70" s="971"/>
      <c r="AT70" s="971"/>
      <c r="AU70" s="971" t="s">
        <v>578</v>
      </c>
      <c r="AV70" s="971"/>
      <c r="AW70" s="971"/>
      <c r="AX70" s="971"/>
      <c r="AY70" s="971"/>
      <c r="AZ70" s="972"/>
      <c r="BA70" s="972"/>
      <c r="BB70" s="972"/>
      <c r="BC70" s="972"/>
      <c r="BD70" s="973"/>
      <c r="BE70" s="179"/>
      <c r="BF70" s="179"/>
      <c r="BG70" s="179"/>
      <c r="BH70" s="179"/>
      <c r="BI70" s="179"/>
      <c r="BJ70" s="179"/>
      <c r="BK70" s="179"/>
      <c r="BL70" s="179"/>
      <c r="BM70" s="179"/>
      <c r="BN70" s="179"/>
      <c r="BO70" s="179"/>
      <c r="BP70" s="179"/>
      <c r="BQ70" s="176">
        <v>64</v>
      </c>
      <c r="BR70" s="181"/>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168"/>
    </row>
    <row r="71" spans="1:131" ht="26.25" customHeight="1">
      <c r="A71" s="176">
        <v>4</v>
      </c>
      <c r="B71" s="974" t="s">
        <v>575</v>
      </c>
      <c r="C71" s="975"/>
      <c r="D71" s="975"/>
      <c r="E71" s="975"/>
      <c r="F71" s="975"/>
      <c r="G71" s="975"/>
      <c r="H71" s="975"/>
      <c r="I71" s="975"/>
      <c r="J71" s="975"/>
      <c r="K71" s="975"/>
      <c r="L71" s="975"/>
      <c r="M71" s="975"/>
      <c r="N71" s="975"/>
      <c r="O71" s="975"/>
      <c r="P71" s="976"/>
      <c r="Q71" s="977">
        <v>343</v>
      </c>
      <c r="R71" s="971"/>
      <c r="S71" s="971"/>
      <c r="T71" s="971"/>
      <c r="U71" s="971"/>
      <c r="V71" s="971">
        <v>229</v>
      </c>
      <c r="W71" s="971"/>
      <c r="X71" s="971"/>
      <c r="Y71" s="971"/>
      <c r="Z71" s="971"/>
      <c r="AA71" s="971">
        <v>114</v>
      </c>
      <c r="AB71" s="971"/>
      <c r="AC71" s="971"/>
      <c r="AD71" s="971"/>
      <c r="AE71" s="971"/>
      <c r="AF71" s="971">
        <v>114</v>
      </c>
      <c r="AG71" s="971"/>
      <c r="AH71" s="971"/>
      <c r="AI71" s="971"/>
      <c r="AJ71" s="971"/>
      <c r="AK71" s="971">
        <v>133</v>
      </c>
      <c r="AL71" s="971"/>
      <c r="AM71" s="971"/>
      <c r="AN71" s="971"/>
      <c r="AO71" s="971"/>
      <c r="AP71" s="971" t="s">
        <v>578</v>
      </c>
      <c r="AQ71" s="971"/>
      <c r="AR71" s="971"/>
      <c r="AS71" s="971"/>
      <c r="AT71" s="971"/>
      <c r="AU71" s="971" t="s">
        <v>578</v>
      </c>
      <c r="AV71" s="971"/>
      <c r="AW71" s="971"/>
      <c r="AX71" s="971"/>
      <c r="AY71" s="971"/>
      <c r="AZ71" s="972" t="s">
        <v>580</v>
      </c>
      <c r="BA71" s="972"/>
      <c r="BB71" s="972"/>
      <c r="BC71" s="972"/>
      <c r="BD71" s="973"/>
      <c r="BE71" s="179"/>
      <c r="BF71" s="179"/>
      <c r="BG71" s="179"/>
      <c r="BH71" s="179"/>
      <c r="BI71" s="179"/>
      <c r="BJ71" s="179"/>
      <c r="BK71" s="179"/>
      <c r="BL71" s="179"/>
      <c r="BM71" s="179"/>
      <c r="BN71" s="179"/>
      <c r="BO71" s="179"/>
      <c r="BP71" s="179"/>
      <c r="BQ71" s="176">
        <v>65</v>
      </c>
      <c r="BR71" s="181"/>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168"/>
    </row>
    <row r="72" spans="1:131" ht="26.25" customHeight="1">
      <c r="A72" s="176">
        <v>5</v>
      </c>
      <c r="B72" s="974" t="s">
        <v>576</v>
      </c>
      <c r="C72" s="975"/>
      <c r="D72" s="975"/>
      <c r="E72" s="975"/>
      <c r="F72" s="975"/>
      <c r="G72" s="975"/>
      <c r="H72" s="975"/>
      <c r="I72" s="975"/>
      <c r="J72" s="975"/>
      <c r="K72" s="975"/>
      <c r="L72" s="975"/>
      <c r="M72" s="975"/>
      <c r="N72" s="975"/>
      <c r="O72" s="975"/>
      <c r="P72" s="976"/>
      <c r="Q72" s="977">
        <v>204864</v>
      </c>
      <c r="R72" s="971"/>
      <c r="S72" s="971"/>
      <c r="T72" s="971"/>
      <c r="U72" s="971"/>
      <c r="V72" s="971">
        <v>198243</v>
      </c>
      <c r="W72" s="971"/>
      <c r="X72" s="971"/>
      <c r="Y72" s="971"/>
      <c r="Z72" s="971"/>
      <c r="AA72" s="971">
        <v>6621</v>
      </c>
      <c r="AB72" s="971"/>
      <c r="AC72" s="971"/>
      <c r="AD72" s="971"/>
      <c r="AE72" s="971"/>
      <c r="AF72" s="971">
        <v>6621</v>
      </c>
      <c r="AG72" s="971"/>
      <c r="AH72" s="971"/>
      <c r="AI72" s="971"/>
      <c r="AJ72" s="971"/>
      <c r="AK72" s="971" t="s">
        <v>578</v>
      </c>
      <c r="AL72" s="971"/>
      <c r="AM72" s="971"/>
      <c r="AN72" s="971"/>
      <c r="AO72" s="971"/>
      <c r="AP72" s="971" t="s">
        <v>578</v>
      </c>
      <c r="AQ72" s="971"/>
      <c r="AR72" s="971"/>
      <c r="AS72" s="971"/>
      <c r="AT72" s="971"/>
      <c r="AU72" s="971" t="s">
        <v>578</v>
      </c>
      <c r="AV72" s="971"/>
      <c r="AW72" s="971"/>
      <c r="AX72" s="971"/>
      <c r="AY72" s="971"/>
      <c r="AZ72" s="972" t="s">
        <v>579</v>
      </c>
      <c r="BA72" s="972"/>
      <c r="BB72" s="972"/>
      <c r="BC72" s="972"/>
      <c r="BD72" s="973"/>
      <c r="BE72" s="179"/>
      <c r="BF72" s="179"/>
      <c r="BG72" s="179"/>
      <c r="BH72" s="179"/>
      <c r="BI72" s="179"/>
      <c r="BJ72" s="179"/>
      <c r="BK72" s="179"/>
      <c r="BL72" s="179"/>
      <c r="BM72" s="179"/>
      <c r="BN72" s="179"/>
      <c r="BO72" s="179"/>
      <c r="BP72" s="179"/>
      <c r="BQ72" s="176">
        <v>66</v>
      </c>
      <c r="BR72" s="181"/>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168"/>
    </row>
    <row r="73" spans="1:131" ht="26.25" customHeight="1">
      <c r="A73" s="176">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179"/>
      <c r="BF73" s="179"/>
      <c r="BG73" s="179"/>
      <c r="BH73" s="179"/>
      <c r="BI73" s="179"/>
      <c r="BJ73" s="179"/>
      <c r="BK73" s="179"/>
      <c r="BL73" s="179"/>
      <c r="BM73" s="179"/>
      <c r="BN73" s="179"/>
      <c r="BO73" s="179"/>
      <c r="BP73" s="179"/>
      <c r="BQ73" s="176">
        <v>67</v>
      </c>
      <c r="BR73" s="181"/>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168"/>
    </row>
    <row r="74" spans="1:131" ht="26.25" customHeight="1">
      <c r="A74" s="176">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179"/>
      <c r="BF74" s="179"/>
      <c r="BG74" s="179"/>
      <c r="BH74" s="179"/>
      <c r="BI74" s="179"/>
      <c r="BJ74" s="179"/>
      <c r="BK74" s="179"/>
      <c r="BL74" s="179"/>
      <c r="BM74" s="179"/>
      <c r="BN74" s="179"/>
      <c r="BO74" s="179"/>
      <c r="BP74" s="179"/>
      <c r="BQ74" s="176">
        <v>68</v>
      </c>
      <c r="BR74" s="181"/>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168"/>
    </row>
    <row r="75" spans="1:131" ht="26.25" customHeight="1">
      <c r="A75" s="176">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179"/>
      <c r="BF75" s="179"/>
      <c r="BG75" s="179"/>
      <c r="BH75" s="179"/>
      <c r="BI75" s="179"/>
      <c r="BJ75" s="179"/>
      <c r="BK75" s="179"/>
      <c r="BL75" s="179"/>
      <c r="BM75" s="179"/>
      <c r="BN75" s="179"/>
      <c r="BO75" s="179"/>
      <c r="BP75" s="179"/>
      <c r="BQ75" s="176">
        <v>69</v>
      </c>
      <c r="BR75" s="181"/>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168"/>
    </row>
    <row r="76" spans="1:131" ht="26.25" customHeight="1">
      <c r="A76" s="176">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179"/>
      <c r="BF76" s="179"/>
      <c r="BG76" s="179"/>
      <c r="BH76" s="179"/>
      <c r="BI76" s="179"/>
      <c r="BJ76" s="179"/>
      <c r="BK76" s="179"/>
      <c r="BL76" s="179"/>
      <c r="BM76" s="179"/>
      <c r="BN76" s="179"/>
      <c r="BO76" s="179"/>
      <c r="BP76" s="179"/>
      <c r="BQ76" s="176">
        <v>70</v>
      </c>
      <c r="BR76" s="181"/>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168"/>
    </row>
    <row r="77" spans="1:131" ht="26.25" customHeight="1">
      <c r="A77" s="176">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179"/>
      <c r="BF77" s="179"/>
      <c r="BG77" s="179"/>
      <c r="BH77" s="179"/>
      <c r="BI77" s="179"/>
      <c r="BJ77" s="179"/>
      <c r="BK77" s="179"/>
      <c r="BL77" s="179"/>
      <c r="BM77" s="179"/>
      <c r="BN77" s="179"/>
      <c r="BO77" s="179"/>
      <c r="BP77" s="179"/>
      <c r="BQ77" s="176">
        <v>71</v>
      </c>
      <c r="BR77" s="181"/>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168"/>
    </row>
    <row r="78" spans="1:131" ht="26.25" customHeight="1">
      <c r="A78" s="176">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179"/>
      <c r="BF78" s="179"/>
      <c r="BG78" s="179"/>
      <c r="BH78" s="179"/>
      <c r="BI78" s="179"/>
      <c r="BJ78" s="168"/>
      <c r="BK78" s="168"/>
      <c r="BL78" s="168"/>
      <c r="BM78" s="168"/>
      <c r="BN78" s="168"/>
      <c r="BO78" s="179"/>
      <c r="BP78" s="179"/>
      <c r="BQ78" s="176">
        <v>72</v>
      </c>
      <c r="BR78" s="181"/>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168"/>
    </row>
    <row r="79" spans="1:131" ht="26.25" customHeight="1">
      <c r="A79" s="176">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179"/>
      <c r="BF79" s="179"/>
      <c r="BG79" s="179"/>
      <c r="BH79" s="179"/>
      <c r="BI79" s="179"/>
      <c r="BJ79" s="168"/>
      <c r="BK79" s="168"/>
      <c r="BL79" s="168"/>
      <c r="BM79" s="168"/>
      <c r="BN79" s="168"/>
      <c r="BO79" s="179"/>
      <c r="BP79" s="179"/>
      <c r="BQ79" s="176">
        <v>73</v>
      </c>
      <c r="BR79" s="181"/>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168"/>
    </row>
    <row r="80" spans="1:131" ht="26.25" customHeight="1">
      <c r="A80" s="176">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179"/>
      <c r="BF80" s="179"/>
      <c r="BG80" s="179"/>
      <c r="BH80" s="179"/>
      <c r="BI80" s="179"/>
      <c r="BJ80" s="179"/>
      <c r="BK80" s="179"/>
      <c r="BL80" s="179"/>
      <c r="BM80" s="179"/>
      <c r="BN80" s="179"/>
      <c r="BO80" s="179"/>
      <c r="BP80" s="179"/>
      <c r="BQ80" s="176">
        <v>74</v>
      </c>
      <c r="BR80" s="181"/>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168"/>
    </row>
    <row r="81" spans="1:131" ht="26.25" customHeight="1">
      <c r="A81" s="176">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179"/>
      <c r="BF81" s="179"/>
      <c r="BG81" s="179"/>
      <c r="BH81" s="179"/>
      <c r="BI81" s="179"/>
      <c r="BJ81" s="179"/>
      <c r="BK81" s="179"/>
      <c r="BL81" s="179"/>
      <c r="BM81" s="179"/>
      <c r="BN81" s="179"/>
      <c r="BO81" s="179"/>
      <c r="BP81" s="179"/>
      <c r="BQ81" s="176">
        <v>75</v>
      </c>
      <c r="BR81" s="181"/>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168"/>
    </row>
    <row r="82" spans="1:131" ht="26.25" customHeight="1">
      <c r="A82" s="176">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179"/>
      <c r="BF82" s="179"/>
      <c r="BG82" s="179"/>
      <c r="BH82" s="179"/>
      <c r="BI82" s="179"/>
      <c r="BJ82" s="179"/>
      <c r="BK82" s="179"/>
      <c r="BL82" s="179"/>
      <c r="BM82" s="179"/>
      <c r="BN82" s="179"/>
      <c r="BO82" s="179"/>
      <c r="BP82" s="179"/>
      <c r="BQ82" s="176">
        <v>76</v>
      </c>
      <c r="BR82" s="181"/>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168"/>
    </row>
    <row r="83" spans="1:131" ht="26.25" customHeight="1">
      <c r="A83" s="176">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179"/>
      <c r="BF83" s="179"/>
      <c r="BG83" s="179"/>
      <c r="BH83" s="179"/>
      <c r="BI83" s="179"/>
      <c r="BJ83" s="179"/>
      <c r="BK83" s="179"/>
      <c r="BL83" s="179"/>
      <c r="BM83" s="179"/>
      <c r="BN83" s="179"/>
      <c r="BO83" s="179"/>
      <c r="BP83" s="179"/>
      <c r="BQ83" s="176">
        <v>77</v>
      </c>
      <c r="BR83" s="181"/>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168"/>
    </row>
    <row r="84" spans="1:131" ht="26.25" customHeight="1">
      <c r="A84" s="176">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179"/>
      <c r="BF84" s="179"/>
      <c r="BG84" s="179"/>
      <c r="BH84" s="179"/>
      <c r="BI84" s="179"/>
      <c r="BJ84" s="179"/>
      <c r="BK84" s="179"/>
      <c r="BL84" s="179"/>
      <c r="BM84" s="179"/>
      <c r="BN84" s="179"/>
      <c r="BO84" s="179"/>
      <c r="BP84" s="179"/>
      <c r="BQ84" s="176">
        <v>78</v>
      </c>
      <c r="BR84" s="181"/>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168"/>
    </row>
    <row r="85" spans="1:131" ht="26.25" customHeight="1">
      <c r="A85" s="176">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179"/>
      <c r="BF85" s="179"/>
      <c r="BG85" s="179"/>
      <c r="BH85" s="179"/>
      <c r="BI85" s="179"/>
      <c r="BJ85" s="179"/>
      <c r="BK85" s="179"/>
      <c r="BL85" s="179"/>
      <c r="BM85" s="179"/>
      <c r="BN85" s="179"/>
      <c r="BO85" s="179"/>
      <c r="BP85" s="179"/>
      <c r="BQ85" s="176">
        <v>79</v>
      </c>
      <c r="BR85" s="181"/>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168"/>
    </row>
    <row r="86" spans="1:131" ht="26.25" customHeight="1">
      <c r="A86" s="176">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179"/>
      <c r="BF86" s="179"/>
      <c r="BG86" s="179"/>
      <c r="BH86" s="179"/>
      <c r="BI86" s="179"/>
      <c r="BJ86" s="179"/>
      <c r="BK86" s="179"/>
      <c r="BL86" s="179"/>
      <c r="BM86" s="179"/>
      <c r="BN86" s="179"/>
      <c r="BO86" s="179"/>
      <c r="BP86" s="179"/>
      <c r="BQ86" s="176">
        <v>80</v>
      </c>
      <c r="BR86" s="181"/>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168"/>
    </row>
    <row r="87" spans="1:131" ht="26.25" customHeight="1">
      <c r="A87" s="182">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179"/>
      <c r="BF87" s="179"/>
      <c r="BG87" s="179"/>
      <c r="BH87" s="179"/>
      <c r="BI87" s="179"/>
      <c r="BJ87" s="179"/>
      <c r="BK87" s="179"/>
      <c r="BL87" s="179"/>
      <c r="BM87" s="179"/>
      <c r="BN87" s="179"/>
      <c r="BO87" s="179"/>
      <c r="BP87" s="179"/>
      <c r="BQ87" s="176">
        <v>81</v>
      </c>
      <c r="BR87" s="181"/>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168"/>
    </row>
    <row r="88" spans="1:131" ht="26.25" customHeight="1" thickBot="1">
      <c r="A88" s="178" t="s">
        <v>386</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6751</v>
      </c>
      <c r="AG88" s="959"/>
      <c r="AH88" s="959"/>
      <c r="AI88" s="959"/>
      <c r="AJ88" s="959"/>
      <c r="AK88" s="963"/>
      <c r="AL88" s="963"/>
      <c r="AM88" s="963"/>
      <c r="AN88" s="963"/>
      <c r="AO88" s="963"/>
      <c r="AP88" s="959">
        <v>31</v>
      </c>
      <c r="AQ88" s="959"/>
      <c r="AR88" s="959"/>
      <c r="AS88" s="959"/>
      <c r="AT88" s="959"/>
      <c r="AU88" s="959">
        <v>31</v>
      </c>
      <c r="AV88" s="959"/>
      <c r="AW88" s="959"/>
      <c r="AX88" s="959"/>
      <c r="AY88" s="959"/>
      <c r="AZ88" s="960"/>
      <c r="BA88" s="960"/>
      <c r="BB88" s="960"/>
      <c r="BC88" s="960"/>
      <c r="BD88" s="961"/>
      <c r="BE88" s="179"/>
      <c r="BF88" s="179"/>
      <c r="BG88" s="179"/>
      <c r="BH88" s="179"/>
      <c r="BI88" s="179"/>
      <c r="BJ88" s="179"/>
      <c r="BK88" s="179"/>
      <c r="BL88" s="179"/>
      <c r="BM88" s="179"/>
      <c r="BN88" s="179"/>
      <c r="BO88" s="179"/>
      <c r="BP88" s="179"/>
      <c r="BQ88" s="176">
        <v>82</v>
      </c>
      <c r="BR88" s="181"/>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168"/>
    </row>
    <row r="89" spans="1:131" ht="26.25" hidden="1" customHeight="1">
      <c r="A89" s="183"/>
      <c r="B89" s="184"/>
      <c r="C89" s="184"/>
      <c r="D89" s="184"/>
      <c r="E89" s="184"/>
      <c r="F89" s="184"/>
      <c r="G89" s="184"/>
      <c r="H89" s="184"/>
      <c r="I89" s="184"/>
      <c r="J89" s="184"/>
      <c r="K89" s="184"/>
      <c r="L89" s="184"/>
      <c r="M89" s="184"/>
      <c r="N89" s="184"/>
      <c r="O89" s="184"/>
      <c r="P89" s="184"/>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6"/>
      <c r="BA89" s="186"/>
      <c r="BB89" s="186"/>
      <c r="BC89" s="186"/>
      <c r="BD89" s="186"/>
      <c r="BE89" s="179"/>
      <c r="BF89" s="179"/>
      <c r="BG89" s="179"/>
      <c r="BH89" s="179"/>
      <c r="BI89" s="179"/>
      <c r="BJ89" s="179"/>
      <c r="BK89" s="179"/>
      <c r="BL89" s="179"/>
      <c r="BM89" s="179"/>
      <c r="BN89" s="179"/>
      <c r="BO89" s="179"/>
      <c r="BP89" s="179"/>
      <c r="BQ89" s="176">
        <v>83</v>
      </c>
      <c r="BR89" s="181"/>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168"/>
    </row>
    <row r="90" spans="1:131" ht="26.25" hidden="1" customHeight="1">
      <c r="A90" s="183"/>
      <c r="B90" s="184"/>
      <c r="C90" s="184"/>
      <c r="D90" s="184"/>
      <c r="E90" s="184"/>
      <c r="F90" s="184"/>
      <c r="G90" s="184"/>
      <c r="H90" s="184"/>
      <c r="I90" s="184"/>
      <c r="J90" s="184"/>
      <c r="K90" s="184"/>
      <c r="L90" s="184"/>
      <c r="M90" s="184"/>
      <c r="N90" s="184"/>
      <c r="O90" s="184"/>
      <c r="P90" s="184"/>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6"/>
      <c r="BA90" s="186"/>
      <c r="BB90" s="186"/>
      <c r="BC90" s="186"/>
      <c r="BD90" s="186"/>
      <c r="BE90" s="179"/>
      <c r="BF90" s="179"/>
      <c r="BG90" s="179"/>
      <c r="BH90" s="179"/>
      <c r="BI90" s="179"/>
      <c r="BJ90" s="179"/>
      <c r="BK90" s="179"/>
      <c r="BL90" s="179"/>
      <c r="BM90" s="179"/>
      <c r="BN90" s="179"/>
      <c r="BO90" s="179"/>
      <c r="BP90" s="179"/>
      <c r="BQ90" s="176">
        <v>84</v>
      </c>
      <c r="BR90" s="181"/>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168"/>
    </row>
    <row r="91" spans="1:131" ht="26.25" hidden="1" customHeight="1">
      <c r="A91" s="183"/>
      <c r="B91" s="184"/>
      <c r="C91" s="184"/>
      <c r="D91" s="184"/>
      <c r="E91" s="184"/>
      <c r="F91" s="184"/>
      <c r="G91" s="184"/>
      <c r="H91" s="184"/>
      <c r="I91" s="184"/>
      <c r="J91" s="184"/>
      <c r="K91" s="184"/>
      <c r="L91" s="184"/>
      <c r="M91" s="184"/>
      <c r="N91" s="184"/>
      <c r="O91" s="184"/>
      <c r="P91" s="184"/>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6"/>
      <c r="BA91" s="186"/>
      <c r="BB91" s="186"/>
      <c r="BC91" s="186"/>
      <c r="BD91" s="186"/>
      <c r="BE91" s="179"/>
      <c r="BF91" s="179"/>
      <c r="BG91" s="179"/>
      <c r="BH91" s="179"/>
      <c r="BI91" s="179"/>
      <c r="BJ91" s="179"/>
      <c r="BK91" s="179"/>
      <c r="BL91" s="179"/>
      <c r="BM91" s="179"/>
      <c r="BN91" s="179"/>
      <c r="BO91" s="179"/>
      <c r="BP91" s="179"/>
      <c r="BQ91" s="176">
        <v>85</v>
      </c>
      <c r="BR91" s="181"/>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168"/>
    </row>
    <row r="92" spans="1:131" ht="26.25" hidden="1" customHeight="1">
      <c r="A92" s="183"/>
      <c r="B92" s="184"/>
      <c r="C92" s="184"/>
      <c r="D92" s="184"/>
      <c r="E92" s="184"/>
      <c r="F92" s="184"/>
      <c r="G92" s="184"/>
      <c r="H92" s="184"/>
      <c r="I92" s="184"/>
      <c r="J92" s="184"/>
      <c r="K92" s="184"/>
      <c r="L92" s="184"/>
      <c r="M92" s="184"/>
      <c r="N92" s="184"/>
      <c r="O92" s="184"/>
      <c r="P92" s="184"/>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6"/>
      <c r="BA92" s="186"/>
      <c r="BB92" s="186"/>
      <c r="BC92" s="186"/>
      <c r="BD92" s="186"/>
      <c r="BE92" s="179"/>
      <c r="BF92" s="179"/>
      <c r="BG92" s="179"/>
      <c r="BH92" s="179"/>
      <c r="BI92" s="179"/>
      <c r="BJ92" s="179"/>
      <c r="BK92" s="179"/>
      <c r="BL92" s="179"/>
      <c r="BM92" s="179"/>
      <c r="BN92" s="179"/>
      <c r="BO92" s="179"/>
      <c r="BP92" s="179"/>
      <c r="BQ92" s="176">
        <v>86</v>
      </c>
      <c r="BR92" s="181"/>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168"/>
    </row>
    <row r="93" spans="1:131" ht="26.25" hidden="1" customHeight="1">
      <c r="A93" s="183"/>
      <c r="B93" s="184"/>
      <c r="C93" s="184"/>
      <c r="D93" s="184"/>
      <c r="E93" s="184"/>
      <c r="F93" s="184"/>
      <c r="G93" s="184"/>
      <c r="H93" s="184"/>
      <c r="I93" s="184"/>
      <c r="J93" s="184"/>
      <c r="K93" s="184"/>
      <c r="L93" s="184"/>
      <c r="M93" s="184"/>
      <c r="N93" s="184"/>
      <c r="O93" s="184"/>
      <c r="P93" s="184"/>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6"/>
      <c r="BA93" s="186"/>
      <c r="BB93" s="186"/>
      <c r="BC93" s="186"/>
      <c r="BD93" s="186"/>
      <c r="BE93" s="179"/>
      <c r="BF93" s="179"/>
      <c r="BG93" s="179"/>
      <c r="BH93" s="179"/>
      <c r="BI93" s="179"/>
      <c r="BJ93" s="179"/>
      <c r="BK93" s="179"/>
      <c r="BL93" s="179"/>
      <c r="BM93" s="179"/>
      <c r="BN93" s="179"/>
      <c r="BO93" s="179"/>
      <c r="BP93" s="179"/>
      <c r="BQ93" s="176">
        <v>87</v>
      </c>
      <c r="BR93" s="181"/>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168"/>
    </row>
    <row r="94" spans="1:131" ht="26.25" hidden="1" customHeight="1">
      <c r="A94" s="183"/>
      <c r="B94" s="184"/>
      <c r="C94" s="184"/>
      <c r="D94" s="184"/>
      <c r="E94" s="184"/>
      <c r="F94" s="184"/>
      <c r="G94" s="184"/>
      <c r="H94" s="184"/>
      <c r="I94" s="184"/>
      <c r="J94" s="184"/>
      <c r="K94" s="184"/>
      <c r="L94" s="184"/>
      <c r="M94" s="184"/>
      <c r="N94" s="184"/>
      <c r="O94" s="184"/>
      <c r="P94" s="184"/>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6"/>
      <c r="BA94" s="186"/>
      <c r="BB94" s="186"/>
      <c r="BC94" s="186"/>
      <c r="BD94" s="186"/>
      <c r="BE94" s="179"/>
      <c r="BF94" s="179"/>
      <c r="BG94" s="179"/>
      <c r="BH94" s="179"/>
      <c r="BI94" s="179"/>
      <c r="BJ94" s="179"/>
      <c r="BK94" s="179"/>
      <c r="BL94" s="179"/>
      <c r="BM94" s="179"/>
      <c r="BN94" s="179"/>
      <c r="BO94" s="179"/>
      <c r="BP94" s="179"/>
      <c r="BQ94" s="176">
        <v>88</v>
      </c>
      <c r="BR94" s="181"/>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168"/>
    </row>
    <row r="95" spans="1:131" ht="26.25" hidden="1" customHeight="1">
      <c r="A95" s="183"/>
      <c r="B95" s="184"/>
      <c r="C95" s="184"/>
      <c r="D95" s="184"/>
      <c r="E95" s="184"/>
      <c r="F95" s="184"/>
      <c r="G95" s="184"/>
      <c r="H95" s="184"/>
      <c r="I95" s="184"/>
      <c r="J95" s="184"/>
      <c r="K95" s="184"/>
      <c r="L95" s="184"/>
      <c r="M95" s="184"/>
      <c r="N95" s="184"/>
      <c r="O95" s="184"/>
      <c r="P95" s="184"/>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6"/>
      <c r="BA95" s="186"/>
      <c r="BB95" s="186"/>
      <c r="BC95" s="186"/>
      <c r="BD95" s="186"/>
      <c r="BE95" s="179"/>
      <c r="BF95" s="179"/>
      <c r="BG95" s="179"/>
      <c r="BH95" s="179"/>
      <c r="BI95" s="179"/>
      <c r="BJ95" s="179"/>
      <c r="BK95" s="179"/>
      <c r="BL95" s="179"/>
      <c r="BM95" s="179"/>
      <c r="BN95" s="179"/>
      <c r="BO95" s="179"/>
      <c r="BP95" s="179"/>
      <c r="BQ95" s="176">
        <v>89</v>
      </c>
      <c r="BR95" s="181"/>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168"/>
    </row>
    <row r="96" spans="1:131" ht="26.25" hidden="1" customHeight="1">
      <c r="A96" s="183"/>
      <c r="B96" s="184"/>
      <c r="C96" s="184"/>
      <c r="D96" s="184"/>
      <c r="E96" s="184"/>
      <c r="F96" s="184"/>
      <c r="G96" s="184"/>
      <c r="H96" s="184"/>
      <c r="I96" s="184"/>
      <c r="J96" s="184"/>
      <c r="K96" s="184"/>
      <c r="L96" s="184"/>
      <c r="M96" s="184"/>
      <c r="N96" s="184"/>
      <c r="O96" s="184"/>
      <c r="P96" s="184"/>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6"/>
      <c r="BA96" s="186"/>
      <c r="BB96" s="186"/>
      <c r="BC96" s="186"/>
      <c r="BD96" s="186"/>
      <c r="BE96" s="179"/>
      <c r="BF96" s="179"/>
      <c r="BG96" s="179"/>
      <c r="BH96" s="179"/>
      <c r="BI96" s="179"/>
      <c r="BJ96" s="179"/>
      <c r="BK96" s="179"/>
      <c r="BL96" s="179"/>
      <c r="BM96" s="179"/>
      <c r="BN96" s="179"/>
      <c r="BO96" s="179"/>
      <c r="BP96" s="179"/>
      <c r="BQ96" s="176">
        <v>90</v>
      </c>
      <c r="BR96" s="181"/>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168"/>
    </row>
    <row r="97" spans="1:131" ht="26.25" hidden="1" customHeight="1">
      <c r="A97" s="183"/>
      <c r="B97" s="184"/>
      <c r="C97" s="184"/>
      <c r="D97" s="184"/>
      <c r="E97" s="184"/>
      <c r="F97" s="184"/>
      <c r="G97" s="184"/>
      <c r="H97" s="184"/>
      <c r="I97" s="184"/>
      <c r="J97" s="184"/>
      <c r="K97" s="184"/>
      <c r="L97" s="184"/>
      <c r="M97" s="184"/>
      <c r="N97" s="184"/>
      <c r="O97" s="184"/>
      <c r="P97" s="184"/>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6"/>
      <c r="BA97" s="186"/>
      <c r="BB97" s="186"/>
      <c r="BC97" s="186"/>
      <c r="BD97" s="186"/>
      <c r="BE97" s="179"/>
      <c r="BF97" s="179"/>
      <c r="BG97" s="179"/>
      <c r="BH97" s="179"/>
      <c r="BI97" s="179"/>
      <c r="BJ97" s="179"/>
      <c r="BK97" s="179"/>
      <c r="BL97" s="179"/>
      <c r="BM97" s="179"/>
      <c r="BN97" s="179"/>
      <c r="BO97" s="179"/>
      <c r="BP97" s="179"/>
      <c r="BQ97" s="176">
        <v>91</v>
      </c>
      <c r="BR97" s="181"/>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168"/>
    </row>
    <row r="98" spans="1:131" ht="26.25" hidden="1" customHeight="1">
      <c r="A98" s="183"/>
      <c r="B98" s="184"/>
      <c r="C98" s="184"/>
      <c r="D98" s="184"/>
      <c r="E98" s="184"/>
      <c r="F98" s="184"/>
      <c r="G98" s="184"/>
      <c r="H98" s="184"/>
      <c r="I98" s="184"/>
      <c r="J98" s="184"/>
      <c r="K98" s="184"/>
      <c r="L98" s="184"/>
      <c r="M98" s="184"/>
      <c r="N98" s="184"/>
      <c r="O98" s="184"/>
      <c r="P98" s="184"/>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6"/>
      <c r="BA98" s="186"/>
      <c r="BB98" s="186"/>
      <c r="BC98" s="186"/>
      <c r="BD98" s="186"/>
      <c r="BE98" s="179"/>
      <c r="BF98" s="179"/>
      <c r="BG98" s="179"/>
      <c r="BH98" s="179"/>
      <c r="BI98" s="179"/>
      <c r="BJ98" s="179"/>
      <c r="BK98" s="179"/>
      <c r="BL98" s="179"/>
      <c r="BM98" s="179"/>
      <c r="BN98" s="179"/>
      <c r="BO98" s="179"/>
      <c r="BP98" s="179"/>
      <c r="BQ98" s="176">
        <v>92</v>
      </c>
      <c r="BR98" s="181"/>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168"/>
    </row>
    <row r="99" spans="1:131" ht="26.25" hidden="1" customHeight="1">
      <c r="A99" s="183"/>
      <c r="B99" s="184"/>
      <c r="C99" s="184"/>
      <c r="D99" s="184"/>
      <c r="E99" s="184"/>
      <c r="F99" s="184"/>
      <c r="G99" s="184"/>
      <c r="H99" s="184"/>
      <c r="I99" s="184"/>
      <c r="J99" s="184"/>
      <c r="K99" s="184"/>
      <c r="L99" s="184"/>
      <c r="M99" s="184"/>
      <c r="N99" s="184"/>
      <c r="O99" s="184"/>
      <c r="P99" s="184"/>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6"/>
      <c r="BA99" s="186"/>
      <c r="BB99" s="186"/>
      <c r="BC99" s="186"/>
      <c r="BD99" s="186"/>
      <c r="BE99" s="179"/>
      <c r="BF99" s="179"/>
      <c r="BG99" s="179"/>
      <c r="BH99" s="179"/>
      <c r="BI99" s="179"/>
      <c r="BJ99" s="179"/>
      <c r="BK99" s="179"/>
      <c r="BL99" s="179"/>
      <c r="BM99" s="179"/>
      <c r="BN99" s="179"/>
      <c r="BO99" s="179"/>
      <c r="BP99" s="179"/>
      <c r="BQ99" s="176">
        <v>93</v>
      </c>
      <c r="BR99" s="181"/>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168"/>
    </row>
    <row r="100" spans="1:131" ht="26.25" hidden="1" customHeight="1">
      <c r="A100" s="183"/>
      <c r="B100" s="184"/>
      <c r="C100" s="184"/>
      <c r="D100" s="184"/>
      <c r="E100" s="184"/>
      <c r="F100" s="184"/>
      <c r="G100" s="184"/>
      <c r="H100" s="184"/>
      <c r="I100" s="184"/>
      <c r="J100" s="184"/>
      <c r="K100" s="184"/>
      <c r="L100" s="184"/>
      <c r="M100" s="184"/>
      <c r="N100" s="184"/>
      <c r="O100" s="184"/>
      <c r="P100" s="184"/>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6"/>
      <c r="BA100" s="186"/>
      <c r="BB100" s="186"/>
      <c r="BC100" s="186"/>
      <c r="BD100" s="186"/>
      <c r="BE100" s="179"/>
      <c r="BF100" s="179"/>
      <c r="BG100" s="179"/>
      <c r="BH100" s="179"/>
      <c r="BI100" s="179"/>
      <c r="BJ100" s="179"/>
      <c r="BK100" s="179"/>
      <c r="BL100" s="179"/>
      <c r="BM100" s="179"/>
      <c r="BN100" s="179"/>
      <c r="BO100" s="179"/>
      <c r="BP100" s="179"/>
      <c r="BQ100" s="176">
        <v>94</v>
      </c>
      <c r="BR100" s="181"/>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168"/>
    </row>
    <row r="101" spans="1:131" ht="26.25" hidden="1" customHeight="1">
      <c r="A101" s="183"/>
      <c r="B101" s="184"/>
      <c r="C101" s="184"/>
      <c r="D101" s="184"/>
      <c r="E101" s="184"/>
      <c r="F101" s="184"/>
      <c r="G101" s="184"/>
      <c r="H101" s="184"/>
      <c r="I101" s="184"/>
      <c r="J101" s="184"/>
      <c r="K101" s="184"/>
      <c r="L101" s="184"/>
      <c r="M101" s="184"/>
      <c r="N101" s="184"/>
      <c r="O101" s="184"/>
      <c r="P101" s="184"/>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6"/>
      <c r="BA101" s="186"/>
      <c r="BB101" s="186"/>
      <c r="BC101" s="186"/>
      <c r="BD101" s="186"/>
      <c r="BE101" s="179"/>
      <c r="BF101" s="179"/>
      <c r="BG101" s="179"/>
      <c r="BH101" s="179"/>
      <c r="BI101" s="179"/>
      <c r="BJ101" s="179"/>
      <c r="BK101" s="179"/>
      <c r="BL101" s="179"/>
      <c r="BM101" s="179"/>
      <c r="BN101" s="179"/>
      <c r="BO101" s="179"/>
      <c r="BP101" s="179"/>
      <c r="BQ101" s="176">
        <v>95</v>
      </c>
      <c r="BR101" s="181"/>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168"/>
    </row>
    <row r="102" spans="1:131" ht="26.25" customHeight="1" thickBot="1">
      <c r="A102" s="183"/>
      <c r="B102" s="184"/>
      <c r="C102" s="184"/>
      <c r="D102" s="184"/>
      <c r="E102" s="184"/>
      <c r="F102" s="184"/>
      <c r="G102" s="184"/>
      <c r="H102" s="184"/>
      <c r="I102" s="184"/>
      <c r="J102" s="184"/>
      <c r="K102" s="184"/>
      <c r="L102" s="184"/>
      <c r="M102" s="184"/>
      <c r="N102" s="184"/>
      <c r="O102" s="184"/>
      <c r="P102" s="184"/>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6"/>
      <c r="BA102" s="186"/>
      <c r="BB102" s="186"/>
      <c r="BC102" s="186"/>
      <c r="BD102" s="186"/>
      <c r="BE102" s="179"/>
      <c r="BF102" s="179"/>
      <c r="BG102" s="179"/>
      <c r="BH102" s="179"/>
      <c r="BI102" s="179"/>
      <c r="BJ102" s="179"/>
      <c r="BK102" s="179"/>
      <c r="BL102" s="179"/>
      <c r="BM102" s="179"/>
      <c r="BN102" s="179"/>
      <c r="BO102" s="179"/>
      <c r="BP102" s="179"/>
      <c r="BQ102" s="178" t="s">
        <v>386</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29</v>
      </c>
      <c r="CS102" s="953"/>
      <c r="CT102" s="953"/>
      <c r="CU102" s="953"/>
      <c r="CV102" s="954"/>
      <c r="CW102" s="952">
        <v>22</v>
      </c>
      <c r="CX102" s="953"/>
      <c r="CY102" s="953"/>
      <c r="CZ102" s="953"/>
      <c r="DA102" s="954"/>
      <c r="DB102" s="952" t="s">
        <v>593</v>
      </c>
      <c r="DC102" s="953"/>
      <c r="DD102" s="953"/>
      <c r="DE102" s="953"/>
      <c r="DF102" s="954"/>
      <c r="DG102" s="952" t="s">
        <v>593</v>
      </c>
      <c r="DH102" s="953"/>
      <c r="DI102" s="953"/>
      <c r="DJ102" s="953"/>
      <c r="DK102" s="954"/>
      <c r="DL102" s="952" t="s">
        <v>593</v>
      </c>
      <c r="DM102" s="953"/>
      <c r="DN102" s="953"/>
      <c r="DO102" s="953"/>
      <c r="DP102" s="954"/>
      <c r="DQ102" s="952" t="s">
        <v>593</v>
      </c>
      <c r="DR102" s="953"/>
      <c r="DS102" s="953"/>
      <c r="DT102" s="953"/>
      <c r="DU102" s="954"/>
      <c r="DV102" s="937"/>
      <c r="DW102" s="938"/>
      <c r="DX102" s="938"/>
      <c r="DY102" s="938"/>
      <c r="DZ102" s="939"/>
      <c r="EA102" s="168"/>
    </row>
    <row r="103" spans="1:131" ht="26.25" customHeight="1">
      <c r="A103" s="183"/>
      <c r="B103" s="184"/>
      <c r="C103" s="184"/>
      <c r="D103" s="184"/>
      <c r="E103" s="184"/>
      <c r="F103" s="184"/>
      <c r="G103" s="184"/>
      <c r="H103" s="184"/>
      <c r="I103" s="184"/>
      <c r="J103" s="184"/>
      <c r="K103" s="184"/>
      <c r="L103" s="184"/>
      <c r="M103" s="184"/>
      <c r="N103" s="184"/>
      <c r="O103" s="184"/>
      <c r="P103" s="184"/>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6"/>
      <c r="BA103" s="186"/>
      <c r="BB103" s="186"/>
      <c r="BC103" s="186"/>
      <c r="BD103" s="186"/>
      <c r="BE103" s="179"/>
      <c r="BF103" s="179"/>
      <c r="BG103" s="179"/>
      <c r="BH103" s="179"/>
      <c r="BI103" s="179"/>
      <c r="BJ103" s="179"/>
      <c r="BK103" s="179"/>
      <c r="BL103" s="179"/>
      <c r="BM103" s="179"/>
      <c r="BN103" s="179"/>
      <c r="BO103" s="179"/>
      <c r="BP103" s="179"/>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68"/>
    </row>
    <row r="104" spans="1:131" ht="26.25" customHeight="1">
      <c r="A104" s="183"/>
      <c r="B104" s="184"/>
      <c r="C104" s="184"/>
      <c r="D104" s="184"/>
      <c r="E104" s="184"/>
      <c r="F104" s="184"/>
      <c r="G104" s="184"/>
      <c r="H104" s="184"/>
      <c r="I104" s="184"/>
      <c r="J104" s="184"/>
      <c r="K104" s="184"/>
      <c r="L104" s="184"/>
      <c r="M104" s="184"/>
      <c r="N104" s="184"/>
      <c r="O104" s="184"/>
      <c r="P104" s="184"/>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6"/>
      <c r="BA104" s="186"/>
      <c r="BB104" s="186"/>
      <c r="BC104" s="186"/>
      <c r="BD104" s="186"/>
      <c r="BE104" s="179"/>
      <c r="BF104" s="179"/>
      <c r="BG104" s="179"/>
      <c r="BH104" s="179"/>
      <c r="BI104" s="179"/>
      <c r="BJ104" s="179"/>
      <c r="BK104" s="179"/>
      <c r="BL104" s="179"/>
      <c r="BM104" s="179"/>
      <c r="BN104" s="179"/>
      <c r="BO104" s="179"/>
      <c r="BP104" s="179"/>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68"/>
    </row>
    <row r="105" spans="1:131" ht="11.25" customHeight="1">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68"/>
      <c r="BR105" s="168"/>
      <c r="BS105" s="168"/>
      <c r="BT105" s="168"/>
      <c r="BU105" s="168"/>
      <c r="BV105" s="168"/>
      <c r="BW105" s="168"/>
      <c r="BX105" s="168"/>
      <c r="BY105" s="168"/>
      <c r="BZ105" s="168"/>
      <c r="CA105" s="168"/>
      <c r="CB105" s="168"/>
      <c r="CC105" s="168"/>
      <c r="CD105" s="168"/>
      <c r="CE105" s="168"/>
      <c r="CF105" s="168"/>
      <c r="CG105" s="168"/>
      <c r="CH105" s="168"/>
      <c r="CI105" s="168"/>
      <c r="CJ105" s="168"/>
      <c r="CK105" s="168"/>
      <c r="CL105" s="168"/>
      <c r="CM105" s="168"/>
      <c r="CN105" s="168"/>
      <c r="CO105" s="168"/>
      <c r="CP105" s="168"/>
      <c r="CQ105" s="168"/>
      <c r="CR105" s="168"/>
      <c r="CS105" s="168"/>
      <c r="CT105" s="168"/>
      <c r="CU105" s="168"/>
      <c r="CV105" s="168"/>
      <c r="CW105" s="168"/>
      <c r="CX105" s="168"/>
      <c r="CY105" s="168"/>
      <c r="CZ105" s="168"/>
      <c r="DA105" s="168"/>
      <c r="DB105" s="168"/>
      <c r="DC105" s="168"/>
      <c r="DD105" s="168"/>
      <c r="DE105" s="168"/>
      <c r="DF105" s="168"/>
      <c r="DG105" s="168"/>
      <c r="DH105" s="168"/>
      <c r="DI105" s="168"/>
      <c r="DJ105" s="168"/>
      <c r="DK105" s="168"/>
      <c r="DL105" s="168"/>
      <c r="DM105" s="168"/>
      <c r="DN105" s="168"/>
      <c r="DO105" s="168"/>
      <c r="DP105" s="168"/>
      <c r="DQ105" s="168"/>
      <c r="DR105" s="168"/>
      <c r="DS105" s="168"/>
      <c r="DT105" s="168"/>
      <c r="DU105" s="168"/>
      <c r="DV105" s="168"/>
      <c r="DW105" s="168"/>
      <c r="DX105" s="168"/>
      <c r="DY105" s="168"/>
      <c r="DZ105" s="168"/>
      <c r="EA105" s="168"/>
    </row>
    <row r="106" spans="1:131" ht="11.25" customHeight="1">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68"/>
      <c r="BR106" s="168"/>
      <c r="BS106" s="168"/>
      <c r="BT106" s="168"/>
      <c r="BU106" s="168"/>
      <c r="BV106" s="168"/>
      <c r="BW106" s="168"/>
      <c r="BX106" s="168"/>
      <c r="BY106" s="168"/>
      <c r="BZ106" s="168"/>
      <c r="CA106" s="168"/>
      <c r="CB106" s="168"/>
      <c r="CC106" s="168"/>
      <c r="CD106" s="168"/>
      <c r="CE106" s="168"/>
      <c r="CF106" s="168"/>
      <c r="CG106" s="168"/>
      <c r="CH106" s="168"/>
      <c r="CI106" s="168"/>
      <c r="CJ106" s="168"/>
      <c r="CK106" s="168"/>
      <c r="CL106" s="168"/>
      <c r="CM106" s="168"/>
      <c r="CN106" s="168"/>
      <c r="CO106" s="168"/>
      <c r="CP106" s="168"/>
      <c r="CQ106" s="168"/>
      <c r="CR106" s="168"/>
      <c r="CS106" s="168"/>
      <c r="CT106" s="168"/>
      <c r="CU106" s="168"/>
      <c r="CV106" s="168"/>
      <c r="CW106" s="168"/>
      <c r="CX106" s="168"/>
      <c r="CY106" s="168"/>
      <c r="CZ106" s="168"/>
      <c r="DA106" s="168"/>
      <c r="DB106" s="168"/>
      <c r="DC106" s="168"/>
      <c r="DD106" s="168"/>
      <c r="DE106" s="168"/>
      <c r="DF106" s="168"/>
      <c r="DG106" s="168"/>
      <c r="DH106" s="168"/>
      <c r="DI106" s="168"/>
      <c r="DJ106" s="168"/>
      <c r="DK106" s="168"/>
      <c r="DL106" s="168"/>
      <c r="DM106" s="168"/>
      <c r="DN106" s="168"/>
      <c r="DO106" s="168"/>
      <c r="DP106" s="168"/>
      <c r="DQ106" s="168"/>
      <c r="DR106" s="168"/>
      <c r="DS106" s="168"/>
      <c r="DT106" s="168"/>
      <c r="DU106" s="168"/>
      <c r="DV106" s="168"/>
      <c r="DW106" s="168"/>
      <c r="DX106" s="168"/>
      <c r="DY106" s="168"/>
      <c r="DZ106" s="168"/>
      <c r="EA106" s="168"/>
    </row>
    <row r="107" spans="1:131" s="168" customFormat="1" ht="26.25" customHeight="1" thickBot="1">
      <c r="A107" s="187" t="s">
        <v>422</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7" t="s">
        <v>423</v>
      </c>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c r="DV107" s="188"/>
      <c r="DW107" s="188"/>
      <c r="DX107" s="188"/>
      <c r="DY107" s="188"/>
      <c r="DZ107" s="188"/>
    </row>
    <row r="108" spans="1:131" s="168" customFormat="1" ht="26.25" customHeight="1">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68" customFormat="1" ht="26.25" customHeight="1">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304</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304</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304</v>
      </c>
      <c r="DR109" s="896"/>
      <c r="DS109" s="896"/>
      <c r="DT109" s="896"/>
      <c r="DU109" s="897"/>
      <c r="DV109" s="898" t="s">
        <v>429</v>
      </c>
      <c r="DW109" s="896"/>
      <c r="DX109" s="896"/>
      <c r="DY109" s="896"/>
      <c r="DZ109" s="929"/>
    </row>
    <row r="110" spans="1:131" s="168" customFormat="1" ht="26.25" customHeight="1">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2610198</v>
      </c>
      <c r="AB110" s="889"/>
      <c r="AC110" s="889"/>
      <c r="AD110" s="889"/>
      <c r="AE110" s="890"/>
      <c r="AF110" s="891">
        <v>2784750</v>
      </c>
      <c r="AG110" s="889"/>
      <c r="AH110" s="889"/>
      <c r="AI110" s="889"/>
      <c r="AJ110" s="890"/>
      <c r="AK110" s="891">
        <v>2851926</v>
      </c>
      <c r="AL110" s="889"/>
      <c r="AM110" s="889"/>
      <c r="AN110" s="889"/>
      <c r="AO110" s="890"/>
      <c r="AP110" s="892">
        <v>29.4</v>
      </c>
      <c r="AQ110" s="893"/>
      <c r="AR110" s="893"/>
      <c r="AS110" s="893"/>
      <c r="AT110" s="894"/>
      <c r="AU110" s="930" t="s">
        <v>70</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27892868</v>
      </c>
      <c r="BR110" s="842"/>
      <c r="BS110" s="842"/>
      <c r="BT110" s="842"/>
      <c r="BU110" s="842"/>
      <c r="BV110" s="842">
        <v>27595250</v>
      </c>
      <c r="BW110" s="842"/>
      <c r="BX110" s="842"/>
      <c r="BY110" s="842"/>
      <c r="BZ110" s="842"/>
      <c r="CA110" s="842">
        <v>26745644</v>
      </c>
      <c r="CB110" s="842"/>
      <c r="CC110" s="842"/>
      <c r="CD110" s="842"/>
      <c r="CE110" s="842"/>
      <c r="CF110" s="866">
        <v>276</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174</v>
      </c>
      <c r="DM110" s="842"/>
      <c r="DN110" s="842"/>
      <c r="DO110" s="842"/>
      <c r="DP110" s="842"/>
      <c r="DQ110" s="842" t="s">
        <v>174</v>
      </c>
      <c r="DR110" s="842"/>
      <c r="DS110" s="842"/>
      <c r="DT110" s="842"/>
      <c r="DU110" s="842"/>
      <c r="DV110" s="843" t="s">
        <v>436</v>
      </c>
      <c r="DW110" s="843"/>
      <c r="DX110" s="843"/>
      <c r="DY110" s="843"/>
      <c r="DZ110" s="844"/>
    </row>
    <row r="111" spans="1:131" s="168" customFormat="1" ht="26.25" customHeight="1">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438</v>
      </c>
      <c r="AG111" s="919"/>
      <c r="AH111" s="919"/>
      <c r="AI111" s="919"/>
      <c r="AJ111" s="920"/>
      <c r="AK111" s="921" t="s">
        <v>174</v>
      </c>
      <c r="AL111" s="919"/>
      <c r="AM111" s="919"/>
      <c r="AN111" s="919"/>
      <c r="AO111" s="920"/>
      <c r="AP111" s="922" t="s">
        <v>439</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170276</v>
      </c>
      <c r="BR111" s="817"/>
      <c r="BS111" s="817"/>
      <c r="BT111" s="817"/>
      <c r="BU111" s="817"/>
      <c r="BV111" s="817">
        <v>183931</v>
      </c>
      <c r="BW111" s="817"/>
      <c r="BX111" s="817"/>
      <c r="BY111" s="817"/>
      <c r="BZ111" s="817"/>
      <c r="CA111" s="817">
        <v>185431</v>
      </c>
      <c r="CB111" s="817"/>
      <c r="CC111" s="817"/>
      <c r="CD111" s="817"/>
      <c r="CE111" s="817"/>
      <c r="CF111" s="875">
        <v>1.9</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174</v>
      </c>
      <c r="DH111" s="817"/>
      <c r="DI111" s="817"/>
      <c r="DJ111" s="817"/>
      <c r="DK111" s="817"/>
      <c r="DL111" s="817" t="s">
        <v>174</v>
      </c>
      <c r="DM111" s="817"/>
      <c r="DN111" s="817"/>
      <c r="DO111" s="817"/>
      <c r="DP111" s="817"/>
      <c r="DQ111" s="817" t="s">
        <v>435</v>
      </c>
      <c r="DR111" s="817"/>
      <c r="DS111" s="817"/>
      <c r="DT111" s="817"/>
      <c r="DU111" s="817"/>
      <c r="DV111" s="794" t="s">
        <v>174</v>
      </c>
      <c r="DW111" s="794"/>
      <c r="DX111" s="794"/>
      <c r="DY111" s="794"/>
      <c r="DZ111" s="795"/>
    </row>
    <row r="112" spans="1:131" s="168" customFormat="1" ht="26.25" customHeight="1">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435</v>
      </c>
      <c r="AB112" s="780"/>
      <c r="AC112" s="780"/>
      <c r="AD112" s="780"/>
      <c r="AE112" s="781"/>
      <c r="AF112" s="782" t="s">
        <v>174</v>
      </c>
      <c r="AG112" s="780"/>
      <c r="AH112" s="780"/>
      <c r="AI112" s="780"/>
      <c r="AJ112" s="781"/>
      <c r="AK112" s="782" t="s">
        <v>174</v>
      </c>
      <c r="AL112" s="780"/>
      <c r="AM112" s="780"/>
      <c r="AN112" s="780"/>
      <c r="AO112" s="781"/>
      <c r="AP112" s="824" t="s">
        <v>439</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6088617</v>
      </c>
      <c r="BR112" s="817"/>
      <c r="BS112" s="817"/>
      <c r="BT112" s="817"/>
      <c r="BU112" s="817"/>
      <c r="BV112" s="817">
        <v>5844265</v>
      </c>
      <c r="BW112" s="817"/>
      <c r="BX112" s="817"/>
      <c r="BY112" s="817"/>
      <c r="BZ112" s="817"/>
      <c r="CA112" s="817">
        <v>5680745</v>
      </c>
      <c r="CB112" s="817"/>
      <c r="CC112" s="817"/>
      <c r="CD112" s="817"/>
      <c r="CE112" s="817"/>
      <c r="CF112" s="875">
        <v>58.6</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174</v>
      </c>
      <c r="DH112" s="817"/>
      <c r="DI112" s="817"/>
      <c r="DJ112" s="817"/>
      <c r="DK112" s="817"/>
      <c r="DL112" s="817" t="s">
        <v>174</v>
      </c>
      <c r="DM112" s="817"/>
      <c r="DN112" s="817"/>
      <c r="DO112" s="817"/>
      <c r="DP112" s="817"/>
      <c r="DQ112" s="817" t="s">
        <v>439</v>
      </c>
      <c r="DR112" s="817"/>
      <c r="DS112" s="817"/>
      <c r="DT112" s="817"/>
      <c r="DU112" s="817"/>
      <c r="DV112" s="794" t="s">
        <v>174</v>
      </c>
      <c r="DW112" s="794"/>
      <c r="DX112" s="794"/>
      <c r="DY112" s="794"/>
      <c r="DZ112" s="795"/>
    </row>
    <row r="113" spans="1:130" s="168" customFormat="1" ht="26.25" customHeight="1">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536438</v>
      </c>
      <c r="AB113" s="919"/>
      <c r="AC113" s="919"/>
      <c r="AD113" s="919"/>
      <c r="AE113" s="920"/>
      <c r="AF113" s="921">
        <v>523486</v>
      </c>
      <c r="AG113" s="919"/>
      <c r="AH113" s="919"/>
      <c r="AI113" s="919"/>
      <c r="AJ113" s="920"/>
      <c r="AK113" s="921">
        <v>485932</v>
      </c>
      <c r="AL113" s="919"/>
      <c r="AM113" s="919"/>
      <c r="AN113" s="919"/>
      <c r="AO113" s="920"/>
      <c r="AP113" s="922">
        <v>5</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41400</v>
      </c>
      <c r="BR113" s="817"/>
      <c r="BS113" s="817"/>
      <c r="BT113" s="817"/>
      <c r="BU113" s="817"/>
      <c r="BV113" s="817">
        <v>38813</v>
      </c>
      <c r="BW113" s="817"/>
      <c r="BX113" s="817"/>
      <c r="BY113" s="817"/>
      <c r="BZ113" s="817"/>
      <c r="CA113" s="817">
        <v>31050</v>
      </c>
      <c r="CB113" s="817"/>
      <c r="CC113" s="817"/>
      <c r="CD113" s="817"/>
      <c r="CE113" s="817"/>
      <c r="CF113" s="875">
        <v>0.3</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174</v>
      </c>
      <c r="DH113" s="780"/>
      <c r="DI113" s="780"/>
      <c r="DJ113" s="780"/>
      <c r="DK113" s="781"/>
      <c r="DL113" s="782" t="s">
        <v>174</v>
      </c>
      <c r="DM113" s="780"/>
      <c r="DN113" s="780"/>
      <c r="DO113" s="780"/>
      <c r="DP113" s="781"/>
      <c r="DQ113" s="782" t="s">
        <v>438</v>
      </c>
      <c r="DR113" s="780"/>
      <c r="DS113" s="780"/>
      <c r="DT113" s="780"/>
      <c r="DU113" s="781"/>
      <c r="DV113" s="824" t="s">
        <v>174</v>
      </c>
      <c r="DW113" s="825"/>
      <c r="DX113" s="825"/>
      <c r="DY113" s="825"/>
      <c r="DZ113" s="826"/>
    </row>
    <row r="114" spans="1:130" s="168" customFormat="1" ht="26.25" customHeight="1">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5406</v>
      </c>
      <c r="AB114" s="780"/>
      <c r="AC114" s="780"/>
      <c r="AD114" s="780"/>
      <c r="AE114" s="781"/>
      <c r="AF114" s="782">
        <v>5380</v>
      </c>
      <c r="AG114" s="780"/>
      <c r="AH114" s="780"/>
      <c r="AI114" s="780"/>
      <c r="AJ114" s="781"/>
      <c r="AK114" s="782">
        <v>5353</v>
      </c>
      <c r="AL114" s="780"/>
      <c r="AM114" s="780"/>
      <c r="AN114" s="780"/>
      <c r="AO114" s="781"/>
      <c r="AP114" s="824">
        <v>0.1</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3130480</v>
      </c>
      <c r="BR114" s="817"/>
      <c r="BS114" s="817"/>
      <c r="BT114" s="817"/>
      <c r="BU114" s="817"/>
      <c r="BV114" s="817">
        <v>3126931</v>
      </c>
      <c r="BW114" s="817"/>
      <c r="BX114" s="817"/>
      <c r="BY114" s="817"/>
      <c r="BZ114" s="817"/>
      <c r="CA114" s="817">
        <v>3226546</v>
      </c>
      <c r="CB114" s="817"/>
      <c r="CC114" s="817"/>
      <c r="CD114" s="817"/>
      <c r="CE114" s="817"/>
      <c r="CF114" s="875">
        <v>33.299999999999997</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174</v>
      </c>
      <c r="DH114" s="780"/>
      <c r="DI114" s="780"/>
      <c r="DJ114" s="780"/>
      <c r="DK114" s="781"/>
      <c r="DL114" s="782" t="s">
        <v>438</v>
      </c>
      <c r="DM114" s="780"/>
      <c r="DN114" s="780"/>
      <c r="DO114" s="780"/>
      <c r="DP114" s="781"/>
      <c r="DQ114" s="782" t="s">
        <v>438</v>
      </c>
      <c r="DR114" s="780"/>
      <c r="DS114" s="780"/>
      <c r="DT114" s="780"/>
      <c r="DU114" s="781"/>
      <c r="DV114" s="824" t="s">
        <v>435</v>
      </c>
      <c r="DW114" s="825"/>
      <c r="DX114" s="825"/>
      <c r="DY114" s="825"/>
      <c r="DZ114" s="826"/>
    </row>
    <row r="115" spans="1:130" s="168" customFormat="1" ht="26.25" customHeight="1">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32389</v>
      </c>
      <c r="AB115" s="919"/>
      <c r="AC115" s="919"/>
      <c r="AD115" s="919"/>
      <c r="AE115" s="920"/>
      <c r="AF115" s="921">
        <v>36684</v>
      </c>
      <c r="AG115" s="919"/>
      <c r="AH115" s="919"/>
      <c r="AI115" s="919"/>
      <c r="AJ115" s="920"/>
      <c r="AK115" s="921">
        <v>39217</v>
      </c>
      <c r="AL115" s="919"/>
      <c r="AM115" s="919"/>
      <c r="AN115" s="919"/>
      <c r="AO115" s="920"/>
      <c r="AP115" s="922">
        <v>0.4</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v>1718</v>
      </c>
      <c r="BR115" s="817"/>
      <c r="BS115" s="817"/>
      <c r="BT115" s="817"/>
      <c r="BU115" s="817"/>
      <c r="BV115" s="817">
        <v>1664</v>
      </c>
      <c r="BW115" s="817"/>
      <c r="BX115" s="817"/>
      <c r="BY115" s="817"/>
      <c r="BZ115" s="817"/>
      <c r="CA115" s="817">
        <v>1390</v>
      </c>
      <c r="CB115" s="817"/>
      <c r="CC115" s="817"/>
      <c r="CD115" s="817"/>
      <c r="CE115" s="817"/>
      <c r="CF115" s="875">
        <v>0</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174</v>
      </c>
      <c r="DH115" s="780"/>
      <c r="DI115" s="780"/>
      <c r="DJ115" s="780"/>
      <c r="DK115" s="781"/>
      <c r="DL115" s="782" t="s">
        <v>174</v>
      </c>
      <c r="DM115" s="780"/>
      <c r="DN115" s="780"/>
      <c r="DO115" s="780"/>
      <c r="DP115" s="781"/>
      <c r="DQ115" s="782" t="s">
        <v>438</v>
      </c>
      <c r="DR115" s="780"/>
      <c r="DS115" s="780"/>
      <c r="DT115" s="780"/>
      <c r="DU115" s="781"/>
      <c r="DV115" s="824" t="s">
        <v>438</v>
      </c>
      <c r="DW115" s="825"/>
      <c r="DX115" s="825"/>
      <c r="DY115" s="825"/>
      <c r="DZ115" s="826"/>
    </row>
    <row r="116" spans="1:130" s="168" customFormat="1" ht="26.25" customHeight="1">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456</v>
      </c>
      <c r="AB116" s="780"/>
      <c r="AC116" s="780"/>
      <c r="AD116" s="780"/>
      <c r="AE116" s="781"/>
      <c r="AF116" s="782" t="s">
        <v>438</v>
      </c>
      <c r="AG116" s="780"/>
      <c r="AH116" s="780"/>
      <c r="AI116" s="780"/>
      <c r="AJ116" s="781"/>
      <c r="AK116" s="782" t="s">
        <v>174</v>
      </c>
      <c r="AL116" s="780"/>
      <c r="AM116" s="780"/>
      <c r="AN116" s="780"/>
      <c r="AO116" s="781"/>
      <c r="AP116" s="824" t="s">
        <v>438</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174</v>
      </c>
      <c r="BR116" s="817"/>
      <c r="BS116" s="817"/>
      <c r="BT116" s="817"/>
      <c r="BU116" s="817"/>
      <c r="BV116" s="817" t="s">
        <v>435</v>
      </c>
      <c r="BW116" s="817"/>
      <c r="BX116" s="817"/>
      <c r="BY116" s="817"/>
      <c r="BZ116" s="817"/>
      <c r="CA116" s="817" t="s">
        <v>174</v>
      </c>
      <c r="CB116" s="817"/>
      <c r="CC116" s="817"/>
      <c r="CD116" s="817"/>
      <c r="CE116" s="817"/>
      <c r="CF116" s="875" t="s">
        <v>438</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439</v>
      </c>
      <c r="DM116" s="780"/>
      <c r="DN116" s="780"/>
      <c r="DO116" s="780"/>
      <c r="DP116" s="781"/>
      <c r="DQ116" s="782" t="s">
        <v>439</v>
      </c>
      <c r="DR116" s="780"/>
      <c r="DS116" s="780"/>
      <c r="DT116" s="780"/>
      <c r="DU116" s="781"/>
      <c r="DV116" s="824" t="s">
        <v>439</v>
      </c>
      <c r="DW116" s="825"/>
      <c r="DX116" s="825"/>
      <c r="DY116" s="825"/>
      <c r="DZ116" s="826"/>
    </row>
    <row r="117" spans="1:130" s="168" customFormat="1" ht="26.25" customHeight="1">
      <c r="A117" s="895" t="s">
        <v>183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3184431</v>
      </c>
      <c r="AB117" s="903"/>
      <c r="AC117" s="903"/>
      <c r="AD117" s="903"/>
      <c r="AE117" s="904"/>
      <c r="AF117" s="905">
        <v>3350300</v>
      </c>
      <c r="AG117" s="903"/>
      <c r="AH117" s="903"/>
      <c r="AI117" s="903"/>
      <c r="AJ117" s="904"/>
      <c r="AK117" s="905">
        <v>3382428</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174</v>
      </c>
      <c r="BR117" s="817"/>
      <c r="BS117" s="817"/>
      <c r="BT117" s="817"/>
      <c r="BU117" s="817"/>
      <c r="BV117" s="817" t="s">
        <v>439</v>
      </c>
      <c r="BW117" s="817"/>
      <c r="BX117" s="817"/>
      <c r="BY117" s="817"/>
      <c r="BZ117" s="817"/>
      <c r="CA117" s="817" t="s">
        <v>439</v>
      </c>
      <c r="CB117" s="817"/>
      <c r="CC117" s="817"/>
      <c r="CD117" s="817"/>
      <c r="CE117" s="817"/>
      <c r="CF117" s="875" t="s">
        <v>438</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174</v>
      </c>
      <c r="DH117" s="780"/>
      <c r="DI117" s="780"/>
      <c r="DJ117" s="780"/>
      <c r="DK117" s="781"/>
      <c r="DL117" s="782" t="s">
        <v>456</v>
      </c>
      <c r="DM117" s="780"/>
      <c r="DN117" s="780"/>
      <c r="DO117" s="780"/>
      <c r="DP117" s="781"/>
      <c r="DQ117" s="782" t="s">
        <v>174</v>
      </c>
      <c r="DR117" s="780"/>
      <c r="DS117" s="780"/>
      <c r="DT117" s="780"/>
      <c r="DU117" s="781"/>
      <c r="DV117" s="824" t="s">
        <v>438</v>
      </c>
      <c r="DW117" s="825"/>
      <c r="DX117" s="825"/>
      <c r="DY117" s="825"/>
      <c r="DZ117" s="826"/>
    </row>
    <row r="118" spans="1:130" s="168" customFormat="1" ht="26.25" customHeight="1">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304</v>
      </c>
      <c r="AL118" s="896"/>
      <c r="AM118" s="896"/>
      <c r="AN118" s="896"/>
      <c r="AO118" s="897"/>
      <c r="AP118" s="899" t="s">
        <v>429</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438</v>
      </c>
      <c r="BW118" s="845"/>
      <c r="BX118" s="845"/>
      <c r="BY118" s="845"/>
      <c r="BZ118" s="845"/>
      <c r="CA118" s="845" t="s">
        <v>438</v>
      </c>
      <c r="CB118" s="845"/>
      <c r="CC118" s="845"/>
      <c r="CD118" s="845"/>
      <c r="CE118" s="845"/>
      <c r="CF118" s="875" t="s">
        <v>174</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456</v>
      </c>
      <c r="DM118" s="780"/>
      <c r="DN118" s="780"/>
      <c r="DO118" s="780"/>
      <c r="DP118" s="781"/>
      <c r="DQ118" s="782" t="s">
        <v>174</v>
      </c>
      <c r="DR118" s="780"/>
      <c r="DS118" s="780"/>
      <c r="DT118" s="780"/>
      <c r="DU118" s="781"/>
      <c r="DV118" s="824" t="s">
        <v>174</v>
      </c>
      <c r="DW118" s="825"/>
      <c r="DX118" s="825"/>
      <c r="DY118" s="825"/>
      <c r="DZ118" s="826"/>
    </row>
    <row r="119" spans="1:130" s="168" customFormat="1" ht="26.25" customHeight="1">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438</v>
      </c>
      <c r="AB119" s="889"/>
      <c r="AC119" s="889"/>
      <c r="AD119" s="889"/>
      <c r="AE119" s="890"/>
      <c r="AF119" s="891" t="s">
        <v>174</v>
      </c>
      <c r="AG119" s="889"/>
      <c r="AH119" s="889"/>
      <c r="AI119" s="889"/>
      <c r="AJ119" s="890"/>
      <c r="AK119" s="891" t="s">
        <v>174</v>
      </c>
      <c r="AL119" s="889"/>
      <c r="AM119" s="889"/>
      <c r="AN119" s="889"/>
      <c r="AO119" s="890"/>
      <c r="AP119" s="892" t="s">
        <v>174</v>
      </c>
      <c r="AQ119" s="893"/>
      <c r="AR119" s="893"/>
      <c r="AS119" s="893"/>
      <c r="AT119" s="894"/>
      <c r="AU119" s="934"/>
      <c r="AV119" s="935"/>
      <c r="AW119" s="935"/>
      <c r="AX119" s="935"/>
      <c r="AY119" s="935"/>
      <c r="AZ119" s="189" t="s">
        <v>183</v>
      </c>
      <c r="BA119" s="189"/>
      <c r="BB119" s="189"/>
      <c r="BC119" s="189"/>
      <c r="BD119" s="189"/>
      <c r="BE119" s="189"/>
      <c r="BF119" s="189"/>
      <c r="BG119" s="189"/>
      <c r="BH119" s="189"/>
      <c r="BI119" s="189"/>
      <c r="BJ119" s="189"/>
      <c r="BK119" s="189"/>
      <c r="BL119" s="189"/>
      <c r="BM119" s="189"/>
      <c r="BN119" s="189"/>
      <c r="BO119" s="877" t="s">
        <v>464</v>
      </c>
      <c r="BP119" s="878"/>
      <c r="BQ119" s="879">
        <v>37325359</v>
      </c>
      <c r="BR119" s="845"/>
      <c r="BS119" s="845"/>
      <c r="BT119" s="845"/>
      <c r="BU119" s="845"/>
      <c r="BV119" s="845">
        <v>36790854</v>
      </c>
      <c r="BW119" s="845"/>
      <c r="BX119" s="845"/>
      <c r="BY119" s="845"/>
      <c r="BZ119" s="845"/>
      <c r="CA119" s="845">
        <v>35870806</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170276</v>
      </c>
      <c r="DH119" s="764"/>
      <c r="DI119" s="764"/>
      <c r="DJ119" s="764"/>
      <c r="DK119" s="765"/>
      <c r="DL119" s="766">
        <v>183931</v>
      </c>
      <c r="DM119" s="764"/>
      <c r="DN119" s="764"/>
      <c r="DO119" s="764"/>
      <c r="DP119" s="765"/>
      <c r="DQ119" s="766">
        <v>185431</v>
      </c>
      <c r="DR119" s="764"/>
      <c r="DS119" s="764"/>
      <c r="DT119" s="764"/>
      <c r="DU119" s="765"/>
      <c r="DV119" s="848">
        <v>1.9</v>
      </c>
      <c r="DW119" s="849"/>
      <c r="DX119" s="849"/>
      <c r="DY119" s="849"/>
      <c r="DZ119" s="850"/>
    </row>
    <row r="120" spans="1:130" s="168" customFormat="1" ht="26.25" customHeight="1">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174</v>
      </c>
      <c r="AG120" s="780"/>
      <c r="AH120" s="780"/>
      <c r="AI120" s="780"/>
      <c r="AJ120" s="781"/>
      <c r="AK120" s="782" t="s">
        <v>174</v>
      </c>
      <c r="AL120" s="780"/>
      <c r="AM120" s="780"/>
      <c r="AN120" s="780"/>
      <c r="AO120" s="781"/>
      <c r="AP120" s="824" t="s">
        <v>438</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9933542</v>
      </c>
      <c r="BR120" s="842"/>
      <c r="BS120" s="842"/>
      <c r="BT120" s="842"/>
      <c r="BU120" s="842"/>
      <c r="BV120" s="842">
        <v>10739876</v>
      </c>
      <c r="BW120" s="842"/>
      <c r="BX120" s="842"/>
      <c r="BY120" s="842"/>
      <c r="BZ120" s="842"/>
      <c r="CA120" s="842">
        <v>11074383</v>
      </c>
      <c r="CB120" s="842"/>
      <c r="CC120" s="842"/>
      <c r="CD120" s="842"/>
      <c r="CE120" s="842"/>
      <c r="CF120" s="866">
        <v>114.3</v>
      </c>
      <c r="CG120" s="867"/>
      <c r="CH120" s="867"/>
      <c r="CI120" s="867"/>
      <c r="CJ120" s="867"/>
      <c r="CK120" s="868" t="s">
        <v>468</v>
      </c>
      <c r="CL120" s="852"/>
      <c r="CM120" s="852"/>
      <c r="CN120" s="852"/>
      <c r="CO120" s="853"/>
      <c r="CP120" s="872" t="s">
        <v>403</v>
      </c>
      <c r="CQ120" s="873"/>
      <c r="CR120" s="873"/>
      <c r="CS120" s="873"/>
      <c r="CT120" s="873"/>
      <c r="CU120" s="873"/>
      <c r="CV120" s="873"/>
      <c r="CW120" s="873"/>
      <c r="CX120" s="873"/>
      <c r="CY120" s="873"/>
      <c r="CZ120" s="873"/>
      <c r="DA120" s="873"/>
      <c r="DB120" s="873"/>
      <c r="DC120" s="873"/>
      <c r="DD120" s="873"/>
      <c r="DE120" s="873"/>
      <c r="DF120" s="874"/>
      <c r="DG120" s="861">
        <v>5758858</v>
      </c>
      <c r="DH120" s="842"/>
      <c r="DI120" s="842"/>
      <c r="DJ120" s="842"/>
      <c r="DK120" s="842"/>
      <c r="DL120" s="842">
        <v>5402942</v>
      </c>
      <c r="DM120" s="842"/>
      <c r="DN120" s="842"/>
      <c r="DO120" s="842"/>
      <c r="DP120" s="842"/>
      <c r="DQ120" s="842">
        <v>5168935</v>
      </c>
      <c r="DR120" s="842"/>
      <c r="DS120" s="842"/>
      <c r="DT120" s="842"/>
      <c r="DU120" s="842"/>
      <c r="DV120" s="843">
        <v>53.3</v>
      </c>
      <c r="DW120" s="843"/>
      <c r="DX120" s="843"/>
      <c r="DY120" s="843"/>
      <c r="DZ120" s="844"/>
    </row>
    <row r="121" spans="1:130" s="168" customFormat="1" ht="26.25" customHeight="1">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439</v>
      </c>
      <c r="AB121" s="780"/>
      <c r="AC121" s="780"/>
      <c r="AD121" s="780"/>
      <c r="AE121" s="781"/>
      <c r="AF121" s="782" t="s">
        <v>439</v>
      </c>
      <c r="AG121" s="780"/>
      <c r="AH121" s="780"/>
      <c r="AI121" s="780"/>
      <c r="AJ121" s="781"/>
      <c r="AK121" s="782" t="s">
        <v>174</v>
      </c>
      <c r="AL121" s="780"/>
      <c r="AM121" s="780"/>
      <c r="AN121" s="780"/>
      <c r="AO121" s="781"/>
      <c r="AP121" s="824" t="s">
        <v>174</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3146429</v>
      </c>
      <c r="BR121" s="817"/>
      <c r="BS121" s="817"/>
      <c r="BT121" s="817"/>
      <c r="BU121" s="817"/>
      <c r="BV121" s="817">
        <v>2523510</v>
      </c>
      <c r="BW121" s="817"/>
      <c r="BX121" s="817"/>
      <c r="BY121" s="817"/>
      <c r="BZ121" s="817"/>
      <c r="CA121" s="817">
        <v>2208815</v>
      </c>
      <c r="CB121" s="817"/>
      <c r="CC121" s="817"/>
      <c r="CD121" s="817"/>
      <c r="CE121" s="817"/>
      <c r="CF121" s="875">
        <v>22.8</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291979</v>
      </c>
      <c r="DH121" s="817"/>
      <c r="DI121" s="817"/>
      <c r="DJ121" s="817"/>
      <c r="DK121" s="817"/>
      <c r="DL121" s="817">
        <v>405475</v>
      </c>
      <c r="DM121" s="817"/>
      <c r="DN121" s="817"/>
      <c r="DO121" s="817"/>
      <c r="DP121" s="817"/>
      <c r="DQ121" s="817">
        <v>477934</v>
      </c>
      <c r="DR121" s="817"/>
      <c r="DS121" s="817"/>
      <c r="DT121" s="817"/>
      <c r="DU121" s="817"/>
      <c r="DV121" s="794">
        <v>4.9000000000000004</v>
      </c>
      <c r="DW121" s="794"/>
      <c r="DX121" s="794"/>
      <c r="DY121" s="794"/>
      <c r="DZ121" s="795"/>
    </row>
    <row r="122" spans="1:130" s="168" customFormat="1" ht="26.25" customHeight="1">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174</v>
      </c>
      <c r="AB122" s="780"/>
      <c r="AC122" s="780"/>
      <c r="AD122" s="780"/>
      <c r="AE122" s="781"/>
      <c r="AF122" s="782" t="s">
        <v>439</v>
      </c>
      <c r="AG122" s="780"/>
      <c r="AH122" s="780"/>
      <c r="AI122" s="780"/>
      <c r="AJ122" s="781"/>
      <c r="AK122" s="782" t="s">
        <v>438</v>
      </c>
      <c r="AL122" s="780"/>
      <c r="AM122" s="780"/>
      <c r="AN122" s="780"/>
      <c r="AO122" s="781"/>
      <c r="AP122" s="824" t="s">
        <v>438</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25507153</v>
      </c>
      <c r="BR122" s="845"/>
      <c r="BS122" s="845"/>
      <c r="BT122" s="845"/>
      <c r="BU122" s="845"/>
      <c r="BV122" s="845">
        <v>24871674</v>
      </c>
      <c r="BW122" s="845"/>
      <c r="BX122" s="845"/>
      <c r="BY122" s="845"/>
      <c r="BZ122" s="845"/>
      <c r="CA122" s="845">
        <v>24186431</v>
      </c>
      <c r="CB122" s="845"/>
      <c r="CC122" s="845"/>
      <c r="CD122" s="845"/>
      <c r="CE122" s="845"/>
      <c r="CF122" s="846">
        <v>249.6</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v>37780</v>
      </c>
      <c r="DH122" s="817"/>
      <c r="DI122" s="817"/>
      <c r="DJ122" s="817"/>
      <c r="DK122" s="817"/>
      <c r="DL122" s="817">
        <v>35848</v>
      </c>
      <c r="DM122" s="817"/>
      <c r="DN122" s="817"/>
      <c r="DO122" s="817"/>
      <c r="DP122" s="817"/>
      <c r="DQ122" s="817">
        <v>33876</v>
      </c>
      <c r="DR122" s="817"/>
      <c r="DS122" s="817"/>
      <c r="DT122" s="817"/>
      <c r="DU122" s="817"/>
      <c r="DV122" s="794">
        <v>0.3</v>
      </c>
      <c r="DW122" s="794"/>
      <c r="DX122" s="794"/>
      <c r="DY122" s="794"/>
      <c r="DZ122" s="795"/>
    </row>
    <row r="123" spans="1:130" s="168" customFormat="1" ht="26.25" customHeight="1">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174</v>
      </c>
      <c r="AB123" s="780"/>
      <c r="AC123" s="780"/>
      <c r="AD123" s="780"/>
      <c r="AE123" s="781"/>
      <c r="AF123" s="782" t="s">
        <v>174</v>
      </c>
      <c r="AG123" s="780"/>
      <c r="AH123" s="780"/>
      <c r="AI123" s="780"/>
      <c r="AJ123" s="781"/>
      <c r="AK123" s="782" t="s">
        <v>174</v>
      </c>
      <c r="AL123" s="780"/>
      <c r="AM123" s="780"/>
      <c r="AN123" s="780"/>
      <c r="AO123" s="781"/>
      <c r="AP123" s="824" t="s">
        <v>438</v>
      </c>
      <c r="AQ123" s="825"/>
      <c r="AR123" s="825"/>
      <c r="AS123" s="825"/>
      <c r="AT123" s="826"/>
      <c r="AU123" s="886"/>
      <c r="AV123" s="887"/>
      <c r="AW123" s="887"/>
      <c r="AX123" s="887"/>
      <c r="AY123" s="887"/>
      <c r="AZ123" s="189" t="s">
        <v>183</v>
      </c>
      <c r="BA123" s="189"/>
      <c r="BB123" s="189"/>
      <c r="BC123" s="189"/>
      <c r="BD123" s="189"/>
      <c r="BE123" s="189"/>
      <c r="BF123" s="189"/>
      <c r="BG123" s="189"/>
      <c r="BH123" s="189"/>
      <c r="BI123" s="189"/>
      <c r="BJ123" s="189"/>
      <c r="BK123" s="189"/>
      <c r="BL123" s="189"/>
      <c r="BM123" s="189"/>
      <c r="BN123" s="189"/>
      <c r="BO123" s="877" t="s">
        <v>474</v>
      </c>
      <c r="BP123" s="878"/>
      <c r="BQ123" s="832">
        <v>38587124</v>
      </c>
      <c r="BR123" s="833"/>
      <c r="BS123" s="833"/>
      <c r="BT123" s="833"/>
      <c r="BU123" s="833"/>
      <c r="BV123" s="833">
        <v>38135060</v>
      </c>
      <c r="BW123" s="833"/>
      <c r="BX123" s="833"/>
      <c r="BY123" s="833"/>
      <c r="BZ123" s="833"/>
      <c r="CA123" s="833">
        <v>37469629</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438</v>
      </c>
      <c r="DH123" s="780"/>
      <c r="DI123" s="780"/>
      <c r="DJ123" s="780"/>
      <c r="DK123" s="781"/>
      <c r="DL123" s="782" t="s">
        <v>174</v>
      </c>
      <c r="DM123" s="780"/>
      <c r="DN123" s="780"/>
      <c r="DO123" s="780"/>
      <c r="DP123" s="781"/>
      <c r="DQ123" s="782" t="s">
        <v>174</v>
      </c>
      <c r="DR123" s="780"/>
      <c r="DS123" s="780"/>
      <c r="DT123" s="780"/>
      <c r="DU123" s="781"/>
      <c r="DV123" s="824" t="s">
        <v>438</v>
      </c>
      <c r="DW123" s="825"/>
      <c r="DX123" s="825"/>
      <c r="DY123" s="825"/>
      <c r="DZ123" s="826"/>
    </row>
    <row r="124" spans="1:130" s="168" customFormat="1" ht="26.25" customHeight="1" thickBot="1">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438</v>
      </c>
      <c r="AB124" s="780"/>
      <c r="AC124" s="780"/>
      <c r="AD124" s="780"/>
      <c r="AE124" s="781"/>
      <c r="AF124" s="782" t="s">
        <v>438</v>
      </c>
      <c r="AG124" s="780"/>
      <c r="AH124" s="780"/>
      <c r="AI124" s="780"/>
      <c r="AJ124" s="781"/>
      <c r="AK124" s="782" t="s">
        <v>438</v>
      </c>
      <c r="AL124" s="780"/>
      <c r="AM124" s="780"/>
      <c r="AN124" s="780"/>
      <c r="AO124" s="781"/>
      <c r="AP124" s="824" t="s">
        <v>438</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174</v>
      </c>
      <c r="BR124" s="831"/>
      <c r="BS124" s="831"/>
      <c r="BT124" s="831"/>
      <c r="BU124" s="831"/>
      <c r="BV124" s="831" t="s">
        <v>438</v>
      </c>
      <c r="BW124" s="831"/>
      <c r="BX124" s="831"/>
      <c r="BY124" s="831"/>
      <c r="BZ124" s="831"/>
      <c r="CA124" s="831" t="s">
        <v>438</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174</v>
      </c>
      <c r="DH124" s="764"/>
      <c r="DI124" s="764"/>
      <c r="DJ124" s="764"/>
      <c r="DK124" s="765"/>
      <c r="DL124" s="766" t="s">
        <v>174</v>
      </c>
      <c r="DM124" s="764"/>
      <c r="DN124" s="764"/>
      <c r="DO124" s="764"/>
      <c r="DP124" s="765"/>
      <c r="DQ124" s="766" t="s">
        <v>438</v>
      </c>
      <c r="DR124" s="764"/>
      <c r="DS124" s="764"/>
      <c r="DT124" s="764"/>
      <c r="DU124" s="765"/>
      <c r="DV124" s="848" t="s">
        <v>174</v>
      </c>
      <c r="DW124" s="849"/>
      <c r="DX124" s="849"/>
      <c r="DY124" s="849"/>
      <c r="DZ124" s="850"/>
    </row>
    <row r="125" spans="1:130" s="168" customFormat="1" ht="26.25" customHeight="1">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174</v>
      </c>
      <c r="AB125" s="780"/>
      <c r="AC125" s="780"/>
      <c r="AD125" s="780"/>
      <c r="AE125" s="781"/>
      <c r="AF125" s="782" t="s">
        <v>439</v>
      </c>
      <c r="AG125" s="780"/>
      <c r="AH125" s="780"/>
      <c r="AI125" s="780"/>
      <c r="AJ125" s="781"/>
      <c r="AK125" s="782" t="s">
        <v>438</v>
      </c>
      <c r="AL125" s="780"/>
      <c r="AM125" s="780"/>
      <c r="AN125" s="780"/>
      <c r="AO125" s="781"/>
      <c r="AP125" s="824" t="s">
        <v>174</v>
      </c>
      <c r="AQ125" s="825"/>
      <c r="AR125" s="825"/>
      <c r="AS125" s="825"/>
      <c r="AT125" s="826"/>
      <c r="AU125" s="190"/>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70"/>
      <c r="BR125" s="170"/>
      <c r="BS125" s="170"/>
      <c r="BT125" s="170"/>
      <c r="BU125" s="170"/>
      <c r="BV125" s="170"/>
      <c r="BW125" s="170"/>
      <c r="BX125" s="170"/>
      <c r="BY125" s="170"/>
      <c r="BZ125" s="170"/>
      <c r="CA125" s="170"/>
      <c r="CB125" s="170"/>
      <c r="CC125" s="170"/>
      <c r="CD125" s="170"/>
      <c r="CE125" s="170"/>
      <c r="CF125" s="170"/>
      <c r="CG125" s="170"/>
      <c r="CH125" s="170"/>
      <c r="CI125" s="170"/>
      <c r="CJ125" s="192"/>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438</v>
      </c>
      <c r="DH125" s="842"/>
      <c r="DI125" s="842"/>
      <c r="DJ125" s="842"/>
      <c r="DK125" s="842"/>
      <c r="DL125" s="842" t="s">
        <v>174</v>
      </c>
      <c r="DM125" s="842"/>
      <c r="DN125" s="842"/>
      <c r="DO125" s="842"/>
      <c r="DP125" s="842"/>
      <c r="DQ125" s="842" t="s">
        <v>438</v>
      </c>
      <c r="DR125" s="842"/>
      <c r="DS125" s="842"/>
      <c r="DT125" s="842"/>
      <c r="DU125" s="842"/>
      <c r="DV125" s="843" t="s">
        <v>438</v>
      </c>
      <c r="DW125" s="843"/>
      <c r="DX125" s="843"/>
      <c r="DY125" s="843"/>
      <c r="DZ125" s="844"/>
    </row>
    <row r="126" spans="1:130" s="168" customFormat="1" ht="26.25" customHeight="1" thickBot="1">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32389</v>
      </c>
      <c r="AB126" s="780"/>
      <c r="AC126" s="780"/>
      <c r="AD126" s="780"/>
      <c r="AE126" s="781"/>
      <c r="AF126" s="782">
        <v>36684</v>
      </c>
      <c r="AG126" s="780"/>
      <c r="AH126" s="780"/>
      <c r="AI126" s="780"/>
      <c r="AJ126" s="781"/>
      <c r="AK126" s="782">
        <v>39217</v>
      </c>
      <c r="AL126" s="780"/>
      <c r="AM126" s="780"/>
      <c r="AN126" s="780"/>
      <c r="AO126" s="781"/>
      <c r="AP126" s="824">
        <v>0.4</v>
      </c>
      <c r="AQ126" s="825"/>
      <c r="AR126" s="825"/>
      <c r="AS126" s="825"/>
      <c r="AT126" s="826"/>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93"/>
      <c r="CE126" s="193"/>
      <c r="CF126" s="193"/>
      <c r="CG126" s="170"/>
      <c r="CH126" s="170"/>
      <c r="CI126" s="170"/>
      <c r="CJ126" s="192"/>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438</v>
      </c>
      <c r="DH126" s="817"/>
      <c r="DI126" s="817"/>
      <c r="DJ126" s="817"/>
      <c r="DK126" s="817"/>
      <c r="DL126" s="817" t="s">
        <v>174</v>
      </c>
      <c r="DM126" s="817"/>
      <c r="DN126" s="817"/>
      <c r="DO126" s="817"/>
      <c r="DP126" s="817"/>
      <c r="DQ126" s="817" t="s">
        <v>174</v>
      </c>
      <c r="DR126" s="817"/>
      <c r="DS126" s="817"/>
      <c r="DT126" s="817"/>
      <c r="DU126" s="817"/>
      <c r="DV126" s="794" t="s">
        <v>438</v>
      </c>
      <c r="DW126" s="794"/>
      <c r="DX126" s="794"/>
      <c r="DY126" s="794"/>
      <c r="DZ126" s="795"/>
    </row>
    <row r="127" spans="1:130" s="168" customFormat="1" ht="26.25" customHeight="1">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438</v>
      </c>
      <c r="AB127" s="780"/>
      <c r="AC127" s="780"/>
      <c r="AD127" s="780"/>
      <c r="AE127" s="781"/>
      <c r="AF127" s="782" t="s">
        <v>439</v>
      </c>
      <c r="AG127" s="780"/>
      <c r="AH127" s="780"/>
      <c r="AI127" s="780"/>
      <c r="AJ127" s="781"/>
      <c r="AK127" s="782" t="s">
        <v>439</v>
      </c>
      <c r="AL127" s="780"/>
      <c r="AM127" s="780"/>
      <c r="AN127" s="780"/>
      <c r="AO127" s="781"/>
      <c r="AP127" s="824" t="s">
        <v>439</v>
      </c>
      <c r="AQ127" s="825"/>
      <c r="AR127" s="825"/>
      <c r="AS127" s="825"/>
      <c r="AT127" s="826"/>
      <c r="AU127" s="170"/>
      <c r="AV127" s="170"/>
      <c r="AW127" s="170"/>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170"/>
      <c r="CB127" s="170"/>
      <c r="CC127" s="170"/>
      <c r="CD127" s="193"/>
      <c r="CE127" s="193"/>
      <c r="CF127" s="193"/>
      <c r="CG127" s="170"/>
      <c r="CH127" s="170"/>
      <c r="CI127" s="170"/>
      <c r="CJ127" s="192"/>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439</v>
      </c>
      <c r="DH127" s="817"/>
      <c r="DI127" s="817"/>
      <c r="DJ127" s="817"/>
      <c r="DK127" s="817"/>
      <c r="DL127" s="817" t="s">
        <v>439</v>
      </c>
      <c r="DM127" s="817"/>
      <c r="DN127" s="817"/>
      <c r="DO127" s="817"/>
      <c r="DP127" s="817"/>
      <c r="DQ127" s="817" t="s">
        <v>438</v>
      </c>
      <c r="DR127" s="817"/>
      <c r="DS127" s="817"/>
      <c r="DT127" s="817"/>
      <c r="DU127" s="817"/>
      <c r="DV127" s="794" t="s">
        <v>438</v>
      </c>
      <c r="DW127" s="794"/>
      <c r="DX127" s="794"/>
      <c r="DY127" s="794"/>
      <c r="DZ127" s="795"/>
    </row>
    <row r="128" spans="1:130" s="168" customFormat="1" ht="26.25" customHeight="1" thickBot="1">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217193</v>
      </c>
      <c r="AB128" s="801"/>
      <c r="AC128" s="801"/>
      <c r="AD128" s="801"/>
      <c r="AE128" s="802"/>
      <c r="AF128" s="803">
        <v>209883</v>
      </c>
      <c r="AG128" s="801"/>
      <c r="AH128" s="801"/>
      <c r="AI128" s="801"/>
      <c r="AJ128" s="802"/>
      <c r="AK128" s="803">
        <v>189585</v>
      </c>
      <c r="AL128" s="801"/>
      <c r="AM128" s="801"/>
      <c r="AN128" s="801"/>
      <c r="AO128" s="802"/>
      <c r="AP128" s="804"/>
      <c r="AQ128" s="805"/>
      <c r="AR128" s="805"/>
      <c r="AS128" s="805"/>
      <c r="AT128" s="806"/>
      <c r="AU128" s="170"/>
      <c r="AV128" s="170"/>
      <c r="AW128" s="170"/>
      <c r="AX128" s="807" t="s">
        <v>489</v>
      </c>
      <c r="AY128" s="808"/>
      <c r="AZ128" s="808"/>
      <c r="BA128" s="808"/>
      <c r="BB128" s="808"/>
      <c r="BC128" s="808"/>
      <c r="BD128" s="808"/>
      <c r="BE128" s="809"/>
      <c r="BF128" s="786" t="s">
        <v>438</v>
      </c>
      <c r="BG128" s="787"/>
      <c r="BH128" s="787"/>
      <c r="BI128" s="787"/>
      <c r="BJ128" s="787"/>
      <c r="BK128" s="787"/>
      <c r="BL128" s="810"/>
      <c r="BM128" s="786">
        <v>13.05</v>
      </c>
      <c r="BN128" s="787"/>
      <c r="BO128" s="787"/>
      <c r="BP128" s="787"/>
      <c r="BQ128" s="787"/>
      <c r="BR128" s="787"/>
      <c r="BS128" s="810"/>
      <c r="BT128" s="786">
        <v>20</v>
      </c>
      <c r="BU128" s="787"/>
      <c r="BV128" s="787"/>
      <c r="BW128" s="787"/>
      <c r="BX128" s="787"/>
      <c r="BY128" s="787"/>
      <c r="BZ128" s="788"/>
      <c r="CA128" s="193"/>
      <c r="CB128" s="193"/>
      <c r="CC128" s="193"/>
      <c r="CD128" s="193"/>
      <c r="CE128" s="193"/>
      <c r="CF128" s="193"/>
      <c r="CG128" s="170"/>
      <c r="CH128" s="170"/>
      <c r="CI128" s="170"/>
      <c r="CJ128" s="192"/>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v>1718</v>
      </c>
      <c r="DH128" s="791"/>
      <c r="DI128" s="791"/>
      <c r="DJ128" s="791"/>
      <c r="DK128" s="791"/>
      <c r="DL128" s="791">
        <v>1664</v>
      </c>
      <c r="DM128" s="791"/>
      <c r="DN128" s="791"/>
      <c r="DO128" s="791"/>
      <c r="DP128" s="791"/>
      <c r="DQ128" s="791">
        <v>1390</v>
      </c>
      <c r="DR128" s="791"/>
      <c r="DS128" s="791"/>
      <c r="DT128" s="791"/>
      <c r="DU128" s="791"/>
      <c r="DV128" s="792">
        <v>0</v>
      </c>
      <c r="DW128" s="792"/>
      <c r="DX128" s="792"/>
      <c r="DY128" s="792"/>
      <c r="DZ128" s="793"/>
    </row>
    <row r="129" spans="1:131" s="168" customFormat="1" ht="26.25" customHeight="1">
      <c r="A129" s="774" t="s">
        <v>103</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11789534</v>
      </c>
      <c r="AB129" s="780"/>
      <c r="AC129" s="780"/>
      <c r="AD129" s="780"/>
      <c r="AE129" s="781"/>
      <c r="AF129" s="782">
        <v>12449488</v>
      </c>
      <c r="AG129" s="780"/>
      <c r="AH129" s="780"/>
      <c r="AI129" s="780"/>
      <c r="AJ129" s="781"/>
      <c r="AK129" s="782">
        <v>12060232</v>
      </c>
      <c r="AL129" s="780"/>
      <c r="AM129" s="780"/>
      <c r="AN129" s="780"/>
      <c r="AO129" s="781"/>
      <c r="AP129" s="783"/>
      <c r="AQ129" s="784"/>
      <c r="AR129" s="784"/>
      <c r="AS129" s="784"/>
      <c r="AT129" s="785"/>
      <c r="AU129" s="171"/>
      <c r="AV129" s="171"/>
      <c r="AW129" s="171"/>
      <c r="AX129" s="751" t="s">
        <v>492</v>
      </c>
      <c r="AY129" s="752"/>
      <c r="AZ129" s="752"/>
      <c r="BA129" s="752"/>
      <c r="BB129" s="752"/>
      <c r="BC129" s="752"/>
      <c r="BD129" s="752"/>
      <c r="BE129" s="753"/>
      <c r="BF129" s="770" t="s">
        <v>439</v>
      </c>
      <c r="BG129" s="771"/>
      <c r="BH129" s="771"/>
      <c r="BI129" s="771"/>
      <c r="BJ129" s="771"/>
      <c r="BK129" s="771"/>
      <c r="BL129" s="772"/>
      <c r="BM129" s="770">
        <v>18.05</v>
      </c>
      <c r="BN129" s="771"/>
      <c r="BO129" s="771"/>
      <c r="BP129" s="771"/>
      <c r="BQ129" s="771"/>
      <c r="BR129" s="771"/>
      <c r="BS129" s="772"/>
      <c r="BT129" s="770">
        <v>30</v>
      </c>
      <c r="BU129" s="771"/>
      <c r="BV129" s="771"/>
      <c r="BW129" s="771"/>
      <c r="BX129" s="771"/>
      <c r="BY129" s="771"/>
      <c r="BZ129" s="773"/>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4"/>
      <c r="DM129" s="194"/>
      <c r="DN129" s="194"/>
      <c r="DO129" s="194"/>
      <c r="DP129" s="171"/>
      <c r="DQ129" s="171"/>
      <c r="DR129" s="171"/>
      <c r="DS129" s="171"/>
      <c r="DT129" s="171"/>
      <c r="DU129" s="171"/>
      <c r="DV129" s="171"/>
      <c r="DW129" s="171"/>
      <c r="DX129" s="171"/>
      <c r="DY129" s="171"/>
      <c r="DZ129" s="171"/>
    </row>
    <row r="130" spans="1:131" s="168" customFormat="1" ht="26.25" customHeight="1">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2276988</v>
      </c>
      <c r="AB130" s="780"/>
      <c r="AC130" s="780"/>
      <c r="AD130" s="780"/>
      <c r="AE130" s="781"/>
      <c r="AF130" s="782">
        <v>2368722</v>
      </c>
      <c r="AG130" s="780"/>
      <c r="AH130" s="780"/>
      <c r="AI130" s="780"/>
      <c r="AJ130" s="781"/>
      <c r="AK130" s="782">
        <v>2370859</v>
      </c>
      <c r="AL130" s="780"/>
      <c r="AM130" s="780"/>
      <c r="AN130" s="780"/>
      <c r="AO130" s="781"/>
      <c r="AP130" s="783"/>
      <c r="AQ130" s="784"/>
      <c r="AR130" s="784"/>
      <c r="AS130" s="784"/>
      <c r="AT130" s="785"/>
      <c r="AU130" s="171"/>
      <c r="AV130" s="171"/>
      <c r="AW130" s="171"/>
      <c r="AX130" s="751" t="s">
        <v>495</v>
      </c>
      <c r="AY130" s="752"/>
      <c r="AZ130" s="752"/>
      <c r="BA130" s="752"/>
      <c r="BB130" s="752"/>
      <c r="BC130" s="752"/>
      <c r="BD130" s="752"/>
      <c r="BE130" s="753"/>
      <c r="BF130" s="754">
        <v>7.7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71"/>
      <c r="DQ130" s="171"/>
      <c r="DR130" s="171"/>
      <c r="DS130" s="171"/>
      <c r="DT130" s="171"/>
      <c r="DU130" s="171"/>
      <c r="DV130" s="171"/>
      <c r="DW130" s="171"/>
      <c r="DX130" s="171"/>
      <c r="DY130" s="171"/>
      <c r="DZ130" s="171"/>
    </row>
    <row r="131" spans="1:131" s="168"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9512546</v>
      </c>
      <c r="AB131" s="764"/>
      <c r="AC131" s="764"/>
      <c r="AD131" s="764"/>
      <c r="AE131" s="765"/>
      <c r="AF131" s="766">
        <v>10080766</v>
      </c>
      <c r="AG131" s="764"/>
      <c r="AH131" s="764"/>
      <c r="AI131" s="764"/>
      <c r="AJ131" s="765"/>
      <c r="AK131" s="766">
        <v>9689373</v>
      </c>
      <c r="AL131" s="764"/>
      <c r="AM131" s="764"/>
      <c r="AN131" s="764"/>
      <c r="AO131" s="765"/>
      <c r="AP131" s="767"/>
      <c r="AQ131" s="768"/>
      <c r="AR131" s="768"/>
      <c r="AS131" s="768"/>
      <c r="AT131" s="769"/>
      <c r="AU131" s="171"/>
      <c r="AV131" s="171"/>
      <c r="AW131" s="171"/>
      <c r="AX131" s="729" t="s">
        <v>497</v>
      </c>
      <c r="AY131" s="730"/>
      <c r="AZ131" s="730"/>
      <c r="BA131" s="730"/>
      <c r="BB131" s="730"/>
      <c r="BC131" s="730"/>
      <c r="BD131" s="730"/>
      <c r="BE131" s="731"/>
      <c r="BF131" s="732" t="s">
        <v>174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4"/>
      <c r="DM131" s="194"/>
      <c r="DN131" s="194"/>
      <c r="DO131" s="194"/>
      <c r="DP131" s="171"/>
      <c r="DQ131" s="171"/>
      <c r="DR131" s="171"/>
      <c r="DS131" s="171"/>
      <c r="DT131" s="171"/>
      <c r="DU131" s="171"/>
      <c r="DV131" s="171"/>
      <c r="DW131" s="171"/>
      <c r="DX131" s="171"/>
      <c r="DY131" s="171"/>
      <c r="DZ131" s="171"/>
    </row>
    <row r="132" spans="1:131" s="168" customFormat="1" ht="26.25" customHeight="1">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7.2562066979999997</v>
      </c>
      <c r="AB132" s="745"/>
      <c r="AC132" s="745"/>
      <c r="AD132" s="745"/>
      <c r="AE132" s="746"/>
      <c r="AF132" s="747">
        <v>7.6551226369999998</v>
      </c>
      <c r="AG132" s="745"/>
      <c r="AH132" s="745"/>
      <c r="AI132" s="745"/>
      <c r="AJ132" s="746"/>
      <c r="AK132" s="747">
        <v>8.4833559409999992</v>
      </c>
      <c r="AL132" s="745"/>
      <c r="AM132" s="745"/>
      <c r="AN132" s="745"/>
      <c r="AO132" s="746"/>
      <c r="AP132" s="748"/>
      <c r="AQ132" s="749"/>
      <c r="AR132" s="749"/>
      <c r="AS132" s="749"/>
      <c r="AT132" s="750"/>
      <c r="AU132" s="195"/>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2"/>
      <c r="BT132" s="171"/>
      <c r="BU132" s="171"/>
      <c r="BV132" s="171"/>
      <c r="BW132" s="171"/>
      <c r="BX132" s="171"/>
      <c r="BY132" s="171"/>
      <c r="BZ132" s="171"/>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71"/>
      <c r="DQ132" s="171"/>
      <c r="DR132" s="171"/>
      <c r="DS132" s="171"/>
      <c r="DT132" s="171"/>
      <c r="DU132" s="171"/>
      <c r="DV132" s="171"/>
      <c r="DW132" s="171"/>
      <c r="DX132" s="171"/>
      <c r="DY132" s="171"/>
      <c r="DZ132" s="171"/>
    </row>
    <row r="133" spans="1:131" s="168"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7.7</v>
      </c>
      <c r="AB133" s="724"/>
      <c r="AC133" s="724"/>
      <c r="AD133" s="724"/>
      <c r="AE133" s="725"/>
      <c r="AF133" s="723">
        <v>7.4</v>
      </c>
      <c r="AG133" s="724"/>
      <c r="AH133" s="724"/>
      <c r="AI133" s="724"/>
      <c r="AJ133" s="725"/>
      <c r="AK133" s="723">
        <v>7.7</v>
      </c>
      <c r="AL133" s="724"/>
      <c r="AM133" s="724"/>
      <c r="AN133" s="724"/>
      <c r="AO133" s="725"/>
      <c r="AP133" s="726"/>
      <c r="AQ133" s="727"/>
      <c r="AR133" s="727"/>
      <c r="AS133" s="727"/>
      <c r="AT133" s="728"/>
      <c r="AU133" s="171"/>
      <c r="AV133" s="171"/>
      <c r="AW133" s="171"/>
      <c r="AX133" s="171"/>
      <c r="AY133" s="171"/>
      <c r="AZ133" s="171"/>
      <c r="BA133" s="171"/>
      <c r="BB133" s="171"/>
      <c r="BC133" s="171"/>
      <c r="BD133" s="171"/>
      <c r="BE133" s="171"/>
      <c r="BF133" s="171"/>
      <c r="BG133" s="171"/>
      <c r="BH133" s="171"/>
      <c r="BI133" s="171"/>
      <c r="BJ133" s="171"/>
      <c r="BK133" s="171"/>
      <c r="BL133" s="171"/>
      <c r="BM133" s="171"/>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4"/>
      <c r="CJ133" s="194"/>
      <c r="CK133" s="194"/>
      <c r="CL133" s="194"/>
      <c r="CM133" s="194"/>
      <c r="CN133" s="194"/>
      <c r="CO133" s="194"/>
      <c r="CP133" s="194"/>
      <c r="CQ133" s="194"/>
      <c r="CR133" s="194"/>
      <c r="CS133" s="194"/>
      <c r="CT133" s="194"/>
      <c r="CU133" s="194"/>
      <c r="CV133" s="194"/>
      <c r="CW133" s="194"/>
      <c r="CX133" s="194"/>
      <c r="CY133" s="194"/>
      <c r="CZ133" s="194"/>
      <c r="DA133" s="194"/>
      <c r="DB133" s="194"/>
      <c r="DC133" s="194"/>
      <c r="DD133" s="194"/>
      <c r="DE133" s="194"/>
      <c r="DF133" s="194"/>
      <c r="DG133" s="194"/>
      <c r="DH133" s="194"/>
      <c r="DI133" s="194"/>
      <c r="DJ133" s="194"/>
      <c r="DK133" s="194"/>
      <c r="DL133" s="194"/>
      <c r="DM133" s="194"/>
      <c r="DN133" s="194"/>
      <c r="DO133" s="194"/>
      <c r="DP133" s="171"/>
      <c r="DQ133" s="171"/>
      <c r="DR133" s="171"/>
      <c r="DS133" s="171"/>
      <c r="DT133" s="171"/>
      <c r="DU133" s="171"/>
      <c r="DV133" s="171"/>
      <c r="DW133" s="171"/>
      <c r="DX133" s="171"/>
      <c r="DY133" s="171"/>
      <c r="DZ133" s="171"/>
    </row>
    <row r="134" spans="1:131" ht="11.25" customHeight="1">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71"/>
      <c r="AV134" s="171"/>
      <c r="AW134" s="171"/>
      <c r="AX134" s="171"/>
      <c r="AY134" s="171"/>
      <c r="AZ134" s="171"/>
      <c r="BA134" s="171"/>
      <c r="BB134" s="171"/>
      <c r="BC134" s="171"/>
      <c r="BD134" s="171"/>
      <c r="BE134" s="171"/>
      <c r="BF134" s="171"/>
      <c r="BG134" s="171"/>
      <c r="BH134" s="171"/>
      <c r="BI134" s="171"/>
      <c r="BJ134" s="171"/>
      <c r="BK134" s="171"/>
      <c r="BL134" s="171"/>
      <c r="BM134" s="171"/>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c r="CO134" s="194"/>
      <c r="CP134" s="194"/>
      <c r="CQ134" s="194"/>
      <c r="CR134" s="194"/>
      <c r="CS134" s="194"/>
      <c r="CT134" s="194"/>
      <c r="CU134" s="194"/>
      <c r="CV134" s="194"/>
      <c r="CW134" s="194"/>
      <c r="CX134" s="194"/>
      <c r="CY134" s="194"/>
      <c r="CZ134" s="194"/>
      <c r="DA134" s="194"/>
      <c r="DB134" s="194"/>
      <c r="DC134" s="194"/>
      <c r="DD134" s="194"/>
      <c r="DE134" s="194"/>
      <c r="DF134" s="194"/>
      <c r="DG134" s="194"/>
      <c r="DH134" s="194"/>
      <c r="DI134" s="194"/>
      <c r="DJ134" s="194"/>
      <c r="DK134" s="194"/>
      <c r="DL134" s="194"/>
      <c r="DM134" s="194"/>
      <c r="DN134" s="194"/>
      <c r="DO134" s="194"/>
      <c r="DP134" s="171"/>
      <c r="DQ134" s="171"/>
      <c r="DR134" s="171"/>
      <c r="DS134" s="171"/>
      <c r="DT134" s="171"/>
      <c r="DU134" s="171"/>
      <c r="DV134" s="171"/>
      <c r="DW134" s="171"/>
      <c r="DX134" s="171"/>
      <c r="DY134" s="171"/>
      <c r="DZ134" s="171"/>
      <c r="EA134" s="168"/>
    </row>
    <row r="135" spans="1:131" ht="14.25" hidden="1">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c r="BQ135" s="196"/>
      <c r="BR135" s="196"/>
      <c r="BS135" s="196"/>
      <c r="BT135" s="196"/>
      <c r="BU135" s="196"/>
      <c r="BV135" s="196"/>
      <c r="BW135" s="196"/>
      <c r="BX135" s="196"/>
      <c r="BY135" s="196"/>
      <c r="BZ135" s="196"/>
      <c r="CA135" s="196"/>
      <c r="CB135" s="196"/>
      <c r="CC135" s="196"/>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c r="DO135" s="196"/>
      <c r="DP135" s="196"/>
      <c r="DQ135" s="196"/>
      <c r="DR135" s="196"/>
      <c r="DS135" s="196"/>
      <c r="DT135" s="196"/>
      <c r="DU135" s="196"/>
      <c r="DV135" s="196"/>
      <c r="DW135" s="196"/>
      <c r="DX135" s="196"/>
      <c r="DY135" s="196"/>
      <c r="DZ135" s="196"/>
    </row>
  </sheetData>
  <sheetProtection algorithmName="SHA-512" hashValue="1alNw2MMGoAyFQ1Tcw5MeIP5ymMzj7673L9WuJ22qZvnWxZR4tVS9shSLkAIJVoVaaZkyqrvpw+T0A74UHP0Cw==" saltValue="nzaastnDTzxkoU/BTyqG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1" zoomScaleNormal="85" zoomScaleSheetLayoutView="100" workbookViewId="0"/>
  </sheetViews>
  <sheetFormatPr defaultColWidth="0" defaultRowHeight="13.5" customHeight="1" zeroHeight="1"/>
  <cols>
    <col min="1" max="120" width="2.75" style="198" customWidth="1"/>
    <col min="121" max="121" width="0" style="197" hidden="1" customWidth="1"/>
    <col min="122" max="16384" width="9" style="197" hidden="1"/>
  </cols>
  <sheetData>
    <row r="1" spans="1:120">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row>
    <row r="2" spans="1:120"/>
    <row r="3" spans="1:120"/>
    <row r="4" spans="1:120"/>
    <row r="5" spans="1:120"/>
    <row r="6" spans="1:120"/>
    <row r="7" spans="1:120"/>
    <row r="8" spans="1:120"/>
    <row r="9" spans="1:120"/>
    <row r="10" spans="1:120"/>
    <row r="11" spans="1:120"/>
    <row r="12" spans="1:120"/>
    <row r="13" spans="1:120"/>
    <row r="14" spans="1:120"/>
    <row r="15" spans="1:120"/>
    <row r="16" spans="1:120">
      <c r="DP16" s="197"/>
    </row>
    <row r="17" spans="119:120">
      <c r="DP17" s="197"/>
    </row>
    <row r="18" spans="119:120"/>
    <row r="19" spans="119:120"/>
    <row r="20" spans="119:120">
      <c r="DO20" s="197"/>
      <c r="DP20" s="197"/>
    </row>
    <row r="21" spans="119:120">
      <c r="DP21" s="197"/>
    </row>
    <row r="22" spans="119:120"/>
    <row r="23" spans="119:120">
      <c r="DO23" s="197"/>
      <c r="DP23" s="197"/>
    </row>
    <row r="24" spans="119:120">
      <c r="DP24" s="197"/>
    </row>
    <row r="25" spans="119:120">
      <c r="DP25" s="197"/>
    </row>
    <row r="26" spans="119:120">
      <c r="DO26" s="197"/>
      <c r="DP26" s="197"/>
    </row>
    <row r="27" spans="119:120"/>
    <row r="28" spans="119:120">
      <c r="DO28" s="197"/>
      <c r="DP28" s="197"/>
    </row>
    <row r="29" spans="119:120">
      <c r="DP29" s="197"/>
    </row>
    <row r="30" spans="119:120"/>
    <row r="31" spans="119:120">
      <c r="DO31" s="197"/>
      <c r="DP31" s="197"/>
    </row>
    <row r="32" spans="119:120"/>
    <row r="33" spans="98:120">
      <c r="DO33" s="197"/>
      <c r="DP33" s="197"/>
    </row>
    <row r="34" spans="98:120">
      <c r="DM34" s="197"/>
    </row>
    <row r="35" spans="98:120">
      <c r="CT35" s="197"/>
      <c r="CU35" s="197"/>
      <c r="CV35" s="197"/>
      <c r="CY35" s="197"/>
      <c r="CZ35" s="197"/>
      <c r="DA35" s="197"/>
      <c r="DD35" s="197"/>
      <c r="DE35" s="197"/>
      <c r="DF35" s="197"/>
      <c r="DI35" s="197"/>
      <c r="DJ35" s="197"/>
      <c r="DK35" s="197"/>
      <c r="DM35" s="197"/>
      <c r="DN35" s="197"/>
      <c r="DO35" s="197"/>
      <c r="DP35" s="197"/>
    </row>
    <row r="36" spans="98:120"/>
    <row r="37" spans="98:120">
      <c r="CW37" s="197"/>
      <c r="DB37" s="197"/>
      <c r="DG37" s="197"/>
      <c r="DL37" s="197"/>
      <c r="DP37" s="197"/>
    </row>
    <row r="38" spans="98:120">
      <c r="CT38" s="197"/>
      <c r="CU38" s="197"/>
      <c r="CV38" s="197"/>
      <c r="CW38" s="197"/>
      <c r="CY38" s="197"/>
      <c r="CZ38" s="197"/>
      <c r="DA38" s="197"/>
      <c r="DB38" s="197"/>
      <c r="DD38" s="197"/>
      <c r="DE38" s="197"/>
      <c r="DF38" s="197"/>
      <c r="DG38" s="197"/>
      <c r="DI38" s="197"/>
      <c r="DJ38" s="197"/>
      <c r="DK38" s="197"/>
      <c r="DL38" s="197"/>
      <c r="DN38" s="197"/>
      <c r="DO38" s="197"/>
      <c r="DP38" s="197"/>
    </row>
    <row r="39" spans="98:120"/>
    <row r="40" spans="98:120"/>
    <row r="41" spans="98:120"/>
    <row r="42" spans="98:120"/>
    <row r="43" spans="98:120"/>
    <row r="44" spans="98:120"/>
    <row r="45" spans="98:120"/>
    <row r="46" spans="98:120"/>
    <row r="47" spans="98:120"/>
    <row r="48" spans="98:120"/>
    <row r="49" spans="22:120">
      <c r="DN49" s="197"/>
      <c r="DO49" s="197"/>
      <c r="DP49" s="19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97"/>
      <c r="CS63" s="197"/>
      <c r="CX63" s="197"/>
      <c r="DC63" s="197"/>
      <c r="DH63" s="197"/>
    </row>
    <row r="64" spans="22:120">
      <c r="V64" s="197"/>
    </row>
    <row r="65" spans="15:120">
      <c r="X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U65" s="197"/>
      <c r="CZ65" s="197"/>
      <c r="DE65" s="197"/>
      <c r="DJ65" s="197"/>
    </row>
    <row r="66" spans="15:120">
      <c r="Q66" s="197"/>
      <c r="S66" s="197"/>
      <c r="U66" s="197"/>
      <c r="DM66" s="197"/>
    </row>
    <row r="67" spans="15:120">
      <c r="O67" s="197"/>
      <c r="P67" s="197"/>
      <c r="R67" s="197"/>
      <c r="T67" s="197"/>
      <c r="Y67" s="197"/>
      <c r="CT67" s="197"/>
      <c r="CV67" s="197"/>
      <c r="CW67" s="197"/>
      <c r="CY67" s="197"/>
      <c r="DA67" s="197"/>
      <c r="DB67" s="197"/>
      <c r="DD67" s="197"/>
      <c r="DF67" s="197"/>
      <c r="DG67" s="197"/>
      <c r="DI67" s="197"/>
      <c r="DK67" s="197"/>
      <c r="DL67" s="197"/>
      <c r="DN67" s="197"/>
      <c r="DO67" s="197"/>
      <c r="DP67" s="197"/>
    </row>
    <row r="68" spans="15:120"/>
    <row r="69" spans="15:120"/>
    <row r="70" spans="15:120"/>
    <row r="71" spans="15:120"/>
    <row r="72" spans="15:120">
      <c r="DP72" s="197"/>
    </row>
    <row r="73" spans="15:120">
      <c r="DP73" s="19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97"/>
      <c r="CX96" s="197"/>
      <c r="DC96" s="197"/>
      <c r="DH96" s="197"/>
    </row>
    <row r="97" spans="24:120">
      <c r="CS97" s="197"/>
      <c r="CX97" s="197"/>
      <c r="DC97" s="197"/>
      <c r="DH97" s="197"/>
      <c r="DP97" s="198" t="s">
        <v>586</v>
      </c>
    </row>
    <row r="98" spans="24:120" hidden="1">
      <c r="CS98" s="197"/>
      <c r="CX98" s="197"/>
      <c r="DC98" s="197"/>
      <c r="DH98" s="197"/>
    </row>
    <row r="99" spans="24:120" hidden="1">
      <c r="CS99" s="197"/>
      <c r="CX99" s="197"/>
      <c r="DC99" s="197"/>
      <c r="DH99" s="197"/>
    </row>
    <row r="101" spans="24:120" ht="12" hidden="1" customHeight="1">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c r="CM101" s="197"/>
      <c r="CN101" s="197"/>
      <c r="CO101" s="197"/>
      <c r="CP101" s="197"/>
      <c r="CQ101" s="197"/>
      <c r="CR101" s="197"/>
      <c r="CU101" s="197"/>
      <c r="CZ101" s="197"/>
      <c r="DE101" s="197"/>
      <c r="DJ101" s="197"/>
    </row>
    <row r="102" spans="24:120" ht="1.5" hidden="1" customHeight="1">
      <c r="CU102" s="197"/>
      <c r="CZ102" s="197"/>
      <c r="DE102" s="197"/>
      <c r="DJ102" s="197"/>
      <c r="DM102" s="197"/>
    </row>
    <row r="103" spans="24:120" hidden="1">
      <c r="CT103" s="197"/>
      <c r="CV103" s="197"/>
      <c r="CW103" s="197"/>
      <c r="CY103" s="197"/>
      <c r="DA103" s="197"/>
      <c r="DB103" s="197"/>
      <c r="DD103" s="197"/>
      <c r="DF103" s="197"/>
      <c r="DG103" s="197"/>
      <c r="DI103" s="197"/>
      <c r="DK103" s="197"/>
      <c r="DL103" s="197"/>
      <c r="DM103" s="197"/>
      <c r="DN103" s="197"/>
      <c r="DO103" s="197"/>
      <c r="DP103" s="197"/>
    </row>
    <row r="104" spans="24:120" hidden="1">
      <c r="CV104" s="197"/>
      <c r="CW104" s="197"/>
      <c r="DA104" s="197"/>
      <c r="DB104" s="197"/>
      <c r="DF104" s="197"/>
      <c r="DG104" s="197"/>
      <c r="DK104" s="197"/>
      <c r="DL104" s="197"/>
      <c r="DN104" s="197"/>
      <c r="DO104" s="197"/>
      <c r="DP104" s="197"/>
    </row>
    <row r="105" spans="24:120" ht="12.75" hidden="1" customHeight="1"/>
  </sheetData>
  <sheetProtection algorithmName="SHA-512" hashValue="Hnw1/vggMhKcdeA8oqId4JdiM22TOgGDVI5C25lnIr9c05KhV3YSvA/PSNP51s+UuKUKeITEZAM6bfnLU/D7YQ==" saltValue="NasTio21SQGAuyJiSRig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heetViews>
  <sheetFormatPr defaultColWidth="0" defaultRowHeight="13.5" customHeight="1" zeroHeight="1"/>
  <cols>
    <col min="1" max="116" width="2.625" style="198" customWidth="1"/>
    <col min="117" max="16384" width="9" style="197" hidden="1"/>
  </cols>
  <sheetData>
    <row r="1" spans="2:116">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row>
    <row r="2" spans="2:116"/>
    <row r="3" spans="2:116"/>
    <row r="4" spans="2:116">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row>
    <row r="5" spans="2:116">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row>
    <row r="6" spans="2:116"/>
    <row r="7" spans="2:116"/>
    <row r="8" spans="2:116"/>
    <row r="9" spans="2:116"/>
    <row r="10" spans="2:116"/>
    <row r="11" spans="2:116"/>
    <row r="12" spans="2:116"/>
    <row r="13" spans="2:116"/>
    <row r="14" spans="2:116"/>
    <row r="15" spans="2:116"/>
    <row r="16" spans="2:116"/>
    <row r="17" spans="9:116"/>
    <row r="18" spans="9:116">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row>
    <row r="19" spans="9:116"/>
    <row r="20" spans="9:116"/>
    <row r="21" spans="9:116">
      <c r="DL21" s="197"/>
    </row>
    <row r="22" spans="9:116">
      <c r="DI22" s="197"/>
      <c r="DJ22" s="197"/>
      <c r="DK22" s="197"/>
      <c r="DL22" s="197"/>
    </row>
    <row r="23" spans="9:116">
      <c r="CY23" s="197"/>
      <c r="CZ23" s="197"/>
      <c r="DA23" s="197"/>
      <c r="DB23" s="197"/>
      <c r="DC23" s="197"/>
      <c r="DD23" s="197"/>
      <c r="DE23" s="197"/>
      <c r="DF23" s="197"/>
      <c r="DG23" s="197"/>
      <c r="DH23" s="197"/>
      <c r="DI23" s="197"/>
      <c r="DJ23" s="197"/>
      <c r="DK23" s="197"/>
      <c r="DL23" s="197"/>
    </row>
    <row r="24" spans="9:116"/>
    <row r="25" spans="9:116"/>
    <row r="26" spans="9:116"/>
    <row r="27" spans="9:116"/>
    <row r="28" spans="9:116"/>
    <row r="29" spans="9:116"/>
    <row r="30" spans="9:116"/>
    <row r="31" spans="9:116"/>
    <row r="32" spans="9:116"/>
    <row r="33" spans="15:116"/>
    <row r="34" spans="15:116"/>
    <row r="35" spans="15:116">
      <c r="CZ35" s="197"/>
      <c r="DA35" s="197"/>
      <c r="DB35" s="197"/>
      <c r="DC35" s="197"/>
      <c r="DD35" s="197"/>
      <c r="DE35" s="197"/>
      <c r="DF35" s="197"/>
      <c r="DG35" s="197"/>
      <c r="DH35" s="197"/>
      <c r="DI35" s="197"/>
      <c r="DJ35" s="197"/>
      <c r="DK35" s="197"/>
      <c r="DL35" s="197"/>
    </row>
    <row r="36" spans="15:116"/>
    <row r="37" spans="15:116">
      <c r="DL37" s="197"/>
    </row>
    <row r="38" spans="15:116">
      <c r="DI38" s="197"/>
      <c r="DJ38" s="197"/>
      <c r="DK38" s="197"/>
      <c r="DL38" s="197"/>
    </row>
    <row r="39" spans="15:116"/>
    <row r="40" spans="15:116"/>
    <row r="41" spans="15:116"/>
    <row r="42" spans="15:116"/>
    <row r="43" spans="15:116">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row>
    <row r="44" spans="15:116">
      <c r="DL44" s="197"/>
    </row>
    <row r="45" spans="15:116"/>
    <row r="46" spans="15:116">
      <c r="DA46" s="197"/>
      <c r="DB46" s="197"/>
      <c r="DC46" s="197"/>
      <c r="DD46" s="197"/>
      <c r="DE46" s="197"/>
      <c r="DF46" s="197"/>
      <c r="DG46" s="197"/>
      <c r="DH46" s="197"/>
      <c r="DI46" s="197"/>
      <c r="DJ46" s="197"/>
      <c r="DK46" s="197"/>
      <c r="DL46" s="197"/>
    </row>
    <row r="47" spans="15:116"/>
    <row r="48" spans="15:116"/>
    <row r="49" spans="104:116"/>
    <row r="50" spans="104:116">
      <c r="CZ50" s="197"/>
      <c r="DA50" s="197"/>
      <c r="DB50" s="197"/>
      <c r="DC50" s="197"/>
      <c r="DD50" s="197"/>
      <c r="DE50" s="197"/>
      <c r="DF50" s="197"/>
      <c r="DG50" s="197"/>
      <c r="DH50" s="197"/>
      <c r="DI50" s="197"/>
      <c r="DJ50" s="197"/>
      <c r="DK50" s="197"/>
      <c r="DL50" s="197"/>
    </row>
    <row r="51" spans="104:116"/>
    <row r="52" spans="104:116"/>
    <row r="53" spans="104:116">
      <c r="DL53" s="19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97"/>
      <c r="DD67" s="197"/>
      <c r="DE67" s="197"/>
      <c r="DF67" s="197"/>
      <c r="DG67" s="197"/>
      <c r="DH67" s="197"/>
      <c r="DI67" s="197"/>
      <c r="DJ67" s="197"/>
      <c r="DK67" s="197"/>
      <c r="DL67" s="19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fLnbZkomk+nojN1R8j6c5luQIkACaEDizMv2kZ3N4QBOKxfwHm2tVZ3Fd9A7IUjt/9hG6hTRep5Rtd2aWfWGg==" saltValue="xPyqC8xEOmppYjoENp9P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199" customWidth="1"/>
    <col min="37" max="44" width="17" style="199" customWidth="1"/>
    <col min="45" max="45" width="6.125" style="206" customWidth="1"/>
    <col min="46" max="46" width="3" style="204" customWidth="1"/>
    <col min="47" max="47" width="19.125" style="199" hidden="1" customWidth="1"/>
    <col min="48" max="52" width="12.625" style="199" hidden="1" customWidth="1"/>
    <col min="53" max="16384" width="8.625" style="199" hidden="1"/>
  </cols>
  <sheetData>
    <row r="1" spans="1:46">
      <c r="AS1" s="200"/>
      <c r="AT1" s="200"/>
    </row>
    <row r="2" spans="1:46">
      <c r="AS2" s="200"/>
      <c r="AT2" s="200"/>
    </row>
    <row r="3" spans="1:46">
      <c r="AS3" s="200"/>
      <c r="AT3" s="200"/>
    </row>
    <row r="4" spans="1:46">
      <c r="AS4" s="200"/>
      <c r="AT4" s="200"/>
    </row>
    <row r="5" spans="1:46" ht="17.25">
      <c r="A5" s="201" t="s">
        <v>501</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3"/>
    </row>
    <row r="6" spans="1:46">
      <c r="A6" s="204"/>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5" t="s">
        <v>502</v>
      </c>
      <c r="AL6" s="205"/>
      <c r="AM6" s="205"/>
      <c r="AN6" s="205"/>
      <c r="AO6" s="200"/>
      <c r="AP6" s="200"/>
      <c r="AQ6" s="200"/>
      <c r="AR6" s="200"/>
    </row>
    <row r="7" spans="1:46" ht="13.5" customHeight="1">
      <c r="A7" s="204"/>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7"/>
      <c r="AL7" s="208"/>
      <c r="AM7" s="208"/>
      <c r="AN7" s="209"/>
      <c r="AO7" s="1121" t="s">
        <v>503</v>
      </c>
      <c r="AP7" s="210"/>
      <c r="AQ7" s="211" t="s">
        <v>504</v>
      </c>
      <c r="AR7" s="212"/>
    </row>
    <row r="8" spans="1:46">
      <c r="A8" s="204"/>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13"/>
      <c r="AL8" s="214"/>
      <c r="AM8" s="214"/>
      <c r="AN8" s="215"/>
      <c r="AO8" s="1122"/>
      <c r="AP8" s="216" t="s">
        <v>505</v>
      </c>
      <c r="AQ8" s="217" t="s">
        <v>506</v>
      </c>
      <c r="AR8" s="218" t="s">
        <v>507</v>
      </c>
    </row>
    <row r="9" spans="1:46">
      <c r="A9" s="204"/>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1133" t="s">
        <v>508</v>
      </c>
      <c r="AL9" s="1134"/>
      <c r="AM9" s="1134"/>
      <c r="AN9" s="1135"/>
      <c r="AO9" s="219">
        <v>3458482</v>
      </c>
      <c r="AP9" s="219">
        <v>95705</v>
      </c>
      <c r="AQ9" s="220">
        <v>88339</v>
      </c>
      <c r="AR9" s="221">
        <v>8.3000000000000007</v>
      </c>
    </row>
    <row r="10" spans="1:46" ht="13.5" customHeight="1">
      <c r="A10" s="204"/>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1133" t="s">
        <v>509</v>
      </c>
      <c r="AL10" s="1134"/>
      <c r="AM10" s="1134"/>
      <c r="AN10" s="1135"/>
      <c r="AO10" s="222">
        <v>1689</v>
      </c>
      <c r="AP10" s="222">
        <v>47</v>
      </c>
      <c r="AQ10" s="223">
        <v>7842</v>
      </c>
      <c r="AR10" s="224">
        <v>-99.4</v>
      </c>
    </row>
    <row r="11" spans="1:46" ht="13.5" customHeight="1">
      <c r="A11" s="204"/>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1133" t="s">
        <v>510</v>
      </c>
      <c r="AL11" s="1134"/>
      <c r="AM11" s="1134"/>
      <c r="AN11" s="1135"/>
      <c r="AO11" s="222">
        <v>9880</v>
      </c>
      <c r="AP11" s="222">
        <v>273</v>
      </c>
      <c r="AQ11" s="223">
        <v>2321</v>
      </c>
      <c r="AR11" s="224">
        <v>-88.2</v>
      </c>
    </row>
    <row r="12" spans="1:46" ht="13.5" customHeight="1">
      <c r="A12" s="204"/>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1133" t="s">
        <v>511</v>
      </c>
      <c r="AL12" s="1134"/>
      <c r="AM12" s="1134"/>
      <c r="AN12" s="1135"/>
      <c r="AO12" s="222" t="s">
        <v>512</v>
      </c>
      <c r="AP12" s="222" t="s">
        <v>512</v>
      </c>
      <c r="AQ12" s="223">
        <v>10</v>
      </c>
      <c r="AR12" s="224" t="s">
        <v>512</v>
      </c>
    </row>
    <row r="13" spans="1:46" ht="13.5" customHeight="1">
      <c r="A13" s="204"/>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1133" t="s">
        <v>513</v>
      </c>
      <c r="AL13" s="1134"/>
      <c r="AM13" s="1134"/>
      <c r="AN13" s="1135"/>
      <c r="AO13" s="222">
        <v>120674</v>
      </c>
      <c r="AP13" s="222">
        <v>3339</v>
      </c>
      <c r="AQ13" s="223">
        <v>2936</v>
      </c>
      <c r="AR13" s="224">
        <v>13.7</v>
      </c>
    </row>
    <row r="14" spans="1:46" ht="13.5" customHeight="1">
      <c r="A14" s="204"/>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1133" t="s">
        <v>514</v>
      </c>
      <c r="AL14" s="1134"/>
      <c r="AM14" s="1134"/>
      <c r="AN14" s="1135"/>
      <c r="AO14" s="222">
        <v>87424</v>
      </c>
      <c r="AP14" s="222">
        <v>2419</v>
      </c>
      <c r="AQ14" s="223">
        <v>1649</v>
      </c>
      <c r="AR14" s="224">
        <v>46.7</v>
      </c>
    </row>
    <row r="15" spans="1:46" ht="13.5" customHeight="1">
      <c r="A15" s="204"/>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1136" t="s">
        <v>515</v>
      </c>
      <c r="AL15" s="1137"/>
      <c r="AM15" s="1137"/>
      <c r="AN15" s="1138"/>
      <c r="AO15" s="222">
        <v>-143039</v>
      </c>
      <c r="AP15" s="222">
        <v>-3958</v>
      </c>
      <c r="AQ15" s="223">
        <v>-5997</v>
      </c>
      <c r="AR15" s="224">
        <v>-34</v>
      </c>
    </row>
    <row r="16" spans="1:46">
      <c r="A16" s="204"/>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1136" t="s">
        <v>183</v>
      </c>
      <c r="AL16" s="1137"/>
      <c r="AM16" s="1137"/>
      <c r="AN16" s="1138"/>
      <c r="AO16" s="222">
        <v>3535110</v>
      </c>
      <c r="AP16" s="222">
        <v>97825</v>
      </c>
      <c r="AQ16" s="223">
        <v>97102</v>
      </c>
      <c r="AR16" s="224">
        <v>0.7</v>
      </c>
    </row>
    <row r="17" spans="1:46">
      <c r="A17" s="204"/>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25"/>
    </row>
    <row r="18" spans="1:46">
      <c r="A18" s="204"/>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26"/>
      <c r="AR18" s="226"/>
    </row>
    <row r="19" spans="1:46">
      <c r="A19" s="204"/>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t="s">
        <v>516</v>
      </c>
      <c r="AL19" s="200"/>
      <c r="AM19" s="200"/>
      <c r="AN19" s="200"/>
      <c r="AO19" s="200"/>
      <c r="AP19" s="200"/>
      <c r="AQ19" s="200"/>
      <c r="AR19" s="200"/>
    </row>
    <row r="20" spans="1:46">
      <c r="A20" s="204"/>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27"/>
      <c r="AL20" s="228"/>
      <c r="AM20" s="228"/>
      <c r="AN20" s="229"/>
      <c r="AO20" s="230" t="s">
        <v>517</v>
      </c>
      <c r="AP20" s="231" t="s">
        <v>518</v>
      </c>
      <c r="AQ20" s="232" t="s">
        <v>519</v>
      </c>
      <c r="AR20" s="233"/>
    </row>
    <row r="21" spans="1:46" s="239" customFormat="1">
      <c r="A21" s="23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1139" t="s">
        <v>520</v>
      </c>
      <c r="AL21" s="1140"/>
      <c r="AM21" s="1140"/>
      <c r="AN21" s="1141"/>
      <c r="AO21" s="235">
        <v>9.91</v>
      </c>
      <c r="AP21" s="236">
        <v>8.91</v>
      </c>
      <c r="AQ21" s="237">
        <v>1</v>
      </c>
      <c r="AR21" s="205"/>
      <c r="AS21" s="238"/>
      <c r="AT21" s="234"/>
    </row>
    <row r="22" spans="1:46" s="239" customFormat="1">
      <c r="A22" s="23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1139" t="s">
        <v>521</v>
      </c>
      <c r="AL22" s="1140"/>
      <c r="AM22" s="1140"/>
      <c r="AN22" s="1141"/>
      <c r="AO22" s="240">
        <v>100.3</v>
      </c>
      <c r="AP22" s="241">
        <v>97.5</v>
      </c>
      <c r="AQ22" s="242">
        <v>2.8</v>
      </c>
      <c r="AR22" s="226"/>
      <c r="AS22" s="238"/>
      <c r="AT22" s="234"/>
    </row>
    <row r="23" spans="1:46" s="239" customFormat="1">
      <c r="A23" s="234"/>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26"/>
      <c r="AQ23" s="226"/>
      <c r="AR23" s="226"/>
      <c r="AS23" s="238"/>
      <c r="AT23" s="234"/>
    </row>
    <row r="24" spans="1:46" s="239" customFormat="1">
      <c r="A24" s="234"/>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26"/>
      <c r="AQ24" s="226"/>
      <c r="AR24" s="226"/>
      <c r="AS24" s="238"/>
      <c r="AT24" s="234"/>
    </row>
    <row r="25" spans="1:46" s="239" customFormat="1">
      <c r="A25" s="243"/>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5"/>
      <c r="AQ25" s="245"/>
      <c r="AR25" s="245"/>
      <c r="AS25" s="246"/>
      <c r="AT25" s="234"/>
    </row>
    <row r="26" spans="1:46" s="239" customFormat="1">
      <c r="A26" s="1132" t="s">
        <v>522</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05"/>
    </row>
    <row r="27" spans="1:46">
      <c r="A27" s="247"/>
      <c r="AO27" s="200"/>
      <c r="AP27" s="200"/>
      <c r="AQ27" s="200"/>
      <c r="AR27" s="200"/>
      <c r="AS27" s="200"/>
      <c r="AT27" s="200"/>
    </row>
    <row r="28" spans="1:46" ht="17.25">
      <c r="A28" s="201" t="s">
        <v>523</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48"/>
    </row>
    <row r="29" spans="1:46">
      <c r="A29" s="204"/>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5" t="s">
        <v>524</v>
      </c>
      <c r="AL29" s="205"/>
      <c r="AM29" s="205"/>
      <c r="AN29" s="205"/>
      <c r="AO29" s="200"/>
      <c r="AP29" s="200"/>
      <c r="AQ29" s="200"/>
      <c r="AR29" s="200"/>
      <c r="AS29" s="249"/>
    </row>
    <row r="30" spans="1:46" ht="13.5" customHeight="1">
      <c r="A30" s="204"/>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7"/>
      <c r="AL30" s="208"/>
      <c r="AM30" s="208"/>
      <c r="AN30" s="209"/>
      <c r="AO30" s="1121" t="s">
        <v>503</v>
      </c>
      <c r="AP30" s="210"/>
      <c r="AQ30" s="211" t="s">
        <v>504</v>
      </c>
      <c r="AR30" s="212"/>
    </row>
    <row r="31" spans="1:46">
      <c r="A31" s="204"/>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13"/>
      <c r="AL31" s="214"/>
      <c r="AM31" s="214"/>
      <c r="AN31" s="215"/>
      <c r="AO31" s="1122"/>
      <c r="AP31" s="216" t="s">
        <v>505</v>
      </c>
      <c r="AQ31" s="217" t="s">
        <v>506</v>
      </c>
      <c r="AR31" s="218" t="s">
        <v>507</v>
      </c>
    </row>
    <row r="32" spans="1:46" ht="27" customHeight="1">
      <c r="A32" s="204"/>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1123" t="s">
        <v>525</v>
      </c>
      <c r="AL32" s="1124"/>
      <c r="AM32" s="1124"/>
      <c r="AN32" s="1125"/>
      <c r="AO32" s="250">
        <v>2851926</v>
      </c>
      <c r="AP32" s="250">
        <v>78920</v>
      </c>
      <c r="AQ32" s="251">
        <v>55264</v>
      </c>
      <c r="AR32" s="252">
        <v>42.8</v>
      </c>
    </row>
    <row r="33" spans="1:46" ht="13.5" customHeight="1">
      <c r="A33" s="204"/>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1123" t="s">
        <v>526</v>
      </c>
      <c r="AL33" s="1124"/>
      <c r="AM33" s="1124"/>
      <c r="AN33" s="1125"/>
      <c r="AO33" s="250" t="s">
        <v>512</v>
      </c>
      <c r="AP33" s="250" t="s">
        <v>512</v>
      </c>
      <c r="AQ33" s="251" t="s">
        <v>512</v>
      </c>
      <c r="AR33" s="252" t="s">
        <v>512</v>
      </c>
    </row>
    <row r="34" spans="1:46" ht="27" customHeight="1">
      <c r="A34" s="204"/>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1123" t="s">
        <v>527</v>
      </c>
      <c r="AL34" s="1124"/>
      <c r="AM34" s="1124"/>
      <c r="AN34" s="1125"/>
      <c r="AO34" s="250" t="s">
        <v>512</v>
      </c>
      <c r="AP34" s="250" t="s">
        <v>512</v>
      </c>
      <c r="AQ34" s="251">
        <v>19</v>
      </c>
      <c r="AR34" s="252" t="s">
        <v>512</v>
      </c>
    </row>
    <row r="35" spans="1:46" ht="27" customHeight="1">
      <c r="A35" s="204"/>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1123" t="s">
        <v>528</v>
      </c>
      <c r="AL35" s="1124"/>
      <c r="AM35" s="1124"/>
      <c r="AN35" s="1125"/>
      <c r="AO35" s="250">
        <v>485932</v>
      </c>
      <c r="AP35" s="250">
        <v>13447</v>
      </c>
      <c r="AQ35" s="251">
        <v>18522</v>
      </c>
      <c r="AR35" s="252">
        <v>-27.4</v>
      </c>
    </row>
    <row r="36" spans="1:46" ht="27" customHeight="1">
      <c r="A36" s="20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1123" t="s">
        <v>529</v>
      </c>
      <c r="AL36" s="1124"/>
      <c r="AM36" s="1124"/>
      <c r="AN36" s="1125"/>
      <c r="AO36" s="250">
        <v>5353</v>
      </c>
      <c r="AP36" s="250">
        <v>148</v>
      </c>
      <c r="AQ36" s="251">
        <v>2744</v>
      </c>
      <c r="AR36" s="252">
        <v>-94.6</v>
      </c>
    </row>
    <row r="37" spans="1:46" ht="13.5" customHeight="1">
      <c r="A37" s="204"/>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1123" t="s">
        <v>530</v>
      </c>
      <c r="AL37" s="1124"/>
      <c r="AM37" s="1124"/>
      <c r="AN37" s="1125"/>
      <c r="AO37" s="250">
        <v>39217</v>
      </c>
      <c r="AP37" s="250">
        <v>1085</v>
      </c>
      <c r="AQ37" s="251">
        <v>519</v>
      </c>
      <c r="AR37" s="252">
        <v>109.1</v>
      </c>
    </row>
    <row r="38" spans="1:46" ht="27" customHeight="1">
      <c r="A38" s="204"/>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1126" t="s">
        <v>531</v>
      </c>
      <c r="AL38" s="1127"/>
      <c r="AM38" s="1127"/>
      <c r="AN38" s="1128"/>
      <c r="AO38" s="253" t="s">
        <v>512</v>
      </c>
      <c r="AP38" s="253" t="s">
        <v>512</v>
      </c>
      <c r="AQ38" s="254">
        <v>4</v>
      </c>
      <c r="AR38" s="242" t="s">
        <v>512</v>
      </c>
      <c r="AS38" s="249"/>
    </row>
    <row r="39" spans="1:46">
      <c r="A39" s="204"/>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1126" t="s">
        <v>532</v>
      </c>
      <c r="AL39" s="1127"/>
      <c r="AM39" s="1127"/>
      <c r="AN39" s="1128"/>
      <c r="AO39" s="250">
        <v>-189585</v>
      </c>
      <c r="AP39" s="250">
        <v>-5246</v>
      </c>
      <c r="AQ39" s="251">
        <v>-3996</v>
      </c>
      <c r="AR39" s="252">
        <v>31.3</v>
      </c>
      <c r="AS39" s="249"/>
    </row>
    <row r="40" spans="1:46" ht="27" customHeight="1">
      <c r="A40" s="204"/>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1123" t="s">
        <v>533</v>
      </c>
      <c r="AL40" s="1124"/>
      <c r="AM40" s="1124"/>
      <c r="AN40" s="1125"/>
      <c r="AO40" s="250">
        <v>-2370859</v>
      </c>
      <c r="AP40" s="250">
        <v>-65608</v>
      </c>
      <c r="AQ40" s="251">
        <v>-50182</v>
      </c>
      <c r="AR40" s="252">
        <v>30.7</v>
      </c>
      <c r="AS40" s="249"/>
    </row>
    <row r="41" spans="1:46">
      <c r="A41" s="204"/>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1129" t="s">
        <v>296</v>
      </c>
      <c r="AL41" s="1130"/>
      <c r="AM41" s="1130"/>
      <c r="AN41" s="1131"/>
      <c r="AO41" s="250">
        <v>821984</v>
      </c>
      <c r="AP41" s="250">
        <v>22746</v>
      </c>
      <c r="AQ41" s="251">
        <v>22892</v>
      </c>
      <c r="AR41" s="252">
        <v>-0.6</v>
      </c>
      <c r="AS41" s="249"/>
    </row>
    <row r="42" spans="1:46">
      <c r="A42" s="204"/>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55" t="s">
        <v>534</v>
      </c>
      <c r="AL42" s="200"/>
      <c r="AM42" s="200"/>
      <c r="AN42" s="200"/>
      <c r="AO42" s="200"/>
      <c r="AP42" s="200"/>
      <c r="AQ42" s="226"/>
      <c r="AR42" s="226"/>
      <c r="AS42" s="249"/>
    </row>
    <row r="43" spans="1:46">
      <c r="A43" s="204"/>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56"/>
      <c r="AQ43" s="226"/>
      <c r="AR43" s="200"/>
      <c r="AS43" s="249"/>
    </row>
    <row r="44" spans="1:46">
      <c r="A44" s="204"/>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26"/>
      <c r="AR44" s="200"/>
    </row>
    <row r="45" spans="1:46">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57"/>
      <c r="AR45" s="202"/>
      <c r="AS45" s="202"/>
      <c r="AT45" s="200"/>
    </row>
    <row r="46" spans="1:46">
      <c r="A46" s="258"/>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00"/>
    </row>
    <row r="47" spans="1:46" ht="17.25" customHeight="1">
      <c r="A47" s="259" t="s">
        <v>535</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row>
    <row r="48" spans="1:46">
      <c r="A48" s="204"/>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60" t="s">
        <v>536</v>
      </c>
      <c r="AL48" s="260"/>
      <c r="AM48" s="260"/>
      <c r="AN48" s="260"/>
      <c r="AO48" s="260"/>
      <c r="AP48" s="260"/>
      <c r="AQ48" s="261"/>
      <c r="AR48" s="260"/>
    </row>
    <row r="49" spans="1:44" ht="13.5" customHeight="1">
      <c r="A49" s="204"/>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62"/>
      <c r="AL49" s="263"/>
      <c r="AM49" s="1116" t="s">
        <v>503</v>
      </c>
      <c r="AN49" s="1118" t="s">
        <v>537</v>
      </c>
      <c r="AO49" s="1119"/>
      <c r="AP49" s="1119"/>
      <c r="AQ49" s="1119"/>
      <c r="AR49" s="1120"/>
    </row>
    <row r="50" spans="1:44">
      <c r="A50" s="204"/>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64"/>
      <c r="AL50" s="265"/>
      <c r="AM50" s="1117"/>
      <c r="AN50" s="266" t="s">
        <v>538</v>
      </c>
      <c r="AO50" s="267" t="s">
        <v>539</v>
      </c>
      <c r="AP50" s="268" t="s">
        <v>540</v>
      </c>
      <c r="AQ50" s="269" t="s">
        <v>541</v>
      </c>
      <c r="AR50" s="270" t="s">
        <v>542</v>
      </c>
    </row>
    <row r="51" spans="1:44">
      <c r="A51" s="204"/>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62" t="s">
        <v>543</v>
      </c>
      <c r="AL51" s="263"/>
      <c r="AM51" s="271">
        <v>3428966</v>
      </c>
      <c r="AN51" s="272">
        <v>88464</v>
      </c>
      <c r="AO51" s="273">
        <v>4</v>
      </c>
      <c r="AP51" s="274">
        <v>69729</v>
      </c>
      <c r="AQ51" s="275">
        <v>1.8</v>
      </c>
      <c r="AR51" s="276">
        <v>2.2000000000000002</v>
      </c>
    </row>
    <row r="52" spans="1:44">
      <c r="A52" s="204"/>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77"/>
      <c r="AL52" s="278" t="s">
        <v>544</v>
      </c>
      <c r="AM52" s="279">
        <v>2443867</v>
      </c>
      <c r="AN52" s="280">
        <v>63050</v>
      </c>
      <c r="AO52" s="281">
        <v>26.1</v>
      </c>
      <c r="AP52" s="282">
        <v>38908</v>
      </c>
      <c r="AQ52" s="283">
        <v>14</v>
      </c>
      <c r="AR52" s="284">
        <v>12.1</v>
      </c>
    </row>
    <row r="53" spans="1:44">
      <c r="A53" s="204"/>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62" t="s">
        <v>545</v>
      </c>
      <c r="AL53" s="263"/>
      <c r="AM53" s="271">
        <v>4603840</v>
      </c>
      <c r="AN53" s="272">
        <v>120422</v>
      </c>
      <c r="AO53" s="273">
        <v>36.1</v>
      </c>
      <c r="AP53" s="274">
        <v>74581</v>
      </c>
      <c r="AQ53" s="275">
        <v>7</v>
      </c>
      <c r="AR53" s="276">
        <v>29.1</v>
      </c>
    </row>
    <row r="54" spans="1:44">
      <c r="A54" s="204"/>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77"/>
      <c r="AL54" s="278" t="s">
        <v>544</v>
      </c>
      <c r="AM54" s="279">
        <v>2934484</v>
      </c>
      <c r="AN54" s="280">
        <v>76757</v>
      </c>
      <c r="AO54" s="281">
        <v>21.7</v>
      </c>
      <c r="AP54" s="282">
        <v>41563</v>
      </c>
      <c r="AQ54" s="283">
        <v>6.8</v>
      </c>
      <c r="AR54" s="284">
        <v>14.9</v>
      </c>
    </row>
    <row r="55" spans="1:44">
      <c r="A55" s="204"/>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62" t="s">
        <v>546</v>
      </c>
      <c r="AL55" s="263"/>
      <c r="AM55" s="271">
        <v>4251636</v>
      </c>
      <c r="AN55" s="272">
        <v>113045</v>
      </c>
      <c r="AO55" s="273">
        <v>-6.1</v>
      </c>
      <c r="AP55" s="274">
        <v>76347</v>
      </c>
      <c r="AQ55" s="275">
        <v>2.4</v>
      </c>
      <c r="AR55" s="276">
        <v>-8.5</v>
      </c>
    </row>
    <row r="56" spans="1:44">
      <c r="A56" s="204"/>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77"/>
      <c r="AL56" s="278" t="s">
        <v>544</v>
      </c>
      <c r="AM56" s="279">
        <v>2398317</v>
      </c>
      <c r="AN56" s="280">
        <v>63768</v>
      </c>
      <c r="AO56" s="281">
        <v>-16.899999999999999</v>
      </c>
      <c r="AP56" s="282">
        <v>41762</v>
      </c>
      <c r="AQ56" s="283">
        <v>0.5</v>
      </c>
      <c r="AR56" s="284">
        <v>-17.399999999999999</v>
      </c>
    </row>
    <row r="57" spans="1:44">
      <c r="A57" s="204"/>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62" t="s">
        <v>547</v>
      </c>
      <c r="AL57" s="263"/>
      <c r="AM57" s="271">
        <v>3541611</v>
      </c>
      <c r="AN57" s="272">
        <v>96161</v>
      </c>
      <c r="AO57" s="273">
        <v>-14.9</v>
      </c>
      <c r="AP57" s="274">
        <v>69604</v>
      </c>
      <c r="AQ57" s="275">
        <v>-8.8000000000000007</v>
      </c>
      <c r="AR57" s="276">
        <v>-6.1</v>
      </c>
    </row>
    <row r="58" spans="1:44">
      <c r="A58" s="204"/>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77"/>
      <c r="AL58" s="278" t="s">
        <v>544</v>
      </c>
      <c r="AM58" s="279">
        <v>2060283</v>
      </c>
      <c r="AN58" s="280">
        <v>55940</v>
      </c>
      <c r="AO58" s="281">
        <v>-12.3</v>
      </c>
      <c r="AP58" s="282">
        <v>36247</v>
      </c>
      <c r="AQ58" s="283">
        <v>-13.2</v>
      </c>
      <c r="AR58" s="284">
        <v>0.9</v>
      </c>
    </row>
    <row r="59" spans="1:44">
      <c r="A59" s="204"/>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62" t="s">
        <v>548</v>
      </c>
      <c r="AL59" s="263"/>
      <c r="AM59" s="271">
        <v>3400068</v>
      </c>
      <c r="AN59" s="272">
        <v>94088</v>
      </c>
      <c r="AO59" s="273">
        <v>-2.2000000000000002</v>
      </c>
      <c r="AP59" s="274">
        <v>68410</v>
      </c>
      <c r="AQ59" s="275">
        <v>-1.7</v>
      </c>
      <c r="AR59" s="276">
        <v>-0.5</v>
      </c>
    </row>
    <row r="60" spans="1:44">
      <c r="A60" s="204"/>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77"/>
      <c r="AL60" s="278" t="s">
        <v>544</v>
      </c>
      <c r="AM60" s="279">
        <v>1920486</v>
      </c>
      <c r="AN60" s="280">
        <v>53145</v>
      </c>
      <c r="AO60" s="281">
        <v>-5</v>
      </c>
      <c r="AP60" s="282">
        <v>35086</v>
      </c>
      <c r="AQ60" s="283">
        <v>-3.2</v>
      </c>
      <c r="AR60" s="284">
        <v>-1.8</v>
      </c>
    </row>
    <row r="61" spans="1:44">
      <c r="A61" s="204"/>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62" t="s">
        <v>549</v>
      </c>
      <c r="AL61" s="285"/>
      <c r="AM61" s="286">
        <v>3845224</v>
      </c>
      <c r="AN61" s="287">
        <v>102436</v>
      </c>
      <c r="AO61" s="288">
        <v>3.4</v>
      </c>
      <c r="AP61" s="289">
        <v>71734</v>
      </c>
      <c r="AQ61" s="290">
        <v>0.1</v>
      </c>
      <c r="AR61" s="276">
        <v>3.3</v>
      </c>
    </row>
    <row r="62" spans="1:44">
      <c r="A62" s="204"/>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77"/>
      <c r="AL62" s="278" t="s">
        <v>544</v>
      </c>
      <c r="AM62" s="279">
        <v>2351487</v>
      </c>
      <c r="AN62" s="280">
        <v>62532</v>
      </c>
      <c r="AO62" s="281">
        <v>2.7</v>
      </c>
      <c r="AP62" s="282">
        <v>38713</v>
      </c>
      <c r="AQ62" s="283">
        <v>1</v>
      </c>
      <c r="AR62" s="284">
        <v>1.7</v>
      </c>
    </row>
    <row r="63" spans="1:44">
      <c r="A63" s="204"/>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row>
    <row r="64" spans="1:44">
      <c r="A64" s="204"/>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1:46">
      <c r="A65" s="204"/>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1:46">
      <c r="A66" s="291"/>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92"/>
    </row>
    <row r="67" spans="1:46" ht="13.5" hidden="1" customHeight="1">
      <c r="AK67" s="200"/>
      <c r="AL67" s="200"/>
      <c r="AM67" s="200"/>
      <c r="AN67" s="200"/>
      <c r="AO67" s="200"/>
      <c r="AP67" s="200"/>
      <c r="AQ67" s="200"/>
      <c r="AR67" s="200"/>
      <c r="AS67" s="200"/>
      <c r="AT67" s="200"/>
    </row>
    <row r="68" spans="1:46" ht="13.5" hidden="1" customHeight="1">
      <c r="AK68" s="200"/>
      <c r="AL68" s="200"/>
      <c r="AM68" s="200"/>
      <c r="AN68" s="200"/>
      <c r="AO68" s="200"/>
      <c r="AP68" s="200"/>
      <c r="AQ68" s="200"/>
      <c r="AR68" s="200"/>
    </row>
    <row r="69" spans="1:46" ht="13.5" hidden="1" customHeight="1">
      <c r="AK69" s="200"/>
      <c r="AL69" s="200"/>
      <c r="AM69" s="200"/>
      <c r="AN69" s="200"/>
      <c r="AO69" s="200"/>
      <c r="AP69" s="200"/>
      <c r="AQ69" s="200"/>
      <c r="AR69" s="200"/>
    </row>
    <row r="70" spans="1:46" hidden="1">
      <c r="AK70" s="200"/>
      <c r="AL70" s="200"/>
      <c r="AM70" s="200"/>
      <c r="AN70" s="200"/>
      <c r="AO70" s="200"/>
      <c r="AP70" s="200"/>
      <c r="AQ70" s="200"/>
      <c r="AR70" s="200"/>
    </row>
    <row r="71" spans="1:46" hidden="1">
      <c r="AK71" s="200"/>
      <c r="AL71" s="200"/>
      <c r="AM71" s="200"/>
      <c r="AN71" s="200"/>
      <c r="AO71" s="200"/>
      <c r="AP71" s="200"/>
      <c r="AQ71" s="200"/>
      <c r="AR71" s="200"/>
    </row>
    <row r="72" spans="1:46" hidden="1">
      <c r="AK72" s="200"/>
      <c r="AL72" s="200"/>
      <c r="AM72" s="200"/>
      <c r="AN72" s="200"/>
      <c r="AO72" s="200"/>
      <c r="AP72" s="200"/>
      <c r="AQ72" s="200"/>
      <c r="AR72" s="200"/>
    </row>
    <row r="73" spans="1:46" hidden="1">
      <c r="AK73" s="200"/>
      <c r="AL73" s="200"/>
      <c r="AM73" s="200"/>
      <c r="AN73" s="200"/>
      <c r="AO73" s="200"/>
      <c r="AP73" s="200"/>
      <c r="AQ73" s="200"/>
      <c r="AR73" s="200"/>
    </row>
  </sheetData>
  <sheetProtection algorithmName="SHA-512" hashValue="IDLThdFi9+7eMMmV1CCBuONkBDzboT3bdZxE19CXsuLmRxWRvxjaxzjgfmAOPevJXg0kNxjPGy0deDemgbtFpQ==" saltValue="/Mbaixv4xAQN4BNM2Mv8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198" customWidth="1"/>
    <col min="126" max="16384" width="9" style="197" hidden="1"/>
  </cols>
  <sheetData>
    <row r="1" spans="2:125" ht="13.5" customHeight="1">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row>
    <row r="2" spans="2:125">
      <c r="B2" s="197"/>
      <c r="DG2" s="197"/>
    </row>
    <row r="3" spans="2:125">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H3" s="197"/>
      <c r="DI3" s="197"/>
      <c r="DJ3" s="197"/>
      <c r="DK3" s="197"/>
      <c r="DL3" s="197"/>
      <c r="DM3" s="197"/>
      <c r="DN3" s="197"/>
      <c r="DO3" s="197"/>
      <c r="DP3" s="197"/>
      <c r="DQ3" s="197"/>
      <c r="DR3" s="197"/>
      <c r="DS3" s="197"/>
      <c r="DT3" s="197"/>
      <c r="DU3" s="197"/>
    </row>
    <row r="4" spans="2:125"/>
    <row r="5" spans="2:125"/>
    <row r="6" spans="2:125"/>
    <row r="7" spans="2:125"/>
    <row r="8" spans="2:125"/>
    <row r="9" spans="2:125">
      <c r="DU9" s="197"/>
    </row>
    <row r="10" spans="2:125"/>
    <row r="11" spans="2:125"/>
    <row r="12" spans="2:125"/>
    <row r="13" spans="2:125"/>
    <row r="14" spans="2:125"/>
    <row r="15" spans="2:125"/>
    <row r="16" spans="2:125"/>
    <row r="17" spans="125:125">
      <c r="DU17" s="197"/>
    </row>
    <row r="18" spans="125:125"/>
    <row r="19" spans="125:125"/>
    <row r="20" spans="125:125">
      <c r="DU20" s="197"/>
    </row>
    <row r="21" spans="125:125">
      <c r="DU21" s="197"/>
    </row>
    <row r="22" spans="125:125"/>
    <row r="23" spans="125:125"/>
    <row r="24" spans="125:125"/>
    <row r="25" spans="125:125"/>
    <row r="26" spans="125:125"/>
    <row r="27" spans="125:125"/>
    <row r="28" spans="125:125">
      <c r="DU28" s="197"/>
    </row>
    <row r="29" spans="125:125"/>
    <row r="30" spans="125:125"/>
    <row r="31" spans="125:125"/>
    <row r="32" spans="125:125"/>
    <row r="33" spans="2:125">
      <c r="B33" s="197"/>
      <c r="G33" s="197"/>
      <c r="I33" s="197"/>
    </row>
    <row r="34" spans="2:125">
      <c r="C34" s="197"/>
      <c r="P34" s="197"/>
      <c r="DE34" s="197"/>
      <c r="DH34" s="197"/>
    </row>
    <row r="35" spans="2:125">
      <c r="D35" s="197"/>
      <c r="E35" s="197"/>
      <c r="DG35" s="197"/>
      <c r="DJ35" s="197"/>
      <c r="DP35" s="197"/>
      <c r="DQ35" s="197"/>
      <c r="DR35" s="197"/>
      <c r="DS35" s="197"/>
      <c r="DT35" s="197"/>
      <c r="DU35" s="197"/>
    </row>
    <row r="36" spans="2:125">
      <c r="F36" s="197"/>
      <c r="H36" s="197"/>
      <c r="J36" s="197"/>
      <c r="K36" s="197"/>
      <c r="L36" s="197"/>
      <c r="M36" s="197"/>
      <c r="N36" s="197"/>
      <c r="O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F36" s="197"/>
      <c r="DI36" s="197"/>
      <c r="DK36" s="197"/>
      <c r="DL36" s="197"/>
      <c r="DM36" s="197"/>
      <c r="DN36" s="197"/>
      <c r="DO36" s="197"/>
      <c r="DP36" s="197"/>
      <c r="DQ36" s="197"/>
      <c r="DR36" s="197"/>
      <c r="DS36" s="197"/>
      <c r="DT36" s="197"/>
      <c r="DU36" s="197"/>
    </row>
    <row r="37" spans="2:125">
      <c r="DU37" s="197"/>
    </row>
    <row r="38" spans="2:125">
      <c r="DT38" s="197"/>
      <c r="DU38" s="197"/>
    </row>
    <row r="39" spans="2:125"/>
    <row r="40" spans="2:125">
      <c r="DH40" s="197"/>
    </row>
    <row r="41" spans="2:125">
      <c r="DE41" s="197"/>
    </row>
    <row r="42" spans="2:125">
      <c r="DG42" s="197"/>
      <c r="DJ42" s="197"/>
    </row>
    <row r="43" spans="2:125">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F43" s="197"/>
      <c r="DI43" s="197"/>
      <c r="DK43" s="197"/>
      <c r="DL43" s="197"/>
      <c r="DM43" s="197"/>
      <c r="DN43" s="197"/>
      <c r="DO43" s="197"/>
      <c r="DP43" s="197"/>
      <c r="DQ43" s="197"/>
      <c r="DR43" s="197"/>
      <c r="DS43" s="197"/>
      <c r="DT43" s="197"/>
      <c r="DU43" s="197"/>
    </row>
    <row r="44" spans="2:125">
      <c r="DU44" s="197"/>
    </row>
    <row r="45" spans="2:125"/>
    <row r="46" spans="2:125"/>
    <row r="47" spans="2:125"/>
    <row r="48" spans="2:125">
      <c r="DT48" s="197"/>
      <c r="DU48" s="197"/>
    </row>
    <row r="49" spans="120:125">
      <c r="DU49" s="197"/>
    </row>
    <row r="50" spans="120:125">
      <c r="DU50" s="197"/>
    </row>
    <row r="51" spans="120:125">
      <c r="DP51" s="197"/>
      <c r="DQ51" s="197"/>
      <c r="DR51" s="197"/>
      <c r="DS51" s="197"/>
      <c r="DT51" s="197"/>
      <c r="DU51" s="197"/>
    </row>
    <row r="52" spans="120:125"/>
    <row r="53" spans="120:125"/>
    <row r="54" spans="120:125">
      <c r="DU54" s="197"/>
    </row>
    <row r="55" spans="120:125"/>
    <row r="56" spans="120:125"/>
    <row r="57" spans="120:125"/>
    <row r="58" spans="120:125">
      <c r="DU58" s="197"/>
    </row>
    <row r="59" spans="120:125"/>
    <row r="60" spans="120:125"/>
    <row r="61" spans="120:125"/>
    <row r="62" spans="120:125"/>
    <row r="63" spans="120:125">
      <c r="DU63" s="197"/>
    </row>
    <row r="64" spans="120:125">
      <c r="DT64" s="197"/>
      <c r="DU64" s="197"/>
    </row>
    <row r="65" spans="123:125"/>
    <row r="66" spans="123:125"/>
    <row r="67" spans="123:125"/>
    <row r="68" spans="123:125"/>
    <row r="69" spans="123:125">
      <c r="DS69" s="197"/>
      <c r="DT69" s="197"/>
      <c r="DU69" s="197"/>
    </row>
    <row r="70" spans="123:125"/>
    <row r="71" spans="123:125"/>
    <row r="72" spans="123:125"/>
    <row r="73" spans="123:125"/>
    <row r="74" spans="123:125"/>
    <row r="75" spans="123:125"/>
    <row r="76" spans="123:125"/>
    <row r="77" spans="123:125"/>
    <row r="78" spans="123:125"/>
    <row r="79" spans="123:125"/>
    <row r="80" spans="123:125"/>
    <row r="81" spans="116:125"/>
    <row r="82" spans="116:125">
      <c r="DL82" s="197"/>
    </row>
    <row r="83" spans="116:125">
      <c r="DM83" s="197"/>
      <c r="DN83" s="197"/>
      <c r="DO83" s="197"/>
      <c r="DP83" s="197"/>
      <c r="DQ83" s="197"/>
      <c r="DR83" s="197"/>
      <c r="DS83" s="197"/>
      <c r="DT83" s="197"/>
      <c r="DU83" s="197"/>
    </row>
    <row r="84" spans="116:125"/>
    <row r="85" spans="116:125"/>
    <row r="86" spans="116:125"/>
    <row r="87" spans="116:125"/>
    <row r="88" spans="116:125">
      <c r="DU88" s="197"/>
    </row>
    <row r="89" spans="116:125"/>
    <row r="90" spans="116:125"/>
    <row r="91" spans="116:125"/>
    <row r="92" spans="116:125" ht="13.5" customHeight="1"/>
    <row r="93" spans="116:125" ht="13.5" customHeight="1"/>
    <row r="94" spans="116:125" ht="13.5" customHeight="1">
      <c r="DS94" s="197"/>
      <c r="DT94" s="197"/>
      <c r="DU94" s="197"/>
    </row>
    <row r="95" spans="116:125" ht="13.5" customHeight="1">
      <c r="DU95" s="197"/>
    </row>
    <row r="96" spans="116:125" ht="13.5" customHeight="1"/>
    <row r="97" spans="124:125" ht="13.5" customHeight="1"/>
    <row r="98" spans="124:125" ht="13.5" customHeight="1"/>
    <row r="99" spans="124:125" ht="13.5" customHeight="1"/>
    <row r="100" spans="124:125" ht="13.5" customHeight="1"/>
    <row r="101" spans="124:125" ht="13.5" customHeight="1">
      <c r="DU101" s="197"/>
    </row>
    <row r="102" spans="124:125" ht="13.5" customHeight="1"/>
    <row r="103" spans="124:125" ht="13.5" customHeight="1"/>
    <row r="104" spans="124:125" ht="13.5" customHeight="1">
      <c r="DT104" s="197"/>
      <c r="DU104" s="19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97" t="s">
        <v>586</v>
      </c>
    </row>
    <row r="121" spans="125:125" ht="13.5" hidden="1" customHeight="1">
      <c r="DU121" s="197"/>
    </row>
  </sheetData>
  <sheetProtection algorithmName="SHA-512" hashValue="0+mUv2FXm9wRoGo2f4g9khqrZio1QCJVrWygzDcB28SlFUdOvLlEdv2kzOY1Uy6WrawPioyOHaBEbjK1TDfNpg==" saltValue="bnR2KpDWULrpB3EctX1H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73" zoomScale="85" zoomScaleNormal="85" zoomScaleSheetLayoutView="55" workbookViewId="0"/>
  </sheetViews>
  <sheetFormatPr defaultColWidth="0" defaultRowHeight="13.5" customHeight="1" zeroHeight="1"/>
  <cols>
    <col min="1" max="125" width="2.5" style="198" customWidth="1"/>
    <col min="126" max="142" width="0" style="197" hidden="1" customWidth="1"/>
    <col min="143" max="16384" width="9" style="197" hidden="1"/>
  </cols>
  <sheetData>
    <row r="1" spans="1:125"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row>
    <row r="2" spans="1:125">
      <c r="B2" s="197"/>
      <c r="T2" s="197"/>
    </row>
    <row r="3" spans="1:125">
      <c r="C3" s="197"/>
      <c r="D3" s="197"/>
      <c r="E3" s="197"/>
      <c r="F3" s="197"/>
      <c r="G3" s="197"/>
      <c r="H3" s="197"/>
      <c r="I3" s="197"/>
      <c r="J3" s="197"/>
      <c r="K3" s="197"/>
      <c r="L3" s="197"/>
      <c r="M3" s="197"/>
      <c r="N3" s="197"/>
      <c r="O3" s="197"/>
      <c r="P3" s="197"/>
      <c r="Q3" s="197"/>
      <c r="R3" s="197"/>
      <c r="S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97"/>
      <c r="G33" s="197"/>
      <c r="I33" s="197"/>
    </row>
    <row r="34" spans="2:125">
      <c r="C34" s="197"/>
      <c r="P34" s="197"/>
      <c r="R34" s="197"/>
      <c r="U34" s="197"/>
    </row>
    <row r="35" spans="2:125">
      <c r="D35" s="197"/>
      <c r="E35" s="197"/>
      <c r="T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row>
    <row r="36" spans="2:125">
      <c r="F36" s="197"/>
      <c r="H36" s="197"/>
      <c r="J36" s="197"/>
      <c r="K36" s="197"/>
      <c r="L36" s="197"/>
      <c r="M36" s="197"/>
      <c r="N36" s="197"/>
      <c r="O36" s="197"/>
      <c r="Q36" s="197"/>
      <c r="S36" s="197"/>
      <c r="V36" s="197"/>
    </row>
    <row r="37" spans="2:125"/>
    <row r="38" spans="2:125"/>
    <row r="39" spans="2:125"/>
    <row r="40" spans="2:125">
      <c r="U40" s="197"/>
    </row>
    <row r="41" spans="2:125">
      <c r="R41" s="197"/>
    </row>
    <row r="42" spans="2:125">
      <c r="T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row>
    <row r="43" spans="2:125">
      <c r="Q43" s="197"/>
      <c r="S43" s="197"/>
      <c r="V43" s="19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98" t="s">
        <v>586</v>
      </c>
    </row>
  </sheetData>
  <sheetProtection algorithmName="SHA-512" hashValue="cPjFrEqjyrXl3EcNTbQOlGy8wrz5IchnRM0H/blLRpqk7/7MM4F7ANVXAT+buk9hY77RdScmfg4/en2lTnQA0w==" saltValue="PS+Tn6scWnn+32RpbpcR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D40" zoomScale="115" zoomScaleNormal="115" zoomScaleSheetLayoutView="100" workbookViewId="0"/>
  </sheetViews>
  <sheetFormatPr defaultColWidth="0" defaultRowHeight="0"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63" t="s">
        <v>0</v>
      </c>
    </row>
    <row r="46" spans="2:10" ht="29.25" customHeight="1" thickBot="1">
      <c r="B46" s="362" t="s">
        <v>1</v>
      </c>
      <c r="C46" s="361"/>
      <c r="D46" s="361"/>
      <c r="E46" s="360" t="s">
        <v>2</v>
      </c>
      <c r="F46" s="359" t="s">
        <v>551</v>
      </c>
      <c r="G46" s="358" t="s">
        <v>552</v>
      </c>
      <c r="H46" s="358" t="s">
        <v>553</v>
      </c>
      <c r="I46" s="358" t="s">
        <v>554</v>
      </c>
      <c r="J46" s="357" t="s">
        <v>555</v>
      </c>
    </row>
    <row r="47" spans="2:10" ht="57.75" customHeight="1">
      <c r="B47" s="356"/>
      <c r="C47" s="1142" t="s">
        <v>591</v>
      </c>
      <c r="D47" s="1142"/>
      <c r="E47" s="1143"/>
      <c r="F47" s="355">
        <v>26.47</v>
      </c>
      <c r="G47" s="354">
        <v>26.45</v>
      </c>
      <c r="H47" s="354">
        <v>25.12</v>
      </c>
      <c r="I47" s="354">
        <v>23.71</v>
      </c>
      <c r="J47" s="353">
        <v>25.08</v>
      </c>
    </row>
    <row r="48" spans="2:10" ht="57.75" customHeight="1">
      <c r="B48" s="352"/>
      <c r="C48" s="1144" t="s">
        <v>590</v>
      </c>
      <c r="D48" s="1144"/>
      <c r="E48" s="1145"/>
      <c r="F48" s="351">
        <v>3.16</v>
      </c>
      <c r="G48" s="350">
        <v>3.19</v>
      </c>
      <c r="H48" s="350">
        <v>3.08</v>
      </c>
      <c r="I48" s="350">
        <v>3.04</v>
      </c>
      <c r="J48" s="349">
        <v>3.91</v>
      </c>
    </row>
    <row r="49" spans="2:10" ht="57.75" customHeight="1" thickBot="1">
      <c r="B49" s="348"/>
      <c r="C49" s="1146" t="s">
        <v>589</v>
      </c>
      <c r="D49" s="1146"/>
      <c r="E49" s="1147"/>
      <c r="F49" s="347" t="s">
        <v>588</v>
      </c>
      <c r="G49" s="346">
        <v>0.08</v>
      </c>
      <c r="H49" s="346" t="s">
        <v>587</v>
      </c>
      <c r="I49" s="346">
        <v>0.06</v>
      </c>
      <c r="J49" s="345">
        <v>1.37</v>
      </c>
    </row>
    <row r="50" spans="2:10" ht="13.5"/>
  </sheetData>
  <sheetProtection algorithmName="SHA-512" hashValue="jsJoQDC/+osfUBCSCuzaO8CmMHjxw7EgfzW1R/O6vNfAFSPgH6guV6kqzWDyNpMUalEYk9LEiFTeSVF1UpiYLw==" saltValue="7csh5m5Di3ANkYnN+qte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2024-03-22T02:59:21Z</cp:lastPrinted>
  <dcterms:created xsi:type="dcterms:W3CDTF">2024-02-05T03:47:32Z</dcterms:created>
  <dcterms:modified xsi:type="dcterms:W3CDTF">2024-03-22T02:59:33Z</dcterms:modified>
  <cp:category/>
</cp:coreProperties>
</file>