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fs.city.saiki.lg.jp\営業課\3庶務係\02.下水道庶務係一件（45GB以内）\◎003.下水道庶務【新フォルダ】\002.決算関連\R04(2022)\026.小規模集合排水処理事業\04.経営比較分析\"/>
    </mc:Choice>
  </mc:AlternateContent>
  <xr:revisionPtr revIDLastSave="0" documentId="13_ncr:1_{4BF51357-4C11-44A7-ACE0-907F7085DE97}" xr6:coauthVersionLast="36" xr6:coauthVersionMax="36" xr10:uidLastSave="{00000000-0000-0000-0000-000000000000}"/>
  <workbookProtection workbookAlgorithmName="SHA-512" workbookHashValue="w5q9YSs1+Zst1MjDm+esOEvCZC2GmRO5NotECIV2lyJc3bGb3Jz8aSzhDz8QzTMXhtq4pKuyqX6ole7HUsz7ig==" workbookSaltValue="ORCdzGaMgqLvNOEIspDcY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B10" i="4"/>
  <c r="AL8" i="4"/>
  <c r="P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<sst xmlns="http://schemas.openxmlformats.org/spreadsheetml/2006/main" count="236" uniqueCount="119">
  <si>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</si>
  <si>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</si>
  <si>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</si>
  <si>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</si>
  <si>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</si>
  <si>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</si>
  <si>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</si>
  <si>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</si>
  <si>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</si>
  <si>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</si>
  <si>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</si>
  <si>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</si>
  <si>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</si>
  <si>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</si>
  <si>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</si>
  <si>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</si>
  <si>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</si>
  <si>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</si>
  <si>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</si>
  <si>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</si>
  <si>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</si>
  <si>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</si>
  <si>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</si>
  <si>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</si>
  <si>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</si>
  <si>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</si>
  <si>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</si>
  <si>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</si>
  <si>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</si>
  <si>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</si>
  <si>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</si>
  <si>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</si>
  <si>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</si>
  <si>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</si>
  <si>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</si>
  <si>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</si>
  <si>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</si>
  <si>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</si>
  <si>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</si>
  <si>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</si>
  <si>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</si>
  <si>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</si>
  <si>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</si>
  <si>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</si>
  <si>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</si>
  <si>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</si>
  <si>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</si>
  <si>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</si>
  <si>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</si>
  <si>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</si>
  <si>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</si>
  <si>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</si>
  <si>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</si>
  <si>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</si>
  <si>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</si>
  <si>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</si>
  <si>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</si>
  <si>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</si>
  <si>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</si>
  <si>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</si>
  <si>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</si>
  <si>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</si>
  <si>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</si>
  <si>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</si>
  <si>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</si>
  <si>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</si>
  <si>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</si>
  <si>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</si>
  <si>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</si>
  <si>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</si>
  <si>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</si>
  <si>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</si>
  <si>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</si>
  <si>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</si>
  <si>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</si>
  <si>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</si>
  <si>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</si>
  <si>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</si>
  <si>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</si>
  <si>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</si>
  <si>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</si>
  <si>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</si>
  <si>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</si>
  <si>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</si>
  <si>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</si>
  <si>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</si>
  <si>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</si>
  <si>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</si>
  <si>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</si>
  <si>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</si>
  <si>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</si>
  <si>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</si>
  <si>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</si>
  <si>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</si>
  <si>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</si>
  <si>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</si>
  <si>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</si>
  <si>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</si>
  <si>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</si>
  <si>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</si>
  <si>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</si>
  <si>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</si>
  <si>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</si>
  <si>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</si>
  <si>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</si>
  <si>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</si>
  <si>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</si>
  <si>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</si>
  <si>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</si>
  <si>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</si>
  <si>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</si>
  <si>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</si>
  <si>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</si>
  <si>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</si>
  <si>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</si>
  <si>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</si>
  <si>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当該年度に更新した管渠延長の割合を示す指標。当該事業は供用が開始されてから20年が経過したが、現時点で管渠の改善が必要な事案は発生していない。処理施設においてはマンホール等に処理能力の低下につながる不具合が生じたケースもあるが、その都度修繕を行っている。</t>
    <rPh sb="31" eb="33">
      <t>トウガイ</t>
    </rPh>
    <rPh sb="33" eb="35">
      <t>ジギョウ</t>
    </rPh>
    <rPh sb="36" eb="38">
      <t>キョウヨウ</t>
    </rPh>
    <rPh sb="39" eb="41">
      <t>カイシ</t>
    </rPh>
    <rPh sb="48" eb="49">
      <t>ネン</t>
    </rPh>
    <rPh sb="50" eb="52">
      <t>ケイカ</t>
    </rPh>
    <rPh sb="56" eb="59">
      <t>ゲンジテン</t>
    </rPh>
    <rPh sb="60" eb="61">
      <t>カン</t>
    </rPh>
    <rPh sb="61" eb="62">
      <t>キョ</t>
    </rPh>
    <rPh sb="63" eb="65">
      <t>カイゼン</t>
    </rPh>
    <rPh sb="66" eb="68">
      <t>ヒツヨウ</t>
    </rPh>
    <rPh sb="69" eb="71">
      <t>ジアン</t>
    </rPh>
    <rPh sb="72" eb="74">
      <t>ハッセイ</t>
    </rPh>
    <rPh sb="80" eb="82">
      <t>ショリ</t>
    </rPh>
    <rPh sb="82" eb="84">
      <t>シセツ</t>
    </rPh>
    <rPh sb="94" eb="95">
      <t>トウ</t>
    </rPh>
    <rPh sb="96" eb="98">
      <t>ショリ</t>
    </rPh>
    <rPh sb="98" eb="100">
      <t>ノウリョク</t>
    </rPh>
    <rPh sb="101" eb="103">
      <t>テイカ</t>
    </rPh>
    <rPh sb="108" eb="111">
      <t>フグアイ</t>
    </rPh>
    <rPh sb="112" eb="113">
      <t>ショウ</t>
    </rPh>
    <rPh sb="125" eb="127">
      <t>ツド</t>
    </rPh>
    <rPh sb="127" eb="129">
      <t>シュウゼン</t>
    </rPh>
    <rPh sb="130" eb="131">
      <t>オコナ</t>
    </rPh>
    <phoneticPr fontId="4"/>
  </si>
  <si>
    <t>　小規模集合排水処理事業については、処理区域内人口の９割以上について水洗化が進んでいるが、人口は減少しており、それに伴い使用料収入も減少傾向にある。限られた使用料収入で維持管理費を補うのは難しく、一般会計からの繰入金に頼らざるを得ない状況にある。財政状況が今後さらに厳しくなることが予想されるが、繰入金への依存度を軽減すべく経費削減等の経営努力を行う。</t>
    <rPh sb="1" eb="4">
      <t>ショウキボ</t>
    </rPh>
    <rPh sb="4" eb="6">
      <t>シュウゴウ</t>
    </rPh>
    <rPh sb="6" eb="8">
      <t>ハイスイ</t>
    </rPh>
    <rPh sb="8" eb="10">
      <t>ショリ</t>
    </rPh>
    <rPh sb="10" eb="12">
      <t>ジギョウ</t>
    </rPh>
    <rPh sb="18" eb="25">
      <t>ショリクイキナイジンコウ</t>
    </rPh>
    <rPh sb="27" eb="28">
      <t>ワリ</t>
    </rPh>
    <rPh sb="28" eb="30">
      <t>イジョウ</t>
    </rPh>
    <rPh sb="34" eb="37">
      <t>スイセンカ</t>
    </rPh>
    <rPh sb="38" eb="39">
      <t>スス</t>
    </rPh>
    <rPh sb="45" eb="47">
      <t>ジンコウ</t>
    </rPh>
    <rPh sb="48" eb="50">
      <t>ゲンショウ</t>
    </rPh>
    <rPh sb="58" eb="59">
      <t>トモナ</t>
    </rPh>
    <rPh sb="60" eb="63">
      <t>シヨウリョウ</t>
    </rPh>
    <rPh sb="63" eb="65">
      <t>シュウニュウ</t>
    </rPh>
    <rPh sb="66" eb="70">
      <t>ゲンショウケイコウ</t>
    </rPh>
    <rPh sb="74" eb="75">
      <t>カギ</t>
    </rPh>
    <rPh sb="78" eb="83">
      <t>シヨウリョウシュウニュウ</t>
    </rPh>
    <rPh sb="84" eb="89">
      <t>イジカンリヒ</t>
    </rPh>
    <rPh sb="90" eb="91">
      <t>オギナ</t>
    </rPh>
    <rPh sb="94" eb="95">
      <t>ムズカ</t>
    </rPh>
    <rPh sb="98" eb="102">
      <t>イッパンカイケイ</t>
    </rPh>
    <rPh sb="105" eb="108">
      <t>クリイレキン</t>
    </rPh>
    <rPh sb="109" eb="110">
      <t>タヨ</t>
    </rPh>
    <rPh sb="114" eb="115">
      <t>エ</t>
    </rPh>
    <rPh sb="117" eb="119">
      <t>ジョウキョウ</t>
    </rPh>
    <rPh sb="123" eb="125">
      <t>ザイセイ</t>
    </rPh>
    <rPh sb="125" eb="127">
      <t>ジョウキョウ</t>
    </rPh>
    <rPh sb="128" eb="130">
      <t>コンゴ</t>
    </rPh>
    <rPh sb="133" eb="134">
      <t>キビ</t>
    </rPh>
    <rPh sb="141" eb="143">
      <t>ヨソウ</t>
    </rPh>
    <rPh sb="148" eb="151">
      <t>クリイレキン</t>
    </rPh>
    <rPh sb="153" eb="156">
      <t>イゾンド</t>
    </rPh>
    <rPh sb="157" eb="159">
      <t>ケイゲン</t>
    </rPh>
    <rPh sb="162" eb="164">
      <t>ケイヒ</t>
    </rPh>
    <rPh sb="164" eb="167">
      <t>サクゲントウ</t>
    </rPh>
    <rPh sb="168" eb="170">
      <t>ケイエイ</t>
    </rPh>
    <rPh sb="170" eb="172">
      <t>ドリョク</t>
    </rPh>
    <rPh sb="173" eb="174">
      <t>オコナ</t>
    </rPh>
    <phoneticPr fontId="4"/>
  </si>
  <si>
    <t>①『収益的収支比率』…総収益で総費用に地方債償還金を加えた費用をどの程度賄えているかを示す指標。指標上は概ね適正な値を示しているが、使用料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企業債残高対事業規模比率は0％となっている。当該事業に新たな整備予定が無いため、企業債を新たに借り入れる予定もなく、償還の負担は今後少しずつ軽くなると見られる。
⑤『経費回収率』…使用料で回収すべき経費を、どの程度使用料で賄えているかを示す指標。類似団体の平均と比べ低い数値で推移している。令和４年度はマンホールポンプの故障による修繕があり費用が増加したため、回収率は低下した。
⑥『汚水処理原価』…有収水量1㎥当たりの汚水処理に要した費用で、汚水処理に係るコストを示す指標。当該事業は処理区域内の戸数が少なく、そのほとんどについて接続を終えているため、接続数の増加（接続率の上昇）による使用料や有収水量の大きな増加は見込みにくい。令和４年度は修繕費増加に伴い汚水処理原価が増加したが、おおむね類似団体の数値で推移している。修繕料等の維持管理費は今後増加することも十分考えられるため、各種経費の見直しを行い、効率的な経営に努める必要がある。
⑦『施設利用率』…施設の対応可能能力に対する処理水量の割合で、施設の利用状況を判断する指標。人口減少に伴い、利用率も徐々に減少していく見込みである。
⑧『水洗化率』…処理区域内人口のうち、実際に水洗便所を設置して汚水処理している割合を示す指標。比較的高い水準にあり、当該事業の対象地域において適正な汚水処理が行われているといえる。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48" eb="50">
      <t>シヒョウ</t>
    </rPh>
    <rPh sb="50" eb="51">
      <t>ジョウ</t>
    </rPh>
    <rPh sb="52" eb="53">
      <t>オオム</t>
    </rPh>
    <rPh sb="54" eb="56">
      <t>テキセイ</t>
    </rPh>
    <rPh sb="57" eb="58">
      <t>アタイ</t>
    </rPh>
    <rPh sb="59" eb="60">
      <t>シメ</t>
    </rPh>
    <rPh sb="106" eb="108">
      <t>キギョウ</t>
    </rPh>
    <rPh sb="108" eb="109">
      <t>サイ</t>
    </rPh>
    <rPh sb="109" eb="111">
      <t>ザンダカ</t>
    </rPh>
    <rPh sb="111" eb="112">
      <t>タイ</t>
    </rPh>
    <rPh sb="112" eb="114">
      <t>ジギョウ</t>
    </rPh>
    <rPh sb="114" eb="116">
      <t>キボ</t>
    </rPh>
    <rPh sb="116" eb="118">
      <t>ヒリツ</t>
    </rPh>
    <rPh sb="149" eb="150">
      <t>シメ</t>
    </rPh>
    <rPh sb="264" eb="266">
      <t>ケイヒ</t>
    </rPh>
    <rPh sb="266" eb="268">
      <t>カイシュウ</t>
    </rPh>
    <rPh sb="268" eb="269">
      <t>リツ</t>
    </rPh>
    <rPh sb="351" eb="353">
      <t>ヒヨウ</t>
    </rPh>
    <rPh sb="354" eb="356">
      <t>ゾウカ</t>
    </rPh>
    <rPh sb="361" eb="364">
      <t>カイシュウリツ</t>
    </rPh>
    <rPh sb="365" eb="367">
      <t>テイカ</t>
    </rPh>
    <rPh sb="377" eb="379">
      <t>ゲンカ</t>
    </rPh>
    <rPh sb="497" eb="499">
      <t>レイワ</t>
    </rPh>
    <rPh sb="500" eb="502">
      <t>ネンド</t>
    </rPh>
    <rPh sb="503" eb="505">
      <t>シュウゼン</t>
    </rPh>
    <rPh sb="505" eb="506">
      <t>ヒ</t>
    </rPh>
    <rPh sb="506" eb="508">
      <t>ゾウカ</t>
    </rPh>
    <rPh sb="509" eb="510">
      <t>トモナ</t>
    </rPh>
    <rPh sb="511" eb="515">
      <t>オスイショリ</t>
    </rPh>
    <rPh sb="515" eb="517">
      <t>ゲンカ</t>
    </rPh>
    <rPh sb="518" eb="520">
      <t>ゾウカ</t>
    </rPh>
    <rPh sb="528" eb="530">
      <t>ルイジ</t>
    </rPh>
    <rPh sb="530" eb="532">
      <t>ダンタイ</t>
    </rPh>
    <rPh sb="533" eb="535">
      <t>スウチ</t>
    </rPh>
    <rPh sb="536" eb="538">
      <t>スイイ</t>
    </rPh>
    <rPh sb="648" eb="652">
      <t>ジンコウゲンショウ</t>
    </rPh>
    <rPh sb="653" eb="654">
      <t>トモナ</t>
    </rPh>
    <rPh sb="656" eb="659">
      <t>リヨウリツ</t>
    </rPh>
    <rPh sb="660" eb="662">
      <t>ジョジョ</t>
    </rPh>
    <rPh sb="663" eb="665">
      <t>ゲンショウ</t>
    </rPh>
    <rPh sb="669" eb="671">
      <t>ミコ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</si>
</sst>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F833B34F-C4B2-48F4-B430-CAD6B46FAC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3B-43A2-AB30-8A9D2A403C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13B-43A2-AB30-8A9D2A403C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38.46</c:v>
                </c:pt>
                <c:pt idx="1">
                  <c:v>38.46</c:v>
                </c:pt>
                <c:pt idx="2">
                  <c:v>35.9</c:v>
                </c:pt>
                <c:pt idx="3">
                  <c:v>30.77</c:v>
                </c:pt>
                <c:pt idx="4">
                  <c:v>28.21</c:v>
                </c:pt>
              </c:numCache>
            </c:numRef>
          </c:val>
          <c:extLst>
            <c:ext xmlns:c16="http://schemas.microsoft.com/office/drawing/2014/chart" uri="{C3380CC4-5D6E-409C-BE32-E72D297353CC}">
              <c16:uniqueId val="{00000000-BEFC-41C7-87CC-2EBF14181B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BEFC-41C7-87CC-2EBF14181B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94.29</c:v>
                </c:pt>
                <c:pt idx="1">
                  <c:v>94.12</c:v>
                </c:pt>
                <c:pt idx="2">
                  <c:v>93.44</c:v>
                </c:pt>
                <c:pt idx="3">
                  <c:v>93.22</c:v>
                </c:pt>
                <c:pt idx="4">
                  <c:v>94.74</c:v>
                </c:pt>
              </c:numCache>
            </c:numRef>
          </c:val>
          <c:extLst>
            <c:ext xmlns:c16="http://schemas.microsoft.com/office/drawing/2014/chart" uri="{C3380CC4-5D6E-409C-BE32-E72D297353CC}">
              <c16:uniqueId val="{00000000-96C8-459E-8F3C-94C09B34CD8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96C8-459E-8F3C-94C09B34CD8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98.49</c:v>
                </c:pt>
                <c:pt idx="3">
                  <c:v>100</c:v>
                </c:pt>
                <c:pt idx="4">
                  <c:v>100</c:v>
                </c:pt>
              </c:numCache>
            </c:numRef>
          </c:val>
          <c:extLst>
            <c:ext xmlns:c16="http://schemas.microsoft.com/office/drawing/2014/chart" uri="{C3380CC4-5D6E-409C-BE32-E72D297353CC}">
              <c16:uniqueId val="{00000000-A5EE-4D10-A43D-6CBDD5FFE3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EE-4D10-A43D-6CBDD5FFE3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F8-419A-AE81-4ADF25D492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8-419A-AE81-4ADF25D492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08-404C-A0C1-0E50541EFB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8-404C-A0C1-0E50541EFB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68-499D-A59E-CC7BF67AAA9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68-499D-A59E-CC7BF67AAA9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60-4215-A75B-312B17ED2E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60-4215-A75B-312B17ED2E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ED-42F6-9219-A9436ABEBF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B5ED-42F6-9219-A9436ABEBF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25.92</c:v>
                </c:pt>
                <c:pt idx="1">
                  <c:v>33.76</c:v>
                </c:pt>
                <c:pt idx="2">
                  <c:v>29.55</c:v>
                </c:pt>
                <c:pt idx="3">
                  <c:v>29.64</c:v>
                </c:pt>
                <c:pt idx="4">
                  <c:v>18.59</c:v>
                </c:pt>
              </c:numCache>
            </c:numRef>
          </c:val>
          <c:extLst>
            <c:ext xmlns:c16="http://schemas.microsoft.com/office/drawing/2014/chart" uri="{C3380CC4-5D6E-409C-BE32-E72D297353CC}">
              <c16:uniqueId val="{00000000-A802-4B5B-A190-2054EBE9630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A802-4B5B-A190-2054EBE9630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597.02</c:v>
                </c:pt>
                <c:pt idx="1">
                  <c:v>454.8</c:v>
                </c:pt>
                <c:pt idx="2">
                  <c:v>535.63</c:v>
                </c:pt>
                <c:pt idx="3">
                  <c:v>539.72</c:v>
                </c:pt>
                <c:pt idx="4">
                  <c:v>875.18</c:v>
                </c:pt>
              </c:numCache>
            </c:numRef>
          </c:val>
          <c:extLst>
            <c:ext xmlns:c16="http://schemas.microsoft.com/office/drawing/2014/chart" uri="{C3380CC4-5D6E-409C-BE32-E72D297353CC}">
              <c16:uniqueId val="{00000000-46EE-43DC-8654-49B730BD84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46EE-43DC-8654-49B730BD84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E17" zoomScale="130" zoomScaleNormal="13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佐伯市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46">
        <f>データ!S6</f>
        <v>67126</v>
      </c>
      <c r="AM8" s="46"/>
      <c r="AN8" s="46"/>
      <c r="AO8" s="46"/>
      <c r="AP8" s="46"/>
      <c r="AQ8" s="46"/>
      <c r="AR8" s="46"/>
      <c r="AS8" s="46"/>
      <c r="AT8" s="45">
        <f>データ!T6</f>
        <v>903.14</v>
      </c>
      <c r="AU8" s="45"/>
      <c r="AV8" s="45"/>
      <c r="AW8" s="45"/>
      <c r="AX8" s="45"/>
      <c r="AY8" s="45"/>
      <c r="AZ8" s="45"/>
      <c r="BA8" s="45"/>
      <c r="BB8" s="45">
        <f>データ!U6</f>
        <v>74.33</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0.09</v>
      </c>
      <c r="Q10" s="45"/>
      <c r="R10" s="45"/>
      <c r="S10" s="45"/>
      <c r="T10" s="45"/>
      <c r="U10" s="45"/>
      <c r="V10" s="45"/>
      <c r="W10" s="45">
        <f>データ!Q6</f>
        <v>100</v>
      </c>
      <c r="X10" s="45"/>
      <c r="Y10" s="45"/>
      <c r="Z10" s="45"/>
      <c r="AA10" s="45"/>
      <c r="AB10" s="45"/>
      <c r="AC10" s="45"/>
      <c r="AD10" s="46">
        <f>データ!R6</f>
        <v>2910</v>
      </c>
      <c r="AE10" s="46"/>
      <c r="AF10" s="46"/>
      <c r="AG10" s="46"/>
      <c r="AH10" s="46"/>
      <c r="AI10" s="46"/>
      <c r="AJ10" s="46"/>
      <c r="AK10" s="2"/>
      <c r="AL10" s="46">
        <f>データ!V6</f>
        <v>57</v>
      </c>
      <c r="AM10" s="46"/>
      <c r="AN10" s="46"/>
      <c r="AO10" s="46"/>
      <c r="AP10" s="46"/>
      <c r="AQ10" s="46"/>
      <c r="AR10" s="46"/>
      <c r="AS10" s="46"/>
      <c r="AT10" s="45">
        <f>データ!W6</f>
        <v>0.04</v>
      </c>
      <c r="AU10" s="45"/>
      <c r="AV10" s="45"/>
      <c r="AW10" s="45"/>
      <c r="AX10" s="45"/>
      <c r="AY10" s="45"/>
      <c r="AZ10" s="45"/>
      <c r="BA10" s="45"/>
      <c r="BB10" s="45">
        <f>データ!X6</f>
        <v>1425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58.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【1,496.36】</v>
      </c>
      <c r="I86" s="12" t="str">
        <f>データ!CA6</f>
        <v>【35.16】</v>
      </c>
      <c r="J86" s="12" t="str">
        <f>データ!CL6</f>
        <v>【534.98】</v>
      </c>
      <c r="K86" s="12" t="str">
        <f>データ!CW6</f>
        <v>【33.84】</v>
      </c>
      <c r="L86" s="12" t="str">
        <f>データ!DH6</f>
        <v>【89.98】</v>
      </c>
      <c r="M86" s="12" t="s">
        <v>44</v>
      </c>
      <c r="N86" s="12" t="s">
        <v>44</v>
      </c>
      <c r="O86" s="12" t="str">
        <f>データ!EO6</f>
        <v>【0.00】</v>
      </c>
    </row>
  </sheetData>
  <sheetProtection algorithmName="SHA-512" hashValue="HrCkiBHUkUQ3iARP63RQ9Q2qKfCH8OdrSycZaxbGzJMHpIXxQ5nIGIzBJ+ZVcbKZ9C9lSYv2+11dWDsXGxsj8g==" saltValue="wBwAlkYCqd2tKHGJVLt0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442054</v>
      </c>
      <c r="D6" s="19">
        <f t="shared" si="3"/>
        <v>47</v>
      </c>
      <c r="E6" s="19">
        <f t="shared" si="3"/>
        <v>17</v>
      </c>
      <c r="F6" s="19">
        <f t="shared" si="3"/>
        <v>9</v>
      </c>
      <c r="G6" s="19">
        <f t="shared" si="3"/>
        <v>0</v>
      </c>
      <c r="H6" s="19" t="str">
        <f t="shared" si="3"/>
        <v>大分県　佐伯市</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0.09</v>
      </c>
      <c r="Q6" s="20">
        <f t="shared" si="3"/>
        <v>100</v>
      </c>
      <c r="R6" s="20">
        <f t="shared" si="3"/>
        <v>2910</v>
      </c>
      <c r="S6" s="20">
        <f t="shared" si="3"/>
        <v>67126</v>
      </c>
      <c r="T6" s="20">
        <f t="shared" si="3"/>
        <v>903.14</v>
      </c>
      <c r="U6" s="20">
        <f t="shared" si="3"/>
        <v>74.33</v>
      </c>
      <c r="V6" s="20">
        <f t="shared" si="3"/>
        <v>57</v>
      </c>
      <c r="W6" s="20">
        <f t="shared" si="3"/>
        <v>0.04</v>
      </c>
      <c r="X6" s="20">
        <f t="shared" si="3"/>
        <v>1425</v>
      </c>
      <c r="Y6" s="21">
        <f>IF(Y7="",NA(),Y7)</f>
        <v>100</v>
      </c>
      <c r="Z6" s="21">
        <f t="shared" ref="Z6:AH6" si="4">IF(Z7="",NA(),Z7)</f>
        <v>100</v>
      </c>
      <c r="AA6" s="21">
        <f t="shared" si="4"/>
        <v>98.49</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1837.88</v>
      </c>
      <c r="BL6" s="21">
        <f t="shared" si="7"/>
        <v>1748.51</v>
      </c>
      <c r="BM6" s="21">
        <f t="shared" si="7"/>
        <v>1640.16</v>
      </c>
      <c r="BN6" s="21">
        <f t="shared" si="7"/>
        <v>1521.05</v>
      </c>
      <c r="BO6" s="21">
        <f t="shared" si="7"/>
        <v>1490.65</v>
      </c>
      <c r="BP6" s="20" t="str">
        <f>IF(BP7="","",IF(BP7="-","【-】","【"&amp;SUBSTITUTE(TEXT(BP7,"#,##0.00"),"-","△")&amp;"】"))</f>
        <v>【1,496.36】</v>
      </c>
      <c r="BQ6" s="21">
        <f>IF(BQ7="",NA(),BQ7)</f>
        <v>25.92</v>
      </c>
      <c r="BR6" s="21">
        <f t="shared" ref="BR6:BZ6" si="8">IF(BR7="",NA(),BR7)</f>
        <v>33.76</v>
      </c>
      <c r="BS6" s="21">
        <f t="shared" si="8"/>
        <v>29.55</v>
      </c>
      <c r="BT6" s="21">
        <f t="shared" si="8"/>
        <v>29.64</v>
      </c>
      <c r="BU6" s="21">
        <f t="shared" si="8"/>
        <v>18.59</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597.02</v>
      </c>
      <c r="CC6" s="21">
        <f t="shared" ref="CC6:CK6" si="9">IF(CC7="",NA(),CC7)</f>
        <v>454.8</v>
      </c>
      <c r="CD6" s="21">
        <f t="shared" si="9"/>
        <v>535.63</v>
      </c>
      <c r="CE6" s="21">
        <f t="shared" si="9"/>
        <v>539.72</v>
      </c>
      <c r="CF6" s="21">
        <f t="shared" si="9"/>
        <v>875.18</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38.46</v>
      </c>
      <c r="CN6" s="21">
        <f t="shared" ref="CN6:CV6" si="10">IF(CN7="",NA(),CN7)</f>
        <v>38.46</v>
      </c>
      <c r="CO6" s="21">
        <f t="shared" si="10"/>
        <v>35.9</v>
      </c>
      <c r="CP6" s="21">
        <f t="shared" si="10"/>
        <v>30.77</v>
      </c>
      <c r="CQ6" s="21">
        <f t="shared" si="10"/>
        <v>28.21</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94.29</v>
      </c>
      <c r="CY6" s="21">
        <f t="shared" ref="CY6:DG6" si="11">IF(CY7="",NA(),CY7)</f>
        <v>94.12</v>
      </c>
      <c r="CZ6" s="21">
        <f t="shared" si="11"/>
        <v>93.44</v>
      </c>
      <c r="DA6" s="21">
        <f t="shared" si="11"/>
        <v>93.22</v>
      </c>
      <c r="DB6" s="21">
        <f t="shared" si="11"/>
        <v>94.74</v>
      </c>
      <c r="DC6" s="21">
        <f t="shared" si="11"/>
        <v>91.52</v>
      </c>
      <c r="DD6" s="21">
        <f t="shared" si="11"/>
        <v>90.33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442054</v>
      </c>
      <c r="D7" s="23">
        <v>47</v>
      </c>
      <c r="E7" s="23">
        <v>17</v>
      </c>
      <c r="F7" s="23">
        <v>9</v>
      </c>
      <c r="G7" s="23">
        <v>0</v>
      </c>
      <c r="H7" s="23" t="s">
        <v>98</v>
      </c>
      <c r="I7" s="23" t="s">
        <v>99</v>
      </c>
      <c r="J7" s="23" t="s">
        <v>100</v>
      </c>
      <c r="K7" s="23" t="s">
        <v>101</v>
      </c>
      <c r="L7" s="23" t="s">
        <v>102</v>
      </c>
      <c r="M7" s="23" t="s">
        <v>103</v>
      </c>
      <c r="N7" s="24" t="s">
        <v>104</v>
      </c>
      <c r="O7" s="24" t="s">
        <v>105</v>
      </c>
      <c r="P7" s="24">
        <v>0.09</v>
      </c>
      <c r="Q7" s="24">
        <v>100</v>
      </c>
      <c r="R7" s="24">
        <v>2910</v>
      </c>
      <c r="S7" s="24">
        <v>67126</v>
      </c>
      <c r="T7" s="24">
        <v>903.14</v>
      </c>
      <c r="U7" s="24">
        <v>74.33</v>
      </c>
      <c r="V7" s="24">
        <v>57</v>
      </c>
      <c r="W7" s="24">
        <v>0.04</v>
      </c>
      <c r="X7" s="24">
        <v>1425</v>
      </c>
      <c r="Y7" s="24">
        <v>100</v>
      </c>
      <c r="Z7" s="24">
        <v>100</v>
      </c>
      <c r="AA7" s="24">
        <v>98.49</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1837.88</v>
      </c>
      <c r="BL7" s="24">
        <v>1748.51</v>
      </c>
      <c r="BM7" s="24">
        <v>1640.16</v>
      </c>
      <c r="BN7" s="24">
        <v>1521.05</v>
      </c>
      <c r="BO7" s="24">
        <v>1490.65</v>
      </c>
      <c r="BP7" s="24">
        <v>1496.36</v>
      </c>
      <c r="BQ7" s="24">
        <v>25.92</v>
      </c>
      <c r="BR7" s="24">
        <v>33.76</v>
      </c>
      <c r="BS7" s="24">
        <v>29.55</v>
      </c>
      <c r="BT7" s="24">
        <v>29.64</v>
      </c>
      <c r="BU7" s="24">
        <v>18.59</v>
      </c>
      <c r="BV7" s="24">
        <v>35.03</v>
      </c>
      <c r="BW7" s="24">
        <v>34.99</v>
      </c>
      <c r="BX7" s="24">
        <v>38.270000000000003</v>
      </c>
      <c r="BY7" s="24">
        <v>37.520000000000003</v>
      </c>
      <c r="BZ7" s="24">
        <v>34.96</v>
      </c>
      <c r="CA7" s="24">
        <v>35.159999999999997</v>
      </c>
      <c r="CB7" s="24">
        <v>597.02</v>
      </c>
      <c r="CC7" s="24">
        <v>454.8</v>
      </c>
      <c r="CD7" s="24">
        <v>535.63</v>
      </c>
      <c r="CE7" s="24">
        <v>539.72</v>
      </c>
      <c r="CF7" s="24">
        <v>875.18</v>
      </c>
      <c r="CG7" s="24">
        <v>525.22</v>
      </c>
      <c r="CH7" s="24">
        <v>520.91999999999996</v>
      </c>
      <c r="CI7" s="24">
        <v>486.77</v>
      </c>
      <c r="CJ7" s="24">
        <v>502.1</v>
      </c>
      <c r="CK7" s="24">
        <v>539.07000000000005</v>
      </c>
      <c r="CL7" s="24">
        <v>534.98</v>
      </c>
      <c r="CM7" s="24">
        <v>38.46</v>
      </c>
      <c r="CN7" s="24">
        <v>38.46</v>
      </c>
      <c r="CO7" s="24">
        <v>35.9</v>
      </c>
      <c r="CP7" s="24">
        <v>30.77</v>
      </c>
      <c r="CQ7" s="24">
        <v>28.21</v>
      </c>
      <c r="CR7" s="24">
        <v>35.340000000000003</v>
      </c>
      <c r="CS7" s="24">
        <v>34.68</v>
      </c>
      <c r="CT7" s="24">
        <v>34.700000000000003</v>
      </c>
      <c r="CU7" s="24">
        <v>46.83</v>
      </c>
      <c r="CV7" s="24">
        <v>33.74</v>
      </c>
      <c r="CW7" s="24">
        <v>33.840000000000003</v>
      </c>
      <c r="CX7" s="24">
        <v>94.29</v>
      </c>
      <c r="CY7" s="24">
        <v>94.12</v>
      </c>
      <c r="CZ7" s="24">
        <v>93.44</v>
      </c>
      <c r="DA7" s="24">
        <v>93.22</v>
      </c>
      <c r="DB7" s="24">
        <v>94.74</v>
      </c>
      <c r="DC7" s="24">
        <v>91.52</v>
      </c>
      <c r="DD7" s="24">
        <v>90.33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 達也</cp:lastModifiedBy>
  <cp:lastPrinted>2024-02-21T08:00:33Z</cp:lastPrinted>
  <dcterms:created xsi:type="dcterms:W3CDTF">2023-12-12T02:59:09Z</dcterms:created>
  <dcterms:modified xsi:type="dcterms:W3CDTF">2024-02-21T08:01:18Z</dcterms:modified>
  <cp:category/>
</cp:coreProperties>
</file>