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6 ＨＰ掲載用\03 中津市\"/>
    </mc:Choice>
  </mc:AlternateContent>
  <workbookProtection workbookAlgorithmName="SHA-512" workbookHashValue="/iKKV/i3eisGAfN2edmyg8cFOzkPRvKdfYRfEoUBcOriqVBZ7j4YTAsaygNx1oV4aVSZT2TiUP0HTVRXGRkPwg==" workbookSaltValue="qAlYP2sWGyO0dUVvxy02XQ=="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AL8" i="4" s="1"/>
  <c r="R6" i="5"/>
  <c r="AD10" i="4" s="1"/>
  <c r="Q6" i="5"/>
  <c r="W10" i="4" s="1"/>
  <c r="P6" i="5"/>
  <c r="P10" i="4" s="1"/>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H85" i="4"/>
  <c r="E85" i="4"/>
  <c r="BB10" i="4"/>
  <c r="AT10" i="4"/>
  <c r="I10" i="4"/>
  <c r="W8" i="4"/>
  <c r="P8" i="4"/>
  <c r="B6" i="4"/>
</calcChain>
</file>

<file path=xl/sharedStrings.xml><?xml version="1.0" encoding="utf-8"?>
<sst xmlns="http://schemas.openxmlformats.org/spreadsheetml/2006/main" count="253" uniqueCount="117">
  <si>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</si>
  <si>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</si>
  <si>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</si>
  <si>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</si>
  <si>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</si>
  <si>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</si>
  <si>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</si>
  <si>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</si>
  <si>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</si>
  <si>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</si>
  <si>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</si>
  <si>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</si>
  <si>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</si>
  <si>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</si>
  <si>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</si>
  <si>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</si>
  <si>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</si>
  <si>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</si>
  <si>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</si>
  <si>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</si>
  <si>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</si>
  <si>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</si>
  <si>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</si>
  <si>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</si>
  <si>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</si>
  <si>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</si>
  <si>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</si>
  <si>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</si>
  <si>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</si>
  <si>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</si>
  <si>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</si>
  <si>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</si>
  <si>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</si>
  <si>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</si>
  <si>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</si>
  <si>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</si>
  <si>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</si>
  <si>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</si>
  <si>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</si>
  <si>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</si>
  <si>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</si>
  <si>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</si>
  <si>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</si>
  <si>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</si>
  <si>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</si>
  <si>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</si>
  <si>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</si>
  <si>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</si>
  <si>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</si>
  <si>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</si>
  <si>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</si>
  <si>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</si>
  <si>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</si>
  <si>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</si>
  <si>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</si>
  <si>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</si>
  <si>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</si>
  <si>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</si>
  <si>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</si>
  <si>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</si>
  <si>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</si>
  <si>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</si>
  <si>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</si>
  <si>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</si>
  <si>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</si>
  <si>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</si>
  <si>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</si>
  <si>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</si>
  <si>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</si>
  <si>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</si>
  <si>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</si>
  <si>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</si>
  <si>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</si>
  <si>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</si>
  <si>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</si>
  <si>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</si>
  <si>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</si>
  <si>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</si>
  <si>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</si>
  <si>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</si>
  <si>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</si>
  <si>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</si>
  <si>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</si>
  <si>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</si>
  <si>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</si>
  <si>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</si>
  <si>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</si>
  <si>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</si>
  <si>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</si>
  <si>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</si>
  <si>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</si>
  <si>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</si>
  <si>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</si>
  <si>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</si>
  <si>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</si>
  <si>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</si>
  <si>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中津市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</si>
  <si>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</si>
  <si>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</si>
  <si>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</si>
  <si>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</si>
  <si>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</si>
  <si>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</si>
  <si>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</si>
  <si>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</si>
  <si>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</si>
  <si>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</si>
  <si>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</si>
  <si>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</si>
  <si>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</si>
  <si>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</si>
  <si>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</si>
  <si>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</si>
  <si>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</si>
  <si>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①『有形固定資産減価償却率』・・・有形固定資産のうち償却対象資産の減価償却がどの程度進んでいるかを表す指標。古いところで供用開始から24年の経過であるため、低い数値となっている。
②『管渠老朽化率』・・・法定耐用年数を超えた管渠延長の割合を表した指標。古いところで供用開始から24年の経過であり、耐用年数50年には達しておらず、数値が0となっている。
③『管渠改善率』・・・当該年度に更新した管渠延長の割合を表した指標。管渠の更新をまだ実施していないため0％である。汚水管渠は、古いところで供用開始から24年が経過しているが、現在のところ老朽化は見られない。今後は将来的な経営に与える影響を考慮しながら老朽化対策について検討する必要がある。</t>
    <phoneticPr fontId="4"/>
  </si>
  <si>
    <t>①『経常収支比率』・・・経常費用が経常収益でどの程度賄われているかを示す指標。100％を上回っているが、他会計からの繰入金があるためであり、維持管理費縮減に努める必要がある。
②『累積欠損金比率』・・・累積欠損金が発生しておらず、0％であり問題はない。
③『流動比率』・・・短期的な債務に対する支払い能力を示す指標。類似団体と比較して平均値を上回っているが、今後も投資規模の適正化を判断する必要がある。
④『企業債残高対事業規模比率』・・・使用料収入に対する企業債残高の割合であり、企業債残高の規模を表す指標。類似団体と比較して平均値を下回っている。老朽化に伴い施設等の更新が増えることを踏まえ、今後も企業債残高を注視し、投資規模の適正化を判断する必要がある。
⑤『経費回収率』・・・使用料で回収すべき経費を、どの程度使用料で賄えているかを表した指標。100％を下回っているため、今後も適正な使用料収入の確保及び汚水処理費の削減が必要である。
⑥『汚水処理原価』・・・有収水量1ｍ3あたりの汚水処理に要した費用であり、汚水資本費・汚水維持管理費の両方を含めた汚水処理に係るコストを表した指標。類似団体の平均値に近い状況だが、今後も維持管理費の削減等の経営改善が必要である。
⑦『施設利用率』・・・処理場の処理能力に対する汚水量の割合で、施設の利用状況を判断する指標。中山間地域にある施設のため、今後の人口推移に注視し、将来的な施設能力のダウンサイジング等を検討する必要がある。
⑧『水洗化率』・・・処理区域内で水洗便所を設置して汚水処理している人口の割合を表した指標。水質保全や収入増加の観点から、非水洗化世帯の実態を踏まえた上で、今後も水洗化の促進に取り組む必要がある</t>
    <phoneticPr fontId="4"/>
  </si>
  <si>
    <t>類似団体と比較すると、水洗化率が平均値を下回っており、非水洗化世帯の実態を踏まえた上で、接続促進による収入確保に努める必要がある。また将来的に、今後の人口推移等を考慮して、処理施設が適切な規模となるように、施設のダウンサイジング等を検討する必要がある。
下水道事業会計は経営状況を的確に把握し、事業・サービスを将来にわたって持続的に提供していくために令和元年度から公営企業会計に移行した。今後も国の動向に注視し、県・近隣市町村等との情報共有及び連携を図りながら、経営戦略に基づき将来を見据えた持続可能で効率的な事業運営を行っていく方針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</si>
</sst>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4E8-4EE1-8BF3-48D38138A58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0.36</c:v>
                </c:pt>
                <c:pt idx="2">
                  <c:v>0.39</c:v>
                </c:pt>
                <c:pt idx="3">
                  <c:v>0.1</c:v>
                </c:pt>
                <c:pt idx="4">
                  <c:v>0.08</c:v>
                </c:pt>
              </c:numCache>
            </c:numRef>
          </c:val>
          <c:smooth val="0"/>
          <c:extLst>
            <c:ext xmlns:c16="http://schemas.microsoft.com/office/drawing/2014/chart" uri="{C3380CC4-5D6E-409C-BE32-E72D297353CC}">
              <c16:uniqueId val="{00000001-54E8-4EE1-8BF3-48D38138A58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34.03</c:v>
                </c:pt>
                <c:pt idx="2">
                  <c:v>34.03</c:v>
                </c:pt>
                <c:pt idx="3">
                  <c:v>34.33</c:v>
                </c:pt>
                <c:pt idx="4">
                  <c:v>32.54</c:v>
                </c:pt>
              </c:numCache>
            </c:numRef>
          </c:val>
          <c:extLst>
            <c:ext xmlns:c16="http://schemas.microsoft.com/office/drawing/2014/chart" uri="{C3380CC4-5D6E-409C-BE32-E72D297353CC}">
              <c16:uniqueId val="{00000000-A460-456E-AF50-AA60CBF281E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42.47</c:v>
                </c:pt>
                <c:pt idx="2">
                  <c:v>42.4</c:v>
                </c:pt>
                <c:pt idx="3">
                  <c:v>42.28</c:v>
                </c:pt>
                <c:pt idx="4">
                  <c:v>41.06</c:v>
                </c:pt>
              </c:numCache>
            </c:numRef>
          </c:val>
          <c:smooth val="0"/>
          <c:extLst>
            <c:ext xmlns:c16="http://schemas.microsoft.com/office/drawing/2014/chart" uri="{C3380CC4-5D6E-409C-BE32-E72D297353CC}">
              <c16:uniqueId val="{00000001-A460-456E-AF50-AA60CBF281E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78.569999999999993</c:v>
                </c:pt>
                <c:pt idx="2">
                  <c:v>79.81</c:v>
                </c:pt>
                <c:pt idx="3">
                  <c:v>79.900000000000006</c:v>
                </c:pt>
                <c:pt idx="4">
                  <c:v>81.42</c:v>
                </c:pt>
              </c:numCache>
            </c:numRef>
          </c:val>
          <c:extLst>
            <c:ext xmlns:c16="http://schemas.microsoft.com/office/drawing/2014/chart" uri="{C3380CC4-5D6E-409C-BE32-E72D297353CC}">
              <c16:uniqueId val="{00000000-B88E-416B-A656-F6A90AC2059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83.75</c:v>
                </c:pt>
                <c:pt idx="2">
                  <c:v>84.19</c:v>
                </c:pt>
                <c:pt idx="3">
                  <c:v>84.34</c:v>
                </c:pt>
                <c:pt idx="4">
                  <c:v>84.34</c:v>
                </c:pt>
              </c:numCache>
            </c:numRef>
          </c:val>
          <c:smooth val="0"/>
          <c:extLst>
            <c:ext xmlns:c16="http://schemas.microsoft.com/office/drawing/2014/chart" uri="{C3380CC4-5D6E-409C-BE32-E72D297353CC}">
              <c16:uniqueId val="{00000001-B88E-416B-A656-F6A90AC2059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86.42</c:v>
                </c:pt>
                <c:pt idx="2">
                  <c:v>114.74</c:v>
                </c:pt>
                <c:pt idx="3">
                  <c:v>100.86</c:v>
                </c:pt>
                <c:pt idx="4">
                  <c:v>107.25</c:v>
                </c:pt>
              </c:numCache>
            </c:numRef>
          </c:val>
          <c:extLst>
            <c:ext xmlns:c16="http://schemas.microsoft.com/office/drawing/2014/chart" uri="{C3380CC4-5D6E-409C-BE32-E72D297353CC}">
              <c16:uniqueId val="{00000000-9B2A-4CAC-9F2E-5063482C3DD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102.73</c:v>
                </c:pt>
                <c:pt idx="2">
                  <c:v>105.78</c:v>
                </c:pt>
                <c:pt idx="3">
                  <c:v>106.09</c:v>
                </c:pt>
                <c:pt idx="4">
                  <c:v>106.44</c:v>
                </c:pt>
              </c:numCache>
            </c:numRef>
          </c:val>
          <c:smooth val="0"/>
          <c:extLst>
            <c:ext xmlns:c16="http://schemas.microsoft.com/office/drawing/2014/chart" uri="{C3380CC4-5D6E-409C-BE32-E72D297353CC}">
              <c16:uniqueId val="{00000001-9B2A-4CAC-9F2E-5063482C3DD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3.25</c:v>
                </c:pt>
                <c:pt idx="2">
                  <c:v>6.57</c:v>
                </c:pt>
                <c:pt idx="3">
                  <c:v>9.7899999999999991</c:v>
                </c:pt>
                <c:pt idx="4">
                  <c:v>12.8</c:v>
                </c:pt>
              </c:numCache>
            </c:numRef>
          </c:val>
          <c:extLst>
            <c:ext xmlns:c16="http://schemas.microsoft.com/office/drawing/2014/chart" uri="{C3380CC4-5D6E-409C-BE32-E72D297353CC}">
              <c16:uniqueId val="{00000000-A87C-49A2-A0F1-EFC8845D8C7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24.68</c:v>
                </c:pt>
                <c:pt idx="2">
                  <c:v>21.36</c:v>
                </c:pt>
                <c:pt idx="3">
                  <c:v>22.79</c:v>
                </c:pt>
                <c:pt idx="4">
                  <c:v>24.8</c:v>
                </c:pt>
              </c:numCache>
            </c:numRef>
          </c:val>
          <c:smooth val="0"/>
          <c:extLst>
            <c:ext xmlns:c16="http://schemas.microsoft.com/office/drawing/2014/chart" uri="{C3380CC4-5D6E-409C-BE32-E72D297353CC}">
              <c16:uniqueId val="{00000001-A87C-49A2-A0F1-EFC8845D8C7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CEB7-4B8E-BC78-0856F75D5BF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8.6199999999999992</c:v>
                </c:pt>
                <c:pt idx="2">
                  <c:v>0.01</c:v>
                </c:pt>
                <c:pt idx="3">
                  <c:v>0.01</c:v>
                </c:pt>
                <c:pt idx="4">
                  <c:v>0.02</c:v>
                </c:pt>
              </c:numCache>
            </c:numRef>
          </c:val>
          <c:smooth val="0"/>
          <c:extLst>
            <c:ext xmlns:c16="http://schemas.microsoft.com/office/drawing/2014/chart" uri="{C3380CC4-5D6E-409C-BE32-E72D297353CC}">
              <c16:uniqueId val="{00000001-CEB7-4B8E-BC78-0856F75D5BF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60.31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B28-43E1-8F6E-FDFC0BEA09A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94.97</c:v>
                </c:pt>
                <c:pt idx="2">
                  <c:v>63.96</c:v>
                </c:pt>
                <c:pt idx="3">
                  <c:v>69.42</c:v>
                </c:pt>
                <c:pt idx="4">
                  <c:v>72.86</c:v>
                </c:pt>
              </c:numCache>
            </c:numRef>
          </c:val>
          <c:smooth val="0"/>
          <c:extLst>
            <c:ext xmlns:c16="http://schemas.microsoft.com/office/drawing/2014/chart" uri="{C3380CC4-5D6E-409C-BE32-E72D297353CC}">
              <c16:uniqueId val="{00000001-6B28-43E1-8F6E-FDFC0BEA09A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19.73</c:v>
                </c:pt>
                <c:pt idx="2">
                  <c:v>77.91</c:v>
                </c:pt>
                <c:pt idx="3">
                  <c:v>100.69</c:v>
                </c:pt>
                <c:pt idx="4">
                  <c:v>94.79</c:v>
                </c:pt>
              </c:numCache>
            </c:numRef>
          </c:val>
          <c:extLst>
            <c:ext xmlns:c16="http://schemas.microsoft.com/office/drawing/2014/chart" uri="{C3380CC4-5D6E-409C-BE32-E72D297353CC}">
              <c16:uniqueId val="{00000000-636D-4AC0-8211-2C375D9E23A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47.72</c:v>
                </c:pt>
                <c:pt idx="2">
                  <c:v>44.24</c:v>
                </c:pt>
                <c:pt idx="3">
                  <c:v>43.07</c:v>
                </c:pt>
                <c:pt idx="4">
                  <c:v>45.42</c:v>
                </c:pt>
              </c:numCache>
            </c:numRef>
          </c:val>
          <c:smooth val="0"/>
          <c:extLst>
            <c:ext xmlns:c16="http://schemas.microsoft.com/office/drawing/2014/chart" uri="{C3380CC4-5D6E-409C-BE32-E72D297353CC}">
              <c16:uniqueId val="{00000001-636D-4AC0-8211-2C375D9E23A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1951.14</c:v>
                </c:pt>
                <c:pt idx="2">
                  <c:v>833.29</c:v>
                </c:pt>
                <c:pt idx="3">
                  <c:v>62.27</c:v>
                </c:pt>
                <c:pt idx="4">
                  <c:v>29.84</c:v>
                </c:pt>
              </c:numCache>
            </c:numRef>
          </c:val>
          <c:extLst>
            <c:ext xmlns:c16="http://schemas.microsoft.com/office/drawing/2014/chart" uri="{C3380CC4-5D6E-409C-BE32-E72D297353CC}">
              <c16:uniqueId val="{00000000-048E-4173-B023-4ADD00C7061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1206.79</c:v>
                </c:pt>
                <c:pt idx="2">
                  <c:v>1258.43</c:v>
                </c:pt>
                <c:pt idx="3">
                  <c:v>1163.75</c:v>
                </c:pt>
                <c:pt idx="4">
                  <c:v>1195.47</c:v>
                </c:pt>
              </c:numCache>
            </c:numRef>
          </c:val>
          <c:smooth val="0"/>
          <c:extLst>
            <c:ext xmlns:c16="http://schemas.microsoft.com/office/drawing/2014/chart" uri="{C3380CC4-5D6E-409C-BE32-E72D297353CC}">
              <c16:uniqueId val="{00000001-048E-4173-B023-4ADD00C7061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54.22</c:v>
                </c:pt>
                <c:pt idx="2">
                  <c:v>68.75</c:v>
                </c:pt>
                <c:pt idx="3">
                  <c:v>75.88</c:v>
                </c:pt>
                <c:pt idx="4">
                  <c:v>77.62</c:v>
                </c:pt>
              </c:numCache>
            </c:numRef>
          </c:val>
          <c:extLst>
            <c:ext xmlns:c16="http://schemas.microsoft.com/office/drawing/2014/chart" uri="{C3380CC4-5D6E-409C-BE32-E72D297353CC}">
              <c16:uniqueId val="{00000000-5C36-4771-AA13-CA660BD97F2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5C36-4771-AA13-CA660BD97F2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321.10000000000002</c:v>
                </c:pt>
                <c:pt idx="2">
                  <c:v>252.71</c:v>
                </c:pt>
                <c:pt idx="3">
                  <c:v>228.93</c:v>
                </c:pt>
                <c:pt idx="4">
                  <c:v>224.34</c:v>
                </c:pt>
              </c:numCache>
            </c:numRef>
          </c:val>
          <c:extLst>
            <c:ext xmlns:c16="http://schemas.microsoft.com/office/drawing/2014/chart" uri="{C3380CC4-5D6E-409C-BE32-E72D297353CC}">
              <c16:uniqueId val="{00000000-F894-4383-8A4F-068080233D6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228.47</c:v>
                </c:pt>
                <c:pt idx="2">
                  <c:v>224.88</c:v>
                </c:pt>
                <c:pt idx="3">
                  <c:v>228.64</c:v>
                </c:pt>
                <c:pt idx="4">
                  <c:v>239.46</c:v>
                </c:pt>
              </c:numCache>
            </c:numRef>
          </c:val>
          <c:smooth val="0"/>
          <c:extLst>
            <c:ext xmlns:c16="http://schemas.microsoft.com/office/drawing/2014/chart" uri="{C3380CC4-5D6E-409C-BE32-E72D297353CC}">
              <c16:uniqueId val="{00000001-F894-4383-8A4F-068080233D6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大分県　中津市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3" t="s">
        <v>1</v>
      </c>
      <c r="C7" s="53"/>
      <c r="D7" s="53"/>
      <c r="E7" s="53"/>
      <c r="F7" s="53"/>
      <c r="G7" s="53"/>
      <c r="H7" s="53"/>
      <c r="I7" s="53" t="s">
        <v>2</v>
      </c>
      <c r="J7" s="53"/>
      <c r="K7" s="53"/>
      <c r="L7" s="53"/>
      <c r="M7" s="53"/>
      <c r="N7" s="53"/>
      <c r="O7" s="53"/>
      <c r="P7" s="53" t="s">
        <v>3</v>
      </c>
      <c r="Q7" s="53"/>
      <c r="R7" s="53"/>
      <c r="S7" s="53"/>
      <c r="T7" s="53"/>
      <c r="U7" s="53"/>
      <c r="V7" s="53"/>
      <c r="W7" s="53" t="s">
        <v>4</v>
      </c>
      <c r="X7" s="53"/>
      <c r="Y7" s="53"/>
      <c r="Z7" s="53"/>
      <c r="AA7" s="53"/>
      <c r="AB7" s="53"/>
      <c r="AC7" s="53"/>
      <c r="AD7" s="53" t="s">
        <v>5</v>
      </c>
      <c r="AE7" s="53"/>
      <c r="AF7" s="53"/>
      <c r="AG7" s="53"/>
      <c r="AH7" s="53"/>
      <c r="AI7" s="53"/>
      <c r="AJ7" s="53"/>
      <c r="AK7" s="3"/>
      <c r="AL7" s="53" t="s">
        <v>6</v>
      </c>
      <c r="AM7" s="53"/>
      <c r="AN7" s="53"/>
      <c r="AO7" s="53"/>
      <c r="AP7" s="53"/>
      <c r="AQ7" s="53"/>
      <c r="AR7" s="53"/>
      <c r="AS7" s="53"/>
      <c r="AT7" s="53" t="s">
        <v>7</v>
      </c>
      <c r="AU7" s="53"/>
      <c r="AV7" s="53"/>
      <c r="AW7" s="53"/>
      <c r="AX7" s="53"/>
      <c r="AY7" s="53"/>
      <c r="AZ7" s="53"/>
      <c r="BA7" s="53"/>
      <c r="BB7" s="53" t="s">
        <v>8</v>
      </c>
      <c r="BC7" s="53"/>
      <c r="BD7" s="53"/>
      <c r="BE7" s="53"/>
      <c r="BF7" s="53"/>
      <c r="BG7" s="53"/>
      <c r="BH7" s="53"/>
      <c r="BI7" s="53"/>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52">
        <f>データ!S6</f>
        <v>83101</v>
      </c>
      <c r="AM8" s="52"/>
      <c r="AN8" s="52"/>
      <c r="AO8" s="52"/>
      <c r="AP8" s="52"/>
      <c r="AQ8" s="52"/>
      <c r="AR8" s="52"/>
      <c r="AS8" s="52"/>
      <c r="AT8" s="51">
        <f>データ!T6</f>
        <v>491.44</v>
      </c>
      <c r="AU8" s="51"/>
      <c r="AV8" s="51"/>
      <c r="AW8" s="51"/>
      <c r="AX8" s="51"/>
      <c r="AY8" s="51"/>
      <c r="AZ8" s="51"/>
      <c r="BA8" s="51"/>
      <c r="BB8" s="51">
        <f>データ!U6</f>
        <v>169.1</v>
      </c>
      <c r="BC8" s="51"/>
      <c r="BD8" s="51"/>
      <c r="BE8" s="51"/>
      <c r="BF8" s="51"/>
      <c r="BG8" s="51"/>
      <c r="BH8" s="51"/>
      <c r="BI8" s="51"/>
      <c r="BJ8" s="3"/>
      <c r="BK8" s="3"/>
      <c r="BL8" s="67" t="s">
        <v>10</v>
      </c>
      <c r="BM8" s="68"/>
      <c r="BN8" s="69" t="s">
        <v>11</v>
      </c>
      <c r="BO8" s="69"/>
      <c r="BP8" s="69"/>
      <c r="BQ8" s="69"/>
      <c r="BR8" s="69"/>
      <c r="BS8" s="69"/>
      <c r="BT8" s="69"/>
      <c r="BU8" s="69"/>
      <c r="BV8" s="69"/>
      <c r="BW8" s="69"/>
      <c r="BX8" s="69"/>
      <c r="BY8" s="70"/>
    </row>
    <row r="9" spans="1:78" ht="18.75" customHeight="1" x14ac:dyDescent="0.15">
      <c r="A9" s="2"/>
      <c r="B9" s="53" t="s">
        <v>12</v>
      </c>
      <c r="C9" s="53"/>
      <c r="D9" s="53"/>
      <c r="E9" s="53"/>
      <c r="F9" s="53"/>
      <c r="G9" s="53"/>
      <c r="H9" s="53"/>
      <c r="I9" s="53" t="s">
        <v>13</v>
      </c>
      <c r="J9" s="53"/>
      <c r="K9" s="53"/>
      <c r="L9" s="53"/>
      <c r="M9" s="53"/>
      <c r="N9" s="53"/>
      <c r="O9" s="53"/>
      <c r="P9" s="53" t="s">
        <v>14</v>
      </c>
      <c r="Q9" s="53"/>
      <c r="R9" s="53"/>
      <c r="S9" s="53"/>
      <c r="T9" s="53"/>
      <c r="U9" s="53"/>
      <c r="V9" s="53"/>
      <c r="W9" s="53" t="s">
        <v>15</v>
      </c>
      <c r="X9" s="53"/>
      <c r="Y9" s="53"/>
      <c r="Z9" s="53"/>
      <c r="AA9" s="53"/>
      <c r="AB9" s="53"/>
      <c r="AC9" s="53"/>
      <c r="AD9" s="53" t="s">
        <v>16</v>
      </c>
      <c r="AE9" s="53"/>
      <c r="AF9" s="53"/>
      <c r="AG9" s="53"/>
      <c r="AH9" s="53"/>
      <c r="AI9" s="53"/>
      <c r="AJ9" s="53"/>
      <c r="AK9" s="3"/>
      <c r="AL9" s="53" t="s">
        <v>17</v>
      </c>
      <c r="AM9" s="53"/>
      <c r="AN9" s="53"/>
      <c r="AO9" s="53"/>
      <c r="AP9" s="53"/>
      <c r="AQ9" s="53"/>
      <c r="AR9" s="53"/>
      <c r="AS9" s="53"/>
      <c r="AT9" s="53" t="s">
        <v>18</v>
      </c>
      <c r="AU9" s="53"/>
      <c r="AV9" s="53"/>
      <c r="AW9" s="53"/>
      <c r="AX9" s="53"/>
      <c r="AY9" s="53"/>
      <c r="AZ9" s="53"/>
      <c r="BA9" s="53"/>
      <c r="BB9" s="53" t="s">
        <v>19</v>
      </c>
      <c r="BC9" s="53"/>
      <c r="BD9" s="53"/>
      <c r="BE9" s="53"/>
      <c r="BF9" s="53"/>
      <c r="BG9" s="53"/>
      <c r="BH9" s="53"/>
      <c r="BI9" s="53"/>
      <c r="BJ9" s="3"/>
      <c r="BK9" s="3"/>
      <c r="BL9" s="54" t="s">
        <v>20</v>
      </c>
      <c r="BM9" s="55"/>
      <c r="BN9" s="56" t="s">
        <v>21</v>
      </c>
      <c r="BO9" s="56"/>
      <c r="BP9" s="56"/>
      <c r="BQ9" s="56"/>
      <c r="BR9" s="56"/>
      <c r="BS9" s="56"/>
      <c r="BT9" s="56"/>
      <c r="BU9" s="56"/>
      <c r="BV9" s="56"/>
      <c r="BW9" s="56"/>
      <c r="BX9" s="56"/>
      <c r="BY9" s="57"/>
    </row>
    <row r="10" spans="1:78" ht="18.75" customHeight="1" x14ac:dyDescent="0.15">
      <c r="A10" s="2"/>
      <c r="B10" s="51" t="str">
        <f>データ!N6</f>
        <v>-</v>
      </c>
      <c r="C10" s="51"/>
      <c r="D10" s="51"/>
      <c r="E10" s="51"/>
      <c r="F10" s="51"/>
      <c r="G10" s="51"/>
      <c r="H10" s="51"/>
      <c r="I10" s="51">
        <f>データ!O6</f>
        <v>80.67</v>
      </c>
      <c r="J10" s="51"/>
      <c r="K10" s="51"/>
      <c r="L10" s="51"/>
      <c r="M10" s="51"/>
      <c r="N10" s="51"/>
      <c r="O10" s="51"/>
      <c r="P10" s="51">
        <f>データ!P6</f>
        <v>4.17</v>
      </c>
      <c r="Q10" s="51"/>
      <c r="R10" s="51"/>
      <c r="S10" s="51"/>
      <c r="T10" s="51"/>
      <c r="U10" s="51"/>
      <c r="V10" s="51"/>
      <c r="W10" s="51">
        <f>データ!Q6</f>
        <v>82.89</v>
      </c>
      <c r="X10" s="51"/>
      <c r="Y10" s="51"/>
      <c r="Z10" s="51"/>
      <c r="AA10" s="51"/>
      <c r="AB10" s="51"/>
      <c r="AC10" s="51"/>
      <c r="AD10" s="52">
        <f>データ!R6</f>
        <v>3300</v>
      </c>
      <c r="AE10" s="52"/>
      <c r="AF10" s="52"/>
      <c r="AG10" s="52"/>
      <c r="AH10" s="52"/>
      <c r="AI10" s="52"/>
      <c r="AJ10" s="52"/>
      <c r="AK10" s="2"/>
      <c r="AL10" s="52">
        <f>データ!V6</f>
        <v>3450</v>
      </c>
      <c r="AM10" s="52"/>
      <c r="AN10" s="52"/>
      <c r="AO10" s="52"/>
      <c r="AP10" s="52"/>
      <c r="AQ10" s="52"/>
      <c r="AR10" s="52"/>
      <c r="AS10" s="52"/>
      <c r="AT10" s="51">
        <f>データ!W6</f>
        <v>2</v>
      </c>
      <c r="AU10" s="51"/>
      <c r="AV10" s="51"/>
      <c r="AW10" s="51"/>
      <c r="AX10" s="51"/>
      <c r="AY10" s="51"/>
      <c r="AZ10" s="51"/>
      <c r="BA10" s="51"/>
      <c r="BB10" s="51">
        <f>データ!X6</f>
        <v>1725</v>
      </c>
      <c r="BC10" s="51"/>
      <c r="BD10" s="51"/>
      <c r="BE10" s="51"/>
      <c r="BF10" s="51"/>
      <c r="BG10" s="51"/>
      <c r="BH10" s="51"/>
      <c r="BI10" s="51"/>
      <c r="BJ10" s="2"/>
      <c r="BK10" s="2"/>
      <c r="BL10" s="58" t="s">
        <v>22</v>
      </c>
      <c r="BM10" s="59"/>
      <c r="BN10" s="60" t="s">
        <v>23</v>
      </c>
      <c r="BO10" s="60"/>
      <c r="BP10" s="60"/>
      <c r="BQ10" s="60"/>
      <c r="BR10" s="60"/>
      <c r="BS10" s="60"/>
      <c r="BT10" s="60"/>
      <c r="BU10" s="60"/>
      <c r="BV10" s="60"/>
      <c r="BW10" s="60"/>
      <c r="BX10" s="60"/>
      <c r="BY10" s="6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44"/>
      <c r="BN66" s="44"/>
      <c r="BO66" s="44"/>
      <c r="BP66" s="44"/>
      <c r="BQ66" s="44"/>
      <c r="BR66" s="44"/>
      <c r="BS66" s="44"/>
      <c r="BT66" s="44"/>
      <c r="BU66" s="44"/>
      <c r="BV66" s="44"/>
      <c r="BW66" s="44"/>
      <c r="BX66" s="44"/>
      <c r="BY66" s="44"/>
      <c r="BZ66" s="45"/>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6"/>
      <c r="BM67" s="44"/>
      <c r="BN67" s="44"/>
      <c r="BO67" s="44"/>
      <c r="BP67" s="44"/>
      <c r="BQ67" s="44"/>
      <c r="BR67" s="44"/>
      <c r="BS67" s="44"/>
      <c r="BT67" s="44"/>
      <c r="BU67" s="44"/>
      <c r="BV67" s="44"/>
      <c r="BW67" s="44"/>
      <c r="BX67" s="44"/>
      <c r="BY67" s="44"/>
      <c r="BZ67" s="45"/>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6"/>
      <c r="BM68" s="44"/>
      <c r="BN68" s="44"/>
      <c r="BO68" s="44"/>
      <c r="BP68" s="44"/>
      <c r="BQ68" s="44"/>
      <c r="BR68" s="44"/>
      <c r="BS68" s="44"/>
      <c r="BT68" s="44"/>
      <c r="BU68" s="44"/>
      <c r="BV68" s="44"/>
      <c r="BW68" s="44"/>
      <c r="BX68" s="44"/>
      <c r="BY68" s="44"/>
      <c r="BZ68" s="45"/>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6"/>
      <c r="BM69" s="44"/>
      <c r="BN69" s="44"/>
      <c r="BO69" s="44"/>
      <c r="BP69" s="44"/>
      <c r="BQ69" s="44"/>
      <c r="BR69" s="44"/>
      <c r="BS69" s="44"/>
      <c r="BT69" s="44"/>
      <c r="BU69" s="44"/>
      <c r="BV69" s="44"/>
      <c r="BW69" s="44"/>
      <c r="BX69" s="44"/>
      <c r="BY69" s="44"/>
      <c r="BZ69" s="45"/>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6"/>
      <c r="BM70" s="44"/>
      <c r="BN70" s="44"/>
      <c r="BO70" s="44"/>
      <c r="BP70" s="44"/>
      <c r="BQ70" s="44"/>
      <c r="BR70" s="44"/>
      <c r="BS70" s="44"/>
      <c r="BT70" s="44"/>
      <c r="BU70" s="44"/>
      <c r="BV70" s="44"/>
      <c r="BW70" s="44"/>
      <c r="BX70" s="44"/>
      <c r="BY70" s="44"/>
      <c r="BZ70" s="45"/>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6"/>
      <c r="BM71" s="44"/>
      <c r="BN71" s="44"/>
      <c r="BO71" s="44"/>
      <c r="BP71" s="44"/>
      <c r="BQ71" s="44"/>
      <c r="BR71" s="44"/>
      <c r="BS71" s="44"/>
      <c r="BT71" s="44"/>
      <c r="BU71" s="44"/>
      <c r="BV71" s="44"/>
      <c r="BW71" s="44"/>
      <c r="BX71" s="44"/>
      <c r="BY71" s="44"/>
      <c r="BZ71" s="45"/>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6"/>
      <c r="BM72" s="44"/>
      <c r="BN72" s="44"/>
      <c r="BO72" s="44"/>
      <c r="BP72" s="44"/>
      <c r="BQ72" s="44"/>
      <c r="BR72" s="44"/>
      <c r="BS72" s="44"/>
      <c r="BT72" s="44"/>
      <c r="BU72" s="44"/>
      <c r="BV72" s="44"/>
      <c r="BW72" s="44"/>
      <c r="BX72" s="44"/>
      <c r="BY72" s="44"/>
      <c r="BZ72" s="45"/>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6"/>
      <c r="BM73" s="44"/>
      <c r="BN73" s="44"/>
      <c r="BO73" s="44"/>
      <c r="BP73" s="44"/>
      <c r="BQ73" s="44"/>
      <c r="BR73" s="44"/>
      <c r="BS73" s="44"/>
      <c r="BT73" s="44"/>
      <c r="BU73" s="44"/>
      <c r="BV73" s="44"/>
      <c r="BW73" s="44"/>
      <c r="BX73" s="44"/>
      <c r="BY73" s="44"/>
      <c r="BZ73" s="45"/>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6"/>
      <c r="BM74" s="44"/>
      <c r="BN74" s="44"/>
      <c r="BO74" s="44"/>
      <c r="BP74" s="44"/>
      <c r="BQ74" s="44"/>
      <c r="BR74" s="44"/>
      <c r="BS74" s="44"/>
      <c r="BT74" s="44"/>
      <c r="BU74" s="44"/>
      <c r="BV74" s="44"/>
      <c r="BW74" s="44"/>
      <c r="BX74" s="44"/>
      <c r="BY74" s="44"/>
      <c r="BZ74" s="45"/>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6"/>
      <c r="BM75" s="44"/>
      <c r="BN75" s="44"/>
      <c r="BO75" s="44"/>
      <c r="BP75" s="44"/>
      <c r="BQ75" s="44"/>
      <c r="BR75" s="44"/>
      <c r="BS75" s="44"/>
      <c r="BT75" s="44"/>
      <c r="BU75" s="44"/>
      <c r="BV75" s="44"/>
      <c r="BW75" s="44"/>
      <c r="BX75" s="44"/>
      <c r="BY75" s="44"/>
      <c r="BZ75" s="45"/>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6"/>
      <c r="BM76" s="44"/>
      <c r="BN76" s="44"/>
      <c r="BO76" s="44"/>
      <c r="BP76" s="44"/>
      <c r="BQ76" s="44"/>
      <c r="BR76" s="44"/>
      <c r="BS76" s="44"/>
      <c r="BT76" s="44"/>
      <c r="BU76" s="44"/>
      <c r="BV76" s="44"/>
      <c r="BW76" s="44"/>
      <c r="BX76" s="44"/>
      <c r="BY76" s="44"/>
      <c r="BZ76" s="45"/>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6"/>
      <c r="BM77" s="44"/>
      <c r="BN77" s="44"/>
      <c r="BO77" s="44"/>
      <c r="BP77" s="44"/>
      <c r="BQ77" s="44"/>
      <c r="BR77" s="44"/>
      <c r="BS77" s="44"/>
      <c r="BT77" s="44"/>
      <c r="BU77" s="44"/>
      <c r="BV77" s="44"/>
      <c r="BW77" s="44"/>
      <c r="BX77" s="44"/>
      <c r="BY77" s="44"/>
      <c r="BZ77" s="45"/>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6"/>
      <c r="BM78" s="44"/>
      <c r="BN78" s="44"/>
      <c r="BO78" s="44"/>
      <c r="BP78" s="44"/>
      <c r="BQ78" s="44"/>
      <c r="BR78" s="44"/>
      <c r="BS78" s="44"/>
      <c r="BT78" s="44"/>
      <c r="BU78" s="44"/>
      <c r="BV78" s="44"/>
      <c r="BW78" s="44"/>
      <c r="BX78" s="44"/>
      <c r="BY78" s="44"/>
      <c r="BZ78" s="45"/>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6"/>
      <c r="BM79" s="44"/>
      <c r="BN79" s="44"/>
      <c r="BO79" s="44"/>
      <c r="BP79" s="44"/>
      <c r="BQ79" s="44"/>
      <c r="BR79" s="44"/>
      <c r="BS79" s="44"/>
      <c r="BT79" s="44"/>
      <c r="BU79" s="44"/>
      <c r="BV79" s="44"/>
      <c r="BW79" s="44"/>
      <c r="BX79" s="44"/>
      <c r="BY79" s="44"/>
      <c r="BZ79" s="45"/>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6"/>
      <c r="BM80" s="44"/>
      <c r="BN80" s="44"/>
      <c r="BO80" s="44"/>
      <c r="BP80" s="44"/>
      <c r="BQ80" s="44"/>
      <c r="BR80" s="44"/>
      <c r="BS80" s="44"/>
      <c r="BT80" s="44"/>
      <c r="BU80" s="44"/>
      <c r="BV80" s="44"/>
      <c r="BW80" s="44"/>
      <c r="BX80" s="44"/>
      <c r="BY80" s="44"/>
      <c r="BZ80" s="45"/>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6"/>
      <c r="BM81" s="44"/>
      <c r="BN81" s="44"/>
      <c r="BO81" s="44"/>
      <c r="BP81" s="44"/>
      <c r="BQ81" s="44"/>
      <c r="BR81" s="44"/>
      <c r="BS81" s="44"/>
      <c r="BT81" s="44"/>
      <c r="BU81" s="44"/>
      <c r="BV81" s="44"/>
      <c r="BW81" s="44"/>
      <c r="BX81" s="44"/>
      <c r="BY81" s="44"/>
      <c r="BZ81" s="45"/>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OhffGN1fnabrCZhyRHA8x1gZXURzpXHgcKKyli352a12fKh4XqhgyoffwDbpLw74cvXYzKtlYosmmu2Ren7mGQ==" saltValue="c6xPaXSGkd6cLExrELfqF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442038</v>
      </c>
      <c r="D6" s="19">
        <f t="shared" si="3"/>
        <v>46</v>
      </c>
      <c r="E6" s="19">
        <f t="shared" si="3"/>
        <v>17</v>
      </c>
      <c r="F6" s="19">
        <f t="shared" si="3"/>
        <v>4</v>
      </c>
      <c r="G6" s="19">
        <f t="shared" si="3"/>
        <v>0</v>
      </c>
      <c r="H6" s="19" t="str">
        <f t="shared" si="3"/>
        <v>大分県　中津市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80.67</v>
      </c>
      <c r="P6" s="20">
        <f t="shared" si="3"/>
        <v>4.17</v>
      </c>
      <c r="Q6" s="20">
        <f t="shared" si="3"/>
        <v>82.89</v>
      </c>
      <c r="R6" s="20">
        <f t="shared" si="3"/>
        <v>3300</v>
      </c>
      <c r="S6" s="20">
        <f t="shared" si="3"/>
        <v>83101</v>
      </c>
      <c r="T6" s="20">
        <f t="shared" si="3"/>
        <v>491.44</v>
      </c>
      <c r="U6" s="20">
        <f t="shared" si="3"/>
        <v>169.1</v>
      </c>
      <c r="V6" s="20">
        <f t="shared" si="3"/>
        <v>3450</v>
      </c>
      <c r="W6" s="20">
        <f t="shared" si="3"/>
        <v>2</v>
      </c>
      <c r="X6" s="20">
        <f t="shared" si="3"/>
        <v>1725</v>
      </c>
      <c r="Y6" s="21" t="str">
        <f>IF(Y7="",NA(),Y7)</f>
        <v>-</v>
      </c>
      <c r="Z6" s="21">
        <f t="shared" ref="Z6:AH6" si="4">IF(Z7="",NA(),Z7)</f>
        <v>86.42</v>
      </c>
      <c r="AA6" s="21">
        <f t="shared" si="4"/>
        <v>114.74</v>
      </c>
      <c r="AB6" s="21">
        <f t="shared" si="4"/>
        <v>100.86</v>
      </c>
      <c r="AC6" s="21">
        <f t="shared" si="4"/>
        <v>107.25</v>
      </c>
      <c r="AD6" s="21" t="str">
        <f t="shared" si="4"/>
        <v>-</v>
      </c>
      <c r="AE6" s="21">
        <f t="shared" si="4"/>
        <v>102.73</v>
      </c>
      <c r="AF6" s="21">
        <f t="shared" si="4"/>
        <v>105.78</v>
      </c>
      <c r="AG6" s="21">
        <f t="shared" si="4"/>
        <v>106.09</v>
      </c>
      <c r="AH6" s="21">
        <f t="shared" si="4"/>
        <v>106.44</v>
      </c>
      <c r="AI6" s="20" t="str">
        <f>IF(AI7="","",IF(AI7="-","【-】","【"&amp;SUBSTITUTE(TEXT(AI7,"#,##0.00"),"-","△")&amp;"】"))</f>
        <v>【104.54】</v>
      </c>
      <c r="AJ6" s="21" t="str">
        <f>IF(AJ7="",NA(),AJ7)</f>
        <v>-</v>
      </c>
      <c r="AK6" s="21">
        <f t="shared" ref="AK6:AS6" si="5">IF(AK7="",NA(),AK7)</f>
        <v>60.31</v>
      </c>
      <c r="AL6" s="20">
        <f t="shared" si="5"/>
        <v>0</v>
      </c>
      <c r="AM6" s="20">
        <f t="shared" si="5"/>
        <v>0</v>
      </c>
      <c r="AN6" s="20">
        <f t="shared" si="5"/>
        <v>0</v>
      </c>
      <c r="AO6" s="21" t="str">
        <f t="shared" si="5"/>
        <v>-</v>
      </c>
      <c r="AP6" s="21">
        <f t="shared" si="5"/>
        <v>94.97</v>
      </c>
      <c r="AQ6" s="21">
        <f t="shared" si="5"/>
        <v>63.96</v>
      </c>
      <c r="AR6" s="21">
        <f t="shared" si="5"/>
        <v>69.42</v>
      </c>
      <c r="AS6" s="21">
        <f t="shared" si="5"/>
        <v>72.86</v>
      </c>
      <c r="AT6" s="20" t="str">
        <f>IF(AT7="","",IF(AT7="-","【-】","【"&amp;SUBSTITUTE(TEXT(AT7,"#,##0.00"),"-","△")&amp;"】"))</f>
        <v>【65.93】</v>
      </c>
      <c r="AU6" s="21" t="str">
        <f>IF(AU7="",NA(),AU7)</f>
        <v>-</v>
      </c>
      <c r="AV6" s="21">
        <f t="shared" ref="AV6:BD6" si="6">IF(AV7="",NA(),AV7)</f>
        <v>19.73</v>
      </c>
      <c r="AW6" s="21">
        <f t="shared" si="6"/>
        <v>77.91</v>
      </c>
      <c r="AX6" s="21">
        <f t="shared" si="6"/>
        <v>100.69</v>
      </c>
      <c r="AY6" s="21">
        <f t="shared" si="6"/>
        <v>94.79</v>
      </c>
      <c r="AZ6" s="21" t="str">
        <f t="shared" si="6"/>
        <v>-</v>
      </c>
      <c r="BA6" s="21">
        <f t="shared" si="6"/>
        <v>47.72</v>
      </c>
      <c r="BB6" s="21">
        <f t="shared" si="6"/>
        <v>44.24</v>
      </c>
      <c r="BC6" s="21">
        <f t="shared" si="6"/>
        <v>43.07</v>
      </c>
      <c r="BD6" s="21">
        <f t="shared" si="6"/>
        <v>45.42</v>
      </c>
      <c r="BE6" s="20" t="str">
        <f>IF(BE7="","",IF(BE7="-","【-】","【"&amp;SUBSTITUTE(TEXT(BE7,"#,##0.00"),"-","△")&amp;"】"))</f>
        <v>【44.25】</v>
      </c>
      <c r="BF6" s="21" t="str">
        <f>IF(BF7="",NA(),BF7)</f>
        <v>-</v>
      </c>
      <c r="BG6" s="21">
        <f t="shared" ref="BG6:BO6" si="7">IF(BG7="",NA(),BG7)</f>
        <v>1951.14</v>
      </c>
      <c r="BH6" s="21">
        <f t="shared" si="7"/>
        <v>833.29</v>
      </c>
      <c r="BI6" s="21">
        <f t="shared" si="7"/>
        <v>62.27</v>
      </c>
      <c r="BJ6" s="21">
        <f t="shared" si="7"/>
        <v>29.84</v>
      </c>
      <c r="BK6" s="21" t="str">
        <f t="shared" si="7"/>
        <v>-</v>
      </c>
      <c r="BL6" s="21">
        <f t="shared" si="7"/>
        <v>1206.79</v>
      </c>
      <c r="BM6" s="21">
        <f t="shared" si="7"/>
        <v>1258.43</v>
      </c>
      <c r="BN6" s="21">
        <f t="shared" si="7"/>
        <v>1163.75</v>
      </c>
      <c r="BO6" s="21">
        <f t="shared" si="7"/>
        <v>1195.47</v>
      </c>
      <c r="BP6" s="20" t="str">
        <f>IF(BP7="","",IF(BP7="-","【-】","【"&amp;SUBSTITUTE(TEXT(BP7,"#,##0.00"),"-","△")&amp;"】"))</f>
        <v>【1,182.11】</v>
      </c>
      <c r="BQ6" s="21" t="str">
        <f>IF(BQ7="",NA(),BQ7)</f>
        <v>-</v>
      </c>
      <c r="BR6" s="21">
        <f t="shared" ref="BR6:BZ6" si="8">IF(BR7="",NA(),BR7)</f>
        <v>54.22</v>
      </c>
      <c r="BS6" s="21">
        <f t="shared" si="8"/>
        <v>68.75</v>
      </c>
      <c r="BT6" s="21">
        <f t="shared" si="8"/>
        <v>75.88</v>
      </c>
      <c r="BU6" s="21">
        <f t="shared" si="8"/>
        <v>77.62</v>
      </c>
      <c r="BV6" s="21" t="str">
        <f t="shared" si="8"/>
        <v>-</v>
      </c>
      <c r="BW6" s="21">
        <f t="shared" si="8"/>
        <v>71.84</v>
      </c>
      <c r="BX6" s="21">
        <f t="shared" si="8"/>
        <v>73.36</v>
      </c>
      <c r="BY6" s="21">
        <f t="shared" si="8"/>
        <v>72.599999999999994</v>
      </c>
      <c r="BZ6" s="21">
        <f t="shared" si="8"/>
        <v>69.430000000000007</v>
      </c>
      <c r="CA6" s="20" t="str">
        <f>IF(CA7="","",IF(CA7="-","【-】","【"&amp;SUBSTITUTE(TEXT(CA7,"#,##0.00"),"-","△")&amp;"】"))</f>
        <v>【73.78】</v>
      </c>
      <c r="CB6" s="21" t="str">
        <f>IF(CB7="",NA(),CB7)</f>
        <v>-</v>
      </c>
      <c r="CC6" s="21">
        <f t="shared" ref="CC6:CK6" si="9">IF(CC7="",NA(),CC7)</f>
        <v>321.10000000000002</v>
      </c>
      <c r="CD6" s="21">
        <f t="shared" si="9"/>
        <v>252.71</v>
      </c>
      <c r="CE6" s="21">
        <f t="shared" si="9"/>
        <v>228.93</v>
      </c>
      <c r="CF6" s="21">
        <f t="shared" si="9"/>
        <v>224.34</v>
      </c>
      <c r="CG6" s="21" t="str">
        <f t="shared" si="9"/>
        <v>-</v>
      </c>
      <c r="CH6" s="21">
        <f t="shared" si="9"/>
        <v>228.47</v>
      </c>
      <c r="CI6" s="21">
        <f t="shared" si="9"/>
        <v>224.88</v>
      </c>
      <c r="CJ6" s="21">
        <f t="shared" si="9"/>
        <v>228.64</v>
      </c>
      <c r="CK6" s="21">
        <f t="shared" si="9"/>
        <v>239.46</v>
      </c>
      <c r="CL6" s="20" t="str">
        <f>IF(CL7="","",IF(CL7="-","【-】","【"&amp;SUBSTITUTE(TEXT(CL7,"#,##0.00"),"-","△")&amp;"】"))</f>
        <v>【220.62】</v>
      </c>
      <c r="CM6" s="21" t="str">
        <f>IF(CM7="",NA(),CM7)</f>
        <v>-</v>
      </c>
      <c r="CN6" s="21">
        <f t="shared" ref="CN6:CV6" si="10">IF(CN7="",NA(),CN7)</f>
        <v>34.03</v>
      </c>
      <c r="CO6" s="21">
        <f t="shared" si="10"/>
        <v>34.03</v>
      </c>
      <c r="CP6" s="21">
        <f t="shared" si="10"/>
        <v>34.33</v>
      </c>
      <c r="CQ6" s="21">
        <f t="shared" si="10"/>
        <v>32.54</v>
      </c>
      <c r="CR6" s="21" t="str">
        <f t="shared" si="10"/>
        <v>-</v>
      </c>
      <c r="CS6" s="21">
        <f t="shared" si="10"/>
        <v>42.47</v>
      </c>
      <c r="CT6" s="21">
        <f t="shared" si="10"/>
        <v>42.4</v>
      </c>
      <c r="CU6" s="21">
        <f t="shared" si="10"/>
        <v>42.28</v>
      </c>
      <c r="CV6" s="21">
        <f t="shared" si="10"/>
        <v>41.06</v>
      </c>
      <c r="CW6" s="20" t="str">
        <f>IF(CW7="","",IF(CW7="-","【-】","【"&amp;SUBSTITUTE(TEXT(CW7,"#,##0.00"),"-","△")&amp;"】"))</f>
        <v>【42.22】</v>
      </c>
      <c r="CX6" s="21" t="str">
        <f>IF(CX7="",NA(),CX7)</f>
        <v>-</v>
      </c>
      <c r="CY6" s="21">
        <f t="shared" ref="CY6:DG6" si="11">IF(CY7="",NA(),CY7)</f>
        <v>78.569999999999993</v>
      </c>
      <c r="CZ6" s="21">
        <f t="shared" si="11"/>
        <v>79.81</v>
      </c>
      <c r="DA6" s="21">
        <f t="shared" si="11"/>
        <v>79.900000000000006</v>
      </c>
      <c r="DB6" s="21">
        <f t="shared" si="11"/>
        <v>81.42</v>
      </c>
      <c r="DC6" s="21" t="str">
        <f t="shared" si="11"/>
        <v>-</v>
      </c>
      <c r="DD6" s="21">
        <f t="shared" si="11"/>
        <v>83.75</v>
      </c>
      <c r="DE6" s="21">
        <f t="shared" si="11"/>
        <v>84.19</v>
      </c>
      <c r="DF6" s="21">
        <f t="shared" si="11"/>
        <v>84.34</v>
      </c>
      <c r="DG6" s="21">
        <f t="shared" si="11"/>
        <v>84.34</v>
      </c>
      <c r="DH6" s="20" t="str">
        <f>IF(DH7="","",IF(DH7="-","【-】","【"&amp;SUBSTITUTE(TEXT(DH7,"#,##0.00"),"-","△")&amp;"】"))</f>
        <v>【85.67】</v>
      </c>
      <c r="DI6" s="21" t="str">
        <f>IF(DI7="",NA(),DI7)</f>
        <v>-</v>
      </c>
      <c r="DJ6" s="21">
        <f t="shared" ref="DJ6:DR6" si="12">IF(DJ7="",NA(),DJ7)</f>
        <v>3.25</v>
      </c>
      <c r="DK6" s="21">
        <f t="shared" si="12"/>
        <v>6.57</v>
      </c>
      <c r="DL6" s="21">
        <f t="shared" si="12"/>
        <v>9.7899999999999991</v>
      </c>
      <c r="DM6" s="21">
        <f t="shared" si="12"/>
        <v>12.8</v>
      </c>
      <c r="DN6" s="21" t="str">
        <f t="shared" si="12"/>
        <v>-</v>
      </c>
      <c r="DO6" s="21">
        <f t="shared" si="12"/>
        <v>24.68</v>
      </c>
      <c r="DP6" s="21">
        <f t="shared" si="12"/>
        <v>21.36</v>
      </c>
      <c r="DQ6" s="21">
        <f t="shared" si="12"/>
        <v>22.79</v>
      </c>
      <c r="DR6" s="21">
        <f t="shared" si="12"/>
        <v>24.8</v>
      </c>
      <c r="DS6" s="20" t="str">
        <f>IF(DS7="","",IF(DS7="-","【-】","【"&amp;SUBSTITUTE(TEXT(DS7,"#,##0.00"),"-","△")&amp;"】"))</f>
        <v>【28.00】</v>
      </c>
      <c r="DT6" s="21" t="str">
        <f>IF(DT7="",NA(),DT7)</f>
        <v>-</v>
      </c>
      <c r="DU6" s="20">
        <f t="shared" ref="DU6:EC6" si="13">IF(DU7="",NA(),DU7)</f>
        <v>0</v>
      </c>
      <c r="DV6" s="20">
        <f t="shared" si="13"/>
        <v>0</v>
      </c>
      <c r="DW6" s="20">
        <f t="shared" si="13"/>
        <v>0</v>
      </c>
      <c r="DX6" s="20">
        <f t="shared" si="13"/>
        <v>0</v>
      </c>
      <c r="DY6" s="21" t="str">
        <f t="shared" si="13"/>
        <v>-</v>
      </c>
      <c r="DZ6" s="21">
        <f t="shared" si="13"/>
        <v>8.6199999999999992</v>
      </c>
      <c r="EA6" s="21">
        <f t="shared" si="13"/>
        <v>0.01</v>
      </c>
      <c r="EB6" s="21">
        <f t="shared" si="13"/>
        <v>0.01</v>
      </c>
      <c r="EC6" s="21">
        <f t="shared" si="13"/>
        <v>0.02</v>
      </c>
      <c r="ED6" s="20" t="str">
        <f>IF(ED7="","",IF(ED7="-","【-】","【"&amp;SUBSTITUTE(TEXT(ED7,"#,##0.00"),"-","△")&amp;"】"))</f>
        <v>【0.03】</v>
      </c>
      <c r="EE6" s="21" t="str">
        <f>IF(EE7="",NA(),EE7)</f>
        <v>-</v>
      </c>
      <c r="EF6" s="20">
        <f t="shared" ref="EF6:EN6" si="14">IF(EF7="",NA(),EF7)</f>
        <v>0</v>
      </c>
      <c r="EG6" s="20">
        <f t="shared" si="14"/>
        <v>0</v>
      </c>
      <c r="EH6" s="20">
        <f t="shared" si="14"/>
        <v>0</v>
      </c>
      <c r="EI6" s="20">
        <f t="shared" si="14"/>
        <v>0</v>
      </c>
      <c r="EJ6" s="21" t="str">
        <f t="shared" si="14"/>
        <v>-</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442038</v>
      </c>
      <c r="D7" s="23">
        <v>46</v>
      </c>
      <c r="E7" s="23">
        <v>17</v>
      </c>
      <c r="F7" s="23">
        <v>4</v>
      </c>
      <c r="G7" s="23">
        <v>0</v>
      </c>
      <c r="H7" s="23" t="s">
        <v>96</v>
      </c>
      <c r="I7" s="23" t="s">
        <v>97</v>
      </c>
      <c r="J7" s="23" t="s">
        <v>98</v>
      </c>
      <c r="K7" s="23" t="s">
        <v>99</v>
      </c>
      <c r="L7" s="23" t="s">
        <v>100</v>
      </c>
      <c r="M7" s="23" t="s">
        <v>101</v>
      </c>
      <c r="N7" s="24" t="s">
        <v>102</v>
      </c>
      <c r="O7" s="24">
        <v>80.67</v>
      </c>
      <c r="P7" s="24">
        <v>4.17</v>
      </c>
      <c r="Q7" s="24">
        <v>82.89</v>
      </c>
      <c r="R7" s="24">
        <v>3300</v>
      </c>
      <c r="S7" s="24">
        <v>83101</v>
      </c>
      <c r="T7" s="24">
        <v>491.44</v>
      </c>
      <c r="U7" s="24">
        <v>169.1</v>
      </c>
      <c r="V7" s="24">
        <v>3450</v>
      </c>
      <c r="W7" s="24">
        <v>2</v>
      </c>
      <c r="X7" s="24">
        <v>1725</v>
      </c>
      <c r="Y7" s="24" t="s">
        <v>102</v>
      </c>
      <c r="Z7" s="24">
        <v>86.42</v>
      </c>
      <c r="AA7" s="24">
        <v>114.74</v>
      </c>
      <c r="AB7" s="24">
        <v>100.86</v>
      </c>
      <c r="AC7" s="24">
        <v>107.25</v>
      </c>
      <c r="AD7" s="24" t="s">
        <v>102</v>
      </c>
      <c r="AE7" s="24">
        <v>102.73</v>
      </c>
      <c r="AF7" s="24">
        <v>105.78</v>
      </c>
      <c r="AG7" s="24">
        <v>106.09</v>
      </c>
      <c r="AH7" s="24">
        <v>106.44</v>
      </c>
      <c r="AI7" s="24">
        <v>104.54</v>
      </c>
      <c r="AJ7" s="24" t="s">
        <v>102</v>
      </c>
      <c r="AK7" s="24">
        <v>60.31</v>
      </c>
      <c r="AL7" s="24">
        <v>0</v>
      </c>
      <c r="AM7" s="24">
        <v>0</v>
      </c>
      <c r="AN7" s="24">
        <v>0</v>
      </c>
      <c r="AO7" s="24" t="s">
        <v>102</v>
      </c>
      <c r="AP7" s="24">
        <v>94.97</v>
      </c>
      <c r="AQ7" s="24">
        <v>63.96</v>
      </c>
      <c r="AR7" s="24">
        <v>69.42</v>
      </c>
      <c r="AS7" s="24">
        <v>72.86</v>
      </c>
      <c r="AT7" s="24">
        <v>65.930000000000007</v>
      </c>
      <c r="AU7" s="24" t="s">
        <v>102</v>
      </c>
      <c r="AV7" s="24">
        <v>19.73</v>
      </c>
      <c r="AW7" s="24">
        <v>77.91</v>
      </c>
      <c r="AX7" s="24">
        <v>100.69</v>
      </c>
      <c r="AY7" s="24">
        <v>94.79</v>
      </c>
      <c r="AZ7" s="24" t="s">
        <v>102</v>
      </c>
      <c r="BA7" s="24">
        <v>47.72</v>
      </c>
      <c r="BB7" s="24">
        <v>44.24</v>
      </c>
      <c r="BC7" s="24">
        <v>43.07</v>
      </c>
      <c r="BD7" s="24">
        <v>45.42</v>
      </c>
      <c r="BE7" s="24">
        <v>44.25</v>
      </c>
      <c r="BF7" s="24" t="s">
        <v>102</v>
      </c>
      <c r="BG7" s="24">
        <v>1951.14</v>
      </c>
      <c r="BH7" s="24">
        <v>833.29</v>
      </c>
      <c r="BI7" s="24">
        <v>62.27</v>
      </c>
      <c r="BJ7" s="24">
        <v>29.84</v>
      </c>
      <c r="BK7" s="24" t="s">
        <v>102</v>
      </c>
      <c r="BL7" s="24">
        <v>1206.79</v>
      </c>
      <c r="BM7" s="24">
        <v>1258.43</v>
      </c>
      <c r="BN7" s="24">
        <v>1163.75</v>
      </c>
      <c r="BO7" s="24">
        <v>1195.47</v>
      </c>
      <c r="BP7" s="24">
        <v>1182.1099999999999</v>
      </c>
      <c r="BQ7" s="24" t="s">
        <v>102</v>
      </c>
      <c r="BR7" s="24">
        <v>54.22</v>
      </c>
      <c r="BS7" s="24">
        <v>68.75</v>
      </c>
      <c r="BT7" s="24">
        <v>75.88</v>
      </c>
      <c r="BU7" s="24">
        <v>77.62</v>
      </c>
      <c r="BV7" s="24" t="s">
        <v>102</v>
      </c>
      <c r="BW7" s="24">
        <v>71.84</v>
      </c>
      <c r="BX7" s="24">
        <v>73.36</v>
      </c>
      <c r="BY7" s="24">
        <v>72.599999999999994</v>
      </c>
      <c r="BZ7" s="24">
        <v>69.430000000000007</v>
      </c>
      <c r="CA7" s="24">
        <v>73.78</v>
      </c>
      <c r="CB7" s="24" t="s">
        <v>102</v>
      </c>
      <c r="CC7" s="24">
        <v>321.10000000000002</v>
      </c>
      <c r="CD7" s="24">
        <v>252.71</v>
      </c>
      <c r="CE7" s="24">
        <v>228.93</v>
      </c>
      <c r="CF7" s="24">
        <v>224.34</v>
      </c>
      <c r="CG7" s="24" t="s">
        <v>102</v>
      </c>
      <c r="CH7" s="24">
        <v>228.47</v>
      </c>
      <c r="CI7" s="24">
        <v>224.88</v>
      </c>
      <c r="CJ7" s="24">
        <v>228.64</v>
      </c>
      <c r="CK7" s="24">
        <v>239.46</v>
      </c>
      <c r="CL7" s="24">
        <v>220.62</v>
      </c>
      <c r="CM7" s="24" t="s">
        <v>102</v>
      </c>
      <c r="CN7" s="24">
        <v>34.03</v>
      </c>
      <c r="CO7" s="24">
        <v>34.03</v>
      </c>
      <c r="CP7" s="24">
        <v>34.33</v>
      </c>
      <c r="CQ7" s="24">
        <v>32.54</v>
      </c>
      <c r="CR7" s="24" t="s">
        <v>102</v>
      </c>
      <c r="CS7" s="24">
        <v>42.47</v>
      </c>
      <c r="CT7" s="24">
        <v>42.4</v>
      </c>
      <c r="CU7" s="24">
        <v>42.28</v>
      </c>
      <c r="CV7" s="24">
        <v>41.06</v>
      </c>
      <c r="CW7" s="24">
        <v>42.22</v>
      </c>
      <c r="CX7" s="24" t="s">
        <v>102</v>
      </c>
      <c r="CY7" s="24">
        <v>78.569999999999993</v>
      </c>
      <c r="CZ7" s="24">
        <v>79.81</v>
      </c>
      <c r="DA7" s="24">
        <v>79.900000000000006</v>
      </c>
      <c r="DB7" s="24">
        <v>81.42</v>
      </c>
      <c r="DC7" s="24" t="s">
        <v>102</v>
      </c>
      <c r="DD7" s="24">
        <v>83.75</v>
      </c>
      <c r="DE7" s="24">
        <v>84.19</v>
      </c>
      <c r="DF7" s="24">
        <v>84.34</v>
      </c>
      <c r="DG7" s="24">
        <v>84.34</v>
      </c>
      <c r="DH7" s="24">
        <v>85.67</v>
      </c>
      <c r="DI7" s="24" t="s">
        <v>102</v>
      </c>
      <c r="DJ7" s="24">
        <v>3.25</v>
      </c>
      <c r="DK7" s="24">
        <v>6.57</v>
      </c>
      <c r="DL7" s="24">
        <v>9.7899999999999991</v>
      </c>
      <c r="DM7" s="24">
        <v>12.8</v>
      </c>
      <c r="DN7" s="24" t="s">
        <v>102</v>
      </c>
      <c r="DO7" s="24">
        <v>24.68</v>
      </c>
      <c r="DP7" s="24">
        <v>21.36</v>
      </c>
      <c r="DQ7" s="24">
        <v>22.79</v>
      </c>
      <c r="DR7" s="24">
        <v>24.8</v>
      </c>
      <c r="DS7" s="24">
        <v>28</v>
      </c>
      <c r="DT7" s="24" t="s">
        <v>102</v>
      </c>
      <c r="DU7" s="24">
        <v>0</v>
      </c>
      <c r="DV7" s="24">
        <v>0</v>
      </c>
      <c r="DW7" s="24">
        <v>0</v>
      </c>
      <c r="DX7" s="24">
        <v>0</v>
      </c>
      <c r="DY7" s="24" t="s">
        <v>102</v>
      </c>
      <c r="DZ7" s="24">
        <v>8.6199999999999992</v>
      </c>
      <c r="EA7" s="24">
        <v>0.01</v>
      </c>
      <c r="EB7" s="24">
        <v>0.01</v>
      </c>
      <c r="EC7" s="24">
        <v>0.02</v>
      </c>
      <c r="ED7" s="24">
        <v>0.03</v>
      </c>
      <c r="EE7" s="24" t="s">
        <v>102</v>
      </c>
      <c r="EF7" s="24">
        <v>0</v>
      </c>
      <c r="EG7" s="24">
        <v>0</v>
      </c>
      <c r="EH7" s="24">
        <v>0</v>
      </c>
      <c r="EI7" s="24">
        <v>0</v>
      </c>
      <c r="EJ7" s="24" t="s">
        <v>102</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2024-02-22T06:53:38Z</cp:lastPrinted>
  <dcterms:created xsi:type="dcterms:W3CDTF">2023-12-12T00:59:03Z</dcterms:created>
  <dcterms:modified xsi:type="dcterms:W3CDTF">2024-02-22T06:54:26Z</dcterms:modified>
  <cp:category/>
</cp:coreProperties>
</file>