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5590" windowHeight="11430" tabRatio="676" activeTab="0"/>
  </bookViews>
  <sheets>
    <sheet name="20時00分 " sheetId="1" r:id="rId1"/>
  </sheets>
  <definedNames>
    <definedName name="_xlnm.Print_Area" localSheetId="0">'20時00分 '!$A$1:$M$33</definedName>
  </definedNames>
  <calcPr fullCalcOnLoad="1"/>
</workbook>
</file>

<file path=xl/sharedStrings.xml><?xml version="1.0" encoding="utf-8"?>
<sst xmlns="http://schemas.openxmlformats.org/spreadsheetml/2006/main" count="51" uniqueCount="39">
  <si>
    <t xml:space="preserve">   選 定 投 票 所 分</t>
  </si>
  <si>
    <t>投  票  者  数</t>
  </si>
  <si>
    <t>前回</t>
  </si>
  <si>
    <t xml:space="preserve">   選挙当日有権者概数</t>
  </si>
  <si>
    <t>（％）</t>
  </si>
  <si>
    <t>差</t>
  </si>
  <si>
    <t>投票率</t>
  </si>
  <si>
    <t>男</t>
  </si>
  <si>
    <t>女</t>
  </si>
  <si>
    <t>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</si>
  <si>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</si>
  <si>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</si>
  <si>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</si>
  <si>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</si>
  <si>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</si>
  <si>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</si>
  <si>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</si>
  <si>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</si>
  <si>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</si>
  <si>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</si>
  <si>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</si>
  <si>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市   計</t>
  </si>
  <si>
    <t>日出町</t>
  </si>
  <si>
    <t>玖珠町</t>
  </si>
  <si>
    <t>町村計</t>
  </si>
  <si>
    <t xml:space="preserve"> </t>
  </si>
  <si>
    <t>県計</t>
  </si>
  <si>
    <t>豊後大野市</t>
  </si>
  <si>
    <t>由布市</t>
  </si>
  <si>
    <t>国東市</t>
  </si>
  <si>
    <t>姫島村</t>
  </si>
  <si>
    <t>九重町</t>
  </si>
  <si>
    <t>同時点</t>
  </si>
  <si>
    <t>令和5年4月23日執行</t>
  </si>
  <si>
    <t>(R4.7.10)</t>
  </si>
  <si>
    <t>２０時００分現在</t>
  </si>
  <si>
    <t>投  票  率</t>
  </si>
  <si>
    <t>参議院大分県選出議員補欠選挙　中間投票状況</t>
  </si>
  <si>
    <t>※20時現在の中間投票状況における「投票者数」は当該投票区での「当日投票者数」、「期日前投票者数」及び「不在者投票者数」を足し合わせたものです。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</si>
</sst>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0.00_ "/>
    <numFmt numFmtId="179" formatCode="yyyy&quot;年&quot;mm&quot;月&quot;dd&quot;日&quot;"/>
    <numFmt numFmtId="180" formatCode="[$-411]ge\.m\.d;@"/>
    <numFmt numFmtId="181" formatCode="&quot;(&quot;[$-411]ge\.m\.d;@\&amp;&quot;)&quot;"/>
    <numFmt numFmtId="182" formatCode="&quot;(&quot;[$-411]ge\.m\.d&quot;)&quot;;@"/>
    <numFmt numFmtId="183" formatCode="0;&quot;△ &quot;0"/>
    <numFmt numFmtId="184" formatCode="0.0;&quot;△ &quot;0.0"/>
    <numFmt numFmtId="185" formatCode="0.00;&quot;△ &quot;0.00"/>
    <numFmt numFmtId="186" formatCode="0.000;&quot;△ &quot;0.000"/>
    <numFmt numFmtId="187" formatCode="#,##0.0_ "/>
    <numFmt numFmtId="188" formatCode="0.0%"/>
    <numFmt numFmtId="189" formatCode="0.00000%"/>
    <numFmt numFmtId="190" formatCode="0.000%"/>
    <numFmt numFmtId="191" formatCode="0_ "/>
    <numFmt numFmtId="192" formatCode="0.0000;&quot;△ &quot;0.0000"/>
    <numFmt numFmtId="193" formatCode="0.0_ "/>
    <numFmt numFmtId="194" formatCode="0.00_);[Red]\(0.00\)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b/>
      <sz val="16"/>
      <name val="ＭＳ Ｐゴシック"/>
      <family val="3"/>
    </font>
    <font>
      <b/>
      <sz val="18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distributed"/>
    </xf>
    <xf numFmtId="0" fontId="4" fillId="0" borderId="10" xfId="0" applyFont="1" applyBorder="1" applyAlignment="1">
      <alignment horizontal="distributed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distributed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 horizontal="right"/>
    </xf>
    <xf numFmtId="182" fontId="4" fillId="0" borderId="13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distributed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right"/>
    </xf>
    <xf numFmtId="0" fontId="5" fillId="0" borderId="12" xfId="0" applyFont="1" applyFill="1" applyBorder="1" applyAlignment="1">
      <alignment horizontal="center"/>
    </xf>
    <xf numFmtId="0" fontId="4" fillId="0" borderId="15" xfId="0" applyFont="1" applyBorder="1" applyAlignment="1">
      <alignment horizontal="distributed"/>
    </xf>
    <xf numFmtId="0" fontId="4" fillId="0" borderId="16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 horizontal="distributed"/>
    </xf>
    <xf numFmtId="0" fontId="4" fillId="0" borderId="18" xfId="0" applyFont="1" applyBorder="1" applyAlignment="1">
      <alignment horizontal="distributed"/>
    </xf>
    <xf numFmtId="0" fontId="8" fillId="0" borderId="0" xfId="0" applyFont="1" applyAlignment="1">
      <alignment/>
    </xf>
    <xf numFmtId="0" fontId="4" fillId="0" borderId="17" xfId="0" applyFont="1" applyFill="1" applyBorder="1" applyAlignment="1">
      <alignment horizontal="distributed"/>
    </xf>
    <xf numFmtId="177" fontId="0" fillId="0" borderId="0" xfId="0" applyNumberFormat="1" applyAlignment="1">
      <alignment/>
    </xf>
    <xf numFmtId="178" fontId="4" fillId="0" borderId="16" xfId="0" applyNumberFormat="1" applyFont="1" applyFill="1" applyBorder="1" applyAlignment="1">
      <alignment horizontal="right"/>
    </xf>
    <xf numFmtId="176" fontId="4" fillId="0" borderId="12" xfId="0" applyNumberFormat="1" applyFont="1" applyFill="1" applyBorder="1" applyAlignment="1">
      <alignment horizontal="right"/>
    </xf>
    <xf numFmtId="0" fontId="4" fillId="0" borderId="19" xfId="0" applyFont="1" applyBorder="1" applyAlignment="1">
      <alignment horizontal="distributed"/>
    </xf>
    <xf numFmtId="178" fontId="4" fillId="0" borderId="12" xfId="0" applyNumberFormat="1" applyFont="1" applyFill="1" applyBorder="1" applyAlignment="1">
      <alignment horizontal="right"/>
    </xf>
    <xf numFmtId="0" fontId="4" fillId="0" borderId="20" xfId="0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38" fontId="4" fillId="0" borderId="18" xfId="0" applyNumberFormat="1" applyFont="1" applyFill="1" applyBorder="1" applyAlignment="1">
      <alignment horizontal="right"/>
    </xf>
    <xf numFmtId="38" fontId="4" fillId="0" borderId="22" xfId="0" applyNumberFormat="1" applyFont="1" applyFill="1" applyBorder="1" applyAlignment="1">
      <alignment horizontal="right"/>
    </xf>
    <xf numFmtId="38" fontId="4" fillId="0" borderId="18" xfId="49" applyFont="1" applyFill="1" applyBorder="1" applyAlignment="1">
      <alignment vertical="center"/>
    </xf>
    <xf numFmtId="176" fontId="4" fillId="0" borderId="18" xfId="0" applyNumberFormat="1" applyFont="1" applyFill="1" applyBorder="1" applyAlignment="1">
      <alignment horizontal="right"/>
    </xf>
    <xf numFmtId="178" fontId="4" fillId="0" borderId="18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178" fontId="4" fillId="0" borderId="18" xfId="0" applyNumberFormat="1" applyFont="1" applyFill="1" applyBorder="1" applyAlignment="1">
      <alignment/>
    </xf>
    <xf numFmtId="38" fontId="4" fillId="0" borderId="22" xfId="49" applyFont="1" applyFill="1" applyBorder="1" applyAlignment="1">
      <alignment vertical="center"/>
    </xf>
    <xf numFmtId="176" fontId="4" fillId="0" borderId="22" xfId="0" applyNumberFormat="1" applyFont="1" applyFill="1" applyBorder="1" applyAlignment="1">
      <alignment horizontal="right"/>
    </xf>
    <xf numFmtId="178" fontId="4" fillId="0" borderId="22" xfId="0" applyNumberFormat="1" applyFont="1" applyFill="1" applyBorder="1" applyAlignment="1">
      <alignment horizontal="right"/>
    </xf>
    <xf numFmtId="178" fontId="4" fillId="0" borderId="11" xfId="0" applyNumberFormat="1" applyFont="1" applyFill="1" applyBorder="1" applyAlignment="1">
      <alignment horizontal="right"/>
    </xf>
    <xf numFmtId="178" fontId="4" fillId="0" borderId="22" xfId="0" applyNumberFormat="1" applyFont="1" applyFill="1" applyBorder="1" applyAlignment="1">
      <alignment/>
    </xf>
    <xf numFmtId="176" fontId="4" fillId="0" borderId="23" xfId="0" applyNumberFormat="1" applyFont="1" applyFill="1" applyBorder="1" applyAlignment="1">
      <alignment horizontal="right"/>
    </xf>
    <xf numFmtId="178" fontId="4" fillId="0" borderId="23" xfId="0" applyNumberFormat="1" applyFont="1" applyFill="1" applyBorder="1" applyAlignment="1">
      <alignment horizontal="right"/>
    </xf>
    <xf numFmtId="178" fontId="4" fillId="0" borderId="24" xfId="0" applyNumberFormat="1" applyFont="1" applyFill="1" applyBorder="1" applyAlignment="1">
      <alignment horizontal="right"/>
    </xf>
    <xf numFmtId="178" fontId="4" fillId="0" borderId="23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 horizontal="right"/>
    </xf>
    <xf numFmtId="178" fontId="4" fillId="0" borderId="25" xfId="0" applyNumberFormat="1" applyFont="1" applyFill="1" applyBorder="1" applyAlignment="1">
      <alignment horizontal="right"/>
    </xf>
    <xf numFmtId="178" fontId="4" fillId="0" borderId="16" xfId="0" applyNumberFormat="1" applyFont="1" applyFill="1" applyBorder="1" applyAlignment="1">
      <alignment/>
    </xf>
    <xf numFmtId="176" fontId="4" fillId="0" borderId="21" xfId="0" applyNumberFormat="1" applyFont="1" applyFill="1" applyBorder="1" applyAlignment="1">
      <alignment horizontal="right"/>
    </xf>
    <xf numFmtId="178" fontId="4" fillId="0" borderId="21" xfId="0" applyNumberFormat="1" applyFont="1" applyFill="1" applyBorder="1" applyAlignment="1">
      <alignment horizontal="right"/>
    </xf>
    <xf numFmtId="177" fontId="4" fillId="0" borderId="13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178" fontId="4" fillId="0" borderId="14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 horizontal="right"/>
    </xf>
    <xf numFmtId="0" fontId="4" fillId="0" borderId="0" xfId="0" applyFont="1" applyAlignment="1">
      <alignment horizontal="left" vertical="center" shrinkToFit="1"/>
    </xf>
    <xf numFmtId="0" fontId="5" fillId="0" borderId="0" xfId="0" applyFont="1" applyAlignment="1">
      <alignment horizontal="distributed"/>
    </xf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6" fontId="4" fillId="0" borderId="10" xfId="58" applyFont="1" applyBorder="1" applyAlignment="1">
      <alignment horizontal="center"/>
    </xf>
    <xf numFmtId="6" fontId="4" fillId="0" borderId="26" xfId="58" applyFont="1" applyBorder="1" applyAlignment="1">
      <alignment horizontal="center"/>
    </xf>
    <xf numFmtId="6" fontId="4" fillId="0" borderId="27" xfId="58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tabSelected="1" view="pageBreakPreview" zoomScale="75" zoomScaleNormal="75" zoomScaleSheetLayoutView="75" zoomScalePageLayoutView="0" workbookViewId="0" topLeftCell="A7">
      <selection activeCell="P25" sqref="P25"/>
    </sheetView>
  </sheetViews>
  <sheetFormatPr defaultColWidth="9.00390625" defaultRowHeight="13.5"/>
  <cols>
    <col min="1" max="1" width="16.625" style="0" customWidth="1"/>
    <col min="2" max="3" width="10.625" style="0" customWidth="1"/>
    <col min="4" max="4" width="10.75390625" style="0" customWidth="1"/>
    <col min="5" max="10" width="10.625" style="0" customWidth="1"/>
    <col min="11" max="11" width="5.625" style="0" customWidth="1"/>
    <col min="12" max="13" width="11.625" style="0" customWidth="1"/>
  </cols>
  <sheetData>
    <row r="1" spans="1:13" ht="21" customHeight="1">
      <c r="A1" s="1" t="s">
        <v>33</v>
      </c>
      <c r="B1" s="1"/>
      <c r="C1" s="63" t="s">
        <v>37</v>
      </c>
      <c r="D1" s="64"/>
      <c r="E1" s="64"/>
      <c r="F1" s="64"/>
      <c r="G1" s="64"/>
      <c r="H1" s="64"/>
      <c r="I1" s="64"/>
      <c r="J1" s="2"/>
      <c r="K1" s="3"/>
      <c r="L1" s="3"/>
      <c r="M1" s="3"/>
    </row>
    <row r="2" spans="1:13" ht="17.25">
      <c r="A2" s="1"/>
      <c r="B2" s="1"/>
      <c r="C2" s="1"/>
      <c r="D2" s="1"/>
      <c r="E2" s="2"/>
      <c r="F2" s="2"/>
      <c r="G2" s="2"/>
      <c r="H2" s="2"/>
      <c r="I2" s="2"/>
      <c r="J2" s="2"/>
      <c r="K2" s="3"/>
      <c r="L2" s="3"/>
      <c r="M2" s="3"/>
    </row>
    <row r="3" spans="1:13" ht="21">
      <c r="A3" s="1"/>
      <c r="B3" s="65" t="s">
        <v>35</v>
      </c>
      <c r="C3" s="65"/>
      <c r="D3" s="65"/>
      <c r="E3" s="4"/>
      <c r="F3" s="5"/>
      <c r="G3" s="2"/>
      <c r="H3" s="2"/>
      <c r="I3" s="2"/>
      <c r="J3" s="2"/>
      <c r="K3" s="3"/>
      <c r="L3" s="3"/>
      <c r="M3" s="3"/>
    </row>
    <row r="4" spans="1:13" ht="17.25">
      <c r="A4" s="6"/>
      <c r="B4" s="2"/>
      <c r="C4" s="2"/>
      <c r="D4" s="2"/>
      <c r="E4" s="2"/>
      <c r="F4" s="2"/>
      <c r="G4" s="2"/>
      <c r="H4" s="1"/>
      <c r="I4" s="2"/>
      <c r="J4" s="2"/>
      <c r="K4" s="3"/>
      <c r="L4" s="3"/>
      <c r="M4" s="3"/>
    </row>
    <row r="5" spans="1:13" ht="17.25">
      <c r="A5" s="7"/>
      <c r="B5" s="66" t="s">
        <v>0</v>
      </c>
      <c r="C5" s="67"/>
      <c r="D5" s="68"/>
      <c r="E5" s="66" t="s">
        <v>1</v>
      </c>
      <c r="F5" s="67"/>
      <c r="G5" s="68"/>
      <c r="H5" s="69" t="s">
        <v>36</v>
      </c>
      <c r="I5" s="70"/>
      <c r="J5" s="71"/>
      <c r="K5" s="3"/>
      <c r="L5" s="7" t="s">
        <v>2</v>
      </c>
      <c r="M5" s="8"/>
    </row>
    <row r="6" spans="1:13" ht="17.25">
      <c r="A6" s="9"/>
      <c r="B6" s="72" t="s">
        <v>3</v>
      </c>
      <c r="C6" s="73"/>
      <c r="D6" s="74"/>
      <c r="E6" s="10"/>
      <c r="F6" s="11"/>
      <c r="G6" s="11"/>
      <c r="H6" s="10"/>
      <c r="I6" s="12"/>
      <c r="J6" s="13" t="s">
        <v>4</v>
      </c>
      <c r="K6" s="3"/>
      <c r="L6" s="14" t="s">
        <v>34</v>
      </c>
      <c r="M6" s="15" t="s">
        <v>5</v>
      </c>
    </row>
    <row r="7" spans="1:13" ht="17.25">
      <c r="A7" s="16"/>
      <c r="B7" s="17"/>
      <c r="C7" s="18"/>
      <c r="D7" s="18"/>
      <c r="E7" s="17"/>
      <c r="F7" s="18"/>
      <c r="G7" s="18"/>
      <c r="H7" s="18"/>
      <c r="I7" s="17"/>
      <c r="J7" s="18"/>
      <c r="K7" s="3"/>
      <c r="L7" s="16" t="s">
        <v>32</v>
      </c>
      <c r="M7" s="19"/>
    </row>
    <row r="8" spans="1:13" ht="21">
      <c r="A8" s="16"/>
      <c r="B8" s="20" t="s">
        <v>7</v>
      </c>
      <c r="C8" s="20" t="s">
        <v>8</v>
      </c>
      <c r="D8" s="20" t="s">
        <v>9</v>
      </c>
      <c r="E8" s="20" t="s">
        <v>7</v>
      </c>
      <c r="F8" s="20" t="s">
        <v>8</v>
      </c>
      <c r="G8" s="20" t="s">
        <v>9</v>
      </c>
      <c r="H8" s="20" t="s">
        <v>7</v>
      </c>
      <c r="I8" s="20" t="s">
        <v>8</v>
      </c>
      <c r="J8" s="20" t="s">
        <v>9</v>
      </c>
      <c r="K8" s="3"/>
      <c r="L8" s="16" t="s">
        <v>6</v>
      </c>
      <c r="M8" s="21"/>
    </row>
    <row r="9" spans="1:13" ht="17.25">
      <c r="A9" s="22"/>
      <c r="B9" s="23"/>
      <c r="C9" s="23"/>
      <c r="D9" s="23"/>
      <c r="E9" s="23"/>
      <c r="F9" s="23"/>
      <c r="G9" s="23"/>
      <c r="H9" s="23"/>
      <c r="I9" s="23"/>
      <c r="J9" s="23"/>
      <c r="K9" s="3"/>
      <c r="L9" s="24" t="s">
        <v>4</v>
      </c>
      <c r="M9" s="25"/>
    </row>
    <row r="10" spans="1:14" ht="17.25">
      <c r="A10" s="29" t="s">
        <v>10</v>
      </c>
      <c r="B10" s="39">
        <v>5053</v>
      </c>
      <c r="C10" s="39">
        <v>5872</v>
      </c>
      <c r="D10" s="40">
        <f aca="true" t="shared" si="0" ref="D10:D22">SUM(B10:C10)</f>
        <v>10925</v>
      </c>
      <c r="E10" s="37">
        <v>1932</v>
      </c>
      <c r="F10" s="37">
        <v>2139</v>
      </c>
      <c r="G10" s="40">
        <f aca="true" t="shared" si="1" ref="G10:G23">SUM(E10:F10)</f>
        <v>4071</v>
      </c>
      <c r="H10" s="41">
        <f>E10/B10*100</f>
        <v>38.23471205224619</v>
      </c>
      <c r="I10" s="41">
        <f>F10/C10*100</f>
        <v>36.427111716621255</v>
      </c>
      <c r="J10" s="41">
        <f>ROUND(G10/D10*100,2)</f>
        <v>37.26</v>
      </c>
      <c r="K10" s="42"/>
      <c r="L10" s="41">
        <v>51.55</v>
      </c>
      <c r="M10" s="43">
        <f>J10-L10</f>
        <v>-14.29</v>
      </c>
      <c r="N10" s="30"/>
    </row>
    <row r="11" spans="1:13" ht="17.25">
      <c r="A11" s="29" t="s">
        <v>11</v>
      </c>
      <c r="B11" s="39">
        <v>5005</v>
      </c>
      <c r="C11" s="39">
        <v>6246</v>
      </c>
      <c r="D11" s="40">
        <f t="shared" si="0"/>
        <v>11251</v>
      </c>
      <c r="E11" s="37">
        <v>2491</v>
      </c>
      <c r="F11" s="37">
        <v>3341</v>
      </c>
      <c r="G11" s="40">
        <f t="shared" si="1"/>
        <v>5832</v>
      </c>
      <c r="H11" s="41">
        <f aca="true" t="shared" si="2" ref="H11:H24">E11/B11*100</f>
        <v>49.77022977022977</v>
      </c>
      <c r="I11" s="41">
        <f aca="true" t="shared" si="3" ref="I11:I24">F11/C11*100</f>
        <v>53.490233749599746</v>
      </c>
      <c r="J11" s="41">
        <f aca="true" t="shared" si="4" ref="J11:J32">ROUND(G11/D11*100,2)</f>
        <v>51.84</v>
      </c>
      <c r="K11" s="42"/>
      <c r="L11" s="41">
        <v>53.6</v>
      </c>
      <c r="M11" s="43">
        <f aca="true" t="shared" si="5" ref="M11:M32">J11-L11</f>
        <v>-1.759999999999998</v>
      </c>
    </row>
    <row r="12" spans="1:13" ht="17.25">
      <c r="A12" s="29" t="s">
        <v>12</v>
      </c>
      <c r="B12" s="39">
        <v>3614</v>
      </c>
      <c r="C12" s="39">
        <v>3631</v>
      </c>
      <c r="D12" s="40">
        <f t="shared" si="0"/>
        <v>7245</v>
      </c>
      <c r="E12" s="37">
        <v>1548</v>
      </c>
      <c r="F12" s="37">
        <v>1753</v>
      </c>
      <c r="G12" s="40">
        <f t="shared" si="1"/>
        <v>3301</v>
      </c>
      <c r="H12" s="41">
        <f t="shared" si="2"/>
        <v>42.833425567238514</v>
      </c>
      <c r="I12" s="41">
        <f t="shared" si="3"/>
        <v>48.278711098870836</v>
      </c>
      <c r="J12" s="41">
        <f t="shared" si="4"/>
        <v>45.56</v>
      </c>
      <c r="K12" s="42"/>
      <c r="L12" s="41">
        <v>46.89</v>
      </c>
      <c r="M12" s="43">
        <f t="shared" si="5"/>
        <v>-1.3299999999999983</v>
      </c>
    </row>
    <row r="13" spans="1:13" ht="17.25">
      <c r="A13" s="29" t="s">
        <v>13</v>
      </c>
      <c r="B13" s="39">
        <v>3705</v>
      </c>
      <c r="C13" s="39">
        <v>4242</v>
      </c>
      <c r="D13" s="40">
        <f t="shared" si="0"/>
        <v>7947</v>
      </c>
      <c r="E13" s="37">
        <v>2094</v>
      </c>
      <c r="F13" s="37">
        <v>2430</v>
      </c>
      <c r="G13" s="40">
        <f t="shared" si="1"/>
        <v>4524</v>
      </c>
      <c r="H13" s="41">
        <f t="shared" si="2"/>
        <v>56.518218623481786</v>
      </c>
      <c r="I13" s="41">
        <f t="shared" si="3"/>
        <v>57.28429985855728</v>
      </c>
      <c r="J13" s="41">
        <f t="shared" si="4"/>
        <v>56.93</v>
      </c>
      <c r="K13" s="42"/>
      <c r="L13" s="41">
        <v>54.55</v>
      </c>
      <c r="M13" s="43">
        <f t="shared" si="5"/>
        <v>2.3800000000000026</v>
      </c>
    </row>
    <row r="14" spans="1:13" ht="17.25">
      <c r="A14" s="29" t="s">
        <v>14</v>
      </c>
      <c r="B14" s="39">
        <v>2690</v>
      </c>
      <c r="C14" s="39">
        <v>3172</v>
      </c>
      <c r="D14" s="40">
        <f t="shared" si="0"/>
        <v>5862</v>
      </c>
      <c r="E14" s="37">
        <v>1092</v>
      </c>
      <c r="F14" s="37">
        <v>1250</v>
      </c>
      <c r="G14" s="40">
        <f t="shared" si="1"/>
        <v>2342</v>
      </c>
      <c r="H14" s="41">
        <f t="shared" si="2"/>
        <v>40.594795539033456</v>
      </c>
      <c r="I14" s="41">
        <f t="shared" si="3"/>
        <v>39.407313997477935</v>
      </c>
      <c r="J14" s="41">
        <f t="shared" si="4"/>
        <v>39.95</v>
      </c>
      <c r="K14" s="42"/>
      <c r="L14" s="41">
        <v>55.23</v>
      </c>
      <c r="M14" s="43">
        <f t="shared" si="5"/>
        <v>-15.279999999999994</v>
      </c>
    </row>
    <row r="15" spans="1:13" ht="17.25">
      <c r="A15" s="29" t="s">
        <v>15</v>
      </c>
      <c r="B15" s="39">
        <v>2462</v>
      </c>
      <c r="C15" s="39">
        <v>2889</v>
      </c>
      <c r="D15" s="40">
        <f t="shared" si="0"/>
        <v>5351</v>
      </c>
      <c r="E15" s="37">
        <v>1120</v>
      </c>
      <c r="F15" s="37">
        <v>1273</v>
      </c>
      <c r="G15" s="40">
        <f t="shared" si="1"/>
        <v>2393</v>
      </c>
      <c r="H15" s="41">
        <f t="shared" si="2"/>
        <v>45.4914703493095</v>
      </c>
      <c r="I15" s="41">
        <f t="shared" si="3"/>
        <v>44.063689858082384</v>
      </c>
      <c r="J15" s="41">
        <f t="shared" si="4"/>
        <v>44.72</v>
      </c>
      <c r="K15" s="42"/>
      <c r="L15" s="41">
        <v>54.54</v>
      </c>
      <c r="M15" s="43">
        <f t="shared" si="5"/>
        <v>-9.82</v>
      </c>
    </row>
    <row r="16" spans="1:13" ht="17.25">
      <c r="A16" s="29" t="s">
        <v>16</v>
      </c>
      <c r="B16" s="39">
        <v>2386</v>
      </c>
      <c r="C16" s="39">
        <v>2762</v>
      </c>
      <c r="D16" s="40">
        <f t="shared" si="0"/>
        <v>5148</v>
      </c>
      <c r="E16" s="37">
        <v>1319</v>
      </c>
      <c r="F16" s="37">
        <v>1568</v>
      </c>
      <c r="G16" s="40">
        <f t="shared" si="1"/>
        <v>2887</v>
      </c>
      <c r="H16" s="41">
        <f t="shared" si="2"/>
        <v>55.28080469404861</v>
      </c>
      <c r="I16" s="41">
        <f t="shared" si="3"/>
        <v>56.77045619116582</v>
      </c>
      <c r="J16" s="41">
        <f t="shared" si="4"/>
        <v>56.08</v>
      </c>
      <c r="K16" s="42"/>
      <c r="L16" s="41">
        <v>56.17</v>
      </c>
      <c r="M16" s="43">
        <f t="shared" si="5"/>
        <v>-0.09000000000000341</v>
      </c>
    </row>
    <row r="17" spans="1:13" ht="17.25">
      <c r="A17" s="29" t="s">
        <v>17</v>
      </c>
      <c r="B17" s="39">
        <v>2334</v>
      </c>
      <c r="C17" s="39">
        <v>2770</v>
      </c>
      <c r="D17" s="40">
        <f t="shared" si="0"/>
        <v>5104</v>
      </c>
      <c r="E17" s="37">
        <v>1301</v>
      </c>
      <c r="F17" s="37">
        <v>1432</v>
      </c>
      <c r="G17" s="40">
        <f t="shared" si="1"/>
        <v>2733</v>
      </c>
      <c r="H17" s="41">
        <f t="shared" si="2"/>
        <v>55.741216795201375</v>
      </c>
      <c r="I17" s="41">
        <f t="shared" si="3"/>
        <v>51.69675090252708</v>
      </c>
      <c r="J17" s="41">
        <f t="shared" si="4"/>
        <v>53.55</v>
      </c>
      <c r="K17" s="42"/>
      <c r="L17" s="41">
        <v>55.04</v>
      </c>
      <c r="M17" s="43">
        <f t="shared" si="5"/>
        <v>-1.490000000000002</v>
      </c>
    </row>
    <row r="18" spans="1:13" ht="17.25">
      <c r="A18" s="29" t="s">
        <v>18</v>
      </c>
      <c r="B18" s="39">
        <v>2170</v>
      </c>
      <c r="C18" s="39">
        <v>2381</v>
      </c>
      <c r="D18" s="40">
        <f t="shared" si="0"/>
        <v>4551</v>
      </c>
      <c r="E18" s="37">
        <v>985</v>
      </c>
      <c r="F18" s="37">
        <v>1028</v>
      </c>
      <c r="G18" s="40">
        <f t="shared" si="1"/>
        <v>2013</v>
      </c>
      <c r="H18" s="41">
        <f t="shared" si="2"/>
        <v>45.39170506912442</v>
      </c>
      <c r="I18" s="41">
        <f t="shared" si="3"/>
        <v>43.17513649727005</v>
      </c>
      <c r="J18" s="41">
        <f t="shared" si="4"/>
        <v>44.23</v>
      </c>
      <c r="K18" s="42"/>
      <c r="L18" s="41">
        <v>59.53</v>
      </c>
      <c r="M18" s="43">
        <f t="shared" si="5"/>
        <v>-15.300000000000004</v>
      </c>
    </row>
    <row r="19" spans="1:13" ht="17.25">
      <c r="A19" s="29" t="s">
        <v>19</v>
      </c>
      <c r="B19" s="39">
        <v>3354</v>
      </c>
      <c r="C19" s="39">
        <v>3581</v>
      </c>
      <c r="D19" s="40">
        <f t="shared" si="0"/>
        <v>6935</v>
      </c>
      <c r="E19" s="37">
        <v>1393</v>
      </c>
      <c r="F19" s="37">
        <v>1392</v>
      </c>
      <c r="G19" s="40">
        <f t="shared" si="1"/>
        <v>2785</v>
      </c>
      <c r="H19" s="41">
        <f t="shared" si="2"/>
        <v>41.53249850924269</v>
      </c>
      <c r="I19" s="41">
        <f t="shared" si="3"/>
        <v>38.8718235129852</v>
      </c>
      <c r="J19" s="41">
        <f t="shared" si="4"/>
        <v>40.16</v>
      </c>
      <c r="K19" s="42"/>
      <c r="L19" s="41">
        <v>54.87</v>
      </c>
      <c r="M19" s="43">
        <f t="shared" si="5"/>
        <v>-14.71</v>
      </c>
    </row>
    <row r="20" spans="1:13" ht="17.25">
      <c r="A20" s="29" t="s">
        <v>20</v>
      </c>
      <c r="B20" s="39">
        <v>3137</v>
      </c>
      <c r="C20" s="39">
        <v>3449</v>
      </c>
      <c r="D20" s="40">
        <f t="shared" si="0"/>
        <v>6586</v>
      </c>
      <c r="E20" s="37">
        <v>1825</v>
      </c>
      <c r="F20" s="37">
        <v>1955</v>
      </c>
      <c r="G20" s="40">
        <f t="shared" si="1"/>
        <v>3780</v>
      </c>
      <c r="H20" s="41">
        <f t="shared" si="2"/>
        <v>58.17660184890022</v>
      </c>
      <c r="I20" s="41">
        <f t="shared" si="3"/>
        <v>56.68309654972455</v>
      </c>
      <c r="J20" s="41">
        <f t="shared" si="4"/>
        <v>57.39</v>
      </c>
      <c r="K20" s="42"/>
      <c r="L20" s="41">
        <v>54.08</v>
      </c>
      <c r="M20" s="43">
        <f t="shared" si="5"/>
        <v>3.3100000000000023</v>
      </c>
    </row>
    <row r="21" spans="1:13" ht="17.25">
      <c r="A21" s="29" t="s">
        <v>27</v>
      </c>
      <c r="B21" s="39">
        <v>4963</v>
      </c>
      <c r="C21" s="39">
        <v>5656</v>
      </c>
      <c r="D21" s="40">
        <f t="shared" si="0"/>
        <v>10619</v>
      </c>
      <c r="E21" s="37">
        <v>2086</v>
      </c>
      <c r="F21" s="37">
        <v>2220</v>
      </c>
      <c r="G21" s="40">
        <f t="shared" si="1"/>
        <v>4306</v>
      </c>
      <c r="H21" s="41">
        <f t="shared" si="2"/>
        <v>42.03102961918195</v>
      </c>
      <c r="I21" s="41">
        <f t="shared" si="3"/>
        <v>39.250353606789254</v>
      </c>
      <c r="J21" s="41">
        <f t="shared" si="4"/>
        <v>40.55</v>
      </c>
      <c r="K21" s="42"/>
      <c r="L21" s="41">
        <v>53.15</v>
      </c>
      <c r="M21" s="43">
        <f t="shared" si="5"/>
        <v>-12.600000000000001</v>
      </c>
    </row>
    <row r="22" spans="1:13" ht="17.25">
      <c r="A22" s="26" t="s">
        <v>28</v>
      </c>
      <c r="B22" s="39">
        <v>1221</v>
      </c>
      <c r="C22" s="39">
        <v>1358</v>
      </c>
      <c r="D22" s="40">
        <f t="shared" si="0"/>
        <v>2579</v>
      </c>
      <c r="E22" s="37">
        <v>531</v>
      </c>
      <c r="F22" s="37">
        <v>549</v>
      </c>
      <c r="G22" s="40">
        <f t="shared" si="1"/>
        <v>1080</v>
      </c>
      <c r="H22" s="41">
        <f t="shared" si="2"/>
        <v>43.48894348894349</v>
      </c>
      <c r="I22" s="41">
        <f t="shared" si="3"/>
        <v>40.42709867452135</v>
      </c>
      <c r="J22" s="41">
        <f t="shared" si="4"/>
        <v>41.88</v>
      </c>
      <c r="K22" s="42"/>
      <c r="L22" s="41">
        <v>53.47</v>
      </c>
      <c r="M22" s="43">
        <f t="shared" si="5"/>
        <v>-11.589999999999996</v>
      </c>
    </row>
    <row r="23" spans="1:13" ht="18" thickBot="1">
      <c r="A23" s="33" t="s">
        <v>29</v>
      </c>
      <c r="B23" s="44">
        <v>1932</v>
      </c>
      <c r="C23" s="44">
        <v>2117</v>
      </c>
      <c r="D23" s="45">
        <f>SUM(B23:C23)</f>
        <v>4049</v>
      </c>
      <c r="E23" s="38">
        <v>870</v>
      </c>
      <c r="F23" s="38">
        <v>897</v>
      </c>
      <c r="G23" s="45">
        <f t="shared" si="1"/>
        <v>1767</v>
      </c>
      <c r="H23" s="46">
        <f t="shared" si="2"/>
        <v>45.03105590062112</v>
      </c>
      <c r="I23" s="46">
        <f t="shared" si="3"/>
        <v>42.37128011336797</v>
      </c>
      <c r="J23" s="46">
        <f t="shared" si="4"/>
        <v>43.64</v>
      </c>
      <c r="K23" s="42"/>
      <c r="L23" s="47">
        <v>57.43</v>
      </c>
      <c r="M23" s="48">
        <f t="shared" si="5"/>
        <v>-13.79</v>
      </c>
    </row>
    <row r="24" spans="1:13" ht="18.75" thickBot="1" thickTop="1">
      <c r="A24" s="35" t="s">
        <v>21</v>
      </c>
      <c r="B24" s="49">
        <f>SUM(B10:B23)</f>
        <v>44026</v>
      </c>
      <c r="C24" s="49">
        <f>SUM(C10:C23)</f>
        <v>50126</v>
      </c>
      <c r="D24" s="49">
        <f>SUM(B24:C24)</f>
        <v>94152</v>
      </c>
      <c r="E24" s="49">
        <f>SUM(E10:E23)</f>
        <v>20587</v>
      </c>
      <c r="F24" s="49">
        <f>SUM(F10:F23)</f>
        <v>23227</v>
      </c>
      <c r="G24" s="49">
        <f>SUM(E24:F24)</f>
        <v>43814</v>
      </c>
      <c r="H24" s="50">
        <f t="shared" si="2"/>
        <v>46.761004860764096</v>
      </c>
      <c r="I24" s="50">
        <f t="shared" si="3"/>
        <v>46.33723017994654</v>
      </c>
      <c r="J24" s="50">
        <f t="shared" si="4"/>
        <v>46.54</v>
      </c>
      <c r="K24" s="42"/>
      <c r="L24" s="51">
        <v>53.84</v>
      </c>
      <c r="M24" s="52">
        <f t="shared" si="5"/>
        <v>-7.300000000000004</v>
      </c>
    </row>
    <row r="25" spans="1:13" ht="18" thickTop="1">
      <c r="A25" s="16"/>
      <c r="B25" s="32"/>
      <c r="C25" s="32"/>
      <c r="D25" s="32"/>
      <c r="E25" s="32"/>
      <c r="F25" s="32"/>
      <c r="G25" s="32"/>
      <c r="H25" s="53"/>
      <c r="I25" s="53"/>
      <c r="J25" s="31"/>
      <c r="K25" s="42"/>
      <c r="L25" s="54"/>
      <c r="M25" s="55"/>
    </row>
    <row r="26" spans="1:13" ht="17.25">
      <c r="A26" s="27" t="s">
        <v>30</v>
      </c>
      <c r="B26" s="39">
        <v>657</v>
      </c>
      <c r="C26" s="39">
        <v>731</v>
      </c>
      <c r="D26" s="40">
        <f>SUM(B26:C26)</f>
        <v>1388</v>
      </c>
      <c r="E26" s="37">
        <v>538</v>
      </c>
      <c r="F26" s="37">
        <v>606</v>
      </c>
      <c r="G26" s="40">
        <f>SUM(E26:F26)</f>
        <v>1144</v>
      </c>
      <c r="H26" s="41">
        <f aca="true" t="shared" si="6" ref="H26:I30">E26/B26*100</f>
        <v>81.88736681887366</v>
      </c>
      <c r="I26" s="41">
        <f t="shared" si="6"/>
        <v>82.9001367989056</v>
      </c>
      <c r="J26" s="41">
        <f t="shared" si="4"/>
        <v>82.42</v>
      </c>
      <c r="K26" s="42"/>
      <c r="L26" s="41">
        <v>77.83</v>
      </c>
      <c r="M26" s="43">
        <f t="shared" si="5"/>
        <v>4.590000000000003</v>
      </c>
    </row>
    <row r="27" spans="1:13" ht="17.25">
      <c r="A27" s="26" t="s">
        <v>22</v>
      </c>
      <c r="B27" s="39">
        <v>567</v>
      </c>
      <c r="C27" s="39">
        <v>692</v>
      </c>
      <c r="D27" s="40">
        <f>SUM(B27:C27)</f>
        <v>1259</v>
      </c>
      <c r="E27" s="37">
        <v>272</v>
      </c>
      <c r="F27" s="37">
        <v>337</v>
      </c>
      <c r="G27" s="40">
        <f>SUM(E27:F27)</f>
        <v>609</v>
      </c>
      <c r="H27" s="41">
        <f t="shared" si="6"/>
        <v>47.97178130511463</v>
      </c>
      <c r="I27" s="41">
        <f t="shared" si="6"/>
        <v>48.69942196531792</v>
      </c>
      <c r="J27" s="41">
        <f t="shared" si="4"/>
        <v>48.37</v>
      </c>
      <c r="K27" s="42"/>
      <c r="L27" s="41">
        <v>57.45</v>
      </c>
      <c r="M27" s="43">
        <f t="shared" si="5"/>
        <v>-9.080000000000005</v>
      </c>
    </row>
    <row r="28" spans="1:13" ht="17.25">
      <c r="A28" s="26" t="s">
        <v>31</v>
      </c>
      <c r="B28" s="39">
        <v>704</v>
      </c>
      <c r="C28" s="39">
        <v>781</v>
      </c>
      <c r="D28" s="40">
        <f>SUM(B28:C28)</f>
        <v>1485</v>
      </c>
      <c r="E28" s="37">
        <v>324</v>
      </c>
      <c r="F28" s="37">
        <v>341</v>
      </c>
      <c r="G28" s="40">
        <f>SUM(E28:F28)</f>
        <v>665</v>
      </c>
      <c r="H28" s="41">
        <f t="shared" si="6"/>
        <v>46.02272727272727</v>
      </c>
      <c r="I28" s="41">
        <f t="shared" si="6"/>
        <v>43.66197183098591</v>
      </c>
      <c r="J28" s="41">
        <f t="shared" si="4"/>
        <v>44.78</v>
      </c>
      <c r="K28" s="42"/>
      <c r="L28" s="41">
        <v>57.25</v>
      </c>
      <c r="M28" s="43">
        <f t="shared" si="5"/>
        <v>-12.469999999999999</v>
      </c>
    </row>
    <row r="29" spans="1:13" ht="18" thickBot="1">
      <c r="A29" s="33" t="s">
        <v>23</v>
      </c>
      <c r="B29" s="44">
        <v>1205</v>
      </c>
      <c r="C29" s="44">
        <v>1102</v>
      </c>
      <c r="D29" s="45">
        <f>SUM(B29:C29)</f>
        <v>2307</v>
      </c>
      <c r="E29" s="38">
        <v>675</v>
      </c>
      <c r="F29" s="38">
        <v>687</v>
      </c>
      <c r="G29" s="45">
        <f>SUM(E29:F29)</f>
        <v>1362</v>
      </c>
      <c r="H29" s="46">
        <f t="shared" si="6"/>
        <v>56.016597510373444</v>
      </c>
      <c r="I29" s="46">
        <f t="shared" si="6"/>
        <v>62.34119782214156</v>
      </c>
      <c r="J29" s="46">
        <f t="shared" si="4"/>
        <v>59.04</v>
      </c>
      <c r="K29" s="42"/>
      <c r="L29" s="46">
        <v>56.82</v>
      </c>
      <c r="M29" s="48">
        <f t="shared" si="5"/>
        <v>2.219999999999999</v>
      </c>
    </row>
    <row r="30" spans="1:13" ht="18.75" thickBot="1" thickTop="1">
      <c r="A30" s="36" t="s">
        <v>24</v>
      </c>
      <c r="B30" s="56">
        <f>SUM(B26:B29)</f>
        <v>3133</v>
      </c>
      <c r="C30" s="56">
        <f>SUM(C26:C29)</f>
        <v>3306</v>
      </c>
      <c r="D30" s="56">
        <f>SUM(B30:C30)</f>
        <v>6439</v>
      </c>
      <c r="E30" s="56">
        <f>SUM(E26:E29)</f>
        <v>1809</v>
      </c>
      <c r="F30" s="56">
        <f>SUM(F26:F29)</f>
        <v>1971</v>
      </c>
      <c r="G30" s="56">
        <f>SUM(E30:F30)</f>
        <v>3780</v>
      </c>
      <c r="H30" s="57">
        <f t="shared" si="6"/>
        <v>57.740185126077236</v>
      </c>
      <c r="I30" s="57">
        <f t="shared" si="6"/>
        <v>59.61887477313974</v>
      </c>
      <c r="J30" s="57">
        <f t="shared" si="4"/>
        <v>58.7</v>
      </c>
      <c r="K30" s="42"/>
      <c r="L30" s="50">
        <v>61.57</v>
      </c>
      <c r="M30" s="52">
        <f t="shared" si="5"/>
        <v>-2.8699999999999974</v>
      </c>
    </row>
    <row r="31" spans="1:13" ht="18" thickTop="1">
      <c r="A31" s="16"/>
      <c r="B31" s="32" t="s">
        <v>25</v>
      </c>
      <c r="C31" s="32" t="s">
        <v>25</v>
      </c>
      <c r="D31" s="32" t="s">
        <v>25</v>
      </c>
      <c r="E31" s="32" t="s">
        <v>25</v>
      </c>
      <c r="F31" s="32" t="s">
        <v>25</v>
      </c>
      <c r="G31" s="32" t="s">
        <v>25</v>
      </c>
      <c r="H31" s="53"/>
      <c r="I31" s="58"/>
      <c r="J31" s="34"/>
      <c r="K31" s="59"/>
      <c r="L31" s="34"/>
      <c r="M31" s="60"/>
    </row>
    <row r="32" spans="1:13" ht="17.25">
      <c r="A32" s="22" t="s">
        <v>26</v>
      </c>
      <c r="B32" s="61">
        <f>SUM(B24,B30)</f>
        <v>47159</v>
      </c>
      <c r="C32" s="61">
        <f>SUM(C24,C30)</f>
        <v>53432</v>
      </c>
      <c r="D32" s="61">
        <f>SUM(B32:C32)</f>
        <v>100591</v>
      </c>
      <c r="E32" s="61">
        <f>SUM(E24,E30)</f>
        <v>22396</v>
      </c>
      <c r="F32" s="61">
        <f>SUM(F24,F30)</f>
        <v>25198</v>
      </c>
      <c r="G32" s="61">
        <f>SUM(E32:F32)</f>
        <v>47594</v>
      </c>
      <c r="H32" s="31">
        <f>E32/B32*100</f>
        <v>47.49040480078034</v>
      </c>
      <c r="I32" s="31">
        <f>F32/C32*100</f>
        <v>47.159005839197484</v>
      </c>
      <c r="J32" s="31">
        <f t="shared" si="4"/>
        <v>47.31</v>
      </c>
      <c r="K32" s="42"/>
      <c r="L32" s="31">
        <v>54.34</v>
      </c>
      <c r="M32" s="55">
        <f t="shared" si="5"/>
        <v>-7.030000000000001</v>
      </c>
    </row>
    <row r="33" spans="1:13" ht="20.25" customHeight="1">
      <c r="A33" s="62" t="s">
        <v>38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</row>
    <row r="34" spans="1:2" ht="17.25" customHeight="1">
      <c r="A34" s="3"/>
      <c r="B34" s="3"/>
    </row>
    <row r="35" spans="1:2" ht="17.25">
      <c r="A35" s="3"/>
      <c r="B35" s="3"/>
    </row>
    <row r="36" spans="1:2" ht="17.25">
      <c r="A36" s="3"/>
      <c r="B36" s="3"/>
    </row>
    <row r="37" spans="1:2" ht="17.25">
      <c r="A37" s="3"/>
      <c r="B37" s="3"/>
    </row>
    <row r="66" spans="1:2" ht="14.25">
      <c r="A66" s="28"/>
      <c r="B66" s="28"/>
    </row>
  </sheetData>
  <sheetProtection/>
  <mergeCells count="7">
    <mergeCell ref="A33:M33"/>
    <mergeCell ref="C1:I1"/>
    <mergeCell ref="B3:D3"/>
    <mergeCell ref="B5:D5"/>
    <mergeCell ref="E5:G5"/>
    <mergeCell ref="H5:J5"/>
    <mergeCell ref="B6:D6"/>
  </mergeCells>
  <printOptions horizontalCentered="1" verticalCentered="1"/>
  <pageMargins left="0.5905511811023623" right="0.1968503937007874" top="0.7874015748031497" bottom="0.1968503937007874" header="0.1968503937007874" footer="0.196850393700787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OAプラザ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senkan</dc:creator>
  <cp:keywords/>
  <dc:description/>
  <cp:lastModifiedBy>Administrator</cp:lastModifiedBy>
  <cp:lastPrinted>2023-04-23T10:58:11Z</cp:lastPrinted>
  <dcterms:created xsi:type="dcterms:W3CDTF">2007-04-08T00:23:56Z</dcterms:created>
  <dcterms:modified xsi:type="dcterms:W3CDTF">2023-04-23T10:58:47Z</dcterms:modified>
  <cp:category/>
  <cp:version/>
  <cp:contentType/>
  <cp:contentStatus/>
</cp:coreProperties>
</file>