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590" windowHeight="11430" tabRatio="676" activeTab="0"/>
  </bookViews>
  <sheets>
    <sheet name="14時00分 " sheetId="1" r:id="rId1"/>
  </sheets>
  <definedNames>
    <definedName name="_xlnm.Print_Area" localSheetId="0">'14時00分 '!$A$1:$M$35</definedName>
  </definedNames>
  <calcPr fullCalcOnLoad="1"/>
</workbook>
</file>

<file path=xl/sharedStrings.xml><?xml version="1.0" encoding="utf-8"?>
<sst xmlns="http://schemas.openxmlformats.org/spreadsheetml/2006/main" count="53" uniqueCount="41">
  <si>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</si>
  <si>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</si>
  <si>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</si>
  <si>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</si>
  <si>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</si>
  <si>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</si>
  <si>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</si>
  <si>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</si>
  <si>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</si>
  <si>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</si>
  <si>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</si>
  <si>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</si>
  <si>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</si>
  <si>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</si>
  <si>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</si>
  <si>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</si>
  <si>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</si>
  <si>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</si>
  <si>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</si>
  <si>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</si>
  <si>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</si>
  <si>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</si>
  <si>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</si>
  <si>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</si>
  <si>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</si>
  <si>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</si>
  <si>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</si>
  <si>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</si>
  <si>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</si>
  <si>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</si>
  <si>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</si>
  <si>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</si>
  <si>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</si>
  <si>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同時点</t>
  </si>
  <si>
    <t>令和5年4月23日執行</t>
  </si>
  <si>
    <t>(R4.7.10)</t>
  </si>
  <si>
    <t>1４時００分現在</t>
  </si>
  <si>
    <t>参議院大分県選出議員補欠選挙　中間投票状況</t>
  </si>
  <si>
    <t>（期日前投票率）</t>
  </si>
  <si>
    <t>期日前投票結果を踏まえた中間投票率</t>
  </si>
  <si>
    <t>※期日前投票結果を踏まえた中間投票率は期日前投票率（R5.4.23発表）と発表現在時時点での中間投票率を足し合わせたものです。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</si>
</sst>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8" fillId="0" borderId="0" xfId="0" applyFont="1" applyAlignment="1">
      <alignment/>
    </xf>
    <xf numFmtId="176" fontId="4" fillId="0" borderId="17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distributed"/>
    </xf>
    <xf numFmtId="177" fontId="0" fillId="0" borderId="0" xfId="0" applyNumberFormat="1" applyAlignment="1">
      <alignment/>
    </xf>
    <xf numFmtId="178" fontId="4" fillId="0" borderId="17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38" fontId="4" fillId="0" borderId="17" xfId="49" applyFont="1" applyFill="1" applyBorder="1" applyAlignment="1">
      <alignment vertical="center"/>
    </xf>
    <xf numFmtId="0" fontId="4" fillId="0" borderId="0" xfId="0" applyFont="1" applyFill="1" applyAlignment="1">
      <alignment/>
    </xf>
    <xf numFmtId="178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distributed"/>
    </xf>
    <xf numFmtId="38" fontId="4" fillId="0" borderId="19" xfId="49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177" fontId="4" fillId="0" borderId="12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distributed"/>
    </xf>
    <xf numFmtId="0" fontId="4" fillId="0" borderId="24" xfId="0" applyFont="1" applyFill="1" applyBorder="1" applyAlignment="1">
      <alignment horizontal="right"/>
    </xf>
    <xf numFmtId="176" fontId="4" fillId="0" borderId="24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176" fontId="4" fillId="0" borderId="16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178" fontId="9" fillId="0" borderId="20" xfId="0" applyNumberFormat="1" applyFont="1" applyBorder="1" applyAlignment="1">
      <alignment/>
    </xf>
    <xf numFmtId="194" fontId="9" fillId="0" borderId="27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0" fontId="8" fillId="0" borderId="28" xfId="0" applyFont="1" applyFill="1" applyBorder="1" applyAlignment="1">
      <alignment horizontal="distributed"/>
    </xf>
    <xf numFmtId="0" fontId="0" fillId="0" borderId="28" xfId="0" applyBorder="1" applyAlignment="1">
      <alignment/>
    </xf>
    <xf numFmtId="194" fontId="4" fillId="0" borderId="28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8" xfId="58" applyFont="1" applyBorder="1" applyAlignment="1">
      <alignment horizontal="center"/>
    </xf>
    <xf numFmtId="6" fontId="4" fillId="0" borderId="29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75" zoomScaleNormal="75" zoomScaleSheetLayoutView="75" zoomScalePageLayoutView="0" workbookViewId="0" topLeftCell="A4">
      <selection activeCell="R17" sqref="R17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3" width="11.625" style="0" customWidth="1"/>
  </cols>
  <sheetData>
    <row r="1" spans="1:13" ht="21" customHeight="1">
      <c r="A1" s="1" t="s">
        <v>34</v>
      </c>
      <c r="B1" s="1"/>
      <c r="C1" s="69" t="s">
        <v>37</v>
      </c>
      <c r="D1" s="70"/>
      <c r="E1" s="70"/>
      <c r="F1" s="70"/>
      <c r="G1" s="70"/>
      <c r="H1" s="70"/>
      <c r="I1" s="70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71" t="s">
        <v>36</v>
      </c>
      <c r="C3" s="71"/>
      <c r="D3" s="71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72" t="s">
        <v>0</v>
      </c>
      <c r="C5" s="73"/>
      <c r="D5" s="74"/>
      <c r="E5" s="72" t="s">
        <v>1</v>
      </c>
      <c r="F5" s="73"/>
      <c r="G5" s="74"/>
      <c r="H5" s="75" t="s">
        <v>2</v>
      </c>
      <c r="I5" s="76"/>
      <c r="J5" s="77"/>
      <c r="K5" s="3"/>
      <c r="L5" s="7" t="s">
        <v>3</v>
      </c>
      <c r="M5" s="8"/>
    </row>
    <row r="6" spans="1:13" ht="17.25">
      <c r="A6" s="9"/>
      <c r="B6" s="78" t="s">
        <v>4</v>
      </c>
      <c r="C6" s="79"/>
      <c r="D6" s="80"/>
      <c r="E6" s="10"/>
      <c r="F6" s="11"/>
      <c r="G6" s="11"/>
      <c r="H6" s="10"/>
      <c r="I6" s="12"/>
      <c r="J6" s="13" t="s">
        <v>5</v>
      </c>
      <c r="K6" s="3"/>
      <c r="L6" s="14" t="s">
        <v>35</v>
      </c>
      <c r="M6" s="15" t="s">
        <v>6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33</v>
      </c>
      <c r="M7" s="19"/>
    </row>
    <row r="8" spans="1:13" ht="21">
      <c r="A8" s="16"/>
      <c r="B8" s="20" t="s">
        <v>8</v>
      </c>
      <c r="C8" s="20" t="s">
        <v>9</v>
      </c>
      <c r="D8" s="20" t="s">
        <v>10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9</v>
      </c>
      <c r="J8" s="20" t="s">
        <v>10</v>
      </c>
      <c r="K8" s="3"/>
      <c r="L8" s="16" t="s">
        <v>7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5</v>
      </c>
      <c r="M9" s="25"/>
    </row>
    <row r="10" spans="1:14" ht="17.25">
      <c r="A10" s="28" t="s">
        <v>11</v>
      </c>
      <c r="B10" s="37">
        <v>5053</v>
      </c>
      <c r="C10" s="37">
        <v>5872</v>
      </c>
      <c r="D10" s="27">
        <f aca="true" t="shared" si="0" ref="D10:D22">SUM(B10:C10)</f>
        <v>10925</v>
      </c>
      <c r="E10" s="27">
        <v>848</v>
      </c>
      <c r="F10" s="27">
        <v>879</v>
      </c>
      <c r="G10" s="27">
        <f aca="true" t="shared" si="1" ref="G10:G23">SUM(E10:F10)</f>
        <v>1727</v>
      </c>
      <c r="H10" s="30">
        <f>E10/B10*100</f>
        <v>16.782109637838907</v>
      </c>
      <c r="I10" s="30">
        <f>F10/C10*100</f>
        <v>14.969346049046322</v>
      </c>
      <c r="J10" s="30">
        <f>ROUND(G10/D10*100,2)</f>
        <v>15.81</v>
      </c>
      <c r="K10" s="38"/>
      <c r="L10" s="30">
        <v>20.47</v>
      </c>
      <c r="M10" s="39">
        <f>J10-L10</f>
        <v>-4.659999999999998</v>
      </c>
      <c r="N10" s="29"/>
    </row>
    <row r="11" spans="1:13" ht="17.25">
      <c r="A11" s="28" t="s">
        <v>12</v>
      </c>
      <c r="B11" s="37">
        <v>5005</v>
      </c>
      <c r="C11" s="37">
        <v>6246</v>
      </c>
      <c r="D11" s="27">
        <f t="shared" si="0"/>
        <v>11251</v>
      </c>
      <c r="E11" s="27">
        <v>970</v>
      </c>
      <c r="F11" s="27">
        <v>1063</v>
      </c>
      <c r="G11" s="27">
        <f t="shared" si="1"/>
        <v>2033</v>
      </c>
      <c r="H11" s="30">
        <f aca="true" t="shared" si="2" ref="H11:H24">E11/B11*100</f>
        <v>19.38061938061938</v>
      </c>
      <c r="I11" s="30">
        <f aca="true" t="shared" si="3" ref="I11:I24">F11/C11*100</f>
        <v>17.018892090938202</v>
      </c>
      <c r="J11" s="30">
        <f aca="true" t="shared" si="4" ref="J11:J32">ROUND(G11/D11*100,2)</f>
        <v>18.07</v>
      </c>
      <c r="K11" s="38"/>
      <c r="L11" s="30">
        <v>17.63</v>
      </c>
      <c r="M11" s="39">
        <f aca="true" t="shared" si="5" ref="M11:M32">J11-L11</f>
        <v>0.4400000000000013</v>
      </c>
    </row>
    <row r="12" spans="1:13" ht="17.25">
      <c r="A12" s="28" t="s">
        <v>13</v>
      </c>
      <c r="B12" s="37">
        <v>3614</v>
      </c>
      <c r="C12" s="37">
        <v>3631</v>
      </c>
      <c r="D12" s="27">
        <f t="shared" si="0"/>
        <v>7245</v>
      </c>
      <c r="E12" s="27">
        <v>611</v>
      </c>
      <c r="F12" s="27">
        <v>601</v>
      </c>
      <c r="G12" s="27">
        <f t="shared" si="1"/>
        <v>1212</v>
      </c>
      <c r="H12" s="30">
        <f t="shared" si="2"/>
        <v>16.906474820143885</v>
      </c>
      <c r="I12" s="30">
        <f t="shared" si="3"/>
        <v>16.551914073258057</v>
      </c>
      <c r="J12" s="30">
        <f t="shared" si="4"/>
        <v>16.73</v>
      </c>
      <c r="K12" s="38"/>
      <c r="L12" s="30">
        <v>15.89</v>
      </c>
      <c r="M12" s="39">
        <f t="shared" si="5"/>
        <v>0.8399999999999999</v>
      </c>
    </row>
    <row r="13" spans="1:13" ht="17.25">
      <c r="A13" s="28" t="s">
        <v>14</v>
      </c>
      <c r="B13" s="37">
        <v>3705</v>
      </c>
      <c r="C13" s="37">
        <v>4242</v>
      </c>
      <c r="D13" s="27">
        <f t="shared" si="0"/>
        <v>7947</v>
      </c>
      <c r="E13" s="27">
        <v>973</v>
      </c>
      <c r="F13" s="27">
        <v>1044</v>
      </c>
      <c r="G13" s="27">
        <f t="shared" si="1"/>
        <v>2017</v>
      </c>
      <c r="H13" s="30">
        <f t="shared" si="2"/>
        <v>26.261808367071527</v>
      </c>
      <c r="I13" s="30">
        <f t="shared" si="3"/>
        <v>24.611032531824613</v>
      </c>
      <c r="J13" s="30">
        <f t="shared" si="4"/>
        <v>25.38</v>
      </c>
      <c r="K13" s="38"/>
      <c r="L13" s="30">
        <v>23.65</v>
      </c>
      <c r="M13" s="39">
        <f t="shared" si="5"/>
        <v>1.7300000000000004</v>
      </c>
    </row>
    <row r="14" spans="1:13" ht="17.25">
      <c r="A14" s="28" t="s">
        <v>15</v>
      </c>
      <c r="B14" s="37">
        <v>2690</v>
      </c>
      <c r="C14" s="37">
        <v>3172</v>
      </c>
      <c r="D14" s="27">
        <f t="shared" si="0"/>
        <v>5862</v>
      </c>
      <c r="E14" s="27">
        <v>411</v>
      </c>
      <c r="F14" s="27">
        <v>433</v>
      </c>
      <c r="G14" s="27">
        <f t="shared" si="1"/>
        <v>844</v>
      </c>
      <c r="H14" s="30">
        <f t="shared" si="2"/>
        <v>15.278810408921933</v>
      </c>
      <c r="I14" s="30">
        <f t="shared" si="3"/>
        <v>13.650693568726355</v>
      </c>
      <c r="J14" s="30">
        <f t="shared" si="4"/>
        <v>14.4</v>
      </c>
      <c r="K14" s="38"/>
      <c r="L14" s="30">
        <v>18.94</v>
      </c>
      <c r="M14" s="39">
        <f t="shared" si="5"/>
        <v>-4.540000000000001</v>
      </c>
    </row>
    <row r="15" spans="1:13" ht="17.25">
      <c r="A15" s="28" t="s">
        <v>16</v>
      </c>
      <c r="B15" s="37">
        <v>2462</v>
      </c>
      <c r="C15" s="37">
        <v>2889</v>
      </c>
      <c r="D15" s="27">
        <f t="shared" si="0"/>
        <v>5351</v>
      </c>
      <c r="E15" s="27">
        <v>397</v>
      </c>
      <c r="F15" s="27">
        <v>381</v>
      </c>
      <c r="G15" s="27">
        <f t="shared" si="1"/>
        <v>778</v>
      </c>
      <c r="H15" s="30">
        <f t="shared" si="2"/>
        <v>16.1251015434606</v>
      </c>
      <c r="I15" s="30">
        <f t="shared" si="3"/>
        <v>13.187954309449637</v>
      </c>
      <c r="J15" s="30">
        <f t="shared" si="4"/>
        <v>14.54</v>
      </c>
      <c r="K15" s="38"/>
      <c r="L15" s="30">
        <v>20.89</v>
      </c>
      <c r="M15" s="39">
        <f t="shared" si="5"/>
        <v>-6.350000000000001</v>
      </c>
    </row>
    <row r="16" spans="1:13" ht="17.25">
      <c r="A16" s="28" t="s">
        <v>17</v>
      </c>
      <c r="B16" s="37">
        <v>2386</v>
      </c>
      <c r="C16" s="37">
        <v>2762</v>
      </c>
      <c r="D16" s="27">
        <f t="shared" si="0"/>
        <v>5148</v>
      </c>
      <c r="E16" s="27">
        <v>490</v>
      </c>
      <c r="F16" s="27">
        <v>461</v>
      </c>
      <c r="G16" s="27">
        <f t="shared" si="1"/>
        <v>951</v>
      </c>
      <c r="H16" s="30">
        <f t="shared" si="2"/>
        <v>20.536462699077955</v>
      </c>
      <c r="I16" s="30">
        <f t="shared" si="3"/>
        <v>16.6908037653874</v>
      </c>
      <c r="J16" s="30">
        <f t="shared" si="4"/>
        <v>18.47</v>
      </c>
      <c r="K16" s="38"/>
      <c r="L16" s="30">
        <v>18.31</v>
      </c>
      <c r="M16" s="39">
        <f t="shared" si="5"/>
        <v>0.16000000000000014</v>
      </c>
    </row>
    <row r="17" spans="1:13" ht="17.25">
      <c r="A17" s="28" t="s">
        <v>18</v>
      </c>
      <c r="B17" s="37">
        <v>2334</v>
      </c>
      <c r="C17" s="37">
        <v>2770</v>
      </c>
      <c r="D17" s="27">
        <f t="shared" si="0"/>
        <v>5104</v>
      </c>
      <c r="E17" s="27">
        <v>380</v>
      </c>
      <c r="F17" s="27">
        <v>371</v>
      </c>
      <c r="G17" s="27">
        <f t="shared" si="1"/>
        <v>751</v>
      </c>
      <c r="H17" s="30">
        <f t="shared" si="2"/>
        <v>16.28106255355613</v>
      </c>
      <c r="I17" s="30">
        <f t="shared" si="3"/>
        <v>13.39350180505415</v>
      </c>
      <c r="J17" s="30">
        <f t="shared" si="4"/>
        <v>14.71</v>
      </c>
      <c r="K17" s="38"/>
      <c r="L17" s="30">
        <v>16.11</v>
      </c>
      <c r="M17" s="39">
        <f t="shared" si="5"/>
        <v>-1.3999999999999986</v>
      </c>
    </row>
    <row r="18" spans="1:13" ht="17.25">
      <c r="A18" s="28" t="s">
        <v>19</v>
      </c>
      <c r="B18" s="37">
        <v>2170</v>
      </c>
      <c r="C18" s="37">
        <v>2381</v>
      </c>
      <c r="D18" s="27">
        <f t="shared" si="0"/>
        <v>4551</v>
      </c>
      <c r="E18" s="27">
        <v>363</v>
      </c>
      <c r="F18" s="27">
        <v>308</v>
      </c>
      <c r="G18" s="27">
        <f t="shared" si="1"/>
        <v>671</v>
      </c>
      <c r="H18" s="30">
        <f t="shared" si="2"/>
        <v>16.72811059907834</v>
      </c>
      <c r="I18" s="30">
        <f t="shared" si="3"/>
        <v>12.935741285174295</v>
      </c>
      <c r="J18" s="30">
        <f t="shared" si="4"/>
        <v>14.74</v>
      </c>
      <c r="K18" s="38"/>
      <c r="L18" s="30">
        <v>18.94</v>
      </c>
      <c r="M18" s="39">
        <f t="shared" si="5"/>
        <v>-4.200000000000001</v>
      </c>
    </row>
    <row r="19" spans="1:13" ht="17.25">
      <c r="A19" s="28" t="s">
        <v>20</v>
      </c>
      <c r="B19" s="37">
        <v>3354</v>
      </c>
      <c r="C19" s="37">
        <v>3581</v>
      </c>
      <c r="D19" s="27">
        <f t="shared" si="0"/>
        <v>6935</v>
      </c>
      <c r="E19" s="27">
        <v>616</v>
      </c>
      <c r="F19" s="27">
        <v>523</v>
      </c>
      <c r="G19" s="27">
        <f t="shared" si="1"/>
        <v>1139</v>
      </c>
      <c r="H19" s="30">
        <f t="shared" si="2"/>
        <v>18.36612999403697</v>
      </c>
      <c r="I19" s="30">
        <f t="shared" si="3"/>
        <v>14.604858977939122</v>
      </c>
      <c r="J19" s="30">
        <f t="shared" si="4"/>
        <v>16.42</v>
      </c>
      <c r="K19" s="38"/>
      <c r="L19" s="30">
        <v>21.12</v>
      </c>
      <c r="M19" s="39">
        <f t="shared" si="5"/>
        <v>-4.699999999999999</v>
      </c>
    </row>
    <row r="20" spans="1:13" ht="17.25">
      <c r="A20" s="28" t="s">
        <v>21</v>
      </c>
      <c r="B20" s="37">
        <v>3137</v>
      </c>
      <c r="C20" s="37">
        <v>3449</v>
      </c>
      <c r="D20" s="27">
        <f t="shared" si="0"/>
        <v>6586</v>
      </c>
      <c r="E20" s="27">
        <v>772</v>
      </c>
      <c r="F20" s="27">
        <v>702</v>
      </c>
      <c r="G20" s="27">
        <f t="shared" si="1"/>
        <v>1474</v>
      </c>
      <c r="H20" s="30">
        <f t="shared" si="2"/>
        <v>24.60949952183615</v>
      </c>
      <c r="I20" s="30">
        <f t="shared" si="3"/>
        <v>20.353725717599307</v>
      </c>
      <c r="J20" s="30">
        <f t="shared" si="4"/>
        <v>22.38</v>
      </c>
      <c r="K20" s="38"/>
      <c r="L20" s="30">
        <v>20.24</v>
      </c>
      <c r="M20" s="39">
        <f t="shared" si="5"/>
        <v>2.1400000000000006</v>
      </c>
    </row>
    <row r="21" spans="1:13" ht="17.25">
      <c r="A21" s="28" t="s">
        <v>28</v>
      </c>
      <c r="B21" s="37">
        <v>4963</v>
      </c>
      <c r="C21" s="37">
        <v>5656</v>
      </c>
      <c r="D21" s="27">
        <f t="shared" si="0"/>
        <v>10619</v>
      </c>
      <c r="E21" s="27">
        <v>429</v>
      </c>
      <c r="F21" s="27">
        <v>370</v>
      </c>
      <c r="G21" s="27">
        <f t="shared" si="1"/>
        <v>799</v>
      </c>
      <c r="H21" s="30">
        <f t="shared" si="2"/>
        <v>8.643965343542211</v>
      </c>
      <c r="I21" s="30">
        <f t="shared" si="3"/>
        <v>6.5417256011315414</v>
      </c>
      <c r="J21" s="30">
        <f t="shared" si="4"/>
        <v>7.52</v>
      </c>
      <c r="K21" s="38"/>
      <c r="L21" s="30">
        <v>14.16</v>
      </c>
      <c r="M21" s="39">
        <f t="shared" si="5"/>
        <v>-6.640000000000001</v>
      </c>
    </row>
    <row r="22" spans="1:13" ht="17.25">
      <c r="A22" s="28" t="s">
        <v>29</v>
      </c>
      <c r="B22" s="37">
        <v>1221</v>
      </c>
      <c r="C22" s="37">
        <v>1358</v>
      </c>
      <c r="D22" s="27">
        <f t="shared" si="0"/>
        <v>2579</v>
      </c>
      <c r="E22" s="27">
        <v>217</v>
      </c>
      <c r="F22" s="27">
        <v>186</v>
      </c>
      <c r="G22" s="27">
        <f t="shared" si="1"/>
        <v>403</v>
      </c>
      <c r="H22" s="30">
        <f t="shared" si="2"/>
        <v>17.772317772317773</v>
      </c>
      <c r="I22" s="30">
        <f t="shared" si="3"/>
        <v>13.696612665684832</v>
      </c>
      <c r="J22" s="30">
        <f t="shared" si="4"/>
        <v>15.63</v>
      </c>
      <c r="K22" s="38"/>
      <c r="L22" s="30">
        <v>21.76</v>
      </c>
      <c r="M22" s="39">
        <f t="shared" si="5"/>
        <v>-6.130000000000001</v>
      </c>
    </row>
    <row r="23" spans="1:13" ht="18" thickBot="1">
      <c r="A23" s="40" t="s">
        <v>30</v>
      </c>
      <c r="B23" s="41">
        <v>1932</v>
      </c>
      <c r="C23" s="41">
        <v>2117</v>
      </c>
      <c r="D23" s="35">
        <f>SUM(B23:C23)</f>
        <v>4049</v>
      </c>
      <c r="E23" s="35">
        <v>356</v>
      </c>
      <c r="F23" s="35">
        <v>324</v>
      </c>
      <c r="G23" s="35">
        <f t="shared" si="1"/>
        <v>680</v>
      </c>
      <c r="H23" s="33">
        <f t="shared" si="2"/>
        <v>18.426501035196686</v>
      </c>
      <c r="I23" s="33">
        <f t="shared" si="3"/>
        <v>15.304676428908834</v>
      </c>
      <c r="J23" s="33">
        <f t="shared" si="4"/>
        <v>16.79</v>
      </c>
      <c r="K23" s="38"/>
      <c r="L23" s="33">
        <v>21.67</v>
      </c>
      <c r="M23" s="42">
        <f t="shared" si="5"/>
        <v>-4.880000000000003</v>
      </c>
    </row>
    <row r="24" spans="1:13" ht="18.75" thickBot="1" thickTop="1">
      <c r="A24" s="43" t="s">
        <v>22</v>
      </c>
      <c r="B24" s="44">
        <f>SUM(B10:B23)</f>
        <v>44026</v>
      </c>
      <c r="C24" s="44">
        <f>SUM(C10:C23)</f>
        <v>50126</v>
      </c>
      <c r="D24" s="44">
        <f>SUM(B24:C24)</f>
        <v>94152</v>
      </c>
      <c r="E24" s="44">
        <f>SUM(E10:E23)</f>
        <v>7833</v>
      </c>
      <c r="F24" s="44">
        <f>SUM(F10:F23)</f>
        <v>7646</v>
      </c>
      <c r="G24" s="44">
        <f>SUM(E24:F24)</f>
        <v>15479</v>
      </c>
      <c r="H24" s="45">
        <f t="shared" si="2"/>
        <v>17.7917594148912</v>
      </c>
      <c r="I24" s="45">
        <f t="shared" si="3"/>
        <v>15.25356102621394</v>
      </c>
      <c r="J24" s="45">
        <f t="shared" si="4"/>
        <v>16.44</v>
      </c>
      <c r="K24" s="38"/>
      <c r="L24" s="33">
        <v>18.98</v>
      </c>
      <c r="M24" s="46">
        <f t="shared" si="5"/>
        <v>-2.539999999999999</v>
      </c>
    </row>
    <row r="25" spans="1:13" ht="18" thickTop="1">
      <c r="A25" s="47"/>
      <c r="B25" s="32"/>
      <c r="C25" s="32"/>
      <c r="D25" s="32"/>
      <c r="E25" s="32"/>
      <c r="F25" s="32"/>
      <c r="G25" s="32"/>
      <c r="H25" s="48"/>
      <c r="I25" s="48"/>
      <c r="J25" s="31"/>
      <c r="K25" s="38"/>
      <c r="L25" s="31"/>
      <c r="M25" s="49"/>
    </row>
    <row r="26" spans="1:13" ht="17.25">
      <c r="A26" s="50" t="s">
        <v>31</v>
      </c>
      <c r="B26" s="37">
        <v>657</v>
      </c>
      <c r="C26" s="37">
        <v>731</v>
      </c>
      <c r="D26" s="27">
        <f>SUM(B26:C26)</f>
        <v>1388</v>
      </c>
      <c r="E26" s="27">
        <v>64</v>
      </c>
      <c r="F26" s="27">
        <v>49</v>
      </c>
      <c r="G26" s="27">
        <f>SUM(E26:F26)</f>
        <v>113</v>
      </c>
      <c r="H26" s="30">
        <f aca="true" t="shared" si="6" ref="H26:I30">E26/B26*100</f>
        <v>9.74124809741248</v>
      </c>
      <c r="I26" s="30">
        <f t="shared" si="6"/>
        <v>6.703146374829001</v>
      </c>
      <c r="J26" s="30">
        <f t="shared" si="4"/>
        <v>8.14</v>
      </c>
      <c r="K26" s="38"/>
      <c r="L26" s="30">
        <v>10.48</v>
      </c>
      <c r="M26" s="39">
        <f t="shared" si="5"/>
        <v>-2.34</v>
      </c>
    </row>
    <row r="27" spans="1:13" ht="17.25">
      <c r="A27" s="28" t="s">
        <v>23</v>
      </c>
      <c r="B27" s="37">
        <v>567</v>
      </c>
      <c r="C27" s="37">
        <v>692</v>
      </c>
      <c r="D27" s="27">
        <f>SUM(B27:C27)</f>
        <v>1259</v>
      </c>
      <c r="E27" s="27">
        <v>80</v>
      </c>
      <c r="F27" s="27">
        <v>93</v>
      </c>
      <c r="G27" s="27">
        <f>SUM(E27:F27)</f>
        <v>173</v>
      </c>
      <c r="H27" s="30">
        <f t="shared" si="6"/>
        <v>14.109347442680775</v>
      </c>
      <c r="I27" s="30">
        <f t="shared" si="6"/>
        <v>13.439306358381502</v>
      </c>
      <c r="J27" s="30">
        <f t="shared" si="4"/>
        <v>13.74</v>
      </c>
      <c r="K27" s="38"/>
      <c r="L27" s="30">
        <v>20.22</v>
      </c>
      <c r="M27" s="39">
        <f t="shared" si="5"/>
        <v>-6.479999999999999</v>
      </c>
    </row>
    <row r="28" spans="1:13" ht="17.25">
      <c r="A28" s="28" t="s">
        <v>32</v>
      </c>
      <c r="B28" s="37">
        <v>704</v>
      </c>
      <c r="C28" s="37">
        <v>781</v>
      </c>
      <c r="D28" s="27">
        <f>SUM(B28:C28)</f>
        <v>1485</v>
      </c>
      <c r="E28" s="27">
        <v>131</v>
      </c>
      <c r="F28" s="27">
        <v>136</v>
      </c>
      <c r="G28" s="27">
        <f>SUM(E28:F28)</f>
        <v>267</v>
      </c>
      <c r="H28" s="30">
        <f t="shared" si="6"/>
        <v>18.607954545454543</v>
      </c>
      <c r="I28" s="30">
        <f t="shared" si="6"/>
        <v>17.41357234314981</v>
      </c>
      <c r="J28" s="30">
        <f t="shared" si="4"/>
        <v>17.98</v>
      </c>
      <c r="K28" s="38"/>
      <c r="L28" s="30">
        <v>22.61</v>
      </c>
      <c r="M28" s="39">
        <f t="shared" si="5"/>
        <v>-4.629999999999999</v>
      </c>
    </row>
    <row r="29" spans="1:13" ht="18" thickBot="1">
      <c r="A29" s="40" t="s">
        <v>24</v>
      </c>
      <c r="B29" s="41">
        <v>1205</v>
      </c>
      <c r="C29" s="41">
        <v>1102</v>
      </c>
      <c r="D29" s="35">
        <f>SUM(B29:C29)</f>
        <v>2307</v>
      </c>
      <c r="E29" s="35">
        <v>173</v>
      </c>
      <c r="F29" s="35">
        <v>172</v>
      </c>
      <c r="G29" s="35">
        <f>SUM(E29:F29)</f>
        <v>345</v>
      </c>
      <c r="H29" s="33">
        <f t="shared" si="6"/>
        <v>14.356846473029044</v>
      </c>
      <c r="I29" s="33">
        <f t="shared" si="6"/>
        <v>15.60798548094374</v>
      </c>
      <c r="J29" s="33">
        <f t="shared" si="4"/>
        <v>14.95</v>
      </c>
      <c r="K29" s="38"/>
      <c r="L29" s="33">
        <v>15.36</v>
      </c>
      <c r="M29" s="42">
        <f t="shared" si="5"/>
        <v>-0.41000000000000014</v>
      </c>
    </row>
    <row r="30" spans="1:13" ht="18.75" thickBot="1" thickTop="1">
      <c r="A30" s="51" t="s">
        <v>25</v>
      </c>
      <c r="B30" s="52">
        <f>SUM(B26:B29)</f>
        <v>3133</v>
      </c>
      <c r="C30" s="52">
        <f>SUM(C26:C29)</f>
        <v>3306</v>
      </c>
      <c r="D30" s="52">
        <f>SUM(B30:C30)</f>
        <v>6439</v>
      </c>
      <c r="E30" s="52">
        <f>SUM(E26:E29)</f>
        <v>448</v>
      </c>
      <c r="F30" s="52">
        <f>SUM(F26:F29)</f>
        <v>450</v>
      </c>
      <c r="G30" s="52">
        <f>SUM(E30:F30)</f>
        <v>898</v>
      </c>
      <c r="H30" s="53">
        <f t="shared" si="6"/>
        <v>14.299393552505585</v>
      </c>
      <c r="I30" s="53">
        <f t="shared" si="6"/>
        <v>13.611615245009073</v>
      </c>
      <c r="J30" s="53">
        <f t="shared" si="4"/>
        <v>13.95</v>
      </c>
      <c r="K30" s="38"/>
      <c r="L30" s="33">
        <v>16.95</v>
      </c>
      <c r="M30" s="46">
        <f t="shared" si="5"/>
        <v>-3</v>
      </c>
    </row>
    <row r="31" spans="1:13" ht="18" thickTop="1">
      <c r="A31" s="47"/>
      <c r="B31" s="32" t="s">
        <v>26</v>
      </c>
      <c r="C31" s="32" t="s">
        <v>26</v>
      </c>
      <c r="D31" s="32" t="s">
        <v>26</v>
      </c>
      <c r="E31" s="32" t="s">
        <v>26</v>
      </c>
      <c r="F31" s="32" t="s">
        <v>26</v>
      </c>
      <c r="G31" s="32" t="s">
        <v>26</v>
      </c>
      <c r="H31" s="48"/>
      <c r="I31" s="54"/>
      <c r="J31" s="34"/>
      <c r="K31" s="55"/>
      <c r="L31" s="36"/>
      <c r="M31" s="56"/>
    </row>
    <row r="32" spans="1:13" ht="18" thickBot="1">
      <c r="A32" s="57" t="s">
        <v>27</v>
      </c>
      <c r="B32" s="58">
        <f>SUM(B24,B30)</f>
        <v>47159</v>
      </c>
      <c r="C32" s="58">
        <f>SUM(C24,C30)</f>
        <v>53432</v>
      </c>
      <c r="D32" s="58">
        <f>SUM(B32:C32)</f>
        <v>100591</v>
      </c>
      <c r="E32" s="58">
        <f>SUM(E24,E30)</f>
        <v>8281</v>
      </c>
      <c r="F32" s="58">
        <f>SUM(F24,F30)</f>
        <v>8096</v>
      </c>
      <c r="G32" s="58">
        <f>SUM(E32:F32)</f>
        <v>16377</v>
      </c>
      <c r="H32" s="31">
        <f>E32/B32*100</f>
        <v>17.559744693483747</v>
      </c>
      <c r="I32" s="31">
        <f>F32/C32*100</f>
        <v>15.151968857613415</v>
      </c>
      <c r="J32" s="31">
        <f t="shared" si="4"/>
        <v>16.28</v>
      </c>
      <c r="K32" s="38"/>
      <c r="L32" s="31">
        <v>18.85</v>
      </c>
      <c r="M32" s="49">
        <f t="shared" si="5"/>
        <v>-2.5700000000000003</v>
      </c>
    </row>
    <row r="33" spans="1:13" ht="18" thickTop="1">
      <c r="A33" s="59" t="s">
        <v>39</v>
      </c>
      <c r="B33" s="60"/>
      <c r="C33" s="61"/>
      <c r="D33" s="61"/>
      <c r="E33" s="61"/>
      <c r="F33" s="61"/>
      <c r="G33" s="61"/>
      <c r="H33" s="61"/>
      <c r="I33" s="61"/>
      <c r="J33" s="62">
        <f>J32+J34</f>
        <v>33.44</v>
      </c>
      <c r="L33" s="63">
        <f>SUM(L32,L34)</f>
        <v>41.620000000000005</v>
      </c>
      <c r="M33" s="64">
        <f>J33-L33</f>
        <v>-8.180000000000007</v>
      </c>
    </row>
    <row r="34" spans="1:13" ht="17.25" customHeight="1">
      <c r="A34" s="65" t="s">
        <v>38</v>
      </c>
      <c r="B34" s="66"/>
      <c r="C34" s="66"/>
      <c r="D34" s="66"/>
      <c r="E34" s="66"/>
      <c r="F34" s="66"/>
      <c r="G34" s="66"/>
      <c r="H34" s="66"/>
      <c r="I34" s="66"/>
      <c r="J34" s="67">
        <v>17.16</v>
      </c>
      <c r="L34" s="68">
        <v>22.77</v>
      </c>
      <c r="M34" s="26"/>
    </row>
    <row r="35" spans="1:2" ht="17.25">
      <c r="A35" s="26" t="s">
        <v>40</v>
      </c>
      <c r="B35" s="3"/>
    </row>
    <row r="36" spans="1:2" ht="17.25">
      <c r="A36" s="3"/>
      <c r="B36" s="3"/>
    </row>
    <row r="37" spans="1:2" ht="17.25">
      <c r="A37" s="3"/>
      <c r="B37" s="3"/>
    </row>
    <row r="66" spans="1:2" ht="14.25">
      <c r="A66" s="26"/>
      <c r="B66" s="26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3" right="0.1968503937007874" top="0.7874015748031497" bottom="0.1968503937007874" header="0.1968503937007874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Administrator</cp:lastModifiedBy>
  <cp:lastPrinted>2023-04-23T04:59:55Z</cp:lastPrinted>
  <dcterms:created xsi:type="dcterms:W3CDTF">2007-04-08T00:23:56Z</dcterms:created>
  <dcterms:modified xsi:type="dcterms:W3CDTF">2023-04-23T05:00:49Z</dcterms:modified>
  <cp:category/>
  <cp:version/>
  <cp:contentType/>
  <cp:contentStatus/>
</cp:coreProperties>
</file>