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14国東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U37" i="10"/>
  <c r="C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AM34" i="10"/>
  <c r="AM35" i="10" s="1"/>
  <c r="AM36" i="10" s="1"/>
  <c r="AM37" i="10" s="1"/>
  <c r="BE34" i="10" l="1"/>
  <c r="BE35" i="10" s="1"/>
  <c r="BW34" i="10" l="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<sst xmlns="http://schemas.openxmlformats.org/spreadsheetml/2006/main" count="1206" uniqueCount="656">
  <si>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</si>
  <si>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</si>
  <si>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</si>
  <si>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</si>
  <si>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</si>
  <si>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</si>
  <si>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</si>
  <si>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</si>
  <si>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</si>
  <si>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</si>
  <si>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</si>
  <si>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</si>
  <si>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</si>
  <si>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</si>
  <si>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</si>
  <si>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</si>
  <si>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</si>
  <si>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</si>
  <si>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</si>
  <si>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</si>
  <si>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</si>
  <si>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</si>
  <si>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</si>
  <si>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</si>
  <si>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</si>
  <si>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</si>
  <si>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</si>
  <si>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</si>
  <si>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</si>
  <si>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</si>
  <si>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</si>
  <si>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</si>
  <si>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</si>
  <si>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</si>
  <si>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</si>
  <si>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</si>
  <si>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</si>
  <si>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</si>
  <si>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</si>
  <si>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</si>
  <si>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</si>
  <si>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</si>
  <si>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</si>
  <si>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</si>
  <si>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</si>
  <si>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</si>
  <si>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</si>
  <si>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</si>
  <si>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</si>
  <si>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</si>
  <si>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</si>
  <si>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</si>
  <si>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</si>
  <si>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</si>
  <si>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</si>
  <si>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</si>
  <si>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</si>
  <si>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</si>
  <si>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</si>
  <si>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</si>
  <si>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</si>
  <si>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</si>
  <si>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</si>
  <si>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</si>
  <si>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</si>
  <si>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</si>
  <si>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</si>
  <si>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</si>
  <si>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</si>
  <si>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</si>
  <si>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</si>
  <si>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</si>
  <si>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</si>
  <si>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</si>
  <si>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</si>
  <si>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</si>
  <si>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</si>
  <si>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</si>
  <si>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</si>
  <si>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</si>
  <si>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</si>
  <si>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</si>
  <si>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</si>
  <si>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</si>
  <si>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</si>
  <si>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</si>
  <si>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</si>
  <si>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</si>
  <si>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</si>
  <si>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</si>
  <si>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</si>
  <si>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</si>
  <si>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</si>
  <si>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</si>
  <si>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</si>
  <si>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</si>
  <si>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</si>
  <si>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</si>
  <si>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</si>
  <si>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</si>
  <si>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</si>
  <si>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</si>
  <si>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</si>
  <si>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</si>
  <si>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</si>
  <si>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</si>
  <si>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</si>
  <si>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</si>
  <si>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</si>
  <si>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</si>
  <si>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</si>
  <si>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</si>
  <si>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</si>
  <si>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</si>
  <si>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</si>
  <si>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</si>
  <si>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</si>
  <si>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</si>
  <si>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</si>
  <si>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</si>
  <si>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</si>
  <si>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</si>
  <si>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</si>
  <si>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</si>
  <si>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</si>
  <si>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</si>
  <si>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</si>
  <si>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</si>
  <si>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</si>
  <si>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</si>
  <si>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</si>
  <si>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</si>
  <si>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</si>
  <si>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</si>
  <si>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</si>
  <si>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</si>
  <si>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</si>
  <si>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</si>
  <si>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</si>
  <si>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</si>
  <si>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</si>
  <si>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</si>
  <si>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</si>
  <si>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</si>
  <si>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</si>
  <si>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</si>
  <si>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</si>
  <si>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</si>
  <si>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</si>
  <si>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</si>
  <si>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</si>
  <si>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</si>
  <si>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</si>
  <si>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</si>
  <si>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</si>
  <si>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</si>
  <si>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</si>
  <si>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</si>
  <si>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</si>
  <si>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</si>
  <si>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</si>
  <si>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</si>
  <si>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</si>
  <si>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</si>
  <si>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</si>
  <si>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</si>
  <si>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</si>
  <si>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</si>
  <si>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</si>
  <si>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</si>
  <si>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</si>
  <si>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</si>
  <si>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</si>
  <si>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</si>
  <si>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</si>
  <si>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</si>
  <si>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</si>
  <si>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</si>
  <si>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</si>
  <si>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</si>
  <si>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</si>
  <si>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</si>
  <si>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</si>
  <si>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</si>
  <si>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</si>
  <si>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</si>
  <si>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</si>
  <si>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</si>
  <si>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</si>
  <si>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</si>
  <si>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</si>
  <si>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</si>
  <si>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</si>
  <si>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</si>
  <si>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</si>
  <si>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</si>
  <si>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</si>
  <si>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</si>
  <si>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</si>
  <si>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</si>
  <si>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</si>
  <si>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</si>
  <si>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</si>
  <si>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</si>
  <si>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</si>
  <si>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</si>
  <si>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</si>
  <si>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</si>
  <si>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</si>
  <si>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</si>
  <si>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</si>
  <si>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</si>
  <si>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</si>
  <si>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</si>
  <si>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大分県国東市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</si>
  <si>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</si>
  <si>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</si>
  <si>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</si>
  <si>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</si>
  <si>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</si>
  <si>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</si>
  <si>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</si>
  <si>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</si>
  <si>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</si>
  <si>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</si>
  <si>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</si>
  <si>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</si>
  <si>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</si>
  <si>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</si>
  <si>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</si>
  <si>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</si>
  <si>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</si>
  <si>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</si>
  <si>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</si>
  <si>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</si>
  <si>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</si>
  <si>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</si>
  <si>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</si>
  <si>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</si>
  <si>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</si>
  <si>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</si>
  <si>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</si>
  <si>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</si>
  <si>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</si>
  <si>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</si>
  <si>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</si>
  <si>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</si>
  <si>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</si>
  <si>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</si>
  <si>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</si>
  <si>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</si>
  <si>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</si>
  <si>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</si>
  <si>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</si>
  <si>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</si>
  <si>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</si>
  <si>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</si>
  <si>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</si>
  <si>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</si>
  <si>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</si>
  <si>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</si>
  <si>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</si>
  <si>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</si>
  <si>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</si>
  <si>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</si>
  <si>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</si>
  <si>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</si>
  <si>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</si>
  <si>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</si>
  <si>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</si>
  <si>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</si>
  <si>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</si>
  <si>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</si>
  <si>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</si>
  <si>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</si>
  <si>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</si>
  <si>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</si>
  <si>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</si>
  <si>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</si>
  <si>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</si>
  <si>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</si>
  <si>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</si>
  <si>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</si>
  <si>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</si>
  <si>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</si>
  <si>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</si>
  <si>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</si>
  <si>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</si>
  <si>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</si>
  <si>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</si>
  <si>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</si>
  <si>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</si>
  <si>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</si>
  <si>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</si>
  <si>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</si>
  <si>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</si>
  <si>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</si>
  <si>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</si>
  <si>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</si>
  <si>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</si>
  <si>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</si>
  <si>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</si>
  <si>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</si>
  <si>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</si>
  <si>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</si>
  <si>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</si>
  <si>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</si>
  <si>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</si>
  <si>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</si>
  <si>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</si>
  <si>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</si>
  <si>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</si>
  <si>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</si>
  <si>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</si>
  <si>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</si>
  <si>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</si>
  <si>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</si>
  <si>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</si>
  <si>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</si>
  <si>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</si>
  <si>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</si>
  <si>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</si>
  <si>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</si>
  <si>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</si>
  <si>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</si>
  <si>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</si>
  <si>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</si>
  <si>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</si>
  <si>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</si>
  <si>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</si>
  <si>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</si>
  <si>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</si>
  <si>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</si>
  <si>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</si>
  <si>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</si>
  <si>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</si>
  <si>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</si>
  <si>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</si>
  <si>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</si>
  <si>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</si>
  <si>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</si>
  <si>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</si>
  <si>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</si>
  <si>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</si>
  <si>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</si>
  <si>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</si>
  <si>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</si>
  <si>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</si>
  <si>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</si>
  <si>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</si>
  <si>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</si>
  <si>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</si>
  <si>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</si>
  <si>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</si>
  <si>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</si>
  <si>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</si>
  <si>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</si>
  <si>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</si>
  <si>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</si>
  <si>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</si>
  <si>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</si>
  <si>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</si>
  <si>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</si>
  <si>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</si>
  <si>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</si>
  <si>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</si>
  <si>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</si>
  <si>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</si>
  <si>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</si>
  <si>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大分県国東市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</si>
  <si>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</si>
  <si>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</si>
  <si>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</si>
  <si>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</si>
  <si>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</si>
  <si>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</si>
  <si>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</si>
  <si>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</si>
  <si>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</si>
  <si>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</si>
  <si>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</si>
  <si>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</si>
  <si>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</si>
  <si>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</si>
  <si>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</si>
  <si>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</si>
  <si>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</si>
  <si>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</si>
  <si>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</si>
  <si>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</si>
  <si>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</si>
  <si>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</si>
  <si>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</si>
  <si>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</si>
  <si>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</si>
  <si>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</si>
  <si>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</si>
  <si>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</si>
  <si>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</si>
  <si>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</si>
  <si>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</si>
  <si>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</si>
  <si>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</si>
  <si>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</si>
  <si>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</si>
  <si>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</si>
  <si>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</si>
  <si>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</si>
  <si>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</si>
  <si>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</si>
  <si>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</si>
  <si>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</si>
  <si>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</si>
  <si>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市民病院事業特別会計</t>
    <phoneticPr fontId="5"/>
  </si>
  <si>
    <t>法適用企業</t>
    <phoneticPr fontId="5"/>
  </si>
  <si>
    <t>下水道事業特別会計</t>
    <phoneticPr fontId="5"/>
  </si>
  <si>
    <t>法適用企業</t>
    <phoneticPr fontId="5"/>
  </si>
  <si>
    <t>農業集落排水事業特別会計</t>
    <phoneticPr fontId="5"/>
  </si>
  <si>
    <t>浄化槽設置事業特別会計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</si>
  <si>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</si>
  <si>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</si>
  <si>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</si>
  <si>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</si>
  <si>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</si>
  <si>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</si>
  <si>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</si>
  <si>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</si>
  <si>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</si>
  <si>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</si>
  <si>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</si>
  <si>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</si>
  <si>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</si>
  <si>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</si>
  <si>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</si>
  <si>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</si>
  <si>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</si>
  <si>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</si>
  <si>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</si>
  <si>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</si>
  <si>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</si>
  <si>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</si>
  <si>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</si>
  <si>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</si>
  <si>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</si>
  <si>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</si>
  <si>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</si>
  <si>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</si>
  <si>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</si>
  <si>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</si>
  <si>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</si>
  <si>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</si>
  <si>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</si>
  <si>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</si>
  <si>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</si>
  <si>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</si>
  <si>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</si>
  <si>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</si>
  <si>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</si>
  <si>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</si>
  <si>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</si>
  <si>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</si>
  <si>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</si>
  <si>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</si>
  <si>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</si>
  <si>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</si>
  <si>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</si>
  <si>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</si>
  <si>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</si>
  <si>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</si>
  <si>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</si>
  <si>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</si>
  <si>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</si>
  <si>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</si>
  <si>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</si>
  <si>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</si>
  <si>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</si>
  <si>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</si>
  <si>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</si>
  <si>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</si>
  <si>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</si>
  <si>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</si>
  <si>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</si>
  <si>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</si>
  <si>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</si>
  <si>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</si>
  <si>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</si>
  <si>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</si>
  <si>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</si>
  <si>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</si>
  <si>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</si>
  <si>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</si>
  <si>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</si>
  <si>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</si>
  <si>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</si>
  <si>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</si>
  <si>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</si>
  <si>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</si>
  <si>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市民病院事業特別会計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</si>
  <si>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</si>
  <si>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</si>
  <si>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</si>
  <si>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</si>
  <si>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水道事業特別会計</t>
    <phoneticPr fontId="5"/>
  </si>
  <si>
    <t>-</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</si>
  <si>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</si>
  <si>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</si>
  <si>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</si>
  <si>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</si>
  <si>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</si>
  <si>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</si>
  <si>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</si>
  <si>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</si>
  <si>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</si>
  <si>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</si>
  <si>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</si>
  <si>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</si>
  <si>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</si>
  <si>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</si>
  <si>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</si>
  <si>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</si>
  <si>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</si>
  <si>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</si>
  <si>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</si>
  <si>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</si>
  <si>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</si>
  <si>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</si>
  <si>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</si>
  <si>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</si>
  <si>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</si>
  <si>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</si>
  <si>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</si>
  <si>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</si>
  <si>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</si>
  <si>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</si>
  <si>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</si>
  <si>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</si>
  <si>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</si>
  <si>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</si>
  <si>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</si>
  <si>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</si>
  <si>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</si>
  <si>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</si>
  <si>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</si>
  <si>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</si>
  <si>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</si>
  <si>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</si>
  <si>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</si>
  <si>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</si>
  <si>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</si>
  <si>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</si>
  <si>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</si>
  <si>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</si>
  <si>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</si>
  <si>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</si>
  <si>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</si>
  <si>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</si>
  <si>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</si>
  <si>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</si>
  <si>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</si>
  <si>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</si>
  <si>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</si>
  <si>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</si>
  <si>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</si>
  <si>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</si>
  <si>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</si>
  <si>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</si>
  <si>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</si>
  <si>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</si>
  <si>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</si>
  <si>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</si>
  <si>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</si>
  <si>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</si>
  <si>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</si>
  <si>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</si>
  <si>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</si>
  <si>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</si>
  <si>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</si>
  <si>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</si>
  <si>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</si>
  <si>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</si>
  <si>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</si>
  <si>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</si>
  <si>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</si>
  <si>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</si>
  <si>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</si>
  <si>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</si>
  <si>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</si>
  <si>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</si>
  <si>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</si>
  <si>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</si>
  <si>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</si>
  <si>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</si>
  <si>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0.00</t>
  </si>
  <si>
    <t>▲ 10.63</t>
  </si>
  <si>
    <t>▲ 1.91</t>
  </si>
  <si>
    <t>市民病院事業特別会計</t>
  </si>
  <si>
    <t>一般会計</t>
  </si>
  <si>
    <t>国民健康保険事業特別会計</t>
  </si>
  <si>
    <t>水道事業特別会計</t>
  </si>
  <si>
    <t>介護保険事業特別会計</t>
  </si>
  <si>
    <t>下水道事業特別会計</t>
  </si>
  <si>
    <t>工業用水道事業特別会計</t>
  </si>
  <si>
    <t>国東市立国東自動車学校特別会計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</si>
  <si>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</si>
  <si>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</si>
  <si>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</si>
  <si>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</si>
  <si>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</si>
  <si>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</si>
  <si>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</si>
  <si>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</si>
  <si>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</si>
  <si>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ふるさと応援基金</t>
    <rPh sb="4" eb="6">
      <t>オウエン</t>
    </rPh>
    <rPh sb="6" eb="8">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</si>
  <si>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</si>
  <si>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</si>
  <si>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</si>
  <si>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</si>
  <si>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国東市農業公社</t>
    <rPh sb="0" eb="2">
      <t>クニサキ</t>
    </rPh>
    <rPh sb="2" eb="3">
      <t>シ</t>
    </rPh>
    <rPh sb="3" eb="5">
      <t>ノウギョウ</t>
    </rPh>
    <rPh sb="5" eb="7">
      <t>コウシャ</t>
    </rPh>
    <phoneticPr fontId="2"/>
  </si>
  <si>
    <t>くにみ農産加工有限会社</t>
    <rPh sb="3" eb="5">
      <t>ノウサン</t>
    </rPh>
    <rPh sb="5" eb="7">
      <t>カコウ</t>
    </rPh>
    <rPh sb="7" eb="9">
      <t>ユウゲン</t>
    </rPh>
    <rPh sb="9" eb="11">
      <t>カイシャ</t>
    </rPh>
    <phoneticPr fontId="2"/>
  </si>
  <si>
    <t>国東市土地開発公社</t>
    <rPh sb="0" eb="2">
      <t>クニサキ</t>
    </rPh>
    <rPh sb="2" eb="3">
      <t>シ</t>
    </rPh>
    <rPh sb="3" eb="5">
      <t>トチ</t>
    </rPh>
    <rPh sb="5" eb="7">
      <t>カイハツ</t>
    </rPh>
    <rPh sb="7" eb="9">
      <t>コウシャ</t>
    </rPh>
    <phoneticPr fontId="2"/>
  </si>
  <si>
    <t>いこいの村国東</t>
    <rPh sb="4" eb="5">
      <t>ムラ</t>
    </rPh>
    <rPh sb="5" eb="7">
      <t>クニサキ</t>
    </rPh>
    <phoneticPr fontId="2"/>
  </si>
  <si>
    <t>未来企業カレッジ</t>
    <rPh sb="0" eb="2">
      <t>ミライ</t>
    </rPh>
    <rPh sb="2" eb="4">
      <t>キギョウ</t>
    </rPh>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</si>
  <si>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</si>
  <si>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ナド</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</si>
  <si>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</si>
  <si>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</si>
  <si>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</si>
  <si>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</si>
  <si>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</si>
  <si>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t>
    <phoneticPr fontId="2"/>
  </si>
  <si>
    <t>-</t>
    <phoneticPr fontId="2"/>
  </si>
  <si>
    <t>-</t>
    <phoneticPr fontId="2"/>
  </si>
  <si>
    <t>-</t>
    <phoneticPr fontId="2"/>
  </si>
  <si>
    <t>基金から2百万円繰入</t>
    <rPh sb="0" eb="2">
      <t>キキン</t>
    </rPh>
    <rPh sb="5" eb="8">
      <t>ヒャクマンエン</t>
    </rPh>
    <rPh sb="8" eb="10">
      <t>クリイレ</t>
    </rPh>
    <phoneticPr fontId="2"/>
  </si>
  <si>
    <t>基金から2,174千円繰入</t>
    <rPh sb="0" eb="2">
      <t>キキン</t>
    </rPh>
    <rPh sb="9" eb="11">
      <t>センエン</t>
    </rPh>
    <rPh sb="11" eb="13">
      <t>クリイレ</t>
    </rPh>
    <phoneticPr fontId="2"/>
  </si>
  <si>
    <t>基金から65百万円繰入</t>
    <rPh sb="0" eb="2">
      <t>キキン</t>
    </rPh>
    <rPh sb="6" eb="9">
      <t>ヒャクマンエン</t>
    </rPh>
    <rPh sb="9" eb="11">
      <t>クリイレ</t>
    </rPh>
    <phoneticPr fontId="2"/>
  </si>
  <si>
    <t>-</t>
    <phoneticPr fontId="2"/>
  </si>
  <si>
    <t>法非適用企業</t>
    <phoneticPr fontId="5"/>
  </si>
  <si>
    <t>-</t>
    <phoneticPr fontId="2"/>
  </si>
  <si>
    <t>R1年度廃止</t>
    <rPh sb="2" eb="4">
      <t>ネンド</t>
    </rPh>
    <rPh sb="4" eb="6">
      <t>ハイシ</t>
    </rPh>
    <phoneticPr fontId="5"/>
  </si>
  <si>
    <t>-</t>
    <phoneticPr fontId="2"/>
  </si>
  <si>
    <t>-</t>
    <phoneticPr fontId="2"/>
  </si>
  <si>
    <t>▲21</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</si>
  <si>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</si>
  <si>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</si>
  <si>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</si>
  <si>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</si>
  <si>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当市は、地方債残高の横ばい及び基金の増加等により、類似団体と比較して財政状況が比較的良いように見えるが、合併前の旧団体が保有していた公共施設等の数、規模とも大きく、老朽化も進行し、有形固定資産減価償却率は、類似団体と比較して高い水準にある。今後、広域ごみ処理場の建設、老朽化した公共施設の更新（長寿命化）等が控えており、財源確保対策や効率的な執行が必要と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</si>
  <si>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</si>
  <si>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</si>
  <si>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</si>
  <si>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</si>
  <si>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</si>
  <si>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</si>
  <si>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両指標とも順調に推移している。次年度以降においても、繰上返済を予定していることから実質公債費比率は下がる予定ではあるが、それ以上に広域ごみ処理場の建設、老朽化した公共施設の更新（長寿命化）、ケーブルテレビ施設整備等に伴う大規模な起債の発行が見込まれていることから、上昇していく見込みである。</t>
    <rPh sb="23" eb="25">
      <t>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</si>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</sst>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3" applyProtection="1">
      <alignment vertical="center"/>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DD95-4454-BCD1-0FE73EA656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93138</c:v>
                </c:pt>
                <c:pt idx="1">
                  <c:v>98013</c:v>
                </c:pt>
                <c:pt idx="2">
                  <c:v>109462</c:v>
                </c:pt>
                <c:pt idx="3">
                  <c:v>175137</c:v>
                </c:pt>
                <c:pt idx="4">
                  <c:v>168604</c:v>
                </c:pt>
              </c:numCache>
            </c:numRef>
          </c:val>
          <c:smooth val="0"/>
          <c:extLst>
            <c:ext xmlns:c16="http://schemas.microsoft.com/office/drawing/2014/chart" uri="{C3380CC4-5D6E-409C-BE32-E72D297353CC}">
              <c16:uniqueId val="{00000001-DD95-4454-BCD1-0FE73EA6560C}"/>
            </c:ext>
          </c:extLst>
        </c:ser>
        <c:dLbls>
          <c:showLegendKey val="0"/>
          <c:showVal val="0"/>
          <c:showCatName val="0"/>
          <c:showSerName val="0"/>
          <c:showPercent val="0"/>
          <c:showBubbleSize val="0"/>
        </c:dLbls>
        <c:marker val="1"/>
        <c:smooth val="0"/>
        <c:axId val="660648856"/>
        <c:axId val="660649640"/>
      </c:lineChart>
      <c:catAx>
        <c:axId val="660648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649640"/>
        <c:crosses val="autoZero"/>
        <c:auto val="1"/>
        <c:lblAlgn val="ctr"/>
        <c:lblOffset val="100"/>
        <c:tickLblSkip val="1"/>
        <c:tickMarkSkip val="1"/>
        <c:noMultiLvlLbl val="0"/>
      </c:catAx>
      <c:valAx>
        <c:axId val="6606496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648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3.44</c:v>
                </c:pt>
                <c:pt idx="1">
                  <c:v>3.34</c:v>
                </c:pt>
                <c:pt idx="2">
                  <c:v>3.49</c:v>
                </c:pt>
                <c:pt idx="3">
                  <c:v>3.64</c:v>
                </c:pt>
                <c:pt idx="4">
                  <c:v>4.7699999999999996</c:v>
                </c:pt>
              </c:numCache>
            </c:numRef>
          </c:val>
          <c:extLst>
            <c:ext xmlns:c16="http://schemas.microsoft.com/office/drawing/2014/chart" uri="{C3380CC4-5D6E-409C-BE32-E72D297353CC}">
              <c16:uniqueId val="{00000000-C954-4043-9627-0C871C3575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51.35</c:v>
                </c:pt>
                <c:pt idx="1">
                  <c:v>34.33</c:v>
                </c:pt>
                <c:pt idx="2">
                  <c:v>31.56</c:v>
                </c:pt>
                <c:pt idx="3">
                  <c:v>29.9</c:v>
                </c:pt>
                <c:pt idx="4">
                  <c:v>28.5</c:v>
                </c:pt>
              </c:numCache>
            </c:numRef>
          </c:val>
          <c:extLst>
            <c:ext xmlns:c16="http://schemas.microsoft.com/office/drawing/2014/chart" uri="{C3380CC4-5D6E-409C-BE32-E72D297353CC}">
              <c16:uniqueId val="{00000001-C954-4043-9627-0C871C35751D}"/>
            </c:ext>
          </c:extLst>
        </c:ser>
        <c:dLbls>
          <c:showLegendKey val="0"/>
          <c:showVal val="0"/>
          <c:showCatName val="0"/>
          <c:showSerName val="0"/>
          <c:showPercent val="0"/>
          <c:showBubbleSize val="0"/>
        </c:dLbls>
        <c:gapWidth val="250"/>
        <c:overlap val="100"/>
        <c:axId val="597145112"/>
        <c:axId val="59714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c:v>
                </c:pt>
                <c:pt idx="1">
                  <c:v>-10.63</c:v>
                </c:pt>
                <c:pt idx="2">
                  <c:v>2.13</c:v>
                </c:pt>
                <c:pt idx="3">
                  <c:v>-1.91</c:v>
                </c:pt>
                <c:pt idx="4">
                  <c:v>7.47</c:v>
                </c:pt>
              </c:numCache>
            </c:numRef>
          </c:val>
          <c:smooth val="0"/>
          <c:extLst>
            <c:ext xmlns:c16="http://schemas.microsoft.com/office/drawing/2014/chart" uri="{C3380CC4-5D6E-409C-BE32-E72D297353CC}">
              <c16:uniqueId val="{00000002-C954-4043-9627-0C871C35751D}"/>
            </c:ext>
          </c:extLst>
        </c:ser>
        <c:dLbls>
          <c:showLegendKey val="0"/>
          <c:showVal val="0"/>
          <c:showCatName val="0"/>
          <c:showSerName val="0"/>
          <c:showPercent val="0"/>
          <c:showBubbleSize val="0"/>
        </c:dLbls>
        <c:marker val="1"/>
        <c:smooth val="0"/>
        <c:axId val="597145112"/>
        <c:axId val="597146288"/>
      </c:lineChart>
      <c:catAx>
        <c:axId val="59714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7146288"/>
        <c:crosses val="autoZero"/>
        <c:auto val="1"/>
        <c:lblAlgn val="ctr"/>
        <c:lblOffset val="100"/>
        <c:tickLblSkip val="1"/>
        <c:tickMarkSkip val="1"/>
        <c:noMultiLvlLbl val="0"/>
      </c:catAx>
      <c:valAx>
        <c:axId val="59714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4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0.14000000000000001</c:v>
                </c:pt>
                <c:pt idx="4">
                  <c:v>#N/A</c:v>
                </c:pt>
                <c:pt idx="5">
                  <c:v>0.14000000000000001</c:v>
                </c:pt>
                <c:pt idx="6">
                  <c:v>#N/A</c:v>
                </c:pt>
                <c:pt idx="7">
                  <c:v>0.44</c:v>
                </c:pt>
                <c:pt idx="8">
                  <c:v>#N/A</c:v>
                </c:pt>
                <c:pt idx="9">
                  <c:v>0.01</c:v>
                </c:pt>
              </c:numCache>
            </c:numRef>
          </c:val>
          <c:extLst>
            <c:ext xmlns:c16="http://schemas.microsoft.com/office/drawing/2014/chart" uri="{C3380CC4-5D6E-409C-BE32-E72D297353CC}">
              <c16:uniqueId val="{00000000-D91D-4938-A1A1-B394BFA463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1D-4938-A1A1-B394BFA4632A}"/>
            </c:ext>
          </c:extLst>
        </c:ser>
        <c:ser>
          <c:idx val="2"/>
          <c:order val="2"/>
          <c:tx>
            <c:strRef>
              <c:f>データシート!$A$29</c:f>
              <c:strCache>
                <c:ptCount val="1"/>
                <c:pt idx="0">
                  <c:v>国東市立国東自動車学校特別会計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D91D-4938-A1A1-B394BFA4632A}"/>
            </c:ext>
          </c:extLst>
        </c:ser>
        <c:ser>
          <c:idx val="3"/>
          <c:order val="3"/>
          <c:tx>
            <c:strRef>
              <c:f>データシート!$A$30</c:f>
              <c:strCache>
                <c:ptCount val="1"/>
                <c:pt idx="0">
                  <c:v>工業用水道事業特別会計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0.74</c:v>
                </c:pt>
                <c:pt idx="2">
                  <c:v>#N/A</c:v>
                </c:pt>
                <c:pt idx="3">
                  <c:v>0.56000000000000005</c:v>
                </c:pt>
                <c:pt idx="4">
                  <c:v>#N/A</c:v>
                </c:pt>
                <c:pt idx="5">
                  <c:v>0.64</c:v>
                </c:pt>
                <c:pt idx="6">
                  <c:v>#N/A</c:v>
                </c:pt>
                <c:pt idx="7">
                  <c:v>0.3</c:v>
                </c:pt>
                <c:pt idx="8">
                  <c:v>#N/A</c:v>
                </c:pt>
                <c:pt idx="9">
                  <c:v>0.41</c:v>
                </c:pt>
              </c:numCache>
            </c:numRef>
          </c:val>
          <c:extLst>
            <c:ext xmlns:c16="http://schemas.microsoft.com/office/drawing/2014/chart" uri="{C3380CC4-5D6E-409C-BE32-E72D297353CC}">
              <c16:uniqueId val="{00000003-D91D-4938-A1A1-B394BFA4632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0.54</c:v>
                </c:pt>
              </c:numCache>
            </c:numRef>
          </c:val>
          <c:extLst>
            <c:ext xmlns:c16="http://schemas.microsoft.com/office/drawing/2014/chart" uri="{C3380CC4-5D6E-409C-BE32-E72D297353CC}">
              <c16:uniqueId val="{00000004-D91D-4938-A1A1-B394BFA4632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0.35</c:v>
                </c:pt>
                <c:pt idx="2">
                  <c:v>#N/A</c:v>
                </c:pt>
                <c:pt idx="3">
                  <c:v>0.62</c:v>
                </c:pt>
                <c:pt idx="4">
                  <c:v>#N/A</c:v>
                </c:pt>
                <c:pt idx="5">
                  <c:v>0.37</c:v>
                </c:pt>
                <c:pt idx="6">
                  <c:v>#N/A</c:v>
                </c:pt>
                <c:pt idx="7">
                  <c:v>0.33</c:v>
                </c:pt>
                <c:pt idx="8">
                  <c:v>#N/A</c:v>
                </c:pt>
                <c:pt idx="9">
                  <c:v>0.79</c:v>
                </c:pt>
              </c:numCache>
            </c:numRef>
          </c:val>
          <c:extLst>
            <c:ext xmlns:c16="http://schemas.microsoft.com/office/drawing/2014/chart" uri="{C3380CC4-5D6E-409C-BE32-E72D297353CC}">
              <c16:uniqueId val="{00000005-D91D-4938-A1A1-B394BFA4632A}"/>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0.47</c:v>
                </c:pt>
                <c:pt idx="4">
                  <c:v>#N/A</c:v>
                </c:pt>
                <c:pt idx="5">
                  <c:v>0.56999999999999995</c:v>
                </c:pt>
                <c:pt idx="6">
                  <c:v>#N/A</c:v>
                </c:pt>
                <c:pt idx="7">
                  <c:v>0.66</c:v>
                </c:pt>
                <c:pt idx="8">
                  <c:v>#N/A</c:v>
                </c:pt>
                <c:pt idx="9">
                  <c:v>0.82</c:v>
                </c:pt>
              </c:numCache>
            </c:numRef>
          </c:val>
          <c:extLst>
            <c:ext xmlns:c16="http://schemas.microsoft.com/office/drawing/2014/chart" uri="{C3380CC4-5D6E-409C-BE32-E72D297353CC}">
              <c16:uniqueId val="{00000006-D91D-4938-A1A1-B394BFA4632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0.98</c:v>
                </c:pt>
                <c:pt idx="4">
                  <c:v>#N/A</c:v>
                </c:pt>
                <c:pt idx="5">
                  <c:v>0.7</c:v>
                </c:pt>
                <c:pt idx="6">
                  <c:v>#N/A</c:v>
                </c:pt>
                <c:pt idx="7">
                  <c:v>0.84</c:v>
                </c:pt>
                <c:pt idx="8">
                  <c:v>#N/A</c:v>
                </c:pt>
                <c:pt idx="9">
                  <c:v>1.06</c:v>
                </c:pt>
              </c:numCache>
            </c:numRef>
          </c:val>
          <c:extLst>
            <c:ext xmlns:c16="http://schemas.microsoft.com/office/drawing/2014/chart" uri="{C3380CC4-5D6E-409C-BE32-E72D297353CC}">
              <c16:uniqueId val="{00000007-D91D-4938-A1A1-B394BFA463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3.43</c:v>
                </c:pt>
                <c:pt idx="2">
                  <c:v>#N/A</c:v>
                </c:pt>
                <c:pt idx="3">
                  <c:v>3.33</c:v>
                </c:pt>
                <c:pt idx="4">
                  <c:v>#N/A</c:v>
                </c:pt>
                <c:pt idx="5">
                  <c:v>3.48</c:v>
                </c:pt>
                <c:pt idx="6">
                  <c:v>#N/A</c:v>
                </c:pt>
                <c:pt idx="7">
                  <c:v>3.63</c:v>
                </c:pt>
                <c:pt idx="8">
                  <c:v>#N/A</c:v>
                </c:pt>
                <c:pt idx="9">
                  <c:v>4.76</c:v>
                </c:pt>
              </c:numCache>
            </c:numRef>
          </c:val>
          <c:extLst>
            <c:ext xmlns:c16="http://schemas.microsoft.com/office/drawing/2014/chart" uri="{C3380CC4-5D6E-409C-BE32-E72D297353CC}">
              <c16:uniqueId val="{00000008-D91D-4938-A1A1-B394BFA4632A}"/>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c:v>
                </c:pt>
                <c:pt idx="2">
                  <c:v>#N/A</c:v>
                </c:pt>
                <c:pt idx="3">
                  <c:v>5.72</c:v>
                </c:pt>
                <c:pt idx="4">
                  <c:v>#N/A</c:v>
                </c:pt>
                <c:pt idx="5">
                  <c:v>6.45</c:v>
                </c:pt>
                <c:pt idx="6">
                  <c:v>#N/A</c:v>
                </c:pt>
                <c:pt idx="7">
                  <c:v>5.48</c:v>
                </c:pt>
                <c:pt idx="8">
                  <c:v>#N/A</c:v>
                </c:pt>
                <c:pt idx="9">
                  <c:v>7.85</c:v>
                </c:pt>
              </c:numCache>
            </c:numRef>
          </c:val>
          <c:extLst>
            <c:ext xmlns:c16="http://schemas.microsoft.com/office/drawing/2014/chart" uri="{C3380CC4-5D6E-409C-BE32-E72D297353CC}">
              <c16:uniqueId val="{00000009-D91D-4938-A1A1-B394BFA4632A}"/>
            </c:ext>
          </c:extLst>
        </c:ser>
        <c:dLbls>
          <c:showLegendKey val="0"/>
          <c:showVal val="0"/>
          <c:showCatName val="0"/>
          <c:showSerName val="0"/>
          <c:showPercent val="0"/>
          <c:showBubbleSize val="0"/>
        </c:dLbls>
        <c:gapWidth val="150"/>
        <c:overlap val="100"/>
        <c:axId val="660646504"/>
        <c:axId val="591208752"/>
      </c:barChart>
      <c:catAx>
        <c:axId val="66064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1208752"/>
        <c:crosses val="autoZero"/>
        <c:auto val="1"/>
        <c:lblAlgn val="ctr"/>
        <c:lblOffset val="100"/>
        <c:tickLblSkip val="1"/>
        <c:tickMarkSkip val="1"/>
        <c:noMultiLvlLbl val="0"/>
      </c:catAx>
      <c:valAx>
        <c:axId val="59120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46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2591</c:v>
                </c:pt>
                <c:pt idx="5">
                  <c:v>2580</c:v>
                </c:pt>
                <c:pt idx="8">
                  <c:v>2454</c:v>
                </c:pt>
                <c:pt idx="11">
                  <c:v>2433</c:v>
                </c:pt>
                <c:pt idx="14">
                  <c:v>2566</c:v>
                </c:pt>
              </c:numCache>
            </c:numRef>
          </c:val>
          <c:extLst>
            <c:ext xmlns:c16="http://schemas.microsoft.com/office/drawing/2014/chart" uri="{C3380CC4-5D6E-409C-BE32-E72D297353CC}">
              <c16:uniqueId val="{00000000-905F-4317-B771-299559EBC8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5F-4317-B771-299559EBC8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5F-4317-B771-299559EBC8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5F-4317-B771-299559EBC8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751</c:v>
                </c:pt>
                <c:pt idx="3">
                  <c:v>688</c:v>
                </c:pt>
                <c:pt idx="6">
                  <c:v>669</c:v>
                </c:pt>
                <c:pt idx="9">
                  <c:v>672</c:v>
                </c:pt>
                <c:pt idx="12">
                  <c:v>486</c:v>
                </c:pt>
              </c:numCache>
            </c:numRef>
          </c:val>
          <c:extLst>
            <c:ext xmlns:c16="http://schemas.microsoft.com/office/drawing/2014/chart" uri="{C3380CC4-5D6E-409C-BE32-E72D297353CC}">
              <c16:uniqueId val="{00000004-905F-4317-B771-299559EBC8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5F-4317-B771-299559EBC8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5F-4317-B771-299559EBC8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2829</c:v>
                </c:pt>
                <c:pt idx="3">
                  <c:v>2784</c:v>
                </c:pt>
                <c:pt idx="6">
                  <c:v>2446</c:v>
                </c:pt>
                <c:pt idx="9">
                  <c:v>2358</c:v>
                </c:pt>
                <c:pt idx="12">
                  <c:v>2365</c:v>
                </c:pt>
              </c:numCache>
            </c:numRef>
          </c:val>
          <c:extLst>
            <c:ext xmlns:c16="http://schemas.microsoft.com/office/drawing/2014/chart" uri="{C3380CC4-5D6E-409C-BE32-E72D297353CC}">
              <c16:uniqueId val="{00000007-905F-4317-B771-299559EBC8CC}"/>
            </c:ext>
          </c:extLst>
        </c:ser>
        <c:dLbls>
          <c:showLegendKey val="0"/>
          <c:showVal val="0"/>
          <c:showCatName val="0"/>
          <c:showSerName val="0"/>
          <c:showPercent val="0"/>
          <c:showBubbleSize val="0"/>
        </c:dLbls>
        <c:gapWidth val="100"/>
        <c:overlap val="100"/>
        <c:axId val="591206792"/>
        <c:axId val="591207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989</c:v>
                </c:pt>
                <c:pt idx="2">
                  <c:v>#N/A</c:v>
                </c:pt>
                <c:pt idx="3">
                  <c:v>#N/A</c:v>
                </c:pt>
                <c:pt idx="4">
                  <c:v>892</c:v>
                </c:pt>
                <c:pt idx="5">
                  <c:v>#N/A</c:v>
                </c:pt>
                <c:pt idx="6">
                  <c:v>#N/A</c:v>
                </c:pt>
                <c:pt idx="7">
                  <c:v>661</c:v>
                </c:pt>
                <c:pt idx="8">
                  <c:v>#N/A</c:v>
                </c:pt>
                <c:pt idx="9">
                  <c:v>#N/A</c:v>
                </c:pt>
                <c:pt idx="10">
                  <c:v>597</c:v>
                </c:pt>
                <c:pt idx="11">
                  <c:v>#N/A</c:v>
                </c:pt>
                <c:pt idx="12">
                  <c:v>#N/A</c:v>
                </c:pt>
                <c:pt idx="13">
                  <c:v>285</c:v>
                </c:pt>
                <c:pt idx="14">
                  <c:v>#N/A</c:v>
                </c:pt>
              </c:numCache>
            </c:numRef>
          </c:val>
          <c:smooth val="0"/>
          <c:extLst>
            <c:ext xmlns:c16="http://schemas.microsoft.com/office/drawing/2014/chart" uri="{C3380CC4-5D6E-409C-BE32-E72D297353CC}">
              <c16:uniqueId val="{00000008-905F-4317-B771-299559EBC8CC}"/>
            </c:ext>
          </c:extLst>
        </c:ser>
        <c:dLbls>
          <c:showLegendKey val="0"/>
          <c:showVal val="0"/>
          <c:showCatName val="0"/>
          <c:showSerName val="0"/>
          <c:showPercent val="0"/>
          <c:showBubbleSize val="0"/>
        </c:dLbls>
        <c:marker val="1"/>
        <c:smooth val="0"/>
        <c:axId val="591206792"/>
        <c:axId val="591207576"/>
      </c:lineChart>
      <c:catAx>
        <c:axId val="59120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1207576"/>
        <c:crosses val="autoZero"/>
        <c:auto val="1"/>
        <c:lblAlgn val="ctr"/>
        <c:lblOffset val="100"/>
        <c:tickLblSkip val="1"/>
        <c:tickMarkSkip val="1"/>
        <c:noMultiLvlLbl val="0"/>
      </c:catAx>
      <c:valAx>
        <c:axId val="591207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20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23295</c:v>
                </c:pt>
                <c:pt idx="5">
                  <c:v>22367</c:v>
                </c:pt>
                <c:pt idx="8">
                  <c:v>21544</c:v>
                </c:pt>
                <c:pt idx="11">
                  <c:v>21032</c:v>
                </c:pt>
                <c:pt idx="14">
                  <c:v>21586</c:v>
                </c:pt>
              </c:numCache>
            </c:numRef>
          </c:val>
          <c:extLst>
            <c:ext xmlns:c16="http://schemas.microsoft.com/office/drawing/2014/chart" uri="{C3380CC4-5D6E-409C-BE32-E72D297353CC}">
              <c16:uniqueId val="{00000000-090A-4C09-8D7D-1898C4FE34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353</c:v>
                </c:pt>
                <c:pt idx="5">
                  <c:v>243</c:v>
                </c:pt>
                <c:pt idx="8">
                  <c:v>162</c:v>
                </c:pt>
                <c:pt idx="11">
                  <c:v>94</c:v>
                </c:pt>
                <c:pt idx="14">
                  <c:v>60</c:v>
                </c:pt>
              </c:numCache>
            </c:numRef>
          </c:val>
          <c:extLst>
            <c:ext xmlns:c16="http://schemas.microsoft.com/office/drawing/2014/chart" uri="{C3380CC4-5D6E-409C-BE32-E72D297353CC}">
              <c16:uniqueId val="{00000001-090A-4C09-8D7D-1898C4FE34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12829</c:v>
                </c:pt>
                <c:pt idx="5">
                  <c:v>12962</c:v>
                </c:pt>
                <c:pt idx="8">
                  <c:v>12273</c:v>
                </c:pt>
                <c:pt idx="11">
                  <c:v>12780</c:v>
                </c:pt>
                <c:pt idx="14">
                  <c:v>12256</c:v>
                </c:pt>
              </c:numCache>
            </c:numRef>
          </c:val>
          <c:extLst>
            <c:ext xmlns:c16="http://schemas.microsoft.com/office/drawing/2014/chart" uri="{C3380CC4-5D6E-409C-BE32-E72D297353CC}">
              <c16:uniqueId val="{00000002-090A-4C09-8D7D-1898C4FE34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0A-4C09-8D7D-1898C4FE34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0A-4C09-8D7D-1898C4FE34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3</c:v>
                </c:pt>
                <c:pt idx="6">
                  <c:v>2</c:v>
                </c:pt>
                <c:pt idx="9">
                  <c:v>2</c:v>
                </c:pt>
                <c:pt idx="12">
                  <c:v>1</c:v>
                </c:pt>
              </c:numCache>
            </c:numRef>
          </c:val>
          <c:extLst>
            <c:ext xmlns:c16="http://schemas.microsoft.com/office/drawing/2014/chart" uri="{C3380CC4-5D6E-409C-BE32-E72D297353CC}">
              <c16:uniqueId val="{00000005-090A-4C09-8D7D-1898C4FE34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3709</c:v>
                </c:pt>
                <c:pt idx="3">
                  <c:v>3561</c:v>
                </c:pt>
                <c:pt idx="6">
                  <c:v>3344</c:v>
                </c:pt>
                <c:pt idx="9">
                  <c:v>3196</c:v>
                </c:pt>
                <c:pt idx="12">
                  <c:v>3177</c:v>
                </c:pt>
              </c:numCache>
            </c:numRef>
          </c:val>
          <c:extLst>
            <c:ext xmlns:c16="http://schemas.microsoft.com/office/drawing/2014/chart" uri="{C3380CC4-5D6E-409C-BE32-E72D297353CC}">
              <c16:uniqueId val="{00000006-090A-4C09-8D7D-1898C4FE34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90A-4C09-8D7D-1898C4FE34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7400</c:v>
                </c:pt>
                <c:pt idx="3">
                  <c:v>6831</c:v>
                </c:pt>
                <c:pt idx="6">
                  <c:v>6169</c:v>
                </c:pt>
                <c:pt idx="9">
                  <c:v>5945</c:v>
                </c:pt>
                <c:pt idx="12">
                  <c:v>6839</c:v>
                </c:pt>
              </c:numCache>
            </c:numRef>
          </c:val>
          <c:extLst>
            <c:ext xmlns:c16="http://schemas.microsoft.com/office/drawing/2014/chart" uri="{C3380CC4-5D6E-409C-BE32-E72D297353CC}">
              <c16:uniqueId val="{00000008-090A-4C09-8D7D-1898C4FE34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0A-4C09-8D7D-1898C4FE34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22449</c:v>
                </c:pt>
                <c:pt idx="3">
                  <c:v>20463</c:v>
                </c:pt>
                <c:pt idx="6">
                  <c:v>19244</c:v>
                </c:pt>
                <c:pt idx="9">
                  <c:v>20219</c:v>
                </c:pt>
                <c:pt idx="12">
                  <c:v>19441</c:v>
                </c:pt>
              </c:numCache>
            </c:numRef>
          </c:val>
          <c:extLst>
            <c:ext xmlns:c16="http://schemas.microsoft.com/office/drawing/2014/chart" uri="{C3380CC4-5D6E-409C-BE32-E72D297353CC}">
              <c16:uniqueId val="{0000000A-090A-4C09-8D7D-1898C4FE3430}"/>
            </c:ext>
          </c:extLst>
        </c:ser>
        <c:dLbls>
          <c:showLegendKey val="0"/>
          <c:showVal val="0"/>
          <c:showCatName val="0"/>
          <c:showSerName val="0"/>
          <c:showPercent val="0"/>
          <c:showBubbleSize val="0"/>
        </c:dLbls>
        <c:gapWidth val="100"/>
        <c:overlap val="100"/>
        <c:axId val="591209144"/>
        <c:axId val="591205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0A-4C09-8D7D-1898C4FE3430}"/>
            </c:ext>
          </c:extLst>
        </c:ser>
        <c:dLbls>
          <c:showLegendKey val="0"/>
          <c:showVal val="0"/>
          <c:showCatName val="0"/>
          <c:showSerName val="0"/>
          <c:showPercent val="0"/>
          <c:showBubbleSize val="0"/>
        </c:dLbls>
        <c:marker val="1"/>
        <c:smooth val="0"/>
        <c:axId val="591209144"/>
        <c:axId val="591205616"/>
      </c:lineChart>
      <c:catAx>
        <c:axId val="591209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1205616"/>
        <c:crosses val="autoZero"/>
        <c:auto val="1"/>
        <c:lblAlgn val="ctr"/>
        <c:lblOffset val="100"/>
        <c:tickLblSkip val="1"/>
        <c:tickMarkSkip val="1"/>
        <c:noMultiLvlLbl val="0"/>
      </c:catAx>
      <c:valAx>
        <c:axId val="59120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209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3763</c:v>
                </c:pt>
                <c:pt idx="1">
                  <c:v>3525</c:v>
                </c:pt>
                <c:pt idx="2">
                  <c:v>3417</c:v>
                </c:pt>
              </c:numCache>
            </c:numRef>
          </c:val>
          <c:extLst>
            <c:ext xmlns:c16="http://schemas.microsoft.com/office/drawing/2014/chart" uri="{C3380CC4-5D6E-409C-BE32-E72D297353CC}">
              <c16:uniqueId val="{00000000-42A0-4FB9-A93E-0F3DAE8847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2300</c:v>
                </c:pt>
                <c:pt idx="1">
                  <c:v>2322</c:v>
                </c:pt>
                <c:pt idx="2">
                  <c:v>1470</c:v>
                </c:pt>
              </c:numCache>
            </c:numRef>
          </c:val>
          <c:extLst>
            <c:ext xmlns:c16="http://schemas.microsoft.com/office/drawing/2014/chart" uri="{C3380CC4-5D6E-409C-BE32-E72D297353CC}">
              <c16:uniqueId val="{00000001-42A0-4FB9-A93E-0F3DAE8847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8252</c:v>
                </c:pt>
                <c:pt idx="1">
                  <c:v>8961</c:v>
                </c:pt>
                <c:pt idx="2">
                  <c:v>9350</c:v>
                </c:pt>
              </c:numCache>
            </c:numRef>
          </c:val>
          <c:extLst>
            <c:ext xmlns:c16="http://schemas.microsoft.com/office/drawing/2014/chart" uri="{C3380CC4-5D6E-409C-BE32-E72D297353CC}">
              <c16:uniqueId val="{00000002-42A0-4FB9-A93E-0F3DAE8847EB}"/>
            </c:ext>
          </c:extLst>
        </c:ser>
        <c:dLbls>
          <c:showLegendKey val="0"/>
          <c:showVal val="0"/>
          <c:showCatName val="0"/>
          <c:showSerName val="0"/>
          <c:showPercent val="0"/>
          <c:showBubbleSize val="0"/>
        </c:dLbls>
        <c:gapWidth val="120"/>
        <c:overlap val="100"/>
        <c:axId val="658733408"/>
        <c:axId val="658731056"/>
      </c:barChart>
      <c:catAx>
        <c:axId val="65873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8731056"/>
        <c:crosses val="autoZero"/>
        <c:auto val="1"/>
        <c:lblAlgn val="ctr"/>
        <c:lblOffset val="100"/>
        <c:tickLblSkip val="1"/>
        <c:tickMarkSkip val="1"/>
        <c:noMultiLvlLbl val="0"/>
      </c:catAx>
      <c:valAx>
        <c:axId val="658731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873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{92730779-0248-417D-8A84-55E7C49FEFA2}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3C0-4F6D-BFCE-62C6B06FF1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{3280D34B-0FB9-49AC-BBF1-41F9D18057D9}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C0-4F6D-BFCE-62C6B06FF1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{87B5E53F-1790-4F57-8991-3E6DC072BE80}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C0-4F6D-BFCE-62C6B06FF1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{52652114-026E-4A46-AEBC-2C8B189F7D99}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C0-4F6D-BFCE-62C6B06FF1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{40FEBE71-83E6-4F1C-BE2F-6C9FBEFFA56C}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C0-4F6D-BFCE-62C6B06FF1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{B30F247E-58C2-4F3C-B68D-70B1C7FF6FB3}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3C0-4F6D-BFCE-62C6B06FF1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{65B2C89A-1DDC-44B2-B264-EB0925CB5426}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3C0-4F6D-BFCE-62C6B06FF16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{6EFE3CD1-1964-4FE5-B03F-CDB1CC599F16}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3C0-4F6D-BFCE-62C6B06FF16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{AF396CCB-B791-4B0D-9D31-39B842893946}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3C0-4F6D-BFCE-62C6B06FF1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65.2</c:v>
                </c:pt>
                <c:pt idx="16">
                  <c:v>66.8</c:v>
                </c:pt>
                <c:pt idx="24">
                  <c:v>67.7</c:v>
                </c:pt>
                <c:pt idx="32">
                  <c:v>68.5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C0-4F6D-BFCE-62C6B06FF1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{6939E33C-A5AF-4829-9CB0-232CA393DCD2}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3C0-4F6D-BFCE-62C6B06FF1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{3BF8B0BD-EC3C-49DB-8652-069DC3050A9E}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C0-4F6D-BFCE-62C6B06FF1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{1B3D3D02-0921-4E7E-B0DC-51C69DD220FF}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C0-4F6D-BFCE-62C6B06FF1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{468E3A61-E1E7-4E6B-B0A9-38CBF8F5A641}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C0-4F6D-BFCE-62C6B06FF1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{6E34B074-193D-4A69-A622-FC79D5968A6D}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C0-4F6D-BFCE-62C6B06FF16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{4844C9C8-4FB1-4A9B-8C87-F4B6B9E8AF66}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3C0-4F6D-BFCE-62C6B06FF16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{D6D8367A-9052-4AD1-B1D5-3144290F3A68}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3C0-4F6D-BFCE-62C6B06FF16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{B8599142-CD41-4D72-9DAA-7540672C08A5}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3C0-4F6D-BFCE-62C6B06FF16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{C86F20D8-8DD1-44F0-A73B-80770E889FD6}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3C0-4F6D-BFCE-62C6B06FF1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93C0-4F6D-BFCE-62C6B06FF165}"/>
            </c:ext>
          </c:extLst>
        </c:ser>
        <c:dLbls>
          <c:showLegendKey val="0"/>
          <c:showVal val="1"/>
          <c:showCatName val="0"/>
          <c:showSerName val="0"/>
          <c:showPercent val="0"/>
          <c:showBubbleSize val="0"/>
        </c:dLbls>
        <c:axId val="46179840"/>
        <c:axId val="46181760"/>
      </c:scatterChart>
      <c:valAx>
        <c:axId val="46179840"/>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{DF5EB07D-4EE8-4340-9494-76811B6CE706}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98-4D47-A60A-C987281EFE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{FF252C3C-4210-49C1-80B1-857852E55E27}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8-4D47-A60A-C987281EFE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{7BDE9D94-71FC-4DA2-B3CC-778DD6C94C22}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8-4D47-A60A-C987281EFE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{C6945981-26E6-48AA-B774-9EC9F1C90A25}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8-4D47-A60A-C987281EFE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{F7E9419B-B3A5-49F0-B5CA-146E1D455078}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8-4D47-A60A-C987281EFE2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{5A0345A5-5EAD-4612-88DC-1598421E8F68}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98-4D47-A60A-C987281EFE2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{FC0C5625-2277-4175-A8DB-31BCDD4C45C5}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98-4D47-A60A-C987281EFE2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{AF556980-0C4D-46E5-AB50-1289C23FE6D9}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98-4D47-A60A-C987281EFE2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{92EB1FE9-8200-465D-9C0F-290178C235D8}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98-4D47-A60A-C987281EFE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9.5</c:v>
                </c:pt>
                <c:pt idx="16">
                  <c:v>8.5</c:v>
                </c:pt>
                <c:pt idx="24">
                  <c:v>7.4</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98-4D47-A60A-C987281EFE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{4EACC295-279E-4276-A63A-DFAB1CDE2EEA}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98-4D47-A60A-C987281EFE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{B5AB8E37-9B39-4454-BF59-1430CAE5BA98}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8-4D47-A60A-C987281EFE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{758DE49A-B35E-47FE-AE99-25C05C636D51}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8-4D47-A60A-C987281EFE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{E2F042A3-5D59-4D60-A50C-AF160E69184C}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8-4D47-A60A-C987281EFE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{2605DE49-1B72-4212-8530-44E47ECD9187}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8-4D47-A60A-C987281EFE2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{E7BE945B-5C96-4B17-86D2-FCD4BE3062BD}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98-4D47-A60A-C987281EFE2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{F49AD24F-F59D-4EE5-80BA-AFFB65779372}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98-4D47-A60A-C987281EFE2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{6DD34D0C-8EDF-47E1-886E-492C6E76085B}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98-4D47-A60A-C987281EFE2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{A8C9CDD6-C42C-4246-9B2D-1E33F3024F74}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98-4D47-A60A-C987281EFE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5D98-4D47-A60A-C987281EFE25}"/>
            </c:ext>
          </c:extLst>
        </c:ser>
        <c:dLbls>
          <c:showLegendKey val="0"/>
          <c:showVal val="1"/>
          <c:showCatName val="0"/>
          <c:showSerName val="0"/>
          <c:showPercent val="0"/>
          <c:showBubbleSize val="0"/>
        </c:dLbls>
        <c:axId val="84219776"/>
        <c:axId val="84234240"/>
      </c:scatterChart>
      <c:valAx>
        <c:axId val="84219776"/>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latin typeface="ＭＳ ゴシック" panose="020B0609070205080204" pitchFamily="49" charset="-128"/>
              <a:ea typeface="ＭＳ ゴシック" panose="020B0609070205080204" pitchFamily="49" charset="-128"/>
            </a:rPr>
            <a:t>　前年度と比較して、元利償還金はプラス</a:t>
          </a:r>
          <a:r>
            <a:rPr lang="en-US" altLang="ja-JP" sz="1400">
              <a:effectLst/>
              <a:latin typeface="ＭＳ ゴシック" panose="020B0609070205080204" pitchFamily="49" charset="-128"/>
              <a:ea typeface="ＭＳ ゴシック" panose="020B0609070205080204" pitchFamily="49" charset="-128"/>
            </a:rPr>
            <a:t>7</a:t>
          </a:r>
          <a:r>
            <a:rPr lang="ja-JP" altLang="en-US" sz="1400">
              <a:effectLst/>
              <a:latin typeface="ＭＳ ゴシック" panose="020B0609070205080204" pitchFamily="49" charset="-128"/>
              <a:ea typeface="ＭＳ ゴシック" panose="020B0609070205080204" pitchFamily="49" charset="-128"/>
            </a:rPr>
            <a:t>百万円となったが、公営企業の元利償還金に対する繰入金がマイナス</a:t>
          </a:r>
          <a:r>
            <a:rPr lang="en-US" altLang="ja-JP" sz="1400">
              <a:effectLst/>
              <a:latin typeface="ＭＳ ゴシック" panose="020B0609070205080204" pitchFamily="49" charset="-128"/>
              <a:ea typeface="ＭＳ ゴシック" panose="020B0609070205080204" pitchFamily="49" charset="-128"/>
            </a:rPr>
            <a:t>186</a:t>
          </a:r>
          <a:r>
            <a:rPr lang="ja-JP" altLang="en-US" sz="1400">
              <a:effectLst/>
              <a:latin typeface="ＭＳ ゴシック" panose="020B0609070205080204" pitchFamily="49" charset="-128"/>
              <a:ea typeface="ＭＳ ゴシック" panose="020B0609070205080204" pitchFamily="49" charset="-128"/>
            </a:rPr>
            <a:t>百万円、算入公債費がプラス</a:t>
          </a:r>
          <a:r>
            <a:rPr lang="en-US" altLang="ja-JP" sz="1400">
              <a:effectLst/>
              <a:latin typeface="ＭＳ ゴシック" panose="020B0609070205080204" pitchFamily="49" charset="-128"/>
              <a:ea typeface="ＭＳ ゴシック" panose="020B0609070205080204" pitchFamily="49" charset="-128"/>
            </a:rPr>
            <a:t>133</a:t>
          </a:r>
          <a:r>
            <a:rPr lang="ja-JP" altLang="en-US" sz="1400">
              <a:effectLst/>
              <a:latin typeface="ＭＳ ゴシック" panose="020B0609070205080204" pitchFamily="49" charset="-128"/>
              <a:ea typeface="ＭＳ ゴシック" panose="020B0609070205080204" pitchFamily="49" charset="-128"/>
            </a:rPr>
            <a:t>百万円となったことにより、実質公債費比率の分子はマイナス</a:t>
          </a:r>
          <a:r>
            <a:rPr lang="en-US" altLang="ja-JP" sz="1400">
              <a:effectLst/>
              <a:latin typeface="ＭＳ ゴシック" panose="020B0609070205080204" pitchFamily="49" charset="-128"/>
              <a:ea typeface="ＭＳ ゴシック" panose="020B0609070205080204" pitchFamily="49" charset="-128"/>
            </a:rPr>
            <a:t>312</a:t>
          </a:r>
          <a:r>
            <a:rPr lang="ja-JP" altLang="en-US" sz="1400">
              <a:effectLst/>
              <a:latin typeface="ＭＳ ゴシック" panose="020B0609070205080204" pitchFamily="49" charset="-128"/>
              <a:ea typeface="ＭＳ ゴシック" panose="020B0609070205080204" pitchFamily="49" charset="-128"/>
            </a:rPr>
            <a:t>百万円となっている。</a:t>
          </a:r>
          <a:br>
            <a:rPr lang="ja-JP" altLang="en-US" sz="1400">
              <a:effectLst/>
              <a:latin typeface="ＭＳ ゴシック" panose="020B0609070205080204" pitchFamily="49" charset="-128"/>
              <a:ea typeface="ＭＳ ゴシック" panose="020B0609070205080204" pitchFamily="49" charset="-128"/>
            </a:rPr>
          </a:br>
          <a:r>
            <a:rPr lang="ja-JP" altLang="en-US" sz="1400">
              <a:effectLst/>
              <a:latin typeface="ＭＳ ゴシック" panose="020B0609070205080204" pitchFamily="49" charset="-128"/>
              <a:ea typeface="ＭＳ ゴシック" panose="020B0609070205080204" pitchFamily="49" charset="-128"/>
            </a:rPr>
            <a:t>　実質公債費比率は</a:t>
          </a:r>
          <a:r>
            <a:rPr lang="en-US" altLang="ja-JP" sz="1400">
              <a:effectLst/>
              <a:latin typeface="ＭＳ ゴシック" panose="020B0609070205080204" pitchFamily="49" charset="-128"/>
              <a:ea typeface="ＭＳ ゴシック" panose="020B0609070205080204" pitchFamily="49" charset="-128"/>
            </a:rPr>
            <a:t>3</a:t>
          </a:r>
          <a:r>
            <a:rPr lang="ja-JP" altLang="en-US" sz="1400">
              <a:effectLst/>
              <a:latin typeface="ＭＳ ゴシック" panose="020B0609070205080204" pitchFamily="49" charset="-128"/>
              <a:ea typeface="ＭＳ ゴシック" panose="020B0609070205080204" pitchFamily="49" charset="-128"/>
            </a:rPr>
            <a:t>カ年平均で</a:t>
          </a:r>
          <a:r>
            <a:rPr lang="en-US" altLang="ja-JP" sz="1400">
              <a:effectLst/>
              <a:latin typeface="ＭＳ ゴシック" panose="020B0609070205080204" pitchFamily="49" charset="-128"/>
              <a:ea typeface="ＭＳ ゴシック" panose="020B0609070205080204" pitchFamily="49" charset="-128"/>
            </a:rPr>
            <a:t>5.4</a:t>
          </a:r>
          <a:r>
            <a:rPr lang="ja-JP" altLang="en-US" sz="1400">
              <a:effectLst/>
              <a:latin typeface="ＭＳ ゴシック" panose="020B0609070205080204" pitchFamily="49" charset="-128"/>
              <a:ea typeface="ＭＳ ゴシック" panose="020B0609070205080204" pitchFamily="49" charset="-128"/>
            </a:rPr>
            <a:t>％となり、前年度と比べ</a:t>
          </a:r>
          <a:r>
            <a:rPr lang="en-US" altLang="ja-JP" sz="1400">
              <a:effectLst/>
              <a:latin typeface="ＭＳ ゴシック" panose="020B0609070205080204" pitchFamily="49" charset="-128"/>
              <a:ea typeface="ＭＳ ゴシック" panose="020B0609070205080204" pitchFamily="49" charset="-128"/>
            </a:rPr>
            <a:t>2.0</a:t>
          </a:r>
          <a:r>
            <a:rPr lang="ja-JP" altLang="en-US" sz="1400">
              <a:effectLst/>
              <a:latin typeface="ＭＳ ゴシック" panose="020B0609070205080204" pitchFamily="49" charset="-128"/>
              <a:ea typeface="ＭＳ ゴシック" panose="020B0609070205080204" pitchFamily="49" charset="-128"/>
            </a:rPr>
            <a:t>ポイント改善している。</a:t>
          </a:r>
          <a:br>
            <a:rPr lang="ja-JP" altLang="en-US" sz="1400">
              <a:effectLst/>
              <a:latin typeface="ＭＳ ゴシック" panose="020B0609070205080204" pitchFamily="49" charset="-128"/>
              <a:ea typeface="ＭＳ ゴシック" panose="020B0609070205080204" pitchFamily="49" charset="-128"/>
            </a:rPr>
          </a:br>
          <a:r>
            <a:rPr lang="ja-JP" altLang="en-US" sz="1400">
              <a:effectLst/>
              <a:latin typeface="ＭＳ ゴシック" panose="020B0609070205080204" pitchFamily="49" charset="-128"/>
              <a:ea typeface="ＭＳ ゴシック" panose="020B0609070205080204" pitchFamily="49" charset="-128"/>
            </a:rPr>
            <a:t>　今後、広域ごみ処理場建設事業や老朽化した施設の改修等に対する財源として地方債の発行が予定されていることから、実質公債費比率の上昇が予想される。</a:t>
          </a:r>
          <a:r>
            <a:rPr lang="ja-JP" altLang="en-US" sz="1400">
              <a:effectLst/>
            </a:rPr>
            <a:t/>
          </a:r>
          <a:br>
            <a:rPr lang="ja-JP" altLang="en-US" sz="1400">
              <a:effectLst/>
            </a:rPr>
          </a:b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年度より充当可能財源が将来負担額を上回っているため、比率無しとなっている。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は順調に減少傾向にあるが、今後、公共施設（小中学校施設、道路・橋梁・トンネル、社会体育・教育施設等）の長寿命化や広域ごみ処理場建設事業等の必要不可欠な大型事業が予定されており、予断を許さ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繰上返済の実施に伴い減債基金を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を確保するため財政調整基金を一定程度確保しながら、老朽化した施設の更新や除却に対応するための公共施設整備基金、ＣＡＴＶ施設整備事業や広域ごみ処理場建設事業等の大型事業を実施したことによる地方債の償還に備えるための減債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・ふるさと応援基金：贈られたふるさと応援寄附金を活力あるまちづくりの施策を推進するために活用する。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・公共施設整備基金：公共施設等の整備、改修、更新及び除却に要する経費に活用する。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・地域福祉基金：長期的な展望に立って地域福祉の充実化を図るため積み立てた基金の運用益を活用する。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・ふるさと応援基金：ふるさと応援寄附金の積み立て等により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百万円の増、保育料の軽減等の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事業の経費に充当したため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・地域振興基金：運用益の積み立て等により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・公共施設整備基金：運用益の積み立て等により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百万円の増、地域住宅支援交付金事業（公営住宅改修）に充当したため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・地域福祉基金：積立金の運用益を事業に活用する果実運用型の基金のため増減なし。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・過疎地域自立促進基金：運用益の積立てを実施。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・ふるさと応援基金：贈られた寄附金は必要経費を除いた全額を積立てながら、「子育て」や「定住」等の施策の経費に取り崩していく。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・地域振興基金：市民の連帯の強化及び地域振興等の事業のため必要な額を積み立てる。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・公共施設整備基金：公共施設管理計画に基づく施設整備に対応するため必要な額を積み立てる。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・地域福祉基金：今後も地域福祉の向上のため現状を維持していく。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・過疎地域自立促進基金：過疎地域自立促進計画に基づく事業に対応するため必要な額を積み立てる。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百万円を積み立てたことによる増と、繰上償還により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地方債償還及び繰上償還の財源として積立てている。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27,163
26,847
318.10
28,742,765
27,430,879
572,088
11,988,859
19,421,691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当市が保有する有形固定資産の老朽化が進み、減価償却率が上昇している状況。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改訂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した公共施設総合管理計画において、今後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年間で公共施設の延べ床面積総数を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％縮減するという目標を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掲げている。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令和元年度末に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公共施設個別管理計画を策定し、施設ごとに今後の方針を定めている。老朽化した有形固定資産の状態や活用状況を踏まえ、長寿命化や複合化、除却等の対策を計画的に進めていく。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12717</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927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17018</xdr:rowOff>
    </xdr:from>
    <xdr:to>
      <xdr:col>19</xdr:col>
      <xdr:colOff>187325</xdr:colOff>
      <xdr:row>30</xdr:row>
      <xdr:rowOff>118618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67818</xdr:rowOff>
    </xdr:from>
    <xdr:to>
      <xdr:col>23</xdr:col>
      <xdr:colOff>85725</xdr:colOff>
      <xdr:row>30</xdr:row>
      <xdr:rowOff>85090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982843"/>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67818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96341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134493</xdr:rowOff>
    </xdr:from>
    <xdr:to>
      <xdr:col>11</xdr:col>
      <xdr:colOff>187325</xdr:colOff>
      <xdr:row>30</xdr:row>
      <xdr:rowOff>64643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13843</xdr:rowOff>
    </xdr:from>
    <xdr:to>
      <xdr:col>15</xdr:col>
      <xdr:colOff>136525</xdr:colOff>
      <xdr:row>30</xdr:row>
      <xdr:rowOff>48387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92886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102108</xdr:rowOff>
    </xdr:from>
    <xdr:to>
      <xdr:col>7</xdr:col>
      <xdr:colOff>187325</xdr:colOff>
      <xdr:row>30</xdr:row>
      <xdr:rowOff>32258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152908</xdr:rowOff>
    </xdr:from>
    <xdr:to>
      <xdr:col>11</xdr:col>
      <xdr:colOff>136525</xdr:colOff>
      <xdr:row>30</xdr:row>
      <xdr:rowOff>13843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8964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109745</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02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90314</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00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55770</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23385</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債務償還比率については、当市は類似団体と比較して低い水準ではあるが、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今後、広域ごみ処理場の建設、ケーブルテレビ施設整備、老朽化した公共施設（特に、学校、道路・橋梁・トンネル等）の更新（長寿命化）等に伴う大規模な起債の発行により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、地方債残高の増加が見込まれており、上昇していく見通しとなっている。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00000000-0008-0000-0000-00008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9" name="債務償還比率最小値テキスト">
          <a:extLst>
            <a:ext uri="{FF2B5EF4-FFF2-40B4-BE49-F238E27FC236}">
              <a16:creationId xmlns:a16="http://schemas.microsoft.com/office/drawing/2014/main" id="{00000000-0008-0000-0000-00008B000000}"/>
            </a:ext>
          </a:extLst>
        </xdr:cNvPr>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41" name="債務償還比率最大値テキスト">
          <a:extLst>
            <a:ext uri="{FF2B5EF4-FFF2-40B4-BE49-F238E27FC236}">
              <a16:creationId xmlns:a16="http://schemas.microsoft.com/office/drawing/2014/main" id="{00000000-0008-0000-0000-00008D000000}"/>
            </a:ext>
          </a:extLst>
        </xdr:cNvPr>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3" name="債務償還比率平均値テキスト">
          <a:extLst>
            <a:ext uri="{FF2B5EF4-FFF2-40B4-BE49-F238E27FC236}">
              <a16:creationId xmlns:a16="http://schemas.microsoft.com/office/drawing/2014/main" id="{00000000-0008-0000-0000-00008F000000}"/>
            </a:ext>
          </a:extLst>
        </xdr:cNvPr>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147102</xdr:rowOff>
    </xdr:from>
    <xdr:to>
      <xdr:col>76</xdr:col>
      <xdr:colOff>73025</xdr:colOff>
      <xdr:row>29</xdr:row>
      <xdr:rowOff>77252</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4744700" y="57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169979</xdr:rowOff>
    </xdr:from>
    <xdr:ext cx="469744" cy="259045"/>
    <xdr:sp macro="" textlink="">
      <xdr:nvSpPr>
        <xdr:cNvPr id="155" name="債務償還比率該当値テキスト">
          <a:extLst>
            <a:ext uri="{FF2B5EF4-FFF2-40B4-BE49-F238E27FC236}">
              <a16:creationId xmlns:a16="http://schemas.microsoft.com/office/drawing/2014/main" id="{00000000-0008-0000-0000-00009B000000}"/>
            </a:ext>
          </a:extLst>
        </xdr:cNvPr>
        <xdr:cNvSpPr txBox="1"/>
      </xdr:nvSpPr>
      <xdr:spPr>
        <a:xfrm>
          <a:off x="14846300" y="557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141705</xdr:rowOff>
    </xdr:from>
    <xdr:to>
      <xdr:col>72</xdr:col>
      <xdr:colOff>123825</xdr:colOff>
      <xdr:row>29</xdr:row>
      <xdr:rowOff>71855</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4033500" y="57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21055</xdr:rowOff>
    </xdr:from>
    <xdr:to>
      <xdr:col>76</xdr:col>
      <xdr:colOff>22225</xdr:colOff>
      <xdr:row>29</xdr:row>
      <xdr:rowOff>26452</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4084300" y="5764630"/>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88501</xdr:rowOff>
    </xdr:from>
    <xdr:to>
      <xdr:col>68</xdr:col>
      <xdr:colOff>123825</xdr:colOff>
      <xdr:row>29</xdr:row>
      <xdr:rowOff>18651</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3271500" y="56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139301</xdr:rowOff>
    </xdr:from>
    <xdr:to>
      <xdr:col>72</xdr:col>
      <xdr:colOff>73025</xdr:colOff>
      <xdr:row>29</xdr:row>
      <xdr:rowOff>21055</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3322300" y="5711426"/>
          <a:ext cx="762000" cy="5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51181</xdr:rowOff>
    </xdr:from>
    <xdr:to>
      <xdr:col>64</xdr:col>
      <xdr:colOff>123825</xdr:colOff>
      <xdr:row>28</xdr:row>
      <xdr:rowOff>152781</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2509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101981</xdr:rowOff>
    </xdr:from>
    <xdr:to>
      <xdr:col>68</xdr:col>
      <xdr:colOff>73025</xdr:colOff>
      <xdr:row>28</xdr:row>
      <xdr:rowOff>139301</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12560300" y="5674106"/>
          <a:ext cx="762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116876</xdr:rowOff>
    </xdr:from>
    <xdr:to>
      <xdr:col>60</xdr:col>
      <xdr:colOff>123825</xdr:colOff>
      <xdr:row>29</xdr:row>
      <xdr:rowOff>47026</xdr:rowOff>
    </xdr:to>
    <xdr:sp macro="" textlink="">
      <xdr:nvSpPr>
        <xdr:cNvPr id="162" name="楕円 161">
          <a:extLst>
            <a:ext uri="{FF2B5EF4-FFF2-40B4-BE49-F238E27FC236}">
              <a16:creationId xmlns:a16="http://schemas.microsoft.com/office/drawing/2014/main" id="{00000000-0008-0000-0000-0000A2000000}"/>
            </a:ext>
          </a:extLst>
        </xdr:cNvPr>
        <xdr:cNvSpPr/>
      </xdr:nvSpPr>
      <xdr:spPr>
        <a:xfrm>
          <a:off x="11747500" y="56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101981</xdr:rowOff>
    </xdr:from>
    <xdr:to>
      <xdr:col>64</xdr:col>
      <xdr:colOff>73025</xdr:colOff>
      <xdr:row>28</xdr:row>
      <xdr:rowOff>167676</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flipV="1">
          <a:off x="11798300" y="5674106"/>
          <a:ext cx="762000" cy="6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4" name="n_1aveValue債務償還比率">
          <a:extLst>
            <a:ext uri="{FF2B5EF4-FFF2-40B4-BE49-F238E27FC236}">
              <a16:creationId xmlns:a16="http://schemas.microsoft.com/office/drawing/2014/main" id="{00000000-0008-0000-0000-0000A4000000}"/>
            </a:ext>
          </a:extLst>
        </xdr:cNvPr>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5" name="n_2aveValue債務償還比率">
          <a:extLst>
            <a:ext uri="{FF2B5EF4-FFF2-40B4-BE49-F238E27FC236}">
              <a16:creationId xmlns:a16="http://schemas.microsoft.com/office/drawing/2014/main" id="{00000000-0008-0000-0000-0000A5000000}"/>
            </a:ext>
          </a:extLst>
        </xdr:cNvPr>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6" name="n_3aveValue債務償還比率">
          <a:extLst>
            <a:ext uri="{FF2B5EF4-FFF2-40B4-BE49-F238E27FC236}">
              <a16:creationId xmlns:a16="http://schemas.microsoft.com/office/drawing/2014/main" id="{00000000-0008-0000-0000-0000A6000000}"/>
            </a:ext>
          </a:extLst>
        </xdr:cNvPr>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7" name="n_4aveValue債務償還比率">
          <a:extLst>
            <a:ext uri="{FF2B5EF4-FFF2-40B4-BE49-F238E27FC236}">
              <a16:creationId xmlns:a16="http://schemas.microsoft.com/office/drawing/2014/main" id="{00000000-0008-0000-0000-0000A7000000}"/>
            </a:ext>
          </a:extLst>
        </xdr:cNvPr>
        <xdr:cNvSpPr txBox="1"/>
      </xdr:nvSpPr>
      <xdr:spPr>
        <a:xfrm>
          <a:off x="11563427" y="58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88382</xdr:rowOff>
    </xdr:from>
    <xdr:ext cx="469744" cy="259045"/>
    <xdr:sp macro="" textlink="">
      <xdr:nvSpPr>
        <xdr:cNvPr id="168" name="n_1mainValue債務償還比率">
          <a:extLst>
            <a:ext uri="{FF2B5EF4-FFF2-40B4-BE49-F238E27FC236}">
              <a16:creationId xmlns:a16="http://schemas.microsoft.com/office/drawing/2014/main" id="{00000000-0008-0000-0000-0000A8000000}"/>
            </a:ext>
          </a:extLst>
        </xdr:cNvPr>
        <xdr:cNvSpPr txBox="1"/>
      </xdr:nvSpPr>
      <xdr:spPr>
        <a:xfrm>
          <a:off x="13836727" y="54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35178</xdr:rowOff>
    </xdr:from>
    <xdr:ext cx="469744" cy="259045"/>
    <xdr:sp macro="" textlink="">
      <xdr:nvSpPr>
        <xdr:cNvPr id="169" name="n_2mainValue債務償還比率">
          <a:extLst>
            <a:ext uri="{FF2B5EF4-FFF2-40B4-BE49-F238E27FC236}">
              <a16:creationId xmlns:a16="http://schemas.microsoft.com/office/drawing/2014/main" id="{00000000-0008-0000-0000-0000A9000000}"/>
            </a:ext>
          </a:extLst>
        </xdr:cNvPr>
        <xdr:cNvSpPr txBox="1"/>
      </xdr:nvSpPr>
      <xdr:spPr>
        <a:xfrm>
          <a:off x="13087427" y="543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169308</xdr:rowOff>
    </xdr:from>
    <xdr:ext cx="469744" cy="259045"/>
    <xdr:sp macro="" textlink="">
      <xdr:nvSpPr>
        <xdr:cNvPr id="170" name="n_3mainValue債務償還比率">
          <a:extLst>
            <a:ext uri="{FF2B5EF4-FFF2-40B4-BE49-F238E27FC236}">
              <a16:creationId xmlns:a16="http://schemas.microsoft.com/office/drawing/2014/main" id="{00000000-0008-0000-0000-0000AA000000}"/>
            </a:ext>
          </a:extLst>
        </xdr:cNvPr>
        <xdr:cNvSpPr txBox="1"/>
      </xdr:nvSpPr>
      <xdr:spPr>
        <a:xfrm>
          <a:off x="12325427"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63553</xdr:rowOff>
    </xdr:from>
    <xdr:ext cx="469744" cy="259045"/>
    <xdr:sp macro="" textlink="">
      <xdr:nvSpPr>
        <xdr:cNvPr id="171" name="n_4mainValue債務償還比率">
          <a:extLst>
            <a:ext uri="{FF2B5EF4-FFF2-40B4-BE49-F238E27FC236}">
              <a16:creationId xmlns:a16="http://schemas.microsoft.com/office/drawing/2014/main" id="{00000000-0008-0000-0000-0000AB000000}"/>
            </a:ext>
          </a:extLst>
        </xdr:cNvPr>
        <xdr:cNvSpPr txBox="1"/>
      </xdr:nvSpPr>
      <xdr:spPr>
        <a:xfrm>
          <a:off x="11563427" y="546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27,163
26,847
318.10
28,742,765
27,430,879
572,088
11,988,859
19,421,691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88265</xdr:rowOff>
    </xdr:from>
    <xdr:to>
      <xdr:col>24</xdr:col>
      <xdr:colOff>114300</xdr:colOff>
      <xdr:row>39</xdr:row>
      <xdr:rowOff>18415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66692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139065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217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106680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91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76200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76200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22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145072</xdr:rowOff>
    </xdr:from>
    <xdr:to>
      <xdr:col>55</xdr:col>
      <xdr:colOff>50800</xdr:colOff>
      <xdr:row>35</xdr:row>
      <xdr:rowOff>75222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59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167949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58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167818</xdr:rowOff>
    </xdr:from>
    <xdr:to>
      <xdr:col>50</xdr:col>
      <xdr:colOff>165100</xdr:colOff>
      <xdr:row>35</xdr:row>
      <xdr:rowOff>97968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59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24422</xdr:rowOff>
    </xdr:from>
    <xdr:to>
      <xdr:col>55</xdr:col>
      <xdr:colOff>0</xdr:colOff>
      <xdr:row>35</xdr:row>
      <xdr:rowOff>47168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025172"/>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17266</xdr:rowOff>
    </xdr:from>
    <xdr:to>
      <xdr:col>46</xdr:col>
      <xdr:colOff>38100</xdr:colOff>
      <xdr:row>35</xdr:row>
      <xdr:rowOff>118866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0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47168</xdr:rowOff>
    </xdr:from>
    <xdr:to>
      <xdr:col>50</xdr:col>
      <xdr:colOff>114300</xdr:colOff>
      <xdr:row>35</xdr:row>
      <xdr:rowOff>68066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047918"/>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40068</xdr:rowOff>
    </xdr:from>
    <xdr:to>
      <xdr:col>41</xdr:col>
      <xdr:colOff>101600</xdr:colOff>
      <xdr:row>35</xdr:row>
      <xdr:rowOff>141668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0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68066</xdr:rowOff>
    </xdr:from>
    <xdr:to>
      <xdr:col>45</xdr:col>
      <xdr:colOff>177800</xdr:colOff>
      <xdr:row>35</xdr:row>
      <xdr:rowOff>90868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068816"/>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76092</xdr:rowOff>
    </xdr:from>
    <xdr:to>
      <xdr:col>36</xdr:col>
      <xdr:colOff>165100</xdr:colOff>
      <xdr:row>36</xdr:row>
      <xdr:rowOff>6242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90868</xdr:rowOff>
    </xdr:from>
    <xdr:to>
      <xdr:col>41</xdr:col>
      <xdr:colOff>50800</xdr:colOff>
      <xdr:row>35</xdr:row>
      <xdr:rowOff>126892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091618"/>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114495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57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135393</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579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158195</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58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22769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58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73297</xdr:rowOff>
    </xdr:from>
    <xdr:to>
      <xdr:col>24</xdr:col>
      <xdr:colOff>114300</xdr:colOff>
      <xdr:row>63</xdr:row>
      <xdr:rowOff>3447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51724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124097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442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53703</xdr:rowOff>
    </xdr:from>
    <xdr:to>
      <xdr:col>15</xdr:col>
      <xdr:colOff>101600</xdr:colOff>
      <xdr:row>62</xdr:row>
      <xdr:rowOff>155303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104503</xdr:rowOff>
    </xdr:from>
    <xdr:to>
      <xdr:col>19</xdr:col>
      <xdr:colOff>177800</xdr:colOff>
      <xdr:row>62</xdr:row>
      <xdr:rowOff>114300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7344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53703</xdr:rowOff>
    </xdr:from>
    <xdr:to>
      <xdr:col>10</xdr:col>
      <xdr:colOff>165100</xdr:colOff>
      <xdr:row>62</xdr:row>
      <xdr:rowOff>155303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104503</xdr:rowOff>
    </xdr:from>
    <xdr:to>
      <xdr:col>15</xdr:col>
      <xdr:colOff>50800</xdr:colOff>
      <xdr:row>62</xdr:row>
      <xdr:rowOff>104503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7344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27577</xdr:rowOff>
    </xdr:from>
    <xdr:to>
      <xdr:col>6</xdr:col>
      <xdr:colOff>38100</xdr:colOff>
      <xdr:row>62</xdr:row>
      <xdr:rowOff>129177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78377</xdr:rowOff>
    </xdr:from>
    <xdr:to>
      <xdr:col>10</xdr:col>
      <xdr:colOff>114300</xdr:colOff>
      <xdr:row>62</xdr:row>
      <xdr:rowOff>104503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708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146430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146430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120304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147391</xdr:rowOff>
    </xdr:from>
    <xdr:to>
      <xdr:col>55</xdr:col>
      <xdr:colOff>50800</xdr:colOff>
      <xdr:row>58</xdr:row>
      <xdr:rowOff>77541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99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170268</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9771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168807</xdr:rowOff>
    </xdr:from>
    <xdr:to>
      <xdr:col>50</xdr:col>
      <xdr:colOff>165100</xdr:colOff>
      <xdr:row>58</xdr:row>
      <xdr:rowOff>98957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99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26741</xdr:rowOff>
    </xdr:from>
    <xdr:to>
      <xdr:col>55</xdr:col>
      <xdr:colOff>0</xdr:colOff>
      <xdr:row>58</xdr:row>
      <xdr:rowOff>48157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9970841"/>
          <a:ext cx="8382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18393</xdr:rowOff>
    </xdr:from>
    <xdr:to>
      <xdr:col>46</xdr:col>
      <xdr:colOff>38100</xdr:colOff>
      <xdr:row>58</xdr:row>
      <xdr:rowOff>119993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9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48157</xdr:rowOff>
    </xdr:from>
    <xdr:to>
      <xdr:col>50</xdr:col>
      <xdr:colOff>114300</xdr:colOff>
      <xdr:row>58</xdr:row>
      <xdr:rowOff>69193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999225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37092</xdr:rowOff>
    </xdr:from>
    <xdr:to>
      <xdr:col>41</xdr:col>
      <xdr:colOff>101600</xdr:colOff>
      <xdr:row>58</xdr:row>
      <xdr:rowOff>138692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99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69193</xdr:rowOff>
    </xdr:from>
    <xdr:to>
      <xdr:col>45</xdr:col>
      <xdr:colOff>177800</xdr:colOff>
      <xdr:row>58</xdr:row>
      <xdr:rowOff>87892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013293"/>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58099</xdr:rowOff>
    </xdr:from>
    <xdr:to>
      <xdr:col>36</xdr:col>
      <xdr:colOff>165100</xdr:colOff>
      <xdr:row>58</xdr:row>
      <xdr:rowOff>159699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0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87892</xdr:rowOff>
    </xdr:from>
    <xdr:to>
      <xdr:col>41</xdr:col>
      <xdr:colOff>50800</xdr:colOff>
      <xdr:row>58</xdr:row>
      <xdr:rowOff>108899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031992"/>
          <a:ext cx="889000" cy="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115484</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281505" y="9716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136520</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05205" y="9737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155219</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16205" y="9756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4776</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27205" y="9777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83</xdr:row>
      <xdr:rowOff>131445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3579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127636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484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118111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118111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3008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142748</xdr:rowOff>
    </xdr:from>
    <xdr:to>
      <xdr:col>55</xdr:col>
      <xdr:colOff>50800</xdr:colOff>
      <xdr:row>80</xdr:row>
      <xdr:rowOff>72898</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165625</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162407</xdr:rowOff>
    </xdr:from>
    <xdr:to>
      <xdr:col>50</xdr:col>
      <xdr:colOff>165100</xdr:colOff>
      <xdr:row>80</xdr:row>
      <xdr:rowOff>92557</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37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22098</xdr:rowOff>
    </xdr:from>
    <xdr:to>
      <xdr:col>55</xdr:col>
      <xdr:colOff>0</xdr:colOff>
      <xdr:row>80</xdr:row>
      <xdr:rowOff>41757</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3738098"/>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1930</xdr:rowOff>
    </xdr:from>
    <xdr:to>
      <xdr:col>46</xdr:col>
      <xdr:colOff>38100</xdr:colOff>
      <xdr:row>80</xdr:row>
      <xdr:rowOff>103530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41757</xdr:rowOff>
    </xdr:from>
    <xdr:to>
      <xdr:col>50</xdr:col>
      <xdr:colOff>114300</xdr:colOff>
      <xdr:row>80</xdr:row>
      <xdr:rowOff>52730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375775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22047</xdr:rowOff>
    </xdr:from>
    <xdr:to>
      <xdr:col>41</xdr:col>
      <xdr:colOff>101600</xdr:colOff>
      <xdr:row>80</xdr:row>
      <xdr:rowOff>123647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3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52730</xdr:rowOff>
    </xdr:from>
    <xdr:to>
      <xdr:col>45</xdr:col>
      <xdr:colOff>177800</xdr:colOff>
      <xdr:row>80</xdr:row>
      <xdr:rowOff>72847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376873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30735</xdr:rowOff>
    </xdr:from>
    <xdr:to>
      <xdr:col>36</xdr:col>
      <xdr:colOff>165100</xdr:colOff>
      <xdr:row>80</xdr:row>
      <xdr:rowOff>132335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72847</xdr:rowOff>
    </xdr:from>
    <xdr:to>
      <xdr:col>41</xdr:col>
      <xdr:colOff>50800</xdr:colOff>
      <xdr:row>80</xdr:row>
      <xdr:rowOff>81535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378884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109084</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348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120057</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140174</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148862</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1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100-000091010000}"/>
            </a:ext>
          </a:extLst>
        </xdr:cNvPr>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3" name="【港湾・漁港】&#10;有形固定資産減価償却率最大値テキスト">
          <a:extLst>
            <a:ext uri="{FF2B5EF4-FFF2-40B4-BE49-F238E27FC236}">
              <a16:creationId xmlns:a16="http://schemas.microsoft.com/office/drawing/2014/main" id="{00000000-0008-0000-0100-000093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100528</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100-000095010000}"/>
            </a:ext>
          </a:extLst>
        </xdr:cNvPr>
        <xdr:cNvSpPr txBox="1"/>
      </xdr:nvSpPr>
      <xdr:spPr>
        <a:xfrm>
          <a:off x="4673600" y="17588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169092</xdr:rowOff>
    </xdr:from>
    <xdr:to>
      <xdr:col>24</xdr:col>
      <xdr:colOff>114300</xdr:colOff>
      <xdr:row>106</xdr:row>
      <xdr:rowOff>99242</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4584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147519</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00000000-0008-0000-0100-0000A1010000}"/>
            </a:ext>
          </a:extLst>
        </xdr:cNvPr>
        <xdr:cNvSpPr txBox="1"/>
      </xdr:nvSpPr>
      <xdr:spPr>
        <a:xfrm>
          <a:off x="4673600"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152763</xdr:rowOff>
    </xdr:from>
    <xdr:to>
      <xdr:col>20</xdr:col>
      <xdr:colOff>38100</xdr:colOff>
      <xdr:row>106</xdr:row>
      <xdr:rowOff>82913</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3746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32113</xdr:rowOff>
    </xdr:from>
    <xdr:to>
      <xdr:col>24</xdr:col>
      <xdr:colOff>63500</xdr:colOff>
      <xdr:row>106</xdr:row>
      <xdr:rowOff>48442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3797300" y="1820581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136434</xdr:rowOff>
    </xdr:from>
    <xdr:to>
      <xdr:col>15</xdr:col>
      <xdr:colOff>101600</xdr:colOff>
      <xdr:row>106</xdr:row>
      <xdr:rowOff>66584</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2857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15784</xdr:rowOff>
    </xdr:from>
    <xdr:to>
      <xdr:col>19</xdr:col>
      <xdr:colOff>177800</xdr:colOff>
      <xdr:row>106</xdr:row>
      <xdr:rowOff>32113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908300" y="181894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136434</xdr:rowOff>
    </xdr:from>
    <xdr:to>
      <xdr:col>10</xdr:col>
      <xdr:colOff>165100</xdr:colOff>
      <xdr:row>106</xdr:row>
      <xdr:rowOff>66584</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968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xdr:rowOff>
    </xdr:from>
    <xdr:to>
      <xdr:col>15</xdr:col>
      <xdr:colOff>50800</xdr:colOff>
      <xdr:row>106</xdr:row>
      <xdr:rowOff>15784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019300" y="1818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67855</xdr:rowOff>
    </xdr:from>
    <xdr:to>
      <xdr:col>6</xdr:col>
      <xdr:colOff>38100</xdr:colOff>
      <xdr:row>105</xdr:row>
      <xdr:rowOff>169455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079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118655</xdr:rowOff>
    </xdr:from>
    <xdr:to>
      <xdr:col>10</xdr:col>
      <xdr:colOff>114300</xdr:colOff>
      <xdr:row>106</xdr:row>
      <xdr:rowOff>15784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130300" y="1812090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133729</xdr:rowOff>
    </xdr:from>
    <xdr:ext cx="405111" cy="259045"/>
    <xdr:sp macro="" textlink="">
      <xdr:nvSpPr>
        <xdr:cNvPr id="426" name="n_1aveValue【港湾・漁港】&#10;有形固定資産減価償却率">
          <a:extLst>
            <a:ext uri="{FF2B5EF4-FFF2-40B4-BE49-F238E27FC236}">
              <a16:creationId xmlns:a16="http://schemas.microsoft.com/office/drawing/2014/main" id="{00000000-0008-0000-0100-0000AA010000}"/>
            </a:ext>
          </a:extLst>
        </xdr:cNvPr>
        <xdr:cNvSpPr txBox="1"/>
      </xdr:nvSpPr>
      <xdr:spPr>
        <a:xfrm>
          <a:off x="3582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27" name="n_2aveValue【港湾・漁港】&#10;有形固定資産減価償却率">
          <a:extLst>
            <a:ext uri="{FF2B5EF4-FFF2-40B4-BE49-F238E27FC236}">
              <a16:creationId xmlns:a16="http://schemas.microsoft.com/office/drawing/2014/main" id="{00000000-0008-0000-0100-0000AB010000}"/>
            </a:ext>
          </a:extLst>
        </xdr:cNvPr>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78213</xdr:rowOff>
    </xdr:from>
    <xdr:ext cx="405111" cy="259045"/>
    <xdr:sp macro="" textlink="">
      <xdr:nvSpPr>
        <xdr:cNvPr id="428" name="n_3aveValue【港湾・漁港】&#10;有形固定資産減価償却率">
          <a:extLst>
            <a:ext uri="{FF2B5EF4-FFF2-40B4-BE49-F238E27FC236}">
              <a16:creationId xmlns:a16="http://schemas.microsoft.com/office/drawing/2014/main" id="{00000000-0008-0000-0100-0000AC010000}"/>
            </a:ext>
          </a:extLst>
        </xdr:cNvPr>
        <xdr:cNvSpPr txBox="1"/>
      </xdr:nvSpPr>
      <xdr:spPr>
        <a:xfrm>
          <a:off x="1816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9" name="n_4aveValue【港湾・漁港】&#10;有形固定資産減価償却率">
          <a:extLst>
            <a:ext uri="{FF2B5EF4-FFF2-40B4-BE49-F238E27FC236}">
              <a16:creationId xmlns:a16="http://schemas.microsoft.com/office/drawing/2014/main" id="{00000000-0008-0000-0100-0000AD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74040</xdr:rowOff>
    </xdr:from>
    <xdr:ext cx="405111" cy="259045"/>
    <xdr:sp macro="" textlink="">
      <xdr:nvSpPr>
        <xdr:cNvPr id="430" name="n_1mainValue【港湾・漁港】&#10;有形固定資産減価償却率">
          <a:extLst>
            <a:ext uri="{FF2B5EF4-FFF2-40B4-BE49-F238E27FC236}">
              <a16:creationId xmlns:a16="http://schemas.microsoft.com/office/drawing/2014/main" id="{00000000-0008-0000-0100-0000AE010000}"/>
            </a:ext>
          </a:extLst>
        </xdr:cNvPr>
        <xdr:cNvSpPr txBox="1"/>
      </xdr:nvSpPr>
      <xdr:spPr>
        <a:xfrm>
          <a:off x="3582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57711</xdr:rowOff>
    </xdr:from>
    <xdr:ext cx="405111" cy="259045"/>
    <xdr:sp macro="" textlink="">
      <xdr:nvSpPr>
        <xdr:cNvPr id="431" name="n_2mainValue【港湾・漁港】&#10;有形固定資産減価償却率">
          <a:extLst>
            <a:ext uri="{FF2B5EF4-FFF2-40B4-BE49-F238E27FC236}">
              <a16:creationId xmlns:a16="http://schemas.microsoft.com/office/drawing/2014/main" id="{00000000-0008-0000-0100-0000AF010000}"/>
            </a:ext>
          </a:extLst>
        </xdr:cNvPr>
        <xdr:cNvSpPr txBox="1"/>
      </xdr:nvSpPr>
      <xdr:spPr>
        <a:xfrm>
          <a:off x="2705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57711</xdr:rowOff>
    </xdr:from>
    <xdr:ext cx="405111" cy="259045"/>
    <xdr:sp macro="" textlink="">
      <xdr:nvSpPr>
        <xdr:cNvPr id="432" name="n_3main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160582</xdr:rowOff>
    </xdr:from>
    <xdr:ext cx="405111" cy="259045"/>
    <xdr:sp macro="" textlink="">
      <xdr:nvSpPr>
        <xdr:cNvPr id="433" name="n_4mainValue【港湾・漁港】&#10;有形固定資産減価償却率">
          <a:extLst>
            <a:ext uri="{FF2B5EF4-FFF2-40B4-BE49-F238E27FC236}">
              <a16:creationId xmlns:a16="http://schemas.microsoft.com/office/drawing/2014/main" id="{00000000-0008-0000-0100-0000B1010000}"/>
            </a:ext>
          </a:extLst>
        </xdr:cNvPr>
        <xdr:cNvSpPr txBox="1"/>
      </xdr:nvSpPr>
      <xdr:spPr>
        <a:xfrm>
          <a:off x="927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158187</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331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9128</xdr:rowOff>
    </xdr:from>
    <xdr:to>
      <xdr:col>55</xdr:col>
      <xdr:colOff>50800</xdr:colOff>
      <xdr:row>106</xdr:row>
      <xdr:rowOff>110728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1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32005</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0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19828</xdr:rowOff>
    </xdr:from>
    <xdr:to>
      <xdr:col>50</xdr:col>
      <xdr:colOff>165100</xdr:colOff>
      <xdr:row>106</xdr:row>
      <xdr:rowOff>121428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1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59928</xdr:rowOff>
    </xdr:from>
    <xdr:to>
      <xdr:col>55</xdr:col>
      <xdr:colOff>0</xdr:colOff>
      <xdr:row>106</xdr:row>
      <xdr:rowOff>70628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233628"/>
          <a:ext cx="8382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30271</xdr:rowOff>
    </xdr:from>
    <xdr:to>
      <xdr:col>46</xdr:col>
      <xdr:colOff>38100</xdr:colOff>
      <xdr:row>106</xdr:row>
      <xdr:rowOff>131871</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2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70628</xdr:rowOff>
    </xdr:from>
    <xdr:to>
      <xdr:col>50</xdr:col>
      <xdr:colOff>114300</xdr:colOff>
      <xdr:row>106</xdr:row>
      <xdr:rowOff>81071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244328"/>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38342</xdr:rowOff>
    </xdr:from>
    <xdr:to>
      <xdr:col>41</xdr:col>
      <xdr:colOff>101600</xdr:colOff>
      <xdr:row>106</xdr:row>
      <xdr:rowOff>139942</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2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81071</xdr:rowOff>
    </xdr:from>
    <xdr:to>
      <xdr:col>45</xdr:col>
      <xdr:colOff>177800</xdr:colOff>
      <xdr:row>106</xdr:row>
      <xdr:rowOff>89142</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254771"/>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154276</xdr:rowOff>
    </xdr:from>
    <xdr:to>
      <xdr:col>36</xdr:col>
      <xdr:colOff>165100</xdr:colOff>
      <xdr:row>106</xdr:row>
      <xdr:rowOff>84426</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1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33626</xdr:rowOff>
    </xdr:from>
    <xdr:to>
      <xdr:col>41</xdr:col>
      <xdr:colOff>50800</xdr:colOff>
      <xdr:row>106</xdr:row>
      <xdr:rowOff>89142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6972300" y="1820732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106291</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45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29376</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5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31751</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5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135388</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48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137955</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796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148398</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79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156469</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798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100953</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793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00000000-0008-0000-01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00000000-0008-0000-0100-000004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00000000-0008-0000-0100-000006020000}"/>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0000000-0008-0000-0100-000008020000}"/>
            </a:ext>
          </a:extLst>
        </xdr:cNvPr>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6268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51452</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00000000-0008-0000-0100-000014020000}"/>
            </a:ext>
          </a:extLst>
        </xdr:cNvPr>
        <xdr:cNvSpPr txBox="1"/>
      </xdr:nvSpPr>
      <xdr:spPr>
        <a:xfrm>
          <a:off x="16357600"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37</xdr:row>
      <xdr:rowOff>123825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5481300" y="6429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85725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4592300" y="639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168275</xdr:rowOff>
    </xdr:from>
    <xdr:to>
      <xdr:col>72</xdr:col>
      <xdr:colOff>38100</xdr:colOff>
      <xdr:row>37</xdr:row>
      <xdr:rowOff>98425</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3652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47625</xdr:rowOff>
    </xdr:from>
    <xdr:to>
      <xdr:col>76</xdr:col>
      <xdr:colOff>114300</xdr:colOff>
      <xdr:row>37</xdr:row>
      <xdr:rowOff>47625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3703300" y="639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37</xdr:row>
      <xdr:rowOff>47625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814300" y="63741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127652</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72407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2611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1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100-00003D02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100-00003F020000}"/>
            </a:ext>
          </a:extLst>
        </xdr:cNvPr>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100-000041020000}"/>
            </a:ext>
          </a:extLst>
        </xdr:cNvPr>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2110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36847</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100-00004D020000}"/>
            </a:ext>
          </a:extLst>
        </xdr:cNvPr>
        <xdr:cNvSpPr txBox="1"/>
      </xdr:nvSpPr>
      <xdr:spPr>
        <a:xfrm>
          <a:off x="22199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38</xdr:row>
      <xdr:rowOff>76200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1323300" y="657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87630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0434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9494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102870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9545300" y="660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xdr:rowOff>
    </xdr:from>
    <xdr:to>
      <xdr:col>102</xdr:col>
      <xdr:colOff>114300</xdr:colOff>
      <xdr:row>38</xdr:row>
      <xdr:rowOff>102870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8656300" y="6522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144797</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9310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8421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1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000000-0008-0000-0100-00007502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0000000-0008-0000-0100-000077020000}"/>
            </a:ext>
          </a:extLst>
        </xdr:cNvPr>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0000000-0008-0000-0100-000079020000}"/>
            </a:ext>
          </a:extLst>
        </xdr:cNvPr>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77216</xdr:rowOff>
    </xdr:from>
    <xdr:to>
      <xdr:col>85</xdr:col>
      <xdr:colOff>177800</xdr:colOff>
      <xdr:row>61</xdr:row>
      <xdr:rowOff>7366</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6268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100093</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00000000-0008-0000-0100-000085020000}"/>
            </a:ext>
          </a:extLst>
        </xdr:cNvPr>
        <xdr:cNvSpPr txBox="1"/>
      </xdr:nvSpPr>
      <xdr:spPr>
        <a:xfrm>
          <a:off x="16357600" y="10215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141224</xdr:rowOff>
    </xdr:from>
    <xdr:to>
      <xdr:col>81</xdr:col>
      <xdr:colOff>101600</xdr:colOff>
      <xdr:row>61</xdr:row>
      <xdr:rowOff>71374</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5430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128016</xdr:rowOff>
    </xdr:from>
    <xdr:to>
      <xdr:col>85</xdr:col>
      <xdr:colOff>127000</xdr:colOff>
      <xdr:row>61</xdr:row>
      <xdr:rowOff>20574</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5481300" y="104150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xdr:rowOff>
    </xdr:from>
    <xdr:to>
      <xdr:col>76</xdr:col>
      <xdr:colOff>165100</xdr:colOff>
      <xdr:row>61</xdr:row>
      <xdr:rowOff>117094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4541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20574</xdr:rowOff>
    </xdr:from>
    <xdr:to>
      <xdr:col>81</xdr:col>
      <xdr:colOff>50800</xdr:colOff>
      <xdr:row>61</xdr:row>
      <xdr:rowOff>66294</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4592300" y="1047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xdr:rowOff>
    </xdr:from>
    <xdr:to>
      <xdr:col>72</xdr:col>
      <xdr:colOff>38100</xdr:colOff>
      <xdr:row>61</xdr:row>
      <xdr:rowOff>117094</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3652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66294</xdr:rowOff>
    </xdr:from>
    <xdr:to>
      <xdr:col>76</xdr:col>
      <xdr:colOff>114300</xdr:colOff>
      <xdr:row>61</xdr:row>
      <xdr:rowOff>66294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3703300" y="1052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66294</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814300" y="1051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654" name="n_1aveValue【学校施設】&#10;有形固定資産減価償却率">
          <a:extLst>
            <a:ext uri="{FF2B5EF4-FFF2-40B4-BE49-F238E27FC236}">
              <a16:creationId xmlns:a16="http://schemas.microsoft.com/office/drawing/2014/main" id="{00000000-0008-0000-0100-00008E020000}"/>
            </a:ext>
          </a:extLst>
        </xdr:cNvPr>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655" name="n_2aveValue【学校施設】&#10;有形固定資産減価償却率">
          <a:extLst>
            <a:ext uri="{FF2B5EF4-FFF2-40B4-BE49-F238E27FC236}">
              <a16:creationId xmlns:a16="http://schemas.microsoft.com/office/drawing/2014/main" id="{00000000-0008-0000-0100-00008F020000}"/>
            </a:ext>
          </a:extLst>
        </xdr:cNvPr>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656" name="n_3aveValue【学校施設】&#10;有形固定資産減価償却率">
          <a:extLst>
            <a:ext uri="{FF2B5EF4-FFF2-40B4-BE49-F238E27FC236}">
              <a16:creationId xmlns:a16="http://schemas.microsoft.com/office/drawing/2014/main" id="{00000000-0008-0000-0100-000090020000}"/>
            </a:ext>
          </a:extLst>
        </xdr:cNvPr>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57" name="n_4aveValue【学校施設】&#10;有形固定資産減価償却率">
          <a:extLst>
            <a:ext uri="{FF2B5EF4-FFF2-40B4-BE49-F238E27FC236}">
              <a16:creationId xmlns:a16="http://schemas.microsoft.com/office/drawing/2014/main" id="{00000000-0008-0000-0100-000091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87901</xdr:rowOff>
    </xdr:from>
    <xdr:ext cx="405111" cy="259045"/>
    <xdr:sp macro="" textlink="">
      <xdr:nvSpPr>
        <xdr:cNvPr id="658" name="n_1mainValue【学校施設】&#10;有形固定資産減価償却率">
          <a:extLst>
            <a:ext uri="{FF2B5EF4-FFF2-40B4-BE49-F238E27FC236}">
              <a16:creationId xmlns:a16="http://schemas.microsoft.com/office/drawing/2014/main" id="{00000000-0008-0000-0100-000092020000}"/>
            </a:ext>
          </a:extLst>
        </xdr:cNvPr>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108221</xdr:rowOff>
    </xdr:from>
    <xdr:ext cx="405111" cy="259045"/>
    <xdr:sp macro="" textlink="">
      <xdr:nvSpPr>
        <xdr:cNvPr id="659" name="n_2mainValue【学校施設】&#10;有形固定資産減価償却率">
          <a:extLst>
            <a:ext uri="{FF2B5EF4-FFF2-40B4-BE49-F238E27FC236}">
              <a16:creationId xmlns:a16="http://schemas.microsoft.com/office/drawing/2014/main" id="{00000000-0008-0000-0100-000093020000}"/>
            </a:ext>
          </a:extLst>
        </xdr:cNvPr>
        <xdr:cNvSpPr txBox="1"/>
      </xdr:nvSpPr>
      <xdr:spPr>
        <a:xfrm>
          <a:off x="14389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108221</xdr:rowOff>
    </xdr:from>
    <xdr:ext cx="405111" cy="259045"/>
    <xdr:sp macro="" textlink="">
      <xdr:nvSpPr>
        <xdr:cNvPr id="660" name="n_3mainValue【学校施設】&#10;有形固定資産減価償却率">
          <a:extLst>
            <a:ext uri="{FF2B5EF4-FFF2-40B4-BE49-F238E27FC236}">
              <a16:creationId xmlns:a16="http://schemas.microsoft.com/office/drawing/2014/main" id="{00000000-0008-0000-0100-000094020000}"/>
            </a:ext>
          </a:extLst>
        </xdr:cNvPr>
        <xdr:cNvSpPr txBox="1"/>
      </xdr:nvSpPr>
      <xdr:spPr>
        <a:xfrm>
          <a:off x="13500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1" name="n_4mainValue【学校施設】&#10;有形固定資産減価償却率">
          <a:extLst>
            <a:ext uri="{FF2B5EF4-FFF2-40B4-BE49-F238E27FC236}">
              <a16:creationId xmlns:a16="http://schemas.microsoft.com/office/drawing/2014/main" id="{00000000-0008-0000-0100-000095020000}"/>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1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100-0000AF020000}"/>
            </a:ext>
          </a:extLst>
        </xdr:cNvPr>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89" name="【学校施設】&#10;一人当たり面積最大値テキスト">
          <a:extLst>
            <a:ext uri="{FF2B5EF4-FFF2-40B4-BE49-F238E27FC236}">
              <a16:creationId xmlns:a16="http://schemas.microsoft.com/office/drawing/2014/main" id="{00000000-0008-0000-0100-0000B1020000}"/>
            </a:ext>
          </a:extLst>
        </xdr:cNvPr>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100-0000B3020000}"/>
            </a:ext>
          </a:extLst>
        </xdr:cNvPr>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121412</xdr:rowOff>
    </xdr:from>
    <xdr:to>
      <xdr:col>116</xdr:col>
      <xdr:colOff>114300</xdr:colOff>
      <xdr:row>61</xdr:row>
      <xdr:rowOff>51562</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2110700" y="104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144289</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100-0000BF020000}"/>
            </a:ext>
          </a:extLst>
        </xdr:cNvPr>
        <xdr:cNvSpPr txBox="1"/>
      </xdr:nvSpPr>
      <xdr:spPr>
        <a:xfrm>
          <a:off x="22199600" y="1025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150749</xdr:rowOff>
    </xdr:from>
    <xdr:to>
      <xdr:col>112</xdr:col>
      <xdr:colOff>38100</xdr:colOff>
      <xdr:row>62</xdr:row>
      <xdr:rowOff>80899</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1272500" y="106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762</xdr:rowOff>
    </xdr:from>
    <xdr:to>
      <xdr:col>116</xdr:col>
      <xdr:colOff>63500</xdr:colOff>
      <xdr:row>62</xdr:row>
      <xdr:rowOff>30099</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1323300" y="10459212"/>
          <a:ext cx="8382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165989</xdr:rowOff>
    </xdr:from>
    <xdr:to>
      <xdr:col>107</xdr:col>
      <xdr:colOff>101600</xdr:colOff>
      <xdr:row>62</xdr:row>
      <xdr:rowOff>96139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0383500" y="106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30099</xdr:rowOff>
    </xdr:from>
    <xdr:to>
      <xdr:col>111</xdr:col>
      <xdr:colOff>177800</xdr:colOff>
      <xdr:row>62</xdr:row>
      <xdr:rowOff>45339</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0434300" y="1065999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xdr:rowOff>
    </xdr:from>
    <xdr:to>
      <xdr:col>102</xdr:col>
      <xdr:colOff>165100</xdr:colOff>
      <xdr:row>62</xdr:row>
      <xdr:rowOff>110998</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9494500" y="106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45339</xdr:rowOff>
    </xdr:from>
    <xdr:to>
      <xdr:col>107</xdr:col>
      <xdr:colOff>50800</xdr:colOff>
      <xdr:row>62</xdr:row>
      <xdr:rowOff>60198</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19545300" y="1067523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146939</xdr:rowOff>
    </xdr:from>
    <xdr:to>
      <xdr:col>98</xdr:col>
      <xdr:colOff>38100</xdr:colOff>
      <xdr:row>61</xdr:row>
      <xdr:rowOff>77089</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8605500" y="104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26289</xdr:rowOff>
    </xdr:from>
    <xdr:to>
      <xdr:col>102</xdr:col>
      <xdr:colOff>114300</xdr:colOff>
      <xdr:row>62</xdr:row>
      <xdr:rowOff>60198</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656300" y="10484739"/>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712" name="n_1aveValue【学校施設】&#10;一人当たり面積">
          <a:extLst>
            <a:ext uri="{FF2B5EF4-FFF2-40B4-BE49-F238E27FC236}">
              <a16:creationId xmlns:a16="http://schemas.microsoft.com/office/drawing/2014/main" id="{00000000-0008-0000-0100-0000C8020000}"/>
            </a:ext>
          </a:extLst>
        </xdr:cNvPr>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713" name="n_2aveValue【学校施設】&#10;一人当たり面積">
          <a:extLst>
            <a:ext uri="{FF2B5EF4-FFF2-40B4-BE49-F238E27FC236}">
              <a16:creationId xmlns:a16="http://schemas.microsoft.com/office/drawing/2014/main" id="{00000000-0008-0000-0100-0000C9020000}"/>
            </a:ext>
          </a:extLst>
        </xdr:cNvPr>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714" name="n_3aveValue【学校施設】&#10;一人当たり面積">
          <a:extLst>
            <a:ext uri="{FF2B5EF4-FFF2-40B4-BE49-F238E27FC236}">
              <a16:creationId xmlns:a16="http://schemas.microsoft.com/office/drawing/2014/main" id="{00000000-0008-0000-0100-0000CA020000}"/>
            </a:ext>
          </a:extLst>
        </xdr:cNvPr>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715" name="n_4aveValue【学校施設】&#10;一人当たり面積">
          <a:extLst>
            <a:ext uri="{FF2B5EF4-FFF2-40B4-BE49-F238E27FC236}">
              <a16:creationId xmlns:a16="http://schemas.microsoft.com/office/drawing/2014/main" id="{00000000-0008-0000-0100-0000CB020000}"/>
            </a:ext>
          </a:extLst>
        </xdr:cNvPr>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72026</xdr:rowOff>
    </xdr:from>
    <xdr:ext cx="469744" cy="259045"/>
    <xdr:sp macro="" textlink="">
      <xdr:nvSpPr>
        <xdr:cNvPr id="716" name="n_1mainValue【学校施設】&#10;一人当たり面積">
          <a:extLst>
            <a:ext uri="{FF2B5EF4-FFF2-40B4-BE49-F238E27FC236}">
              <a16:creationId xmlns:a16="http://schemas.microsoft.com/office/drawing/2014/main" id="{00000000-0008-0000-0100-0000CC020000}"/>
            </a:ext>
          </a:extLst>
        </xdr:cNvPr>
        <xdr:cNvSpPr txBox="1"/>
      </xdr:nvSpPr>
      <xdr:spPr>
        <a:xfrm>
          <a:off x="21075727" y="1070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87266</xdr:rowOff>
    </xdr:from>
    <xdr:ext cx="469744" cy="259045"/>
    <xdr:sp macro="" textlink="">
      <xdr:nvSpPr>
        <xdr:cNvPr id="717" name="n_2mainValue【学校施設】&#10;一人当たり面積">
          <a:extLst>
            <a:ext uri="{FF2B5EF4-FFF2-40B4-BE49-F238E27FC236}">
              <a16:creationId xmlns:a16="http://schemas.microsoft.com/office/drawing/2014/main" id="{00000000-0008-0000-0100-0000CD020000}"/>
            </a:ext>
          </a:extLst>
        </xdr:cNvPr>
        <xdr:cNvSpPr txBox="1"/>
      </xdr:nvSpPr>
      <xdr:spPr>
        <a:xfrm>
          <a:off x="20199427" y="1071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102125</xdr:rowOff>
    </xdr:from>
    <xdr:ext cx="469744" cy="259045"/>
    <xdr:sp macro="" textlink="">
      <xdr:nvSpPr>
        <xdr:cNvPr id="718" name="n_3mainValue【学校施設】&#10;一人当たり面積">
          <a:extLst>
            <a:ext uri="{FF2B5EF4-FFF2-40B4-BE49-F238E27FC236}">
              <a16:creationId xmlns:a16="http://schemas.microsoft.com/office/drawing/2014/main" id="{00000000-0008-0000-0100-0000CE020000}"/>
            </a:ext>
          </a:extLst>
        </xdr:cNvPr>
        <xdr:cNvSpPr txBox="1"/>
      </xdr:nvSpPr>
      <xdr:spPr>
        <a:xfrm>
          <a:off x="19310427"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93616</xdr:rowOff>
    </xdr:from>
    <xdr:ext cx="469744" cy="259045"/>
    <xdr:sp macro="" textlink="">
      <xdr:nvSpPr>
        <xdr:cNvPr id="719" name="n_4mainValue【学校施設】&#10;一人当たり面積">
          <a:extLst>
            <a:ext uri="{FF2B5EF4-FFF2-40B4-BE49-F238E27FC236}">
              <a16:creationId xmlns:a16="http://schemas.microsoft.com/office/drawing/2014/main" id="{00000000-0008-0000-0100-0000CF020000}"/>
            </a:ext>
          </a:extLst>
        </xdr:cNvPr>
        <xdr:cNvSpPr txBox="1"/>
      </xdr:nvSpPr>
      <xdr:spPr>
        <a:xfrm>
          <a:off x="18421427" y="1020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1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a:extLst>
            <a:ext uri="{FF2B5EF4-FFF2-40B4-BE49-F238E27FC236}">
              <a16:creationId xmlns:a16="http://schemas.microsoft.com/office/drawing/2014/main" id="{00000000-0008-0000-0100-0000E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100-0000EB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100-0000ED020000}"/>
            </a:ext>
          </a:extLst>
        </xdr:cNvPr>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130175</xdr:rowOff>
    </xdr:from>
    <xdr:to>
      <xdr:col>85</xdr:col>
      <xdr:colOff>177800</xdr:colOff>
      <xdr:row>85</xdr:row>
      <xdr:rowOff>60325</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6268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108602</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100-0000F9020000}"/>
            </a:ext>
          </a:extLst>
        </xdr:cNvPr>
        <xdr:cNvSpPr txBox="1"/>
      </xdr:nvSpPr>
      <xdr:spPr>
        <a:xfrm>
          <a:off x="16357600"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85</xdr:row>
      <xdr:rowOff>9525</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5481300" y="145237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xdr:rowOff>
    </xdr:from>
    <xdr:to>
      <xdr:col>76</xdr:col>
      <xdr:colOff>165100</xdr:colOff>
      <xdr:row>84</xdr:row>
      <xdr:rowOff>107950</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4541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57150</xdr:rowOff>
    </xdr:from>
    <xdr:to>
      <xdr:col>81</xdr:col>
      <xdr:colOff>50800</xdr:colOff>
      <xdr:row>84</xdr:row>
      <xdr:rowOff>121920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4592300" y="14458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xdr:rowOff>
    </xdr:from>
    <xdr:to>
      <xdr:col>72</xdr:col>
      <xdr:colOff>38100</xdr:colOff>
      <xdr:row>84</xdr:row>
      <xdr:rowOff>107950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365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57150</xdr:rowOff>
    </xdr:from>
    <xdr:to>
      <xdr:col>76</xdr:col>
      <xdr:colOff>114300</xdr:colOff>
      <xdr:row>84</xdr:row>
      <xdr:rowOff>57150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3703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149225</xdr:rowOff>
    </xdr:from>
    <xdr:to>
      <xdr:col>67</xdr:col>
      <xdr:colOff>101600</xdr:colOff>
      <xdr:row>83</xdr:row>
      <xdr:rowOff>79375</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2763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28575</xdr:rowOff>
    </xdr:from>
    <xdr:to>
      <xdr:col>71</xdr:col>
      <xdr:colOff>177800</xdr:colOff>
      <xdr:row>84</xdr:row>
      <xdr:rowOff>57150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2814300" y="14258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100-000002030000}"/>
            </a:ext>
          </a:extLst>
        </xdr:cNvPr>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100-000003030000}"/>
            </a:ext>
          </a:extLst>
        </xdr:cNvPr>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100-000004030000}"/>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100-000005030000}"/>
            </a:ext>
          </a:extLst>
        </xdr:cNvPr>
        <xdr:cNvSpPr txBox="1"/>
      </xdr:nvSpPr>
      <xdr:spPr>
        <a:xfrm>
          <a:off x="12611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163847</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100-000006030000}"/>
            </a:ext>
          </a:extLst>
        </xdr:cNvPr>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99077</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100-000007030000}"/>
            </a:ext>
          </a:extLst>
        </xdr:cNvPr>
        <xdr:cNvSpPr txBox="1"/>
      </xdr:nvSpPr>
      <xdr:spPr>
        <a:xfrm>
          <a:off x="14389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99077</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100-000008030000}"/>
            </a:ext>
          </a:extLst>
        </xdr:cNvPr>
        <xdr:cNvSpPr txBox="1"/>
      </xdr:nvSpPr>
      <xdr:spPr>
        <a:xfrm>
          <a:off x="13500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70502</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100-000009030000}"/>
            </a:ext>
          </a:extLst>
        </xdr:cNvPr>
        <xdr:cNvSpPr txBox="1"/>
      </xdr:nvSpPr>
      <xdr:spPr>
        <a:xfrm>
          <a:off x="12611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00000000-0008-0000-01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804" name="【児童館】&#10;一人当たり面積最小値テキスト">
          <a:extLst>
            <a:ext uri="{FF2B5EF4-FFF2-40B4-BE49-F238E27FC236}">
              <a16:creationId xmlns:a16="http://schemas.microsoft.com/office/drawing/2014/main" id="{00000000-0008-0000-0100-00002403000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806" name="【児童館】&#10;一人当たり面積最大値テキスト">
          <a:extLst>
            <a:ext uri="{FF2B5EF4-FFF2-40B4-BE49-F238E27FC236}">
              <a16:creationId xmlns:a16="http://schemas.microsoft.com/office/drawing/2014/main" id="{00000000-0008-0000-0100-000026030000}"/>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808" name="【児童館】&#10;一人当たり面積平均値テキスト">
          <a:extLst>
            <a:ext uri="{FF2B5EF4-FFF2-40B4-BE49-F238E27FC236}">
              <a16:creationId xmlns:a16="http://schemas.microsoft.com/office/drawing/2014/main" id="{00000000-0008-0000-0100-000028030000}"/>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28121</xdr:rowOff>
    </xdr:from>
    <xdr:to>
      <xdr:col>116</xdr:col>
      <xdr:colOff>114300</xdr:colOff>
      <xdr:row>83</xdr:row>
      <xdr:rowOff>129721</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2110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50998</xdr:rowOff>
    </xdr:from>
    <xdr:ext cx="469744" cy="259045"/>
    <xdr:sp macro="" textlink="">
      <xdr:nvSpPr>
        <xdr:cNvPr id="820" name="【児童館】&#10;一人当たり面積該当値テキスト">
          <a:extLst>
            <a:ext uri="{FF2B5EF4-FFF2-40B4-BE49-F238E27FC236}">
              <a16:creationId xmlns:a16="http://schemas.microsoft.com/office/drawing/2014/main" id="{00000000-0008-0000-0100-000034030000}"/>
            </a:ext>
          </a:extLst>
        </xdr:cNvPr>
        <xdr:cNvSpPr txBox="1"/>
      </xdr:nvSpPr>
      <xdr:spPr>
        <a:xfrm>
          <a:off x="22199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78921</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1323300" y="14309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95250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0434300" y="143092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60779</xdr:rowOff>
    </xdr:from>
    <xdr:to>
      <xdr:col>102</xdr:col>
      <xdr:colOff>165100</xdr:colOff>
      <xdr:row>83</xdr:row>
      <xdr:rowOff>162379</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9494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111579</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19545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134257</xdr:rowOff>
    </xdr:from>
    <xdr:to>
      <xdr:col>98</xdr:col>
      <xdr:colOff>38100</xdr:colOff>
      <xdr:row>83</xdr:row>
      <xdr:rowOff>64407</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8605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13607</xdr:rowOff>
    </xdr:from>
    <xdr:to>
      <xdr:col>102</xdr:col>
      <xdr:colOff>114300</xdr:colOff>
      <xdr:row>83</xdr:row>
      <xdr:rowOff>111579</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18656300" y="14243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829" name="n_1aveValue【児童館】&#10;一人当たり面積">
          <a:extLst>
            <a:ext uri="{FF2B5EF4-FFF2-40B4-BE49-F238E27FC236}">
              <a16:creationId xmlns:a16="http://schemas.microsoft.com/office/drawing/2014/main" id="{00000000-0008-0000-0100-00003D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830" name="n_2aveValue【児童館】&#10;一人当たり面積">
          <a:extLst>
            <a:ext uri="{FF2B5EF4-FFF2-40B4-BE49-F238E27FC236}">
              <a16:creationId xmlns:a16="http://schemas.microsoft.com/office/drawing/2014/main" id="{00000000-0008-0000-0100-00003E030000}"/>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1" name="n_3aveValue【児童館】&#10;一人当たり面積">
          <a:extLst>
            <a:ext uri="{FF2B5EF4-FFF2-40B4-BE49-F238E27FC236}">
              <a16:creationId xmlns:a16="http://schemas.microsoft.com/office/drawing/2014/main" id="{00000000-0008-0000-0100-00003F03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112684</xdr:rowOff>
    </xdr:from>
    <xdr:ext cx="469744" cy="259045"/>
    <xdr:sp macro="" textlink="">
      <xdr:nvSpPr>
        <xdr:cNvPr id="832" name="n_4aveValue【児童館】&#10;一人当たり面積">
          <a:extLst>
            <a:ext uri="{FF2B5EF4-FFF2-40B4-BE49-F238E27FC236}">
              <a16:creationId xmlns:a16="http://schemas.microsoft.com/office/drawing/2014/main" id="{00000000-0008-0000-0100-000040030000}"/>
            </a:ext>
          </a:extLst>
        </xdr:cNvPr>
        <xdr:cNvSpPr txBox="1"/>
      </xdr:nvSpPr>
      <xdr:spPr>
        <a:xfrm>
          <a:off x="18421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833" name="n_1mainValue【児童館】&#10;一人当たり面積">
          <a:extLst>
            <a:ext uri="{FF2B5EF4-FFF2-40B4-BE49-F238E27FC236}">
              <a16:creationId xmlns:a16="http://schemas.microsoft.com/office/drawing/2014/main" id="{00000000-0008-0000-0100-000041030000}"/>
            </a:ext>
          </a:extLst>
        </xdr:cNvPr>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4" name="n_2mainValue【児童館】&#10;一人当たり面積">
          <a:extLst>
            <a:ext uri="{FF2B5EF4-FFF2-40B4-BE49-F238E27FC236}">
              <a16:creationId xmlns:a16="http://schemas.microsoft.com/office/drawing/2014/main" id="{00000000-0008-0000-0100-00004203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7456</xdr:rowOff>
    </xdr:from>
    <xdr:ext cx="469744" cy="259045"/>
    <xdr:sp macro="" textlink="">
      <xdr:nvSpPr>
        <xdr:cNvPr id="835" name="n_3mainValue【児童館】&#10;一人当たり面積">
          <a:extLst>
            <a:ext uri="{FF2B5EF4-FFF2-40B4-BE49-F238E27FC236}">
              <a16:creationId xmlns:a16="http://schemas.microsoft.com/office/drawing/2014/main" id="{00000000-0008-0000-0100-000043030000}"/>
            </a:ext>
          </a:extLst>
        </xdr:cNvPr>
        <xdr:cNvSpPr txBox="1"/>
      </xdr:nvSpPr>
      <xdr:spPr>
        <a:xfrm>
          <a:off x="19310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80934</xdr:rowOff>
    </xdr:from>
    <xdr:ext cx="469744" cy="259045"/>
    <xdr:sp macro="" textlink="">
      <xdr:nvSpPr>
        <xdr:cNvPr id="836" name="n_4mainValue【児童館】&#10;一人当たり面積">
          <a:extLst>
            <a:ext uri="{FF2B5EF4-FFF2-40B4-BE49-F238E27FC236}">
              <a16:creationId xmlns:a16="http://schemas.microsoft.com/office/drawing/2014/main" id="{00000000-0008-0000-0100-000044030000}"/>
            </a:ext>
          </a:extLst>
        </xdr:cNvPr>
        <xdr:cNvSpPr txBox="1"/>
      </xdr:nvSpPr>
      <xdr:spPr>
        <a:xfrm>
          <a:off x="18421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1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862" name="【公民館】&#10;有形固定資産減価償却率最小値テキスト">
          <a:extLst>
            <a:ext uri="{FF2B5EF4-FFF2-40B4-BE49-F238E27FC236}">
              <a16:creationId xmlns:a16="http://schemas.microsoft.com/office/drawing/2014/main" id="{00000000-0008-0000-0100-00005E030000}"/>
            </a:ext>
          </a:extLst>
        </xdr:cNvPr>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100-000060030000}"/>
            </a:ext>
          </a:extLst>
        </xdr:cNvPr>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100-000062030000}"/>
            </a:ext>
          </a:extLst>
        </xdr:cNvPr>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100-00006E030000}"/>
            </a:ext>
          </a:extLst>
        </xdr:cNvPr>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86361</xdr:rowOff>
    </xdr:from>
    <xdr:to>
      <xdr:col>81</xdr:col>
      <xdr:colOff>101600</xdr:colOff>
      <xdr:row>105</xdr:row>
      <xdr:rowOff>16511</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137161</xdr:rowOff>
    </xdr:from>
    <xdr:to>
      <xdr:col>85</xdr:col>
      <xdr:colOff>127000</xdr:colOff>
      <xdr:row>104</xdr:row>
      <xdr:rowOff>167639</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5481300" y="17967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454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137161</xdr:rowOff>
    </xdr:from>
    <xdr:to>
      <xdr:col>81</xdr:col>
      <xdr:colOff>50800</xdr:colOff>
      <xdr:row>106</xdr:row>
      <xdr:rowOff>129539</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flipV="1">
          <a:off x="14592300" y="17967961"/>
          <a:ext cx="8890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78739</xdr:rowOff>
    </xdr:from>
    <xdr:to>
      <xdr:col>72</xdr:col>
      <xdr:colOff>38100</xdr:colOff>
      <xdr:row>107</xdr:row>
      <xdr:rowOff>8889</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365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129539</xdr:rowOff>
    </xdr:from>
    <xdr:to>
      <xdr:col>76</xdr:col>
      <xdr:colOff>114300</xdr:colOff>
      <xdr:row>106</xdr:row>
      <xdr:rowOff>129539</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3703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124461</xdr:rowOff>
    </xdr:from>
    <xdr:to>
      <xdr:col>67</xdr:col>
      <xdr:colOff>101600</xdr:colOff>
      <xdr:row>106</xdr:row>
      <xdr:rowOff>54611</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276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3811</xdr:rowOff>
    </xdr:from>
    <xdr:to>
      <xdr:col>71</xdr:col>
      <xdr:colOff>177800</xdr:colOff>
      <xdr:row>106</xdr:row>
      <xdr:rowOff>129539</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2814300" y="18177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100-000077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100-000078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100-000079030000}"/>
            </a:ext>
          </a:extLst>
        </xdr:cNvPr>
        <xdr:cNvSpPr txBox="1"/>
      </xdr:nvSpPr>
      <xdr:spPr>
        <a:xfrm>
          <a:off x="13500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100-00007A030000}"/>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7638</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100-00007B030000}"/>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100-00007C030000}"/>
            </a:ext>
          </a:extLst>
        </xdr:cNvPr>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100-00007D030000}"/>
            </a:ext>
          </a:extLst>
        </xdr:cNvPr>
        <xdr:cNvSpPr txBox="1"/>
      </xdr:nvSpPr>
      <xdr:spPr>
        <a:xfrm>
          <a:off x="13500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45738</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100-00007E030000}"/>
            </a:ext>
          </a:extLst>
        </xdr:cNvPr>
        <xdr:cNvSpPr txBox="1"/>
      </xdr:nvSpPr>
      <xdr:spPr>
        <a:xfrm>
          <a:off x="12611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00000000-0008-0000-01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1" name="【公民館】&#10;一人当たり面積最小値テキスト">
          <a:extLst>
            <a:ext uri="{FF2B5EF4-FFF2-40B4-BE49-F238E27FC236}">
              <a16:creationId xmlns:a16="http://schemas.microsoft.com/office/drawing/2014/main" id="{00000000-0008-0000-0100-00009903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923" name="【公民館】&#10;一人当たり面積最大値テキスト">
          <a:extLst>
            <a:ext uri="{FF2B5EF4-FFF2-40B4-BE49-F238E27FC236}">
              <a16:creationId xmlns:a16="http://schemas.microsoft.com/office/drawing/2014/main" id="{00000000-0008-0000-0100-00009B030000}"/>
            </a:ext>
          </a:extLst>
        </xdr:cNvPr>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924" name="直線コネクタ 923">
          <a:extLst>
            <a:ext uri="{FF2B5EF4-FFF2-40B4-BE49-F238E27FC236}">
              <a16:creationId xmlns:a16="http://schemas.microsoft.com/office/drawing/2014/main" id="{00000000-0008-0000-0100-00009C030000}"/>
            </a:ext>
          </a:extLst>
        </xdr:cNvPr>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925" name="【公民館】&#10;一人当たり面積平均値テキスト">
          <a:extLst>
            <a:ext uri="{FF2B5EF4-FFF2-40B4-BE49-F238E27FC236}">
              <a16:creationId xmlns:a16="http://schemas.microsoft.com/office/drawing/2014/main" id="{00000000-0008-0000-0100-00009D030000}"/>
            </a:ext>
          </a:extLst>
        </xdr:cNvPr>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126093</xdr:rowOff>
    </xdr:from>
    <xdr:to>
      <xdr:col>116</xdr:col>
      <xdr:colOff>114300</xdr:colOff>
      <xdr:row>106</xdr:row>
      <xdr:rowOff>56243</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21107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148970</xdr:rowOff>
    </xdr:from>
    <xdr:ext cx="469744" cy="259045"/>
    <xdr:sp macro="" textlink="">
      <xdr:nvSpPr>
        <xdr:cNvPr id="937" name="【公民館】&#10;一人当たり面積該当値テキスト">
          <a:extLst>
            <a:ext uri="{FF2B5EF4-FFF2-40B4-BE49-F238E27FC236}">
              <a16:creationId xmlns:a16="http://schemas.microsoft.com/office/drawing/2014/main" id="{00000000-0008-0000-0100-0000A9030000}"/>
            </a:ext>
          </a:extLst>
        </xdr:cNvPr>
        <xdr:cNvSpPr txBox="1"/>
      </xdr:nvSpPr>
      <xdr:spPr>
        <a:xfrm>
          <a:off x="22199600" y="179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5443</xdr:rowOff>
    </xdr:from>
    <xdr:to>
      <xdr:col>116</xdr:col>
      <xdr:colOff>63500</xdr:colOff>
      <xdr:row>106</xdr:row>
      <xdr:rowOff>15239</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21323300" y="181791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2038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63137</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flipV="1">
          <a:off x="20434300" y="18188939"/>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106</xdr:row>
      <xdr:rowOff>72934</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flipV="1">
          <a:off x="19545300" y="1823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44" name="楕円 943">
          <a:extLst>
            <a:ext uri="{FF2B5EF4-FFF2-40B4-BE49-F238E27FC236}">
              <a16:creationId xmlns:a16="http://schemas.microsoft.com/office/drawing/2014/main" id="{00000000-0008-0000-0100-0000B0030000}"/>
            </a:ext>
          </a:extLst>
        </xdr:cNvPr>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72934</xdr:rowOff>
    </xdr:from>
    <xdr:to>
      <xdr:col>102</xdr:col>
      <xdr:colOff>114300</xdr:colOff>
      <xdr:row>107</xdr:row>
      <xdr:rowOff>19050</xdr:rowOff>
    </xdr:to>
    <xdr:cxnSp macro="">
      <xdr:nvCxnSpPr>
        <xdr:cNvPr id="945" name="直線コネクタ 944">
          <a:extLst>
            <a:ext uri="{FF2B5EF4-FFF2-40B4-BE49-F238E27FC236}">
              <a16:creationId xmlns:a16="http://schemas.microsoft.com/office/drawing/2014/main" id="{00000000-0008-0000-0100-0000B1030000}"/>
            </a:ext>
          </a:extLst>
        </xdr:cNvPr>
        <xdr:cNvCxnSpPr/>
      </xdr:nvCxnSpPr>
      <xdr:spPr>
        <a:xfrm flipV="1">
          <a:off x="18656300" y="182466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946" name="n_1aveValue【公民館】&#10;一人当たり面積">
          <a:extLst>
            <a:ext uri="{FF2B5EF4-FFF2-40B4-BE49-F238E27FC236}">
              <a16:creationId xmlns:a16="http://schemas.microsoft.com/office/drawing/2014/main" id="{00000000-0008-0000-0100-0000B2030000}"/>
            </a:ext>
          </a:extLst>
        </xdr:cNvPr>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47" name="n_2aveValue【公民館】&#10;一人当たり面積">
          <a:extLst>
            <a:ext uri="{FF2B5EF4-FFF2-40B4-BE49-F238E27FC236}">
              <a16:creationId xmlns:a16="http://schemas.microsoft.com/office/drawing/2014/main" id="{00000000-0008-0000-0100-0000B3030000}"/>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948" name="n_3aveValue【公民館】&#10;一人当たり面積">
          <a:extLst>
            <a:ext uri="{FF2B5EF4-FFF2-40B4-BE49-F238E27FC236}">
              <a16:creationId xmlns:a16="http://schemas.microsoft.com/office/drawing/2014/main" id="{00000000-0008-0000-0100-0000B4030000}"/>
            </a:ext>
          </a:extLst>
        </xdr:cNvPr>
        <xdr:cNvSpPr txBox="1"/>
      </xdr:nvSpPr>
      <xdr:spPr>
        <a:xfrm>
          <a:off x="19310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949" name="n_4aveValue【公民館】&#10;一人当たり面積">
          <a:extLst>
            <a:ext uri="{FF2B5EF4-FFF2-40B4-BE49-F238E27FC236}">
              <a16:creationId xmlns:a16="http://schemas.microsoft.com/office/drawing/2014/main" id="{00000000-0008-0000-0100-0000B5030000}"/>
            </a:ext>
          </a:extLst>
        </xdr:cNvPr>
        <xdr:cNvSpPr txBox="1"/>
      </xdr:nvSpPr>
      <xdr:spPr>
        <a:xfrm>
          <a:off x="18421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82566</xdr:rowOff>
    </xdr:from>
    <xdr:ext cx="469744" cy="259045"/>
    <xdr:sp macro="" textlink="">
      <xdr:nvSpPr>
        <xdr:cNvPr id="950" name="n_1mainValue【公民館】&#10;一人当たり面積">
          <a:extLst>
            <a:ext uri="{FF2B5EF4-FFF2-40B4-BE49-F238E27FC236}">
              <a16:creationId xmlns:a16="http://schemas.microsoft.com/office/drawing/2014/main" id="{00000000-0008-0000-0100-0000B6030000}"/>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130464</xdr:rowOff>
    </xdr:from>
    <xdr:ext cx="469744" cy="259045"/>
    <xdr:sp macro="" textlink="">
      <xdr:nvSpPr>
        <xdr:cNvPr id="951" name="n_2mainValue【公民館】&#10;一人当たり面積">
          <a:extLst>
            <a:ext uri="{FF2B5EF4-FFF2-40B4-BE49-F238E27FC236}">
              <a16:creationId xmlns:a16="http://schemas.microsoft.com/office/drawing/2014/main" id="{00000000-0008-0000-0100-0000B7030000}"/>
            </a:ext>
          </a:extLst>
        </xdr:cNvPr>
        <xdr:cNvSpPr txBox="1"/>
      </xdr:nvSpPr>
      <xdr:spPr>
        <a:xfrm>
          <a:off x="201994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140261</xdr:rowOff>
    </xdr:from>
    <xdr:ext cx="469744" cy="259045"/>
    <xdr:sp macro="" textlink="">
      <xdr:nvSpPr>
        <xdr:cNvPr id="952" name="n_3mainValue【公民館】&#10;一人当たり面積">
          <a:extLst>
            <a:ext uri="{FF2B5EF4-FFF2-40B4-BE49-F238E27FC236}">
              <a16:creationId xmlns:a16="http://schemas.microsoft.com/office/drawing/2014/main" id="{00000000-0008-0000-0100-0000B8030000}"/>
            </a:ext>
          </a:extLst>
        </xdr:cNvPr>
        <xdr:cNvSpPr txBox="1"/>
      </xdr:nvSpPr>
      <xdr:spPr>
        <a:xfrm>
          <a:off x="19310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86377</xdr:rowOff>
    </xdr:from>
    <xdr:ext cx="469744" cy="259045"/>
    <xdr:sp macro="" textlink="">
      <xdr:nvSpPr>
        <xdr:cNvPr id="953" name="n_4mainValue【公民館】&#10;一人当たり面積">
          <a:extLst>
            <a:ext uri="{FF2B5EF4-FFF2-40B4-BE49-F238E27FC236}">
              <a16:creationId xmlns:a16="http://schemas.microsoft.com/office/drawing/2014/main" id="{00000000-0008-0000-0100-0000B9030000}"/>
            </a:ext>
          </a:extLst>
        </xdr:cNvPr>
        <xdr:cNvSpPr txBox="1"/>
      </xdr:nvSpPr>
      <xdr:spPr>
        <a:xfrm>
          <a:off x="18421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1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1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は、半島中心の山間部から放射状に丘陵地と谷間が海岸に向かって広がり、特に北部では小さな入り江と岬が連続するリアス式海岸を形成しているため、道路・橋梁・トンネル・港湾・漁港といったインフラ施設は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く一人当たりの保有量においても平均を上回る。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そのインフラ施設については、有形固定資産減価償却率が全国平均、大分平均を大きく上回っており、老朽化が進んでいる。今後、長寿命化計画によって対策を進めていくことになる。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同減価償却率が類似団体と比較して差は小さいものの高い水準を示しているため、老朽化が進んでいることが分かる。人口に対しても供給数が多いことから、計画的に老朽化対策や除却等、適正管理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幼稚園・保育所及び学校施設では、他の施設ほど、同減価償却率は高くないものの、人口減少を加味すると、施設の再編が必要となってくる。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児童館・公民館は、同減価償却率が高く、全国平均、大分県平均、類似団体平均ともに大きく上回っている。老朽化が進んでいることから、施設の再編等が必要となってくる。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27,163
26,847
318.10
28,742,765
27,430,879
572,088
11,988,859
19,421,691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95794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051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147864</xdr:rowOff>
    </xdr:from>
    <xdr:to>
      <xdr:col>15</xdr:col>
      <xdr:colOff>101600</xdr:colOff>
      <xdr:row>37</xdr:row>
      <xdr:rowOff>78014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27214</xdr:rowOff>
    </xdr:from>
    <xdr:to>
      <xdr:col>19</xdr:col>
      <xdr:colOff>177800</xdr:colOff>
      <xdr:row>37</xdr:row>
      <xdr:rowOff>61504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708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27214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70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27214</xdr:rowOff>
    </xdr:from>
    <xdr:to>
      <xdr:col>10</xdr:col>
      <xdr:colOff>114300</xdr:colOff>
      <xdr:row>37</xdr:row>
      <xdr:rowOff>38644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63708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103431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94541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80571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128815</xdr:rowOff>
    </xdr:from>
    <xdr:to>
      <xdr:col>55</xdr:col>
      <xdr:colOff>50800</xdr:colOff>
      <xdr:row>39</xdr:row>
      <xdr:rowOff>58965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107242</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62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8165</xdr:rowOff>
    </xdr:from>
    <xdr:to>
      <xdr:col>55</xdr:col>
      <xdr:colOff>0</xdr:colOff>
      <xdr:row>39</xdr:row>
      <xdr:rowOff>19050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6947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150585</xdr:rowOff>
    </xdr:from>
    <xdr:to>
      <xdr:col>46</xdr:col>
      <xdr:colOff>38100</xdr:colOff>
      <xdr:row>39</xdr:row>
      <xdr:rowOff>80735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29935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6705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161472</xdr:rowOff>
    </xdr:from>
    <xdr:to>
      <xdr:col>41</xdr:col>
      <xdr:colOff>101600</xdr:colOff>
      <xdr:row>39</xdr:row>
      <xdr:rowOff>91622</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29935</xdr:rowOff>
    </xdr:from>
    <xdr:to>
      <xdr:col>45</xdr:col>
      <xdr:colOff>177800</xdr:colOff>
      <xdr:row>39</xdr:row>
      <xdr:rowOff>40822</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6716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40822</xdr:rowOff>
    </xdr:from>
    <xdr:to>
      <xdr:col>41</xdr:col>
      <xdr:colOff>50800</xdr:colOff>
      <xdr:row>40</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67273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97263</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163104</xdr:rowOff>
    </xdr:from>
    <xdr:to>
      <xdr:col>20</xdr:col>
      <xdr:colOff>38100</xdr:colOff>
      <xdr:row>62</xdr:row>
      <xdr:rowOff>93254</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97972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797300" y="1067235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42454</xdr:rowOff>
    </xdr:from>
    <xdr:to>
      <xdr:col>19</xdr:col>
      <xdr:colOff>177800</xdr:colOff>
      <xdr:row>62</xdr:row>
      <xdr:rowOff>80010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2908300" y="106723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80010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2019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xdr:rowOff>
    </xdr:from>
    <xdr:to>
      <xdr:col>6</xdr:col>
      <xdr:colOff>38100</xdr:colOff>
      <xdr:row>62</xdr:row>
      <xdr:rowOff>106317</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79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55517</xdr:rowOff>
    </xdr:from>
    <xdr:to>
      <xdr:col>10</xdr:col>
      <xdr:colOff>114300</xdr:colOff>
      <xdr:row>62</xdr:row>
      <xdr:rowOff>80010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130300" y="106854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84381</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582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97444</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927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0000000-0008-0000-0200-0000E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a:extLst>
            <a:ext uri="{FF2B5EF4-FFF2-40B4-BE49-F238E27FC236}">
              <a16:creationId xmlns:a16="http://schemas.microsoft.com/office/drawing/2014/main" id="{00000000-0008-0000-0200-0000EC000000}"/>
            </a:ext>
          </a:extLst>
        </xdr:cNvPr>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a:extLst>
            <a:ext uri="{FF2B5EF4-FFF2-40B4-BE49-F238E27FC236}">
              <a16:creationId xmlns:a16="http://schemas.microsoft.com/office/drawing/2014/main" id="{00000000-0008-0000-0200-0000EE000000}"/>
            </a:ext>
          </a:extLst>
        </xdr:cNvPr>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a:extLst>
            <a:ext uri="{FF2B5EF4-FFF2-40B4-BE49-F238E27FC236}">
              <a16:creationId xmlns:a16="http://schemas.microsoft.com/office/drawing/2014/main" id="{00000000-0008-0000-0200-0000F0000000}"/>
            </a:ext>
          </a:extLst>
        </xdr:cNvPr>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11249</xdr:rowOff>
    </xdr:from>
    <xdr:to>
      <xdr:col>55</xdr:col>
      <xdr:colOff>50800</xdr:colOff>
      <xdr:row>61</xdr:row>
      <xdr:rowOff>112849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10426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34126</xdr:rowOff>
    </xdr:from>
    <xdr:ext cx="469744" cy="259045"/>
    <xdr:sp macro="" textlink="">
      <xdr:nvSpPr>
        <xdr:cNvPr id="252" name="【体育館・プール】&#10;一人当たり面積該当値テキスト">
          <a:extLst>
            <a:ext uri="{FF2B5EF4-FFF2-40B4-BE49-F238E27FC236}">
              <a16:creationId xmlns:a16="http://schemas.microsoft.com/office/drawing/2014/main" id="{00000000-0008-0000-0200-0000FC000000}"/>
            </a:ext>
          </a:extLst>
        </xdr:cNvPr>
        <xdr:cNvSpPr txBox="1"/>
      </xdr:nvSpPr>
      <xdr:spPr>
        <a:xfrm>
          <a:off x="10515600" y="1032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146776</xdr:rowOff>
    </xdr:from>
    <xdr:to>
      <xdr:col>50</xdr:col>
      <xdr:colOff>165100</xdr:colOff>
      <xdr:row>58</xdr:row>
      <xdr:rowOff>76926</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9588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26126</xdr:rowOff>
    </xdr:from>
    <xdr:to>
      <xdr:col>55</xdr:col>
      <xdr:colOff>0</xdr:colOff>
      <xdr:row>61</xdr:row>
      <xdr:rowOff>62049</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9639300" y="9970226"/>
          <a:ext cx="838200" cy="5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161472</xdr:rowOff>
    </xdr:from>
    <xdr:to>
      <xdr:col>46</xdr:col>
      <xdr:colOff>38100</xdr:colOff>
      <xdr:row>58</xdr:row>
      <xdr:rowOff>91622</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8699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26126</xdr:rowOff>
    </xdr:from>
    <xdr:to>
      <xdr:col>50</xdr:col>
      <xdr:colOff>114300</xdr:colOff>
      <xdr:row>58</xdr:row>
      <xdr:rowOff>40822</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8750300" y="99702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12881</xdr:rowOff>
    </xdr:from>
    <xdr:to>
      <xdr:col>41</xdr:col>
      <xdr:colOff>101600</xdr:colOff>
      <xdr:row>58</xdr:row>
      <xdr:rowOff>114481</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7810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40822</xdr:rowOff>
    </xdr:from>
    <xdr:to>
      <xdr:col>45</xdr:col>
      <xdr:colOff>177800</xdr:colOff>
      <xdr:row>58</xdr:row>
      <xdr:rowOff>63681</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7861300" y="99849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171269</xdr:rowOff>
    </xdr:from>
    <xdr:to>
      <xdr:col>36</xdr:col>
      <xdr:colOff>165100</xdr:colOff>
      <xdr:row>58</xdr:row>
      <xdr:rowOff>101419</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6921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50619</xdr:rowOff>
    </xdr:from>
    <xdr:to>
      <xdr:col>41</xdr:col>
      <xdr:colOff>50800</xdr:colOff>
      <xdr:row>58</xdr:row>
      <xdr:rowOff>63681</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972300" y="99947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a:extLst>
            <a:ext uri="{FF2B5EF4-FFF2-40B4-BE49-F238E27FC236}">
              <a16:creationId xmlns:a16="http://schemas.microsoft.com/office/drawing/2014/main" id="{00000000-0008-0000-0200-000005010000}"/>
            </a:ext>
          </a:extLst>
        </xdr:cNvPr>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a:extLst>
            <a:ext uri="{FF2B5EF4-FFF2-40B4-BE49-F238E27FC236}">
              <a16:creationId xmlns:a16="http://schemas.microsoft.com/office/drawing/2014/main" id="{00000000-0008-0000-0200-000006010000}"/>
            </a:ext>
          </a:extLst>
        </xdr:cNvPr>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a:extLst>
            <a:ext uri="{FF2B5EF4-FFF2-40B4-BE49-F238E27FC236}">
              <a16:creationId xmlns:a16="http://schemas.microsoft.com/office/drawing/2014/main" id="{00000000-0008-0000-0200-000007010000}"/>
            </a:ext>
          </a:extLst>
        </xdr:cNvPr>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a:extLst>
            <a:ext uri="{FF2B5EF4-FFF2-40B4-BE49-F238E27FC236}">
              <a16:creationId xmlns:a16="http://schemas.microsoft.com/office/drawing/2014/main" id="{00000000-0008-0000-0200-000008010000}"/>
            </a:ext>
          </a:extLst>
        </xdr:cNvPr>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93453</xdr:rowOff>
    </xdr:from>
    <xdr:ext cx="469744" cy="259045"/>
    <xdr:sp macro="" textlink="">
      <xdr:nvSpPr>
        <xdr:cNvPr id="265" name="n_1mainValue【体育館・プール】&#10;一人当たり面積">
          <a:extLst>
            <a:ext uri="{FF2B5EF4-FFF2-40B4-BE49-F238E27FC236}">
              <a16:creationId xmlns:a16="http://schemas.microsoft.com/office/drawing/2014/main" id="{00000000-0008-0000-0200-000009010000}"/>
            </a:ext>
          </a:extLst>
        </xdr:cNvPr>
        <xdr:cNvSpPr txBox="1"/>
      </xdr:nvSpPr>
      <xdr:spPr>
        <a:xfrm>
          <a:off x="93917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108149</xdr:rowOff>
    </xdr:from>
    <xdr:ext cx="469744" cy="259045"/>
    <xdr:sp macro="" textlink="">
      <xdr:nvSpPr>
        <xdr:cNvPr id="266" name="n_2mainValue【体育館・プール】&#10;一人当たり面積">
          <a:extLst>
            <a:ext uri="{FF2B5EF4-FFF2-40B4-BE49-F238E27FC236}">
              <a16:creationId xmlns:a16="http://schemas.microsoft.com/office/drawing/2014/main" id="{00000000-0008-0000-0200-00000A010000}"/>
            </a:ext>
          </a:extLst>
        </xdr:cNvPr>
        <xdr:cNvSpPr txBox="1"/>
      </xdr:nvSpPr>
      <xdr:spPr>
        <a:xfrm>
          <a:off x="8515427" y="9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131008</xdr:rowOff>
    </xdr:from>
    <xdr:ext cx="469744" cy="259045"/>
    <xdr:sp macro="" textlink="">
      <xdr:nvSpPr>
        <xdr:cNvPr id="267" name="n_3mainValue【体育館・プール】&#10;一人当たり面積">
          <a:extLst>
            <a:ext uri="{FF2B5EF4-FFF2-40B4-BE49-F238E27FC236}">
              <a16:creationId xmlns:a16="http://schemas.microsoft.com/office/drawing/2014/main" id="{00000000-0008-0000-0200-00000B010000}"/>
            </a:ext>
          </a:extLst>
        </xdr:cNvPr>
        <xdr:cNvSpPr txBox="1"/>
      </xdr:nvSpPr>
      <xdr:spPr>
        <a:xfrm>
          <a:off x="76264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117946</xdr:rowOff>
    </xdr:from>
    <xdr:ext cx="469744" cy="259045"/>
    <xdr:sp macro="" textlink="">
      <xdr:nvSpPr>
        <xdr:cNvPr id="268" name="n_4mainValue【体育館・プール】&#10;一人当たり面積">
          <a:extLst>
            <a:ext uri="{FF2B5EF4-FFF2-40B4-BE49-F238E27FC236}">
              <a16:creationId xmlns:a16="http://schemas.microsoft.com/office/drawing/2014/main" id="{00000000-0008-0000-0200-00000C010000}"/>
            </a:ext>
          </a:extLst>
        </xdr:cNvPr>
        <xdr:cNvSpPr txBox="1"/>
      </xdr:nvSpPr>
      <xdr:spPr>
        <a:xfrm>
          <a:off x="6737427" y="97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99061</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797300" y="142989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68580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266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36195</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019300" y="1426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34925</xdr:rowOff>
    </xdr:from>
    <xdr:to>
      <xdr:col>6</xdr:col>
      <xdr:colOff>38100</xdr:colOff>
      <xdr:row>84</xdr:row>
      <xdr:rowOff>136525</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36195</xdr:rowOff>
    </xdr:from>
    <xdr:to>
      <xdr:col>10</xdr:col>
      <xdr:colOff>114300</xdr:colOff>
      <xdr:row>84</xdr:row>
      <xdr:rowOff>85725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1130300" y="1426654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78122</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127652</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19066</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95250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9639300" y="14664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99061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52070</xdr:rowOff>
    </xdr:from>
    <xdr:to>
      <xdr:col>41</xdr:col>
      <xdr:colOff>101600</xdr:colOff>
      <xdr:row>85</xdr:row>
      <xdr:rowOff>153670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99061</xdr:rowOff>
    </xdr:from>
    <xdr:to>
      <xdr:col>45</xdr:col>
      <xdr:colOff>177800</xdr:colOff>
      <xdr:row>85</xdr:row>
      <xdr:rowOff>102870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7861300" y="1467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91439</xdr:rowOff>
    </xdr:from>
    <xdr:to>
      <xdr:col>41</xdr:col>
      <xdr:colOff>50800</xdr:colOff>
      <xdr:row>85</xdr:row>
      <xdr:rowOff>102870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972300" y="14664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144797</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2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2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a:extLst>
            <a:ext uri="{FF2B5EF4-FFF2-40B4-BE49-F238E27FC236}">
              <a16:creationId xmlns:a16="http://schemas.microsoft.com/office/drawing/2014/main" id="{00000000-0008-0000-0200-00009C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13625</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200-00009E010000}"/>
            </a:ext>
          </a:extLst>
        </xdr:cNvPr>
        <xdr:cNvSpPr txBox="1"/>
      </xdr:nvSpPr>
      <xdr:spPr>
        <a:xfrm>
          <a:off x="4673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69487</xdr:rowOff>
    </xdr:from>
    <xdr:to>
      <xdr:col>24</xdr:col>
      <xdr:colOff>114300</xdr:colOff>
      <xdr:row>103</xdr:row>
      <xdr:rowOff>171087</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4584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92364</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200-0000AA010000}"/>
            </a:ext>
          </a:extLst>
        </xdr:cNvPr>
        <xdr:cNvSpPr txBox="1"/>
      </xdr:nvSpPr>
      <xdr:spPr>
        <a:xfrm>
          <a:off x="4673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35198</xdr:rowOff>
    </xdr:from>
    <xdr:to>
      <xdr:col>20</xdr:col>
      <xdr:colOff>38100</xdr:colOff>
      <xdr:row>103</xdr:row>
      <xdr:rowOff>136798</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3746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85998</xdr:rowOff>
    </xdr:from>
    <xdr:to>
      <xdr:col>24</xdr:col>
      <xdr:colOff>63500</xdr:colOff>
      <xdr:row>103</xdr:row>
      <xdr:rowOff>120287</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3797300" y="177453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18869</xdr:rowOff>
    </xdr:from>
    <xdr:to>
      <xdr:col>15</xdr:col>
      <xdr:colOff>101600</xdr:colOff>
      <xdr:row>103</xdr:row>
      <xdr:rowOff>120469</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857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69669</xdr:rowOff>
    </xdr:from>
    <xdr:to>
      <xdr:col>19</xdr:col>
      <xdr:colOff>177800</xdr:colOff>
      <xdr:row>103</xdr:row>
      <xdr:rowOff>85998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908300" y="1772901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18869</xdr:rowOff>
    </xdr:from>
    <xdr:to>
      <xdr:col>10</xdr:col>
      <xdr:colOff>165100</xdr:colOff>
      <xdr:row>103</xdr:row>
      <xdr:rowOff>120469</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68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69669</xdr:rowOff>
    </xdr:from>
    <xdr:to>
      <xdr:col>15</xdr:col>
      <xdr:colOff>50800</xdr:colOff>
      <xdr:row>103</xdr:row>
      <xdr:rowOff>69669</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019300" y="17729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28666</xdr:rowOff>
    </xdr:from>
    <xdr:to>
      <xdr:col>6</xdr:col>
      <xdr:colOff>38100</xdr:colOff>
      <xdr:row>103</xdr:row>
      <xdr:rowOff>130266</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079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69669</xdr:rowOff>
    </xdr:from>
    <xdr:to>
      <xdr:col>10</xdr:col>
      <xdr:colOff>114300</xdr:colOff>
      <xdr:row>103</xdr:row>
      <xdr:rowOff>79466</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130300" y="177290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108329</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101798</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153325</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200-0000B7010000}"/>
            </a:ext>
          </a:extLst>
        </xdr:cNvPr>
        <xdr:cNvSpPr txBox="1"/>
      </xdr:nvSpPr>
      <xdr:spPr>
        <a:xfrm>
          <a:off x="3582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136996</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200-0000B8010000}"/>
            </a:ext>
          </a:extLst>
        </xdr:cNvPr>
        <xdr:cNvSpPr txBox="1"/>
      </xdr:nvSpPr>
      <xdr:spPr>
        <a:xfrm>
          <a:off x="2705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136996</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200-0000B9010000}"/>
            </a:ext>
          </a:extLst>
        </xdr:cNvPr>
        <xdr:cNvSpPr txBox="1"/>
      </xdr:nvSpPr>
      <xdr:spPr>
        <a:xfrm>
          <a:off x="1816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146793</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200-0000BA010000}"/>
            </a:ext>
          </a:extLst>
        </xdr:cNvPr>
        <xdr:cNvSpPr txBox="1"/>
      </xdr:nvSpPr>
      <xdr:spPr>
        <a:xfrm>
          <a:off x="927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0000000-0008-0000-02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a:extLst>
            <a:ext uri="{FF2B5EF4-FFF2-40B4-BE49-F238E27FC236}">
              <a16:creationId xmlns:a16="http://schemas.microsoft.com/office/drawing/2014/main" id="{00000000-0008-0000-0200-0000D3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a:extLst>
            <a:ext uri="{FF2B5EF4-FFF2-40B4-BE49-F238E27FC236}">
              <a16:creationId xmlns:a16="http://schemas.microsoft.com/office/drawing/2014/main" id="{00000000-0008-0000-0200-0000D5010000}"/>
            </a:ext>
          </a:extLst>
        </xdr:cNvPr>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71" name="【市民会館】&#10;一人当たり面積平均値テキスト">
          <a:extLst>
            <a:ext uri="{FF2B5EF4-FFF2-40B4-BE49-F238E27FC236}">
              <a16:creationId xmlns:a16="http://schemas.microsoft.com/office/drawing/2014/main" id="{00000000-0008-0000-0200-0000D7010000}"/>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135889</xdr:rowOff>
    </xdr:from>
    <xdr:to>
      <xdr:col>55</xdr:col>
      <xdr:colOff>50800</xdr:colOff>
      <xdr:row>100</xdr:row>
      <xdr:rowOff>66039</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04267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88916</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200-0000E3010000}"/>
            </a:ext>
          </a:extLst>
        </xdr:cNvPr>
        <xdr:cNvSpPr txBox="1"/>
      </xdr:nvSpPr>
      <xdr:spPr>
        <a:xfrm>
          <a:off x="10515600" y="1706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162561</xdr:rowOff>
    </xdr:from>
    <xdr:to>
      <xdr:col>50</xdr:col>
      <xdr:colOff>165100</xdr:colOff>
      <xdr:row>100</xdr:row>
      <xdr:rowOff>92711</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9588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15239</xdr:rowOff>
    </xdr:from>
    <xdr:to>
      <xdr:col>55</xdr:col>
      <xdr:colOff>0</xdr:colOff>
      <xdr:row>100</xdr:row>
      <xdr:rowOff>41911</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9639300" y="171602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17780</xdr:rowOff>
    </xdr:from>
    <xdr:to>
      <xdr:col>46</xdr:col>
      <xdr:colOff>38100</xdr:colOff>
      <xdr:row>100</xdr:row>
      <xdr:rowOff>119380</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8699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41911</xdr:rowOff>
    </xdr:from>
    <xdr:to>
      <xdr:col>50</xdr:col>
      <xdr:colOff>114300</xdr:colOff>
      <xdr:row>100</xdr:row>
      <xdr:rowOff>68580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8750300" y="17186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44450</xdr:rowOff>
    </xdr:from>
    <xdr:to>
      <xdr:col>41</xdr:col>
      <xdr:colOff>101600</xdr:colOff>
      <xdr:row>100</xdr:row>
      <xdr:rowOff>146050</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7810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68580</xdr:rowOff>
    </xdr:from>
    <xdr:to>
      <xdr:col>45</xdr:col>
      <xdr:colOff>177800</xdr:colOff>
      <xdr:row>100</xdr:row>
      <xdr:rowOff>95250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7861300" y="17213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109220</xdr:rowOff>
    </xdr:from>
    <xdr:to>
      <xdr:col>36</xdr:col>
      <xdr:colOff>165100</xdr:colOff>
      <xdr:row>102</xdr:row>
      <xdr:rowOff>39370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6921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95250</xdr:rowOff>
    </xdr:from>
    <xdr:to>
      <xdr:col>41</xdr:col>
      <xdr:colOff>50800</xdr:colOff>
      <xdr:row>101</xdr:row>
      <xdr:rowOff>160020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6972300" y="1724025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492" name="n_1aveValue【市民会館】&#10;一人当たり面積">
          <a:extLst>
            <a:ext uri="{FF2B5EF4-FFF2-40B4-BE49-F238E27FC236}">
              <a16:creationId xmlns:a16="http://schemas.microsoft.com/office/drawing/2014/main" id="{00000000-0008-0000-0200-0000EC010000}"/>
            </a:ext>
          </a:extLst>
        </xdr:cNvPr>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163847</xdr:rowOff>
    </xdr:from>
    <xdr:ext cx="469744" cy="259045"/>
    <xdr:sp macro="" textlink="">
      <xdr:nvSpPr>
        <xdr:cNvPr id="493" name="n_2aveValue【市民会館】&#10;一人当たり面積">
          <a:extLst>
            <a:ext uri="{FF2B5EF4-FFF2-40B4-BE49-F238E27FC236}">
              <a16:creationId xmlns:a16="http://schemas.microsoft.com/office/drawing/2014/main" id="{00000000-0008-0000-0200-0000ED010000}"/>
            </a:ext>
          </a:extLst>
        </xdr:cNvPr>
        <xdr:cNvSpPr txBox="1"/>
      </xdr:nvSpPr>
      <xdr:spPr>
        <a:xfrm>
          <a:off x="8515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xdr:rowOff>
    </xdr:from>
    <xdr:ext cx="469744" cy="259045"/>
    <xdr:sp macro="" textlink="">
      <xdr:nvSpPr>
        <xdr:cNvPr id="494" name="n_3aveValue【市民会館】&#10;一人当たり面積">
          <a:extLst>
            <a:ext uri="{FF2B5EF4-FFF2-40B4-BE49-F238E27FC236}">
              <a16:creationId xmlns:a16="http://schemas.microsoft.com/office/drawing/2014/main" id="{00000000-0008-0000-0200-0000EE010000}"/>
            </a:ext>
          </a:extLst>
        </xdr:cNvPr>
        <xdr:cNvSpPr txBox="1"/>
      </xdr:nvSpPr>
      <xdr:spPr>
        <a:xfrm>
          <a:off x="7626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148607</xdr:rowOff>
    </xdr:from>
    <xdr:ext cx="469744" cy="259045"/>
    <xdr:sp macro="" textlink="">
      <xdr:nvSpPr>
        <xdr:cNvPr id="495" name="n_4aveValue【市民会館】&#10;一人当たり面積">
          <a:extLst>
            <a:ext uri="{FF2B5EF4-FFF2-40B4-BE49-F238E27FC236}">
              <a16:creationId xmlns:a16="http://schemas.microsoft.com/office/drawing/2014/main" id="{00000000-0008-0000-0200-0000EF010000}"/>
            </a:ext>
          </a:extLst>
        </xdr:cNvPr>
        <xdr:cNvSpPr txBox="1"/>
      </xdr:nvSpPr>
      <xdr:spPr>
        <a:xfrm>
          <a:off x="6737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109238</xdr:rowOff>
    </xdr:from>
    <xdr:ext cx="469744" cy="259045"/>
    <xdr:sp macro="" textlink="">
      <xdr:nvSpPr>
        <xdr:cNvPr id="496" name="n_1mainValue【市民会館】&#10;一人当たり面積">
          <a:extLst>
            <a:ext uri="{FF2B5EF4-FFF2-40B4-BE49-F238E27FC236}">
              <a16:creationId xmlns:a16="http://schemas.microsoft.com/office/drawing/2014/main" id="{00000000-0008-0000-0200-0000F0010000}"/>
            </a:ext>
          </a:extLst>
        </xdr:cNvPr>
        <xdr:cNvSpPr txBox="1"/>
      </xdr:nvSpPr>
      <xdr:spPr>
        <a:xfrm>
          <a:off x="93917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135907</xdr:rowOff>
    </xdr:from>
    <xdr:ext cx="469744" cy="259045"/>
    <xdr:sp macro="" textlink="">
      <xdr:nvSpPr>
        <xdr:cNvPr id="497" name="n_2mainValue【市民会館】&#10;一人当たり面積">
          <a:extLst>
            <a:ext uri="{FF2B5EF4-FFF2-40B4-BE49-F238E27FC236}">
              <a16:creationId xmlns:a16="http://schemas.microsoft.com/office/drawing/2014/main" id="{00000000-0008-0000-0200-0000F1010000}"/>
            </a:ext>
          </a:extLst>
        </xdr:cNvPr>
        <xdr:cNvSpPr txBox="1"/>
      </xdr:nvSpPr>
      <xdr:spPr>
        <a:xfrm>
          <a:off x="8515427"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162577</xdr:rowOff>
    </xdr:from>
    <xdr:ext cx="469744" cy="259045"/>
    <xdr:sp macro="" textlink="">
      <xdr:nvSpPr>
        <xdr:cNvPr id="498" name="n_3mainValue【市民会館】&#10;一人当たり面積">
          <a:extLst>
            <a:ext uri="{FF2B5EF4-FFF2-40B4-BE49-F238E27FC236}">
              <a16:creationId xmlns:a16="http://schemas.microsoft.com/office/drawing/2014/main" id="{00000000-0008-0000-0200-0000F2010000}"/>
            </a:ext>
          </a:extLst>
        </xdr:cNvPr>
        <xdr:cNvSpPr txBox="1"/>
      </xdr:nvSpPr>
      <xdr:spPr>
        <a:xfrm>
          <a:off x="7626427" y="16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55897</xdr:rowOff>
    </xdr:from>
    <xdr:ext cx="469744" cy="259045"/>
    <xdr:sp macro="" textlink="">
      <xdr:nvSpPr>
        <xdr:cNvPr id="499" name="n_4mainValue【市民会館】&#10;一人当たり面積">
          <a:extLst>
            <a:ext uri="{FF2B5EF4-FFF2-40B4-BE49-F238E27FC236}">
              <a16:creationId xmlns:a16="http://schemas.microsoft.com/office/drawing/2014/main" id="{00000000-0008-0000-0200-0000F3010000}"/>
            </a:ext>
          </a:extLst>
        </xdr:cNvPr>
        <xdr:cNvSpPr txBox="1"/>
      </xdr:nvSpPr>
      <xdr:spPr>
        <a:xfrm>
          <a:off x="6737427"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00000000-0008-0000-0200-00000B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a:extLst>
            <a:ext uri="{FF2B5EF4-FFF2-40B4-BE49-F238E27FC236}">
              <a16:creationId xmlns:a16="http://schemas.microsoft.com/office/drawing/2014/main" id="{00000000-0008-0000-0200-00000D020000}"/>
            </a:ext>
          </a:extLst>
        </xdr:cNvPr>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00000000-0008-0000-0200-00000F02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00000000-0008-0000-0200-000011020000}"/>
            </a:ext>
          </a:extLst>
        </xdr:cNvPr>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34942</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00000000-0008-0000-0200-00001D020000}"/>
            </a:ext>
          </a:extLst>
        </xdr:cNvPr>
        <xdr:cNvSpPr txBox="1"/>
      </xdr:nvSpPr>
      <xdr:spPr>
        <a:xfrm>
          <a:off x="16357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62865</xdr:rowOff>
    </xdr:from>
    <xdr:to>
      <xdr:col>85</xdr:col>
      <xdr:colOff>127000</xdr:colOff>
      <xdr:row>37</xdr:row>
      <xdr:rowOff>64770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5481300" y="64065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64770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4592300" y="63950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51435</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3703300" y="639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38735</xdr:rowOff>
    </xdr:from>
    <xdr:to>
      <xdr:col>67</xdr:col>
      <xdr:colOff>101600</xdr:colOff>
      <xdr:row>36</xdr:row>
      <xdr:rowOff>140335</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276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89535</xdr:rowOff>
    </xdr:from>
    <xdr:to>
      <xdr:col>71</xdr:col>
      <xdr:colOff>177800</xdr:colOff>
      <xdr:row>37</xdr:row>
      <xdr:rowOff>51435</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814300" y="626173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156862</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00000000-0008-0000-0200-00002D020000}"/>
            </a:ext>
          </a:extLst>
        </xdr:cNvPr>
        <xdr:cNvSpPr txBox="1"/>
      </xdr:nvSpPr>
      <xdr:spPr>
        <a:xfrm>
          <a:off x="12611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2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200-000044020000}"/>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200-000046020000}"/>
            </a:ext>
          </a:extLst>
        </xdr:cNvPr>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200-000048020000}"/>
            </a:ext>
          </a:extLst>
        </xdr:cNvPr>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114810</xdr:rowOff>
    </xdr:from>
    <xdr:to>
      <xdr:col>116</xdr:col>
      <xdr:colOff>114300</xdr:colOff>
      <xdr:row>40</xdr:row>
      <xdr:rowOff>44960</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2110700" y="6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93237</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200-000054020000}"/>
            </a:ext>
          </a:extLst>
        </xdr:cNvPr>
        <xdr:cNvSpPr txBox="1"/>
      </xdr:nvSpPr>
      <xdr:spPr>
        <a:xfrm>
          <a:off x="22199600" y="67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139902</xdr:rowOff>
    </xdr:from>
    <xdr:to>
      <xdr:col>112</xdr:col>
      <xdr:colOff>38100</xdr:colOff>
      <xdr:row>40</xdr:row>
      <xdr:rowOff>70052</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1272500" y="68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165610</xdr:rowOff>
    </xdr:from>
    <xdr:to>
      <xdr:col>116</xdr:col>
      <xdr:colOff>63500</xdr:colOff>
      <xdr:row>40</xdr:row>
      <xdr:rowOff>19252</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21323300" y="6852160"/>
          <a:ext cx="838200" cy="2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159524</xdr:rowOff>
    </xdr:from>
    <xdr:to>
      <xdr:col>107</xdr:col>
      <xdr:colOff>101600</xdr:colOff>
      <xdr:row>40</xdr:row>
      <xdr:rowOff>89674</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0383500" y="68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19252</xdr:rowOff>
    </xdr:from>
    <xdr:to>
      <xdr:col>111</xdr:col>
      <xdr:colOff>177800</xdr:colOff>
      <xdr:row>40</xdr:row>
      <xdr:rowOff>38874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20434300" y="687725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164709</xdr:rowOff>
    </xdr:from>
    <xdr:to>
      <xdr:col>102</xdr:col>
      <xdr:colOff>165100</xdr:colOff>
      <xdr:row>40</xdr:row>
      <xdr:rowOff>94859</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9494500" y="68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38874</xdr:rowOff>
    </xdr:from>
    <xdr:to>
      <xdr:col>107</xdr:col>
      <xdr:colOff>50800</xdr:colOff>
      <xdr:row>40</xdr:row>
      <xdr:rowOff>44059</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9545300" y="6896874"/>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169020</xdr:rowOff>
    </xdr:from>
    <xdr:to>
      <xdr:col>98</xdr:col>
      <xdr:colOff>38100</xdr:colOff>
      <xdr:row>40</xdr:row>
      <xdr:rowOff>99170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8605500" y="68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44059</xdr:rowOff>
    </xdr:from>
    <xdr:to>
      <xdr:col>102</xdr:col>
      <xdr:colOff>114300</xdr:colOff>
      <xdr:row>40</xdr:row>
      <xdr:rowOff>48370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8656300" y="690205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61179</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1043411" y="69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80801</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20167111" y="69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85986</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9278111" y="69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90297</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18389111" y="69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00000000-0008-0000-0200-00007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00000000-0008-0000-0200-00007F020000}"/>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00000000-0008-0000-0200-000081020000}"/>
            </a:ext>
          </a:extLst>
        </xdr:cNvPr>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68053</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00000000-0008-0000-0200-000083020000}"/>
            </a:ext>
          </a:extLst>
        </xdr:cNvPr>
        <xdr:cNvSpPr txBox="1"/>
      </xdr:nvSpPr>
      <xdr:spPr>
        <a:xfrm>
          <a:off x="1635760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00000000-0008-0000-0200-00008F020000}"/>
            </a:ext>
          </a:extLst>
        </xdr:cNvPr>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140426</xdr:rowOff>
    </xdr:from>
    <xdr:to>
      <xdr:col>85</xdr:col>
      <xdr:colOff>127000</xdr:colOff>
      <xdr:row>59</xdr:row>
      <xdr:rowOff>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5481300" y="100845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106135</xdr:rowOff>
    </xdr:from>
    <xdr:to>
      <xdr:col>81</xdr:col>
      <xdr:colOff>50800</xdr:colOff>
      <xdr:row>58</xdr:row>
      <xdr:rowOff>140426</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4592300" y="100502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55335</xdr:rowOff>
    </xdr:from>
    <xdr:to>
      <xdr:col>72</xdr:col>
      <xdr:colOff>38100</xdr:colOff>
      <xdr:row>58</xdr:row>
      <xdr:rowOff>156935</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3652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106135</xdr:rowOff>
    </xdr:from>
    <xdr:to>
      <xdr:col>76</xdr:col>
      <xdr:colOff>114300</xdr:colOff>
      <xdr:row>58</xdr:row>
      <xdr:rowOff>106135</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3703300" y="10050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106135</xdr:rowOff>
    </xdr:from>
    <xdr:to>
      <xdr:col>71</xdr:col>
      <xdr:colOff>177800</xdr:colOff>
      <xdr:row>59</xdr:row>
      <xdr:rowOff>22860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12814300" y="1005023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152961</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2012</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3500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90187</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00000000-0008-0000-0200-00009F020000}"/>
            </a:ext>
          </a:extLst>
        </xdr:cNvPr>
        <xdr:cNvSpPr txBox="1"/>
      </xdr:nvSpPr>
      <xdr:spPr>
        <a:xfrm>
          <a:off x="12611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a:extLst>
            <a:ext uri="{FF2B5EF4-FFF2-40B4-BE49-F238E27FC236}">
              <a16:creationId xmlns:a16="http://schemas.microsoft.com/office/drawing/2014/main" id="{00000000-0008-0000-0200-0000B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a:extLst>
            <a:ext uri="{FF2B5EF4-FFF2-40B4-BE49-F238E27FC236}">
              <a16:creationId xmlns:a16="http://schemas.microsoft.com/office/drawing/2014/main" id="{00000000-0008-0000-0200-0000BA02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a:extLst>
            <a:ext uri="{FF2B5EF4-FFF2-40B4-BE49-F238E27FC236}">
              <a16:creationId xmlns:a16="http://schemas.microsoft.com/office/drawing/2014/main" id="{00000000-0008-0000-0200-0000BC020000}"/>
            </a:ext>
          </a:extLst>
        </xdr:cNvPr>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702" name="【保健センター・保健所】&#10;一人当たり面積平均値テキスト">
          <a:extLst>
            <a:ext uri="{FF2B5EF4-FFF2-40B4-BE49-F238E27FC236}">
              <a16:creationId xmlns:a16="http://schemas.microsoft.com/office/drawing/2014/main" id="{00000000-0008-0000-0200-0000BE020000}"/>
            </a:ext>
          </a:extLst>
        </xdr:cNvPr>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150041</xdr:rowOff>
    </xdr:from>
    <xdr:to>
      <xdr:col>116</xdr:col>
      <xdr:colOff>114300</xdr:colOff>
      <xdr:row>60</xdr:row>
      <xdr:rowOff>80191</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2110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1468</xdr:rowOff>
    </xdr:from>
    <xdr:ext cx="469744" cy="259045"/>
    <xdr:sp macro="" textlink="">
      <xdr:nvSpPr>
        <xdr:cNvPr id="714" name="【保健センター・保健所】&#10;一人当たり面積該当値テキスト">
          <a:extLst>
            <a:ext uri="{FF2B5EF4-FFF2-40B4-BE49-F238E27FC236}">
              <a16:creationId xmlns:a16="http://schemas.microsoft.com/office/drawing/2014/main" id="{00000000-0008-0000-0200-0000CA020000}"/>
            </a:ext>
          </a:extLst>
        </xdr:cNvPr>
        <xdr:cNvSpPr txBox="1"/>
      </xdr:nvSpPr>
      <xdr:spPr>
        <a:xfrm>
          <a:off x="22199600" y="1011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29391</xdr:rowOff>
    </xdr:from>
    <xdr:to>
      <xdr:col>116</xdr:col>
      <xdr:colOff>63500</xdr:colOff>
      <xdr:row>60</xdr:row>
      <xdr:rowOff>45720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1323300" y="103163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7983</xdr:rowOff>
    </xdr:from>
    <xdr:to>
      <xdr:col>107</xdr:col>
      <xdr:colOff>101600</xdr:colOff>
      <xdr:row>60</xdr:row>
      <xdr:rowOff>109583</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0383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58783</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0434300" y="103327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24312</xdr:rowOff>
    </xdr:from>
    <xdr:to>
      <xdr:col>102</xdr:col>
      <xdr:colOff>165100</xdr:colOff>
      <xdr:row>60</xdr:row>
      <xdr:rowOff>125912</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9494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58783</xdr:rowOff>
    </xdr:from>
    <xdr:to>
      <xdr:col>107</xdr:col>
      <xdr:colOff>50800</xdr:colOff>
      <xdr:row>60</xdr:row>
      <xdr:rowOff>75112</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9545300" y="103457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xdr:rowOff>
    </xdr:from>
    <xdr:to>
      <xdr:col>98</xdr:col>
      <xdr:colOff>38100</xdr:colOff>
      <xdr:row>59</xdr:row>
      <xdr:rowOff>107950</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860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57150</xdr:rowOff>
    </xdr:from>
    <xdr:to>
      <xdr:col>102</xdr:col>
      <xdr:colOff>114300</xdr:colOff>
      <xdr:row>60</xdr:row>
      <xdr:rowOff>75112</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656300" y="101727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723" name="n_1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724" name="n_2aveValue【保健センター・保健所】&#10;一人当たり面積">
          <a:extLst>
            <a:ext uri="{FF2B5EF4-FFF2-40B4-BE49-F238E27FC236}">
              <a16:creationId xmlns:a16="http://schemas.microsoft.com/office/drawing/2014/main" id="{00000000-0008-0000-0200-0000D4020000}"/>
            </a:ext>
          </a:extLst>
        </xdr:cNvPr>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725" name="n_3aveValue【保健センター・保健所】&#10;一人当たり面積">
          <a:extLst>
            <a:ext uri="{FF2B5EF4-FFF2-40B4-BE49-F238E27FC236}">
              <a16:creationId xmlns:a16="http://schemas.microsoft.com/office/drawing/2014/main" id="{00000000-0008-0000-0200-0000D5020000}"/>
            </a:ext>
          </a:extLst>
        </xdr:cNvPr>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6" name="n_4aveValue【保健センター・保健所】&#10;一人当たり面積">
          <a:extLst>
            <a:ext uri="{FF2B5EF4-FFF2-40B4-BE49-F238E27FC236}">
              <a16:creationId xmlns:a16="http://schemas.microsoft.com/office/drawing/2014/main" id="{00000000-0008-0000-0200-0000D6020000}"/>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727" name="n_1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126110</xdr:rowOff>
    </xdr:from>
    <xdr:ext cx="469744" cy="259045"/>
    <xdr:sp macro="" textlink="">
      <xdr:nvSpPr>
        <xdr:cNvPr id="728" name="n_2mainValue【保健センター・保健所】&#10;一人当たり面積">
          <a:extLst>
            <a:ext uri="{FF2B5EF4-FFF2-40B4-BE49-F238E27FC236}">
              <a16:creationId xmlns:a16="http://schemas.microsoft.com/office/drawing/2014/main" id="{00000000-0008-0000-0200-0000D8020000}"/>
            </a:ext>
          </a:extLst>
        </xdr:cNvPr>
        <xdr:cNvSpPr txBox="1"/>
      </xdr:nvSpPr>
      <xdr:spPr>
        <a:xfrm>
          <a:off x="201994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142439</xdr:rowOff>
    </xdr:from>
    <xdr:ext cx="469744" cy="259045"/>
    <xdr:sp macro="" textlink="">
      <xdr:nvSpPr>
        <xdr:cNvPr id="729" name="n_3mainValue【保健センター・保健所】&#10;一人当たり面積">
          <a:extLst>
            <a:ext uri="{FF2B5EF4-FFF2-40B4-BE49-F238E27FC236}">
              <a16:creationId xmlns:a16="http://schemas.microsoft.com/office/drawing/2014/main" id="{00000000-0008-0000-0200-0000D9020000}"/>
            </a:ext>
          </a:extLst>
        </xdr:cNvPr>
        <xdr:cNvSpPr txBox="1"/>
      </xdr:nvSpPr>
      <xdr:spPr>
        <a:xfrm>
          <a:off x="193104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730" name="n_4mainValue【保健センター・保健所】&#10;一人当たり面積">
          <a:extLst>
            <a:ext uri="{FF2B5EF4-FFF2-40B4-BE49-F238E27FC236}">
              <a16:creationId xmlns:a16="http://schemas.microsoft.com/office/drawing/2014/main" id="{00000000-0008-0000-0200-0000DA020000}"/>
            </a:ext>
          </a:extLst>
        </xdr:cNvPr>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a:extLst>
            <a:ext uri="{FF2B5EF4-FFF2-40B4-BE49-F238E27FC236}">
              <a16:creationId xmlns:a16="http://schemas.microsoft.com/office/drawing/2014/main" id="{00000000-0008-0000-0200-0000F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a:extLst>
            <a:ext uri="{FF2B5EF4-FFF2-40B4-BE49-F238E27FC236}">
              <a16:creationId xmlns:a16="http://schemas.microsoft.com/office/drawing/2014/main" id="{00000000-0008-0000-0200-0000F4020000}"/>
            </a:ext>
          </a:extLst>
        </xdr:cNvPr>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a:extLst>
            <a:ext uri="{FF2B5EF4-FFF2-40B4-BE49-F238E27FC236}">
              <a16:creationId xmlns:a16="http://schemas.microsoft.com/office/drawing/2014/main" id="{00000000-0008-0000-0200-0000F6020000}"/>
            </a:ext>
          </a:extLst>
        </xdr:cNvPr>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760" name="【消防施設】&#10;有形固定資産減価償却率平均値テキスト">
          <a:extLst>
            <a:ext uri="{FF2B5EF4-FFF2-40B4-BE49-F238E27FC236}">
              <a16:creationId xmlns:a16="http://schemas.microsoft.com/office/drawing/2014/main" id="{00000000-0008-0000-0200-0000F8020000}"/>
            </a:ext>
          </a:extLst>
        </xdr:cNvPr>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13352</xdr:rowOff>
    </xdr:from>
    <xdr:ext cx="405111" cy="259045"/>
    <xdr:sp macro="" textlink="">
      <xdr:nvSpPr>
        <xdr:cNvPr id="772" name="【消防施設】&#10;有形固定資産減価償却率該当値テキスト">
          <a:extLst>
            <a:ext uri="{FF2B5EF4-FFF2-40B4-BE49-F238E27FC236}">
              <a16:creationId xmlns:a16="http://schemas.microsoft.com/office/drawing/2014/main" id="{00000000-0008-0000-0200-000004030000}"/>
            </a:ext>
          </a:extLst>
        </xdr:cNvPr>
        <xdr:cNvSpPr txBox="1"/>
      </xdr:nvSpPr>
      <xdr:spPr>
        <a:xfrm>
          <a:off x="16357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543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55245</xdr:rowOff>
    </xdr:from>
    <xdr:to>
      <xdr:col>85</xdr:col>
      <xdr:colOff>127000</xdr:colOff>
      <xdr:row>83</xdr:row>
      <xdr:rowOff>85725</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5481300" y="142855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55245</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4592300" y="142646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365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34289</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3703300" y="1426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2539</xdr:rowOff>
    </xdr:from>
    <xdr:to>
      <xdr:col>67</xdr:col>
      <xdr:colOff>101600</xdr:colOff>
      <xdr:row>83</xdr:row>
      <xdr:rowOff>104139</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2763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53339</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flipV="1">
          <a:off x="12814300" y="142646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781" name="n_1aveValue【消防施設】&#10;有形固定資産減価償却率">
          <a:extLst>
            <a:ext uri="{FF2B5EF4-FFF2-40B4-BE49-F238E27FC236}">
              <a16:creationId xmlns:a16="http://schemas.microsoft.com/office/drawing/2014/main" id="{00000000-0008-0000-0200-00000D030000}"/>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782" name="n_2aveValue【消防施設】&#10;有形固定資産減価償却率">
          <a:extLst>
            <a:ext uri="{FF2B5EF4-FFF2-40B4-BE49-F238E27FC236}">
              <a16:creationId xmlns:a16="http://schemas.microsoft.com/office/drawing/2014/main" id="{00000000-0008-0000-0200-00000E030000}"/>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783" name="n_3aveValue【消防施設】&#10;有形固定資産減価償却率">
          <a:extLst>
            <a:ext uri="{FF2B5EF4-FFF2-40B4-BE49-F238E27FC236}">
              <a16:creationId xmlns:a16="http://schemas.microsoft.com/office/drawing/2014/main" id="{00000000-0008-0000-0200-00000F030000}"/>
            </a:ext>
          </a:extLst>
        </xdr:cNvPr>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784" name="n_4aveValue【消防施設】&#10;有形固定資産減価償却率">
          <a:extLst>
            <a:ext uri="{FF2B5EF4-FFF2-40B4-BE49-F238E27FC236}">
              <a16:creationId xmlns:a16="http://schemas.microsoft.com/office/drawing/2014/main" id="{00000000-0008-0000-0200-000010030000}"/>
            </a:ext>
          </a:extLst>
        </xdr:cNvPr>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785" name="n_1mainValue【消防施設】&#10;有形固定資産減価償却率">
          <a:extLst>
            <a:ext uri="{FF2B5EF4-FFF2-40B4-BE49-F238E27FC236}">
              <a16:creationId xmlns:a16="http://schemas.microsoft.com/office/drawing/2014/main" id="{00000000-0008-0000-0200-000011030000}"/>
            </a:ext>
          </a:extLst>
        </xdr:cNvPr>
        <xdr:cNvSpPr txBox="1"/>
      </xdr:nvSpPr>
      <xdr:spPr>
        <a:xfrm>
          <a:off x="15266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786" name="n_2mainValue【消防施設】&#10;有形固定資産減価償却率">
          <a:extLst>
            <a:ext uri="{FF2B5EF4-FFF2-40B4-BE49-F238E27FC236}">
              <a16:creationId xmlns:a16="http://schemas.microsoft.com/office/drawing/2014/main" id="{00000000-0008-0000-0200-000012030000}"/>
            </a:ext>
          </a:extLst>
        </xdr:cNvPr>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macro="" textlink="">
      <xdr:nvSpPr>
        <xdr:cNvPr id="787" name="n_3mainValue【消防施設】&#10;有形固定資産減価償却率">
          <a:extLst>
            <a:ext uri="{FF2B5EF4-FFF2-40B4-BE49-F238E27FC236}">
              <a16:creationId xmlns:a16="http://schemas.microsoft.com/office/drawing/2014/main" id="{00000000-0008-0000-0200-000013030000}"/>
            </a:ext>
          </a:extLst>
        </xdr:cNvPr>
        <xdr:cNvSpPr txBox="1"/>
      </xdr:nvSpPr>
      <xdr:spPr>
        <a:xfrm>
          <a:off x="13500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95266</xdr:rowOff>
    </xdr:from>
    <xdr:ext cx="405111" cy="259045"/>
    <xdr:sp macro="" textlink="">
      <xdr:nvSpPr>
        <xdr:cNvPr id="788" name="n_4mainValue【消防施設】&#10;有形固定資産減価償却率">
          <a:extLst>
            <a:ext uri="{FF2B5EF4-FFF2-40B4-BE49-F238E27FC236}">
              <a16:creationId xmlns:a16="http://schemas.microsoft.com/office/drawing/2014/main" id="{00000000-0008-0000-0200-000014030000}"/>
            </a:ext>
          </a:extLst>
        </xdr:cNvPr>
        <xdr:cNvSpPr txBox="1"/>
      </xdr:nvSpPr>
      <xdr:spPr>
        <a:xfrm>
          <a:off x="12611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a:extLst>
            <a:ext uri="{FF2B5EF4-FFF2-40B4-BE49-F238E27FC236}">
              <a16:creationId xmlns:a16="http://schemas.microsoft.com/office/drawing/2014/main" id="{00000000-0008-0000-0200-00002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a:extLst>
            <a:ext uri="{FF2B5EF4-FFF2-40B4-BE49-F238E27FC236}">
              <a16:creationId xmlns:a16="http://schemas.microsoft.com/office/drawing/2014/main" id="{00000000-0008-0000-0200-00002F03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a:extLst>
            <a:ext uri="{FF2B5EF4-FFF2-40B4-BE49-F238E27FC236}">
              <a16:creationId xmlns:a16="http://schemas.microsoft.com/office/drawing/2014/main" id="{00000000-0008-0000-0200-000031030000}"/>
            </a:ext>
          </a:extLst>
        </xdr:cNvPr>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9" name="【消防施設】&#10;一人当たり面積平均値テキスト">
          <a:extLst>
            <a:ext uri="{FF2B5EF4-FFF2-40B4-BE49-F238E27FC236}">
              <a16:creationId xmlns:a16="http://schemas.microsoft.com/office/drawing/2014/main" id="{00000000-0008-0000-0200-000033030000}"/>
            </a:ext>
          </a:extLst>
        </xdr:cNvPr>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152219</xdr:rowOff>
    </xdr:from>
    <xdr:to>
      <xdr:col>116</xdr:col>
      <xdr:colOff>114300</xdr:colOff>
      <xdr:row>84</xdr:row>
      <xdr:rowOff>82369</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22110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130646</xdr:rowOff>
    </xdr:from>
    <xdr:ext cx="469744" cy="259045"/>
    <xdr:sp macro="" textlink="">
      <xdr:nvSpPr>
        <xdr:cNvPr id="831" name="【消防施設】&#10;一人当たり面積該当値テキスト">
          <a:extLst>
            <a:ext uri="{FF2B5EF4-FFF2-40B4-BE49-F238E27FC236}">
              <a16:creationId xmlns:a16="http://schemas.microsoft.com/office/drawing/2014/main" id="{00000000-0008-0000-0200-00003F030000}"/>
            </a:ext>
          </a:extLst>
        </xdr:cNvPr>
        <xdr:cNvSpPr txBox="1"/>
      </xdr:nvSpPr>
      <xdr:spPr>
        <a:xfrm>
          <a:off x="22199600"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162016</xdr:rowOff>
    </xdr:from>
    <xdr:to>
      <xdr:col>112</xdr:col>
      <xdr:colOff>38100</xdr:colOff>
      <xdr:row>84</xdr:row>
      <xdr:rowOff>92166</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127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31569</xdr:rowOff>
    </xdr:from>
    <xdr:to>
      <xdr:col>116</xdr:col>
      <xdr:colOff>63500</xdr:colOff>
      <xdr:row>84</xdr:row>
      <xdr:rowOff>41366</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flipV="1">
          <a:off x="21323300" y="144333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xdr:rowOff>
    </xdr:from>
    <xdr:to>
      <xdr:col>107</xdr:col>
      <xdr:colOff>101600</xdr:colOff>
      <xdr:row>84</xdr:row>
      <xdr:rowOff>108494</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0383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41366</xdr:rowOff>
    </xdr:from>
    <xdr:to>
      <xdr:col>111</xdr:col>
      <xdr:colOff>177800</xdr:colOff>
      <xdr:row>84</xdr:row>
      <xdr:rowOff>57694</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0434300" y="144431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16692</xdr:rowOff>
    </xdr:from>
    <xdr:to>
      <xdr:col>102</xdr:col>
      <xdr:colOff>165100</xdr:colOff>
      <xdr:row>84</xdr:row>
      <xdr:rowOff>118292</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9494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57694</xdr:rowOff>
    </xdr:from>
    <xdr:to>
      <xdr:col>107</xdr:col>
      <xdr:colOff>50800</xdr:colOff>
      <xdr:row>84</xdr:row>
      <xdr:rowOff>67492</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19545300" y="144594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145687</xdr:rowOff>
    </xdr:from>
    <xdr:to>
      <xdr:col>98</xdr:col>
      <xdr:colOff>38100</xdr:colOff>
      <xdr:row>84</xdr:row>
      <xdr:rowOff>75837</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8605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25037</xdr:rowOff>
    </xdr:from>
    <xdr:to>
      <xdr:col>102</xdr:col>
      <xdr:colOff>114300</xdr:colOff>
      <xdr:row>84</xdr:row>
      <xdr:rowOff>67492</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8656300" y="144268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0" name="n_1aveValue【消防施設】&#10;一人当たり面積">
          <a:extLst>
            <a:ext uri="{FF2B5EF4-FFF2-40B4-BE49-F238E27FC236}">
              <a16:creationId xmlns:a16="http://schemas.microsoft.com/office/drawing/2014/main" id="{00000000-0008-0000-0200-000048030000}"/>
            </a:ext>
          </a:extLst>
        </xdr:cNvPr>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1" name="n_2aveValue【消防施設】&#10;一人当たり面積">
          <a:extLst>
            <a:ext uri="{FF2B5EF4-FFF2-40B4-BE49-F238E27FC236}">
              <a16:creationId xmlns:a16="http://schemas.microsoft.com/office/drawing/2014/main" id="{00000000-0008-0000-0200-00004903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2" name="n_3aveValue【消防施設】&#10;一人当たり面積">
          <a:extLst>
            <a:ext uri="{FF2B5EF4-FFF2-40B4-BE49-F238E27FC236}">
              <a16:creationId xmlns:a16="http://schemas.microsoft.com/office/drawing/2014/main" id="{00000000-0008-0000-0200-00004A030000}"/>
            </a:ext>
          </a:extLst>
        </xdr:cNvPr>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89825</xdr:rowOff>
    </xdr:from>
    <xdr:ext cx="469744" cy="259045"/>
    <xdr:sp macro="" textlink="">
      <xdr:nvSpPr>
        <xdr:cNvPr id="843" name="n_4aveValue【消防施設】&#10;一人当たり面積">
          <a:extLst>
            <a:ext uri="{FF2B5EF4-FFF2-40B4-BE49-F238E27FC236}">
              <a16:creationId xmlns:a16="http://schemas.microsoft.com/office/drawing/2014/main" id="{00000000-0008-0000-0200-00004B030000}"/>
            </a:ext>
          </a:extLst>
        </xdr:cNvPr>
        <xdr:cNvSpPr txBox="1"/>
      </xdr:nvSpPr>
      <xdr:spPr>
        <a:xfrm>
          <a:off x="18421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83293</xdr:rowOff>
    </xdr:from>
    <xdr:ext cx="469744" cy="259045"/>
    <xdr:sp macro="" textlink="">
      <xdr:nvSpPr>
        <xdr:cNvPr id="844" name="n_1mainValue【消防施設】&#10;一人当たり面積">
          <a:extLst>
            <a:ext uri="{FF2B5EF4-FFF2-40B4-BE49-F238E27FC236}">
              <a16:creationId xmlns:a16="http://schemas.microsoft.com/office/drawing/2014/main" id="{00000000-0008-0000-0200-00004C030000}"/>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99621</xdr:rowOff>
    </xdr:from>
    <xdr:ext cx="469744" cy="259045"/>
    <xdr:sp macro="" textlink="">
      <xdr:nvSpPr>
        <xdr:cNvPr id="845" name="n_2mainValue【消防施設】&#10;一人当たり面積">
          <a:extLst>
            <a:ext uri="{FF2B5EF4-FFF2-40B4-BE49-F238E27FC236}">
              <a16:creationId xmlns:a16="http://schemas.microsoft.com/office/drawing/2014/main" id="{00000000-0008-0000-0200-00004D030000}"/>
            </a:ext>
          </a:extLst>
        </xdr:cNvPr>
        <xdr:cNvSpPr txBox="1"/>
      </xdr:nvSpPr>
      <xdr:spPr>
        <a:xfrm>
          <a:off x="20199427" y="145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109419</xdr:rowOff>
    </xdr:from>
    <xdr:ext cx="469744" cy="259045"/>
    <xdr:sp macro="" textlink="">
      <xdr:nvSpPr>
        <xdr:cNvPr id="846" name="n_3mainValue【消防施設】&#10;一人当たり面積">
          <a:extLst>
            <a:ext uri="{FF2B5EF4-FFF2-40B4-BE49-F238E27FC236}">
              <a16:creationId xmlns:a16="http://schemas.microsoft.com/office/drawing/2014/main" id="{00000000-0008-0000-0200-00004E030000}"/>
            </a:ext>
          </a:extLst>
        </xdr:cNvPr>
        <xdr:cNvSpPr txBox="1"/>
      </xdr:nvSpPr>
      <xdr:spPr>
        <a:xfrm>
          <a:off x="19310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92364</xdr:rowOff>
    </xdr:from>
    <xdr:ext cx="469744" cy="259045"/>
    <xdr:sp macro="" textlink="">
      <xdr:nvSpPr>
        <xdr:cNvPr id="847" name="n_4mainValue【消防施設】&#10;一人当たり面積">
          <a:extLst>
            <a:ext uri="{FF2B5EF4-FFF2-40B4-BE49-F238E27FC236}">
              <a16:creationId xmlns:a16="http://schemas.microsoft.com/office/drawing/2014/main" id="{00000000-0008-0000-0200-00004F030000}"/>
            </a:ext>
          </a:extLst>
        </xdr:cNvPr>
        <xdr:cNvSpPr txBox="1"/>
      </xdr:nvSpPr>
      <xdr:spPr>
        <a:xfrm>
          <a:off x="18421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a:extLst>
            <a:ext uri="{FF2B5EF4-FFF2-40B4-BE49-F238E27FC236}">
              <a16:creationId xmlns:a16="http://schemas.microsoft.com/office/drawing/2014/main" id="{00000000-0008-0000-0200-00006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a:extLst>
            <a:ext uri="{FF2B5EF4-FFF2-40B4-BE49-F238E27FC236}">
              <a16:creationId xmlns:a16="http://schemas.microsoft.com/office/drawing/2014/main" id="{00000000-0008-0000-0200-000068030000}"/>
            </a:ext>
          </a:extLst>
        </xdr:cNvPr>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a:extLst>
            <a:ext uri="{FF2B5EF4-FFF2-40B4-BE49-F238E27FC236}">
              <a16:creationId xmlns:a16="http://schemas.microsoft.com/office/drawing/2014/main" id="{00000000-0008-0000-0200-00006A030000}"/>
            </a:ext>
          </a:extLst>
        </xdr:cNvPr>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876" name="【庁舎】&#10;有形固定資産減価償却率平均値テキスト">
          <a:extLst>
            <a:ext uri="{FF2B5EF4-FFF2-40B4-BE49-F238E27FC236}">
              <a16:creationId xmlns:a16="http://schemas.microsoft.com/office/drawing/2014/main" id="{00000000-0008-0000-0200-00006C030000}"/>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a:extLst>
            <a:ext uri="{FF2B5EF4-FFF2-40B4-BE49-F238E27FC236}">
              <a16:creationId xmlns:a16="http://schemas.microsoft.com/office/drawing/2014/main" id="{00000000-0008-0000-0200-000071030000}"/>
            </a:ext>
          </a:extLst>
        </xdr:cNvPr>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17780</xdr:rowOff>
    </xdr:from>
    <xdr:to>
      <xdr:col>85</xdr:col>
      <xdr:colOff>177800</xdr:colOff>
      <xdr:row>103</xdr:row>
      <xdr:rowOff>119380</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6268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40657</xdr:rowOff>
    </xdr:from>
    <xdr:ext cx="405111" cy="259045"/>
    <xdr:sp macro="" textlink="">
      <xdr:nvSpPr>
        <xdr:cNvPr id="888" name="【庁舎】&#10;有形固定資産減価償却率該当値テキスト">
          <a:extLst>
            <a:ext uri="{FF2B5EF4-FFF2-40B4-BE49-F238E27FC236}">
              <a16:creationId xmlns:a16="http://schemas.microsoft.com/office/drawing/2014/main" id="{00000000-0008-0000-0200-000078030000}"/>
            </a:ext>
          </a:extLst>
        </xdr:cNvPr>
        <xdr:cNvSpPr txBox="1"/>
      </xdr:nvSpPr>
      <xdr:spPr>
        <a:xfrm>
          <a:off x="163576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137795</xdr:rowOff>
    </xdr:from>
    <xdr:to>
      <xdr:col>81</xdr:col>
      <xdr:colOff>101600</xdr:colOff>
      <xdr:row>103</xdr:row>
      <xdr:rowOff>67945</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5430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17145</xdr:rowOff>
    </xdr:from>
    <xdr:to>
      <xdr:col>85</xdr:col>
      <xdr:colOff>127000</xdr:colOff>
      <xdr:row>103</xdr:row>
      <xdr:rowOff>68580</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5481300" y="176764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103505</xdr:rowOff>
    </xdr:from>
    <xdr:to>
      <xdr:col>76</xdr:col>
      <xdr:colOff>165100</xdr:colOff>
      <xdr:row>103</xdr:row>
      <xdr:rowOff>33655</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4541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17145</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4592300" y="17642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103505</xdr:rowOff>
    </xdr:from>
    <xdr:to>
      <xdr:col>72</xdr:col>
      <xdr:colOff>38100</xdr:colOff>
      <xdr:row>103</xdr:row>
      <xdr:rowOff>33655</xdr:rowOff>
    </xdr:to>
    <xdr:sp macro="" textlink="">
      <xdr:nvSpPr>
        <xdr:cNvPr id="893" name="楕円 892">
          <a:extLst>
            <a:ext uri="{FF2B5EF4-FFF2-40B4-BE49-F238E27FC236}">
              <a16:creationId xmlns:a16="http://schemas.microsoft.com/office/drawing/2014/main" id="{00000000-0008-0000-0200-00007D030000}"/>
            </a:ext>
          </a:extLst>
        </xdr:cNvPr>
        <xdr:cNvSpPr/>
      </xdr:nvSpPr>
      <xdr:spPr>
        <a:xfrm>
          <a:off x="13652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154305</xdr:rowOff>
    </xdr:from>
    <xdr:to>
      <xdr:col>76</xdr:col>
      <xdr:colOff>114300</xdr:colOff>
      <xdr:row>102</xdr:row>
      <xdr:rowOff>154305</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3703300" y="17642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895" name="楕円 894">
          <a:extLst>
            <a:ext uri="{FF2B5EF4-FFF2-40B4-BE49-F238E27FC236}">
              <a16:creationId xmlns:a16="http://schemas.microsoft.com/office/drawing/2014/main" id="{00000000-0008-0000-0200-00007F030000}"/>
            </a:ext>
          </a:extLst>
        </xdr:cNvPr>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154305</xdr:rowOff>
    </xdr:from>
    <xdr:to>
      <xdr:col>71</xdr:col>
      <xdr:colOff>177800</xdr:colOff>
      <xdr:row>103</xdr:row>
      <xdr:rowOff>87630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flipV="1">
          <a:off x="12814300" y="1764220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897" name="n_1aveValue【庁舎】&#10;有形固定資産減価償却率">
          <a:extLst>
            <a:ext uri="{FF2B5EF4-FFF2-40B4-BE49-F238E27FC236}">
              <a16:creationId xmlns:a16="http://schemas.microsoft.com/office/drawing/2014/main" id="{00000000-0008-0000-0200-000081030000}"/>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898" name="n_2aveValue【庁舎】&#10;有形固定資産減価償却率">
          <a:extLst>
            <a:ext uri="{FF2B5EF4-FFF2-40B4-BE49-F238E27FC236}">
              <a16:creationId xmlns:a16="http://schemas.microsoft.com/office/drawing/2014/main" id="{00000000-0008-0000-0200-000082030000}"/>
            </a:ext>
          </a:extLst>
        </xdr:cNvPr>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899" name="n_3aveValue【庁舎】&#10;有形固定資産減価償却率">
          <a:extLst>
            <a:ext uri="{FF2B5EF4-FFF2-40B4-BE49-F238E27FC236}">
              <a16:creationId xmlns:a16="http://schemas.microsoft.com/office/drawing/2014/main" id="{00000000-0008-0000-0200-000083030000}"/>
            </a:ext>
          </a:extLst>
        </xdr:cNvPr>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900" name="n_4aveValue【庁舎】&#10;有形固定資産減価償却率">
          <a:extLst>
            <a:ext uri="{FF2B5EF4-FFF2-40B4-BE49-F238E27FC236}">
              <a16:creationId xmlns:a16="http://schemas.microsoft.com/office/drawing/2014/main" id="{00000000-0008-0000-0200-000084030000}"/>
            </a:ext>
          </a:extLst>
        </xdr:cNvPr>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84472</xdr:rowOff>
    </xdr:from>
    <xdr:ext cx="405111" cy="259045"/>
    <xdr:sp macro="" textlink="">
      <xdr:nvSpPr>
        <xdr:cNvPr id="901" name="n_1mainValue【庁舎】&#10;有形固定資産減価償却率">
          <a:extLst>
            <a:ext uri="{FF2B5EF4-FFF2-40B4-BE49-F238E27FC236}">
              <a16:creationId xmlns:a16="http://schemas.microsoft.com/office/drawing/2014/main" id="{00000000-0008-0000-0200-000085030000}"/>
            </a:ext>
          </a:extLst>
        </xdr:cNvPr>
        <xdr:cNvSpPr txBox="1"/>
      </xdr:nvSpPr>
      <xdr:spPr>
        <a:xfrm>
          <a:off x="152660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50182</xdr:rowOff>
    </xdr:from>
    <xdr:ext cx="405111" cy="259045"/>
    <xdr:sp macro="" textlink="">
      <xdr:nvSpPr>
        <xdr:cNvPr id="902" name="n_2mainValue【庁舎】&#10;有形固定資産減価償却率">
          <a:extLst>
            <a:ext uri="{FF2B5EF4-FFF2-40B4-BE49-F238E27FC236}">
              <a16:creationId xmlns:a16="http://schemas.microsoft.com/office/drawing/2014/main" id="{00000000-0008-0000-0200-000086030000}"/>
            </a:ext>
          </a:extLst>
        </xdr:cNvPr>
        <xdr:cNvSpPr txBox="1"/>
      </xdr:nvSpPr>
      <xdr:spPr>
        <a:xfrm>
          <a:off x="14389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50182</xdr:rowOff>
    </xdr:from>
    <xdr:ext cx="405111" cy="259045"/>
    <xdr:sp macro="" textlink="">
      <xdr:nvSpPr>
        <xdr:cNvPr id="903" name="n_3mainValue【庁舎】&#10;有形固定資産減価償却率">
          <a:extLst>
            <a:ext uri="{FF2B5EF4-FFF2-40B4-BE49-F238E27FC236}">
              <a16:creationId xmlns:a16="http://schemas.microsoft.com/office/drawing/2014/main" id="{00000000-0008-0000-0200-000087030000}"/>
            </a:ext>
          </a:extLst>
        </xdr:cNvPr>
        <xdr:cNvSpPr txBox="1"/>
      </xdr:nvSpPr>
      <xdr:spPr>
        <a:xfrm>
          <a:off x="13500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154957</xdr:rowOff>
    </xdr:from>
    <xdr:ext cx="405111" cy="259045"/>
    <xdr:sp macro="" textlink="">
      <xdr:nvSpPr>
        <xdr:cNvPr id="904" name="n_4mainValue【庁舎】&#10;有形固定資産減価償却率">
          <a:extLst>
            <a:ext uri="{FF2B5EF4-FFF2-40B4-BE49-F238E27FC236}">
              <a16:creationId xmlns:a16="http://schemas.microsoft.com/office/drawing/2014/main" id="{00000000-0008-0000-0200-000088030000}"/>
            </a:ext>
          </a:extLst>
        </xdr:cNvPr>
        <xdr:cNvSpPr txBox="1"/>
      </xdr:nvSpPr>
      <xdr:spPr>
        <a:xfrm>
          <a:off x="12611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a:extLst>
            <a:ext uri="{FF2B5EF4-FFF2-40B4-BE49-F238E27FC236}">
              <a16:creationId xmlns:a16="http://schemas.microsoft.com/office/drawing/2014/main" id="{00000000-0008-0000-0200-0000A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a:extLst>
            <a:ext uri="{FF2B5EF4-FFF2-40B4-BE49-F238E27FC236}">
              <a16:creationId xmlns:a16="http://schemas.microsoft.com/office/drawing/2014/main" id="{00000000-0008-0000-0200-0000A3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a:extLst>
            <a:ext uri="{FF2B5EF4-FFF2-40B4-BE49-F238E27FC236}">
              <a16:creationId xmlns:a16="http://schemas.microsoft.com/office/drawing/2014/main" id="{00000000-0008-0000-0200-0000A5030000}"/>
            </a:ext>
          </a:extLst>
        </xdr:cNvPr>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935" name="【庁舎】&#10;一人当たり面積平均値テキスト">
          <a:extLst>
            <a:ext uri="{FF2B5EF4-FFF2-40B4-BE49-F238E27FC236}">
              <a16:creationId xmlns:a16="http://schemas.microsoft.com/office/drawing/2014/main" id="{00000000-0008-0000-0200-0000A7030000}"/>
            </a:ext>
          </a:extLst>
        </xdr:cNvPr>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a:extLst>
            <a:ext uri="{FF2B5EF4-FFF2-40B4-BE49-F238E27FC236}">
              <a16:creationId xmlns:a16="http://schemas.microsoft.com/office/drawing/2014/main" id="{00000000-0008-0000-0200-0000AA030000}"/>
            </a:ext>
          </a:extLst>
        </xdr:cNvPr>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a:extLst>
            <a:ext uri="{FF2B5EF4-FFF2-40B4-BE49-F238E27FC236}">
              <a16:creationId xmlns:a16="http://schemas.microsoft.com/office/drawing/2014/main" id="{00000000-0008-0000-0200-0000AB030000}"/>
            </a:ext>
          </a:extLst>
        </xdr:cNvPr>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a:extLst>
            <a:ext uri="{FF2B5EF4-FFF2-40B4-BE49-F238E27FC236}">
              <a16:creationId xmlns:a16="http://schemas.microsoft.com/office/drawing/2014/main" id="{00000000-0008-0000-0200-0000AC030000}"/>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89081</xdr:rowOff>
    </xdr:from>
    <xdr:to>
      <xdr:col>116</xdr:col>
      <xdr:colOff>114300</xdr:colOff>
      <xdr:row>106</xdr:row>
      <xdr:rowOff>19231</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22110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111958</xdr:rowOff>
    </xdr:from>
    <xdr:ext cx="469744" cy="259045"/>
    <xdr:sp macro="" textlink="">
      <xdr:nvSpPr>
        <xdr:cNvPr id="947" name="【庁舎】&#10;一人当たり面積該当値テキスト">
          <a:extLst>
            <a:ext uri="{FF2B5EF4-FFF2-40B4-BE49-F238E27FC236}">
              <a16:creationId xmlns:a16="http://schemas.microsoft.com/office/drawing/2014/main" id="{00000000-0008-0000-0200-0000B3030000}"/>
            </a:ext>
          </a:extLst>
        </xdr:cNvPr>
        <xdr:cNvSpPr txBox="1"/>
      </xdr:nvSpPr>
      <xdr:spPr>
        <a:xfrm>
          <a:off x="22199600" y="179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99968</xdr:rowOff>
    </xdr:from>
    <xdr:to>
      <xdr:col>112</xdr:col>
      <xdr:colOff>38100</xdr:colOff>
      <xdr:row>106</xdr:row>
      <xdr:rowOff>30118</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21272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139881</xdr:rowOff>
    </xdr:from>
    <xdr:to>
      <xdr:col>116</xdr:col>
      <xdr:colOff>63500</xdr:colOff>
      <xdr:row>105</xdr:row>
      <xdr:rowOff>150768</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21323300" y="18142131"/>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109764</xdr:rowOff>
    </xdr:from>
    <xdr:to>
      <xdr:col>107</xdr:col>
      <xdr:colOff>101600</xdr:colOff>
      <xdr:row>106</xdr:row>
      <xdr:rowOff>39914</xdr:rowOff>
    </xdr:to>
    <xdr:sp macro="" textlink="">
      <xdr:nvSpPr>
        <xdr:cNvPr id="950" name="楕円 949">
          <a:extLst>
            <a:ext uri="{FF2B5EF4-FFF2-40B4-BE49-F238E27FC236}">
              <a16:creationId xmlns:a16="http://schemas.microsoft.com/office/drawing/2014/main" id="{00000000-0008-0000-0200-0000B6030000}"/>
            </a:ext>
          </a:extLst>
        </xdr:cNvPr>
        <xdr:cNvSpPr/>
      </xdr:nvSpPr>
      <xdr:spPr>
        <a:xfrm>
          <a:off x="20383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150768</xdr:rowOff>
    </xdr:from>
    <xdr:to>
      <xdr:col>111</xdr:col>
      <xdr:colOff>177800</xdr:colOff>
      <xdr:row>105</xdr:row>
      <xdr:rowOff>160564</xdr:rowOff>
    </xdr:to>
    <xdr:cxnSp macro="">
      <xdr:nvCxnSpPr>
        <xdr:cNvPr id="951" name="直線コネクタ 950">
          <a:extLst>
            <a:ext uri="{FF2B5EF4-FFF2-40B4-BE49-F238E27FC236}">
              <a16:creationId xmlns:a16="http://schemas.microsoft.com/office/drawing/2014/main" id="{00000000-0008-0000-0200-0000B7030000}"/>
            </a:ext>
          </a:extLst>
        </xdr:cNvPr>
        <xdr:cNvCxnSpPr/>
      </xdr:nvCxnSpPr>
      <xdr:spPr>
        <a:xfrm flipV="1">
          <a:off x="20434300" y="181530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52" name="楕円 951">
          <a:extLst>
            <a:ext uri="{FF2B5EF4-FFF2-40B4-BE49-F238E27FC236}">
              <a16:creationId xmlns:a16="http://schemas.microsoft.com/office/drawing/2014/main" id="{00000000-0008-0000-0200-0000B8030000}"/>
            </a:ext>
          </a:extLst>
        </xdr:cNvPr>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160564</xdr:rowOff>
    </xdr:from>
    <xdr:to>
      <xdr:col>107</xdr:col>
      <xdr:colOff>50800</xdr:colOff>
      <xdr:row>106</xdr:row>
      <xdr:rowOff>0</xdr:rowOff>
    </xdr:to>
    <xdr:cxnSp macro="">
      <xdr:nvCxnSpPr>
        <xdr:cNvPr id="953" name="直線コネクタ 952">
          <a:extLst>
            <a:ext uri="{FF2B5EF4-FFF2-40B4-BE49-F238E27FC236}">
              <a16:creationId xmlns:a16="http://schemas.microsoft.com/office/drawing/2014/main" id="{00000000-0008-0000-0200-0000B9030000}"/>
            </a:ext>
          </a:extLst>
        </xdr:cNvPr>
        <xdr:cNvCxnSpPr/>
      </xdr:nvCxnSpPr>
      <xdr:spPr>
        <a:xfrm flipV="1">
          <a:off x="19545300" y="18162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123371</xdr:rowOff>
    </xdr:from>
    <xdr:to>
      <xdr:col>98</xdr:col>
      <xdr:colOff>38100</xdr:colOff>
      <xdr:row>105</xdr:row>
      <xdr:rowOff>53521</xdr:rowOff>
    </xdr:to>
    <xdr:sp macro="" textlink="">
      <xdr:nvSpPr>
        <xdr:cNvPr id="954" name="楕円 953">
          <a:extLst>
            <a:ext uri="{FF2B5EF4-FFF2-40B4-BE49-F238E27FC236}">
              <a16:creationId xmlns:a16="http://schemas.microsoft.com/office/drawing/2014/main" id="{00000000-0008-0000-0200-0000BA030000}"/>
            </a:ext>
          </a:extLst>
        </xdr:cNvPr>
        <xdr:cNvSpPr/>
      </xdr:nvSpPr>
      <xdr:spPr>
        <a:xfrm>
          <a:off x="18605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2721</xdr:rowOff>
    </xdr:from>
    <xdr:to>
      <xdr:col>102</xdr:col>
      <xdr:colOff>114300</xdr:colOff>
      <xdr:row>106</xdr:row>
      <xdr:rowOff>0</xdr:rowOff>
    </xdr:to>
    <xdr:cxnSp macro="">
      <xdr:nvCxnSpPr>
        <xdr:cNvPr id="955" name="直線コネクタ 954">
          <a:extLst>
            <a:ext uri="{FF2B5EF4-FFF2-40B4-BE49-F238E27FC236}">
              <a16:creationId xmlns:a16="http://schemas.microsoft.com/office/drawing/2014/main" id="{00000000-0008-0000-0200-0000BB030000}"/>
            </a:ext>
          </a:extLst>
        </xdr:cNvPr>
        <xdr:cNvCxnSpPr/>
      </xdr:nvCxnSpPr>
      <xdr:spPr>
        <a:xfrm>
          <a:off x="18656300" y="18004971"/>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956" name="n_1aveValue【庁舎】&#10;一人当たり面積">
          <a:extLst>
            <a:ext uri="{FF2B5EF4-FFF2-40B4-BE49-F238E27FC236}">
              <a16:creationId xmlns:a16="http://schemas.microsoft.com/office/drawing/2014/main" id="{00000000-0008-0000-0200-0000BC030000}"/>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57" name="n_2aveValue【庁舎】&#10;一人当たり面積">
          <a:extLst>
            <a:ext uri="{FF2B5EF4-FFF2-40B4-BE49-F238E27FC236}">
              <a16:creationId xmlns:a16="http://schemas.microsoft.com/office/drawing/2014/main" id="{00000000-0008-0000-0200-0000BD030000}"/>
            </a:ext>
          </a:extLst>
        </xdr:cNvPr>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58" name="n_3aveValue【庁舎】&#10;一人当たり面積">
          <a:extLst>
            <a:ext uri="{FF2B5EF4-FFF2-40B4-BE49-F238E27FC236}">
              <a16:creationId xmlns:a16="http://schemas.microsoft.com/office/drawing/2014/main" id="{00000000-0008-0000-0200-0000BE03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959" name="n_4aveValue【庁舎】&#10;一人当たり面積">
          <a:extLst>
            <a:ext uri="{FF2B5EF4-FFF2-40B4-BE49-F238E27FC236}">
              <a16:creationId xmlns:a16="http://schemas.microsoft.com/office/drawing/2014/main" id="{00000000-0008-0000-0200-0000BF030000}"/>
            </a:ext>
          </a:extLst>
        </xdr:cNvPr>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46645</xdr:rowOff>
    </xdr:from>
    <xdr:ext cx="469744" cy="259045"/>
    <xdr:sp macro="" textlink="">
      <xdr:nvSpPr>
        <xdr:cNvPr id="960" name="n_1mainValue【庁舎】&#10;一人当たり面積">
          <a:extLst>
            <a:ext uri="{FF2B5EF4-FFF2-40B4-BE49-F238E27FC236}">
              <a16:creationId xmlns:a16="http://schemas.microsoft.com/office/drawing/2014/main" id="{00000000-0008-0000-0200-0000C0030000}"/>
            </a:ext>
          </a:extLst>
        </xdr:cNvPr>
        <xdr:cNvSpPr txBox="1"/>
      </xdr:nvSpPr>
      <xdr:spPr>
        <a:xfrm>
          <a:off x="21075727"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56441</xdr:rowOff>
    </xdr:from>
    <xdr:ext cx="469744" cy="259045"/>
    <xdr:sp macro="" textlink="">
      <xdr:nvSpPr>
        <xdr:cNvPr id="961" name="n_2mainValue【庁舎】&#10;一人当たり面積">
          <a:extLst>
            <a:ext uri="{FF2B5EF4-FFF2-40B4-BE49-F238E27FC236}">
              <a16:creationId xmlns:a16="http://schemas.microsoft.com/office/drawing/2014/main" id="{00000000-0008-0000-0200-0000C1030000}"/>
            </a:ext>
          </a:extLst>
        </xdr:cNvPr>
        <xdr:cNvSpPr txBox="1"/>
      </xdr:nvSpPr>
      <xdr:spPr>
        <a:xfrm>
          <a:off x="201994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962" name="n_3mainValue【庁舎】&#10;一人当たり面積">
          <a:extLst>
            <a:ext uri="{FF2B5EF4-FFF2-40B4-BE49-F238E27FC236}">
              <a16:creationId xmlns:a16="http://schemas.microsoft.com/office/drawing/2014/main" id="{00000000-0008-0000-0200-0000C2030000}"/>
            </a:ext>
          </a:extLst>
        </xdr:cNvPr>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70048</xdr:rowOff>
    </xdr:from>
    <xdr:ext cx="469744" cy="259045"/>
    <xdr:sp macro="" textlink="">
      <xdr:nvSpPr>
        <xdr:cNvPr id="963" name="n_4mainValue【庁舎】&#10;一人当たり面積">
          <a:extLst>
            <a:ext uri="{FF2B5EF4-FFF2-40B4-BE49-F238E27FC236}">
              <a16:creationId xmlns:a16="http://schemas.microsoft.com/office/drawing/2014/main" id="{00000000-0008-0000-0200-0000C3030000}"/>
            </a:ext>
          </a:extLst>
        </xdr:cNvPr>
        <xdr:cNvSpPr txBox="1"/>
      </xdr:nvSpPr>
      <xdr:spPr>
        <a:xfrm>
          <a:off x="18421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a:extLst>
            <a:ext uri="{FF2B5EF4-FFF2-40B4-BE49-F238E27FC236}">
              <a16:creationId xmlns:a16="http://schemas.microsoft.com/office/drawing/2014/main" id="{00000000-0008-0000-0200-0000C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a:extLst>
            <a:ext uri="{FF2B5EF4-FFF2-40B4-BE49-F238E27FC236}">
              <a16:creationId xmlns:a16="http://schemas.microsoft.com/office/drawing/2014/main" id="{00000000-0008-0000-0200-0000C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a:extLst>
            <a:ext uri="{FF2B5EF4-FFF2-40B4-BE49-F238E27FC236}">
              <a16:creationId xmlns:a16="http://schemas.microsoft.com/office/drawing/2014/main" id="{00000000-0008-0000-0200-0000C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本市において、全国平均、県平均、類似団体平均と比較して、有形固定資産減価償却率が高い施設は、体育館・プール、福祉施設、消防施設となっている。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体育館・プールについては、スポーツ施設整備計画により、計画的に更新（長寿命化）等を進める。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福祉施設については、人口減少を加味すると、施設の再編が必要となってくる。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消防施設は消防団の再編等により、機庫等の施設整備を進める。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27,163
26,847
318.10
28,742,765
27,430,879
572,088
11,988,859
19,421,691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基準財政需要額はプラス</a:t>
          </a:r>
          <a:r>
            <a:rPr kumimoji="1" lang="en-US" altLang="ja-JP" sz="1300" baseline="0">
              <a:latin typeface="ＭＳ Ｐゴシック" panose="020B0600070205080204" pitchFamily="50" charset="-128"/>
              <a:ea typeface="ＭＳ Ｐゴシック" panose="020B0600070205080204" pitchFamily="50" charset="-128"/>
            </a:rPr>
            <a:t>367,181</a:t>
          </a:r>
          <a:r>
            <a:rPr kumimoji="1" lang="ja-JP" altLang="en-US" sz="1300" baseline="0">
              <a:latin typeface="ＭＳ Ｐゴシック" panose="020B0600070205080204" pitchFamily="50" charset="-128"/>
              <a:ea typeface="ＭＳ Ｐゴシック" panose="020B0600070205080204" pitchFamily="50" charset="-128"/>
            </a:rPr>
            <a:t>千円となったが、基準財政収入額もプラス</a:t>
          </a:r>
          <a:r>
            <a:rPr kumimoji="1" lang="en-US" altLang="ja-JP" sz="1300" baseline="0">
              <a:latin typeface="ＭＳ Ｐゴシック" panose="020B0600070205080204" pitchFamily="50" charset="-128"/>
              <a:ea typeface="ＭＳ Ｐゴシック" panose="020B0600070205080204" pitchFamily="50" charset="-128"/>
            </a:rPr>
            <a:t>149,187</a:t>
          </a:r>
          <a:r>
            <a:rPr kumimoji="1" lang="ja-JP" altLang="en-US" sz="1300" baseline="0">
              <a:latin typeface="ＭＳ Ｐゴシック" panose="020B0600070205080204" pitchFamily="50" charset="-128"/>
              <a:ea typeface="ＭＳ Ｐゴシック" panose="020B0600070205080204" pitchFamily="50" charset="-128"/>
            </a:rPr>
            <a:t>千円であり、ともに微増であったため、横ばいとなった。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また、類似団体平均値と比較して</a:t>
          </a:r>
          <a:r>
            <a:rPr kumimoji="1" lang="en-US" altLang="ja-JP" sz="1300" baseline="0">
              <a:latin typeface="ＭＳ Ｐゴシック" panose="020B0600070205080204" pitchFamily="50" charset="-128"/>
              <a:ea typeface="ＭＳ Ｐゴシック" panose="020B0600070205080204" pitchFamily="50" charset="-128"/>
            </a:rPr>
            <a:t>0.11</a:t>
          </a:r>
          <a:r>
            <a:rPr kumimoji="1" lang="ja-JP" altLang="en-US" sz="1300" baseline="0">
              <a:latin typeface="ＭＳ Ｐゴシック" panose="020B0600070205080204" pitchFamily="50" charset="-128"/>
              <a:ea typeface="ＭＳ Ｐゴシック" panose="020B0600070205080204" pitchFamily="50" charset="-128"/>
            </a:rPr>
            <a:t>ポイント低いことから、今後、歳出の抑制や産業の創出、税収の確保につながる施策の推進に努める。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歳出においては、人件費、補助費、公債費が増加したものの、新型コロナウイルス感染症等の影響に伴い、物件費、扶助費等は減少し、歳出経常一般財源は、マイナス</a:t>
          </a:r>
          <a:r>
            <a:rPr kumimoji="1" lang="en-US" altLang="ja-JP" sz="1100" baseline="0">
              <a:latin typeface="ＭＳ Ｐゴシック" panose="020B0600070205080204" pitchFamily="50" charset="-128"/>
              <a:ea typeface="ＭＳ Ｐゴシック" panose="020B0600070205080204" pitchFamily="50" charset="-128"/>
            </a:rPr>
            <a:t>202,913</a:t>
          </a:r>
          <a:r>
            <a:rPr kumimoji="1" lang="ja-JP" altLang="en-US" sz="1100" baseline="0">
              <a:latin typeface="ＭＳ Ｐゴシック" panose="020B0600070205080204" pitchFamily="50" charset="-128"/>
              <a:ea typeface="ＭＳ Ｐゴシック" panose="020B0600070205080204" pitchFamily="50" charset="-128"/>
            </a:rPr>
            <a:t>千円となった。また、歳入においても、地方税は減少したものの、普通交付税、地方消費税交付金の増加に伴い、歳入経常一般財源はプラス</a:t>
          </a:r>
          <a:r>
            <a:rPr kumimoji="1" lang="en-US" altLang="ja-JP" sz="1100" baseline="0">
              <a:latin typeface="ＭＳ Ｐゴシック" panose="020B0600070205080204" pitchFamily="50" charset="-128"/>
              <a:ea typeface="ＭＳ Ｐゴシック" panose="020B0600070205080204" pitchFamily="50" charset="-128"/>
            </a:rPr>
            <a:t>21,147</a:t>
          </a:r>
          <a:r>
            <a:rPr kumimoji="1" lang="ja-JP" altLang="en-US" sz="1100" baseline="0">
              <a:latin typeface="ＭＳ Ｐゴシック" panose="020B0600070205080204" pitchFamily="50" charset="-128"/>
              <a:ea typeface="ＭＳ Ｐゴシック" panose="020B0600070205080204" pitchFamily="50" charset="-128"/>
            </a:rPr>
            <a:t>千円となったことから、経常収支比率は</a:t>
          </a:r>
          <a:r>
            <a:rPr kumimoji="1" lang="en-US" altLang="ja-JP" sz="1100" baseline="0">
              <a:latin typeface="ＭＳ Ｐゴシック" panose="020B0600070205080204" pitchFamily="50" charset="-128"/>
              <a:ea typeface="ＭＳ Ｐゴシック" panose="020B0600070205080204" pitchFamily="50" charset="-128"/>
            </a:rPr>
            <a:t>1.8</a:t>
          </a:r>
          <a:r>
            <a:rPr kumimoji="1" lang="ja-JP" altLang="en-US" sz="1100" baseline="0">
              <a:latin typeface="ＭＳ Ｐゴシック" panose="020B0600070205080204" pitchFamily="50" charset="-128"/>
              <a:ea typeface="ＭＳ Ｐゴシック" panose="020B0600070205080204" pitchFamily="50" charset="-128"/>
            </a:rPr>
            <a:t>ポイント改善した。しかし、類似団体との比較は、</a:t>
          </a:r>
          <a:r>
            <a:rPr kumimoji="1" lang="en-US" altLang="ja-JP" sz="1100" baseline="0">
              <a:latin typeface="ＭＳ Ｐゴシック" panose="020B0600070205080204" pitchFamily="50" charset="-128"/>
              <a:ea typeface="ＭＳ Ｐゴシック" panose="020B0600070205080204" pitchFamily="50" charset="-128"/>
            </a:rPr>
            <a:t>4.5</a:t>
          </a:r>
          <a:r>
            <a:rPr kumimoji="1" lang="ja-JP" altLang="en-US" sz="1100" baseline="0">
              <a:latin typeface="ＭＳ Ｐゴシック" panose="020B0600070205080204" pitchFamily="50" charset="-128"/>
              <a:ea typeface="ＭＳ Ｐゴシック" panose="020B0600070205080204" pitchFamily="50" charset="-128"/>
            </a:rPr>
            <a:t>ポイント高い状況。　</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行財政改革プラン等に基づき、事務事業の見直しを更に進めるとともに、効果及び優先度の低い事務事業について計画的に廃止・縮小を進め、また、公共施設管理の指定管理化等、経常経費の削減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66</xdr:row>
      <xdr:rowOff>90594</xdr:rowOff>
    </xdr:to>
    <xdr:cxnSp macro="">
      <xdr:nvCxnSpPr>
        <xdr:cNvPr id="132" name="直線コネクタ 131"/>
        <xdr:cNvCxnSpPr/>
      </xdr:nvCxnSpPr>
      <xdr:spPr>
        <a:xfrm flipV="1">
          <a:off x="4114800" y="1126151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90594</xdr:rowOff>
    </xdr:to>
    <xdr:cxnSp macro="">
      <xdr:nvCxnSpPr>
        <xdr:cNvPr id="135" name="直線コネクタ 134"/>
        <xdr:cNvCxnSpPr/>
      </xdr:nvCxnSpPr>
      <xdr:spPr>
        <a:xfrm>
          <a:off x="3225800" y="113178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77046</xdr:rowOff>
    </xdr:from>
    <xdr:to>
      <xdr:col>15</xdr:col>
      <xdr:colOff>82550</xdr:colOff>
      <xdr:row>66</xdr:row>
      <xdr:rowOff>2117</xdr:rowOff>
    </xdr:to>
    <xdr:cxnSp macro="">
      <xdr:nvCxnSpPr>
        <xdr:cNvPr id="138" name="直線コネクタ 137"/>
        <xdr:cNvCxnSpPr/>
      </xdr:nvCxnSpPr>
      <xdr:spPr>
        <a:xfrm>
          <a:off x="2336800" y="112212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77046</xdr:rowOff>
    </xdr:to>
    <xdr:cxnSp macro="">
      <xdr:nvCxnSpPr>
        <xdr:cNvPr id="141" name="直線コネクタ 140"/>
        <xdr:cNvCxnSpPr/>
      </xdr:nvCxnSpPr>
      <xdr:spPr>
        <a:xfrm>
          <a:off x="1447800" y="111167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1" name="楕円 150"/>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2"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39794</xdr:rowOff>
    </xdr:from>
    <xdr:to>
      <xdr:col>19</xdr:col>
      <xdr:colOff>184150</xdr:colOff>
      <xdr:row>66</xdr:row>
      <xdr:rowOff>141394</xdr:rowOff>
    </xdr:to>
    <xdr:sp macro="" textlink="">
      <xdr:nvSpPr>
        <xdr:cNvPr id="153" name="楕円 152"/>
        <xdr:cNvSpPr/>
      </xdr:nvSpPr>
      <xdr:spPr>
        <a:xfrm>
          <a:off x="4064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126171</xdr:rowOff>
    </xdr:from>
    <xdr:ext cx="736600" cy="259045"/>
    <xdr:sp macro="" textlink="">
      <xdr:nvSpPr>
        <xdr:cNvPr id="154" name="テキスト ボックス 153"/>
        <xdr:cNvSpPr txBox="1"/>
      </xdr:nvSpPr>
      <xdr:spPr>
        <a:xfrm>
          <a:off x="3733800" y="114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5" name="楕円 154"/>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6" name="テキスト ボックス 155"/>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7" name="楕円 156"/>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8" name="テキスト ボックス 157"/>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9" name="楕円 158"/>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0" name="テキスト ボックス 159"/>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分母側の人口がマイナス</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人となったこと、また会計年度任用職員制度に伴い人件費が増加していること等により、人口１人当たりの決算額は、</a:t>
          </a:r>
          <a:r>
            <a:rPr kumimoji="1" lang="en-US" altLang="ja-JP" sz="1300">
              <a:latin typeface="ＭＳ Ｐゴシック" panose="020B0600070205080204" pitchFamily="50" charset="-128"/>
              <a:ea typeface="ＭＳ Ｐゴシック" panose="020B0600070205080204" pitchFamily="50" charset="-128"/>
            </a:rPr>
            <a:t>29,603</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類似団体と比較すると人件費が多いが合併に伴い類似団体平均より職員数が多いことが影響しているものの、保有する公共施設を直営で行っていること等も影響している。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今後も、行財政改革プラン等に基づき職員定員管理の適正化やアウトソーシングの推進等を行い、人件費、物件費等の抑制を図る。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47338</xdr:rowOff>
    </xdr:from>
    <xdr:to>
      <xdr:col>23</xdr:col>
      <xdr:colOff>133350</xdr:colOff>
      <xdr:row>86</xdr:row>
      <xdr:rowOff>79980</xdr:rowOff>
    </xdr:to>
    <xdr:cxnSp macro="">
      <xdr:nvCxnSpPr>
        <xdr:cNvPr id="197" name="直線コネクタ 196"/>
        <xdr:cNvCxnSpPr/>
      </xdr:nvCxnSpPr>
      <xdr:spPr>
        <a:xfrm>
          <a:off x="4114800" y="14620588"/>
          <a:ext cx="838200" cy="20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31116</xdr:rowOff>
    </xdr:from>
    <xdr:to>
      <xdr:col>19</xdr:col>
      <xdr:colOff>133350</xdr:colOff>
      <xdr:row>85</xdr:row>
      <xdr:rowOff>47338</xdr:rowOff>
    </xdr:to>
    <xdr:cxnSp macro="">
      <xdr:nvCxnSpPr>
        <xdr:cNvPr id="200" name="直線コネクタ 199"/>
        <xdr:cNvCxnSpPr/>
      </xdr:nvCxnSpPr>
      <xdr:spPr>
        <a:xfrm>
          <a:off x="3225800" y="14604366"/>
          <a:ext cx="8890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31116</xdr:rowOff>
    </xdr:from>
    <xdr:to>
      <xdr:col>15</xdr:col>
      <xdr:colOff>82550</xdr:colOff>
      <xdr:row>85</xdr:row>
      <xdr:rowOff>45614</xdr:rowOff>
    </xdr:to>
    <xdr:cxnSp macro="">
      <xdr:nvCxnSpPr>
        <xdr:cNvPr id="203" name="直線コネクタ 202"/>
        <xdr:cNvCxnSpPr/>
      </xdr:nvCxnSpPr>
      <xdr:spPr>
        <a:xfrm flipV="1">
          <a:off x="2336800" y="14604366"/>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118007</xdr:rowOff>
    </xdr:from>
    <xdr:to>
      <xdr:col>11</xdr:col>
      <xdr:colOff>31750</xdr:colOff>
      <xdr:row>85</xdr:row>
      <xdr:rowOff>45614</xdr:rowOff>
    </xdr:to>
    <xdr:cxnSp macro="">
      <xdr:nvCxnSpPr>
        <xdr:cNvPr id="206" name="直線コネクタ 205"/>
        <xdr:cNvCxnSpPr/>
      </xdr:nvCxnSpPr>
      <xdr:spPr>
        <a:xfrm>
          <a:off x="1447800" y="14519807"/>
          <a:ext cx="889000" cy="9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29180</xdr:rowOff>
    </xdr:from>
    <xdr:to>
      <xdr:col>23</xdr:col>
      <xdr:colOff>184150</xdr:colOff>
      <xdr:row>86</xdr:row>
      <xdr:rowOff>130780</xdr:rowOff>
    </xdr:to>
    <xdr:sp macro="" textlink="">
      <xdr:nvSpPr>
        <xdr:cNvPr id="216" name="楕円 215"/>
        <xdr:cNvSpPr/>
      </xdr:nvSpPr>
      <xdr:spPr>
        <a:xfrm>
          <a:off x="4902200" y="147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1257</xdr:rowOff>
    </xdr:from>
    <xdr:ext cx="762000" cy="259045"/>
    <xdr:sp macro="" textlink="">
      <xdr:nvSpPr>
        <xdr:cNvPr id="217" name="人件費・物件費等の状況該当値テキスト"/>
        <xdr:cNvSpPr txBox="1"/>
      </xdr:nvSpPr>
      <xdr:spPr>
        <a:xfrm>
          <a:off x="5041900" y="1474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167988</xdr:rowOff>
    </xdr:from>
    <xdr:to>
      <xdr:col>19</xdr:col>
      <xdr:colOff>184150</xdr:colOff>
      <xdr:row>85</xdr:row>
      <xdr:rowOff>98138</xdr:rowOff>
    </xdr:to>
    <xdr:sp macro="" textlink="">
      <xdr:nvSpPr>
        <xdr:cNvPr id="218" name="楕円 217"/>
        <xdr:cNvSpPr/>
      </xdr:nvSpPr>
      <xdr:spPr>
        <a:xfrm>
          <a:off x="4064000" y="145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82915</xdr:rowOff>
    </xdr:from>
    <xdr:ext cx="736600" cy="259045"/>
    <xdr:sp macro="" textlink="">
      <xdr:nvSpPr>
        <xdr:cNvPr id="219" name="テキスト ボックス 218"/>
        <xdr:cNvSpPr txBox="1"/>
      </xdr:nvSpPr>
      <xdr:spPr>
        <a:xfrm>
          <a:off x="3733800" y="14656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151766</xdr:rowOff>
    </xdr:from>
    <xdr:to>
      <xdr:col>15</xdr:col>
      <xdr:colOff>133350</xdr:colOff>
      <xdr:row>85</xdr:row>
      <xdr:rowOff>81916</xdr:rowOff>
    </xdr:to>
    <xdr:sp macro="" textlink="">
      <xdr:nvSpPr>
        <xdr:cNvPr id="220" name="楕円 219"/>
        <xdr:cNvSpPr/>
      </xdr:nvSpPr>
      <xdr:spPr>
        <a:xfrm>
          <a:off x="3175000" y="145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66693</xdr:rowOff>
    </xdr:from>
    <xdr:ext cx="762000" cy="259045"/>
    <xdr:sp macro="" textlink="">
      <xdr:nvSpPr>
        <xdr:cNvPr id="221" name="テキスト ボックス 220"/>
        <xdr:cNvSpPr txBox="1"/>
      </xdr:nvSpPr>
      <xdr:spPr>
        <a:xfrm>
          <a:off x="2844800" y="1463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166264</xdr:rowOff>
    </xdr:from>
    <xdr:to>
      <xdr:col>11</xdr:col>
      <xdr:colOff>82550</xdr:colOff>
      <xdr:row>85</xdr:row>
      <xdr:rowOff>96414</xdr:rowOff>
    </xdr:to>
    <xdr:sp macro="" textlink="">
      <xdr:nvSpPr>
        <xdr:cNvPr id="222" name="楕円 221"/>
        <xdr:cNvSpPr/>
      </xdr:nvSpPr>
      <xdr:spPr>
        <a:xfrm>
          <a:off x="2286000" y="14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81191</xdr:rowOff>
    </xdr:from>
    <xdr:ext cx="762000" cy="259045"/>
    <xdr:sp macro="" textlink="">
      <xdr:nvSpPr>
        <xdr:cNvPr id="223" name="テキスト ボックス 222"/>
        <xdr:cNvSpPr txBox="1"/>
      </xdr:nvSpPr>
      <xdr:spPr>
        <a:xfrm>
          <a:off x="1955800" y="1465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67207</xdr:rowOff>
    </xdr:from>
    <xdr:to>
      <xdr:col>7</xdr:col>
      <xdr:colOff>31750</xdr:colOff>
      <xdr:row>84</xdr:row>
      <xdr:rowOff>168807</xdr:rowOff>
    </xdr:to>
    <xdr:sp macro="" textlink="">
      <xdr:nvSpPr>
        <xdr:cNvPr id="224" name="楕円 223"/>
        <xdr:cNvSpPr/>
      </xdr:nvSpPr>
      <xdr:spPr>
        <a:xfrm>
          <a:off x="1397000" y="144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153584</xdr:rowOff>
    </xdr:from>
    <xdr:ext cx="762000" cy="259045"/>
    <xdr:sp macro="" textlink="">
      <xdr:nvSpPr>
        <xdr:cNvPr id="225" name="テキスト ボックス 224"/>
        <xdr:cNvSpPr txBox="1"/>
      </xdr:nvSpPr>
      <xdr:spPr>
        <a:xfrm>
          <a:off x="1066800" y="1455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ラスパイレス指数は、経験年数改装の変動等により、昨年と比べ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ポイント高と乖離が大きく、今後も、行財政改革プラン等に基づき、給与制度の見直し、また、給与カット等により、給与水準の適正化に努める。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18143</xdr:rowOff>
    </xdr:to>
    <xdr:cxnSp macro="">
      <xdr:nvCxnSpPr>
        <xdr:cNvPr id="261" name="直線コネクタ 260"/>
        <xdr:cNvCxnSpPr/>
      </xdr:nvCxnSpPr>
      <xdr:spPr>
        <a:xfrm>
          <a:off x="16179800" y="152427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88</xdr:row>
      <xdr:rowOff>155121</xdr:rowOff>
    </xdr:to>
    <xdr:cxnSp macro="">
      <xdr:nvCxnSpPr>
        <xdr:cNvPr id="264" name="直線コネクタ 263"/>
        <xdr:cNvCxnSpPr/>
      </xdr:nvCxnSpPr>
      <xdr:spPr>
        <a:xfrm>
          <a:off x="15290800" y="152254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137886</xdr:rowOff>
    </xdr:to>
    <xdr:cxnSp macro="">
      <xdr:nvCxnSpPr>
        <xdr:cNvPr id="267" name="直線コネクタ 266"/>
        <xdr:cNvCxnSpPr/>
      </xdr:nvCxnSpPr>
      <xdr:spPr>
        <a:xfrm>
          <a:off x="14401800" y="152082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52614</xdr:rowOff>
    </xdr:to>
    <xdr:cxnSp macro="">
      <xdr:nvCxnSpPr>
        <xdr:cNvPr id="270" name="直線コネクタ 269"/>
        <xdr:cNvCxnSpPr/>
      </xdr:nvCxnSpPr>
      <xdr:spPr>
        <a:xfrm flipV="1">
          <a:off x="13512800" y="152082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80" name="楕円 279"/>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34670</xdr:rowOff>
    </xdr:from>
    <xdr:ext cx="762000" cy="259045"/>
    <xdr:sp macro="" textlink="">
      <xdr:nvSpPr>
        <xdr:cNvPr id="281" name="給与水準   （国との比較）該当値テキスト"/>
        <xdr:cNvSpPr txBox="1"/>
      </xdr:nvSpPr>
      <xdr:spPr>
        <a:xfrm>
          <a:off x="17106900" y="151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2" name="楕円 281"/>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3" name="テキスト ボックス 282"/>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4" name="楕円 283"/>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5" name="テキスト ボックス 284"/>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8" name="楕円 287"/>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9" name="テキスト ボックス 288"/>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分母側の人口がマイナス</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人となったが、分子側の職員数も減少しており、人口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た。今後も行財政改革プラン等に基づき、早期退職制度、住民サービスを低下させないことを前提に、ＩＣＴの活用や電子化（ＡＩ、ＲＰＡ等）、アウトソーシングの推進等により、職員数の削減を図りながら定員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726</xdr:rowOff>
    </xdr:from>
    <xdr:to>
      <xdr:col>81</xdr:col>
      <xdr:colOff>44450</xdr:colOff>
      <xdr:row>67</xdr:row>
      <xdr:rowOff>2449</xdr:rowOff>
    </xdr:to>
    <xdr:cxnSp macro="">
      <xdr:nvCxnSpPr>
        <xdr:cNvPr id="326" name="直線コネクタ 325"/>
        <xdr:cNvCxnSpPr/>
      </xdr:nvCxnSpPr>
      <xdr:spPr>
        <a:xfrm flipV="1">
          <a:off x="16179800" y="11487876"/>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2449</xdr:rowOff>
    </xdr:from>
    <xdr:to>
      <xdr:col>77</xdr:col>
      <xdr:colOff>44450</xdr:colOff>
      <xdr:row>67</xdr:row>
      <xdr:rowOff>5897</xdr:rowOff>
    </xdr:to>
    <xdr:cxnSp macro="">
      <xdr:nvCxnSpPr>
        <xdr:cNvPr id="329" name="直線コネクタ 328"/>
        <xdr:cNvCxnSpPr/>
      </xdr:nvCxnSpPr>
      <xdr:spPr>
        <a:xfrm flipV="1">
          <a:off x="15290800" y="1148959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156663</xdr:rowOff>
    </xdr:from>
    <xdr:to>
      <xdr:col>72</xdr:col>
      <xdr:colOff>203200</xdr:colOff>
      <xdr:row>67</xdr:row>
      <xdr:rowOff>5897</xdr:rowOff>
    </xdr:to>
    <xdr:cxnSp macro="">
      <xdr:nvCxnSpPr>
        <xdr:cNvPr id="332" name="直線コネクタ 331"/>
        <xdr:cNvCxnSpPr/>
      </xdr:nvCxnSpPr>
      <xdr:spPr>
        <a:xfrm>
          <a:off x="14401800" y="11472363"/>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80826</xdr:rowOff>
    </xdr:from>
    <xdr:to>
      <xdr:col>68</xdr:col>
      <xdr:colOff>152400</xdr:colOff>
      <xdr:row>66</xdr:row>
      <xdr:rowOff>156663</xdr:rowOff>
    </xdr:to>
    <xdr:cxnSp macro="">
      <xdr:nvCxnSpPr>
        <xdr:cNvPr id="335" name="直線コネクタ 334"/>
        <xdr:cNvCxnSpPr/>
      </xdr:nvCxnSpPr>
      <xdr:spPr>
        <a:xfrm>
          <a:off x="13512800" y="113965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121376</xdr:rowOff>
    </xdr:from>
    <xdr:to>
      <xdr:col>81</xdr:col>
      <xdr:colOff>95250</xdr:colOff>
      <xdr:row>67</xdr:row>
      <xdr:rowOff>51526</xdr:rowOff>
    </xdr:to>
    <xdr:sp macro="" textlink="">
      <xdr:nvSpPr>
        <xdr:cNvPr id="345" name="楕円 344"/>
        <xdr:cNvSpPr/>
      </xdr:nvSpPr>
      <xdr:spPr>
        <a:xfrm>
          <a:off x="169672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17253</xdr:rowOff>
    </xdr:from>
    <xdr:ext cx="762000" cy="259045"/>
    <xdr:sp macro="" textlink="">
      <xdr:nvSpPr>
        <xdr:cNvPr id="346" name="定員管理の状況該当値テキスト"/>
        <xdr:cNvSpPr txBox="1"/>
      </xdr:nvSpPr>
      <xdr:spPr>
        <a:xfrm>
          <a:off x="17106900" y="1133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123099</xdr:rowOff>
    </xdr:from>
    <xdr:to>
      <xdr:col>77</xdr:col>
      <xdr:colOff>95250</xdr:colOff>
      <xdr:row>67</xdr:row>
      <xdr:rowOff>53249</xdr:rowOff>
    </xdr:to>
    <xdr:sp macro="" textlink="">
      <xdr:nvSpPr>
        <xdr:cNvPr id="347" name="楕円 346"/>
        <xdr:cNvSpPr/>
      </xdr:nvSpPr>
      <xdr:spPr>
        <a:xfrm>
          <a:off x="16129000" y="114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38026</xdr:rowOff>
    </xdr:from>
    <xdr:ext cx="736600" cy="259045"/>
    <xdr:sp macro="" textlink="">
      <xdr:nvSpPr>
        <xdr:cNvPr id="348" name="テキスト ボックス 347"/>
        <xdr:cNvSpPr txBox="1"/>
      </xdr:nvSpPr>
      <xdr:spPr>
        <a:xfrm>
          <a:off x="15798800" y="1152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126547</xdr:rowOff>
    </xdr:from>
    <xdr:to>
      <xdr:col>73</xdr:col>
      <xdr:colOff>44450</xdr:colOff>
      <xdr:row>67</xdr:row>
      <xdr:rowOff>56697</xdr:rowOff>
    </xdr:to>
    <xdr:sp macro="" textlink="">
      <xdr:nvSpPr>
        <xdr:cNvPr id="349" name="楕円 348"/>
        <xdr:cNvSpPr/>
      </xdr:nvSpPr>
      <xdr:spPr>
        <a:xfrm>
          <a:off x="152400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41474</xdr:rowOff>
    </xdr:from>
    <xdr:ext cx="762000" cy="259045"/>
    <xdr:sp macro="" textlink="">
      <xdr:nvSpPr>
        <xdr:cNvPr id="350" name="テキスト ボックス 349"/>
        <xdr:cNvSpPr txBox="1"/>
      </xdr:nvSpPr>
      <xdr:spPr>
        <a:xfrm>
          <a:off x="14909800" y="1152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105863</xdr:rowOff>
    </xdr:from>
    <xdr:to>
      <xdr:col>68</xdr:col>
      <xdr:colOff>203200</xdr:colOff>
      <xdr:row>67</xdr:row>
      <xdr:rowOff>36013</xdr:rowOff>
    </xdr:to>
    <xdr:sp macro="" textlink="">
      <xdr:nvSpPr>
        <xdr:cNvPr id="351" name="楕円 350"/>
        <xdr:cNvSpPr/>
      </xdr:nvSpPr>
      <xdr:spPr>
        <a:xfrm>
          <a:off x="14351000" y="114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20790</xdr:rowOff>
    </xdr:from>
    <xdr:ext cx="762000" cy="259045"/>
    <xdr:sp macro="" textlink="">
      <xdr:nvSpPr>
        <xdr:cNvPr id="352" name="テキスト ボックス 351"/>
        <xdr:cNvSpPr txBox="1"/>
      </xdr:nvSpPr>
      <xdr:spPr>
        <a:xfrm>
          <a:off x="14020800" y="1150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30026</xdr:rowOff>
    </xdr:from>
    <xdr:to>
      <xdr:col>64</xdr:col>
      <xdr:colOff>152400</xdr:colOff>
      <xdr:row>66</xdr:row>
      <xdr:rowOff>131626</xdr:rowOff>
    </xdr:to>
    <xdr:sp macro="" textlink="">
      <xdr:nvSpPr>
        <xdr:cNvPr id="353" name="楕円 352"/>
        <xdr:cNvSpPr/>
      </xdr:nvSpPr>
      <xdr:spPr>
        <a:xfrm>
          <a:off x="13462000" y="11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116403</xdr:rowOff>
    </xdr:from>
    <xdr:ext cx="762000" cy="259045"/>
    <xdr:sp macro="" textlink="">
      <xdr:nvSpPr>
        <xdr:cNvPr id="354" name="テキスト ボックス 353"/>
        <xdr:cNvSpPr txBox="1"/>
      </xdr:nvSpPr>
      <xdr:spPr>
        <a:xfrm>
          <a:off x="13131800" y="114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a:t>
          </a:r>
          <a:r>
            <a:rPr lang="ja-JP" altLang="en-US" sz="1300" baseline="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分母側の標準財政規模がプラス</a:t>
          </a:r>
          <a:r>
            <a:rPr lang="en-US" altLang="ja-JP" sz="1300">
              <a:effectLst/>
              <a:latin typeface="ＭＳ Ｐゴシック" panose="020B0600070205080204" pitchFamily="50" charset="-128"/>
              <a:ea typeface="ＭＳ Ｐゴシック" panose="020B0600070205080204" pitchFamily="50" charset="-128"/>
            </a:rPr>
            <a:t>200,049</a:t>
          </a:r>
          <a:r>
            <a:rPr lang="ja-JP" altLang="en-US" sz="1300">
              <a:effectLst/>
              <a:latin typeface="ＭＳ Ｐゴシック" panose="020B0600070205080204" pitchFamily="50" charset="-128"/>
              <a:ea typeface="ＭＳ Ｐゴシック" panose="020B0600070205080204" pitchFamily="50" charset="-128"/>
            </a:rPr>
            <a:t>千円となったことに加え、分子側の元利償還金がマイナス</a:t>
          </a:r>
          <a:r>
            <a:rPr lang="en-US" altLang="ja-JP" sz="1300">
              <a:effectLst/>
              <a:latin typeface="ＭＳ Ｐゴシック" panose="020B0600070205080204" pitchFamily="50" charset="-128"/>
              <a:ea typeface="ＭＳ Ｐゴシック" panose="020B0600070205080204" pitchFamily="50" charset="-128"/>
            </a:rPr>
            <a:t>178,698</a:t>
          </a:r>
          <a:r>
            <a:rPr lang="ja-JP" altLang="en-US" sz="1300">
              <a:effectLst/>
              <a:latin typeface="ＭＳ Ｐゴシック" panose="020B0600070205080204" pitchFamily="50" charset="-128"/>
              <a:ea typeface="ＭＳ Ｐゴシック" panose="020B0600070205080204" pitchFamily="50" charset="-128"/>
            </a:rPr>
            <a:t>千円の影響が大きく、実質公債費比率は</a:t>
          </a:r>
          <a:r>
            <a:rPr lang="en-US" altLang="ja-JP" sz="1300">
              <a:effectLst/>
              <a:latin typeface="ＭＳ Ｐゴシック" panose="020B0600070205080204" pitchFamily="50" charset="-128"/>
              <a:ea typeface="ＭＳ Ｐゴシック" panose="020B0600070205080204" pitchFamily="50" charset="-128"/>
            </a:rPr>
            <a:t>2.0</a:t>
          </a:r>
          <a:r>
            <a:rPr lang="ja-JP" altLang="en-US" sz="1300">
              <a:effectLst/>
              <a:latin typeface="ＭＳ Ｐゴシック" panose="020B0600070205080204" pitchFamily="50" charset="-128"/>
              <a:ea typeface="ＭＳ Ｐゴシック" panose="020B0600070205080204" pitchFamily="50" charset="-128"/>
            </a:rPr>
            <a:t>ポイント改善した。</a:t>
          </a:r>
        </a:p>
        <a:p>
          <a:r>
            <a:rPr lang="ja-JP" altLang="en-US" sz="1300" baseline="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今後、公共施設（小中学校、道路・橋梁・トンネル、社会体育・教育等）の長寿命化、広域ごみ処理場建設事業等の必要不可欠な大型事業が予定されているため、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事業の見直し・精査等を行い</a:t>
          </a:r>
          <a:r>
            <a:rPr lang="ja-JP" altLang="en-US" sz="1300">
              <a:effectLst/>
              <a:latin typeface="ＭＳ Ｐゴシック" panose="020B0600070205080204" pitchFamily="50" charset="-128"/>
              <a:ea typeface="ＭＳ Ｐゴシック" panose="020B0600070205080204" pitchFamily="50" charset="-128"/>
            </a:rPr>
            <a:t>新規債の発行抑制に努め、実質公債費比率の抑制を図る。</a:t>
          </a:r>
        </a:p>
        <a:p>
          <a:r>
            <a:rPr lang="ja-JP" altLang="en-US" sz="1300">
              <a:effectLst/>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148590</xdr:rowOff>
    </xdr:to>
    <xdr:cxnSp macro="">
      <xdr:nvCxnSpPr>
        <xdr:cNvPr id="387" name="直線コネクタ 386"/>
        <xdr:cNvCxnSpPr/>
      </xdr:nvCxnSpPr>
      <xdr:spPr>
        <a:xfrm flipV="1">
          <a:off x="16179800" y="701717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65617</xdr:rowOff>
    </xdr:to>
    <xdr:cxnSp macro="">
      <xdr:nvCxnSpPr>
        <xdr:cNvPr id="390" name="直線コネクタ 389"/>
        <xdr:cNvCxnSpPr/>
      </xdr:nvCxnSpPr>
      <xdr:spPr>
        <a:xfrm flipV="1">
          <a:off x="15290800" y="71780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146050</xdr:rowOff>
    </xdr:to>
    <xdr:cxnSp macro="">
      <xdr:nvCxnSpPr>
        <xdr:cNvPr id="393" name="直線コネクタ 392"/>
        <xdr:cNvCxnSpPr/>
      </xdr:nvCxnSpPr>
      <xdr:spPr>
        <a:xfrm flipV="1">
          <a:off x="14401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42</xdr:row>
      <xdr:rowOff>146050</xdr:rowOff>
    </xdr:to>
    <xdr:cxnSp macro="">
      <xdr:nvCxnSpPr>
        <xdr:cNvPr id="396" name="直線コネクタ 395"/>
        <xdr:cNvCxnSpPr/>
      </xdr:nvCxnSpPr>
      <xdr:spPr>
        <a:xfrm>
          <a:off x="13512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6" name="楕円 405"/>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407"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8" name="楕円 407"/>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9" name="テキスト ボックス 40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10" name="楕円 409"/>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11" name="テキスト ボックス 41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2" name="楕円 411"/>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3" name="テキスト ボックス 412"/>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4" name="楕円 413"/>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5" name="テキスト ボックス 414"/>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将来負担比率は、将来負担額を充当可能財源が上回っていることから、Ｈ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年度以降比率無しとなっている。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公共施設（小中学校、道路・橋梁・トンネル、社会体育・教育等）の長寿命化、広域ごみ処理場建設事業等の必要不可欠な大型事業が予定されており、事業の見直し・精査、義務的経費の削減等を行い、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27,163
26,847
318.10
28,742,765
27,430,879
572,088
11,988,859
19,421,691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経常収支比率の人件費は、前年と比較して、会計年度任用職員制度により物件費計上からの移行もあり、</a:t>
          </a:r>
          <a:r>
            <a:rPr kumimoji="1" lang="en-US" altLang="ja-JP" sz="1200">
              <a:latin typeface="ＭＳ Ｐゴシック" panose="020B0600070205080204" pitchFamily="50" charset="-128"/>
              <a:ea typeface="ＭＳ Ｐゴシック" panose="020B0600070205080204" pitchFamily="50" charset="-128"/>
            </a:rPr>
            <a:t>338,923</a:t>
          </a:r>
          <a:r>
            <a:rPr kumimoji="1" lang="ja-JP" altLang="en-US" sz="1200">
              <a:latin typeface="ＭＳ Ｐゴシック" panose="020B0600070205080204" pitchFamily="50" charset="-128"/>
              <a:ea typeface="ＭＳ Ｐゴシック" panose="020B0600070205080204" pitchFamily="50" charset="-128"/>
            </a:rPr>
            <a:t>千円増加している。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類似団体と比較しても</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ポイント高くなっている。これは、保育所や各種公共施設運営を直営で行っていることや、給与制度が影響している。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今後も、行財政改革プラン等に基づき、各種業務及び公共施設管理等のアウトソーシングの推進や給与制度の見直しに努める。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42</xdr:row>
      <xdr:rowOff>50800</xdr:rowOff>
    </xdr:to>
    <xdr:cxnSp macro="">
      <xdr:nvCxnSpPr>
        <xdr:cNvPr id="68" name="直線コネクタ 67"/>
        <xdr:cNvCxnSpPr/>
      </xdr:nvCxnSpPr>
      <xdr:spPr>
        <a:xfrm>
          <a:off x="3987800" y="6946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34472</xdr:rowOff>
    </xdr:from>
    <xdr:to>
      <xdr:col>19</xdr:col>
      <xdr:colOff>187325</xdr:colOff>
      <xdr:row>40</xdr:row>
      <xdr:rowOff>88900</xdr:rowOff>
    </xdr:to>
    <xdr:cxnSp macro="">
      <xdr:nvCxnSpPr>
        <xdr:cNvPr id="71" name="直線コネクタ 70"/>
        <xdr:cNvCxnSpPr/>
      </xdr:nvCxnSpPr>
      <xdr:spPr>
        <a:xfrm>
          <a:off x="3098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140607</xdr:rowOff>
    </xdr:from>
    <xdr:to>
      <xdr:col>15</xdr:col>
      <xdr:colOff>98425</xdr:colOff>
      <xdr:row>40</xdr:row>
      <xdr:rowOff>34472</xdr:rowOff>
    </xdr:to>
    <xdr:cxnSp macro="">
      <xdr:nvCxnSpPr>
        <xdr:cNvPr id="74" name="直線コネクタ 73"/>
        <xdr:cNvCxnSpPr/>
      </xdr:nvCxnSpPr>
      <xdr:spPr>
        <a:xfrm>
          <a:off x="2209800" y="6827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9978</xdr:rowOff>
    </xdr:from>
    <xdr:to>
      <xdr:col>11</xdr:col>
      <xdr:colOff>9525</xdr:colOff>
      <xdr:row>39</xdr:row>
      <xdr:rowOff>140607</xdr:rowOff>
    </xdr:to>
    <xdr:cxnSp macro="">
      <xdr:nvCxnSpPr>
        <xdr:cNvPr id="77" name="直線コネクタ 76"/>
        <xdr:cNvCxnSpPr/>
      </xdr:nvCxnSpPr>
      <xdr:spPr>
        <a:xfrm>
          <a:off x="1320800" y="6696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42</xdr:row>
      <xdr:rowOff>0</xdr:rowOff>
    </xdr:from>
    <xdr:to>
      <xdr:col>24</xdr:col>
      <xdr:colOff>76200</xdr:colOff>
      <xdr:row>42</xdr:row>
      <xdr:rowOff>101600</xdr:rowOff>
    </xdr:to>
    <xdr:sp macro="" textlink="">
      <xdr:nvSpPr>
        <xdr:cNvPr id="87" name="楕円 86"/>
        <xdr:cNvSpPr/>
      </xdr:nvSpPr>
      <xdr:spPr>
        <a:xfrm>
          <a:off x="47752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80027</xdr:rowOff>
    </xdr:from>
    <xdr:ext cx="762000" cy="259045"/>
    <xdr:sp macro="" textlink="">
      <xdr:nvSpPr>
        <xdr:cNvPr id="88" name="人件費該当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155122</xdr:rowOff>
    </xdr:from>
    <xdr:to>
      <xdr:col>15</xdr:col>
      <xdr:colOff>149225</xdr:colOff>
      <xdr:row>40</xdr:row>
      <xdr:rowOff>85272</xdr:rowOff>
    </xdr:to>
    <xdr:sp macro="" textlink="">
      <xdr:nvSpPr>
        <xdr:cNvPr id="91" name="楕円 90"/>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70049</xdr:rowOff>
    </xdr:from>
    <xdr:ext cx="762000" cy="259045"/>
    <xdr:sp macro="" textlink="">
      <xdr:nvSpPr>
        <xdr:cNvPr id="92" name="テキスト ボックス 91"/>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89807</xdr:rowOff>
    </xdr:from>
    <xdr:to>
      <xdr:col>11</xdr:col>
      <xdr:colOff>60325</xdr:colOff>
      <xdr:row>40</xdr:row>
      <xdr:rowOff>19957</xdr:rowOff>
    </xdr:to>
    <xdr:sp macro="" textlink="">
      <xdr:nvSpPr>
        <xdr:cNvPr id="93" name="楕円 92"/>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4734</xdr:rowOff>
    </xdr:from>
    <xdr:ext cx="762000" cy="259045"/>
    <xdr:sp macro="" textlink="">
      <xdr:nvSpPr>
        <xdr:cNvPr id="94" name="テキスト ボックス 93"/>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45555</xdr:rowOff>
    </xdr:from>
    <xdr:ext cx="762000" cy="259045"/>
    <xdr:sp macro="" textlink="">
      <xdr:nvSpPr>
        <xdr:cNvPr id="96" name="テキスト ボックス 95"/>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経常収支比率の物件費は、会計年度任用職員制度により人件費への移行に伴い、マイナス</a:t>
          </a:r>
          <a:r>
            <a:rPr kumimoji="1" lang="en-US" altLang="ja-JP" sz="1300">
              <a:latin typeface="ＭＳ Ｐゴシック" panose="020B0600070205080204" pitchFamily="50" charset="-128"/>
              <a:ea typeface="ＭＳ Ｐゴシック" panose="020B0600070205080204" pitchFamily="50" charset="-128"/>
            </a:rPr>
            <a:t>264,790</a:t>
          </a:r>
          <a:r>
            <a:rPr kumimoji="1" lang="ja-JP" altLang="en-US" sz="1300">
              <a:latin typeface="ＭＳ Ｐゴシック" panose="020B0600070205080204" pitchFamily="50" charset="-128"/>
              <a:ea typeface="ＭＳ Ｐゴシック" panose="020B0600070205080204" pitchFamily="50" charset="-128"/>
            </a:rPr>
            <a:t>千円となり、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ポイント改善している。また、これに加え、新型コロナウイルス感染症による事業未実施等の影響も大きい。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今後も、行財政改革プラン等に基づき、事務事業の見直し等を行い抑制に努める。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152400</xdr:rowOff>
    </xdr:to>
    <xdr:cxnSp macro="">
      <xdr:nvCxnSpPr>
        <xdr:cNvPr id="129" name="直線コネクタ 128"/>
        <xdr:cNvCxnSpPr/>
      </xdr:nvCxnSpPr>
      <xdr:spPr>
        <a:xfrm flipV="1">
          <a:off x="15671800" y="26035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152400</xdr:rowOff>
    </xdr:to>
    <xdr:cxnSp macro="">
      <xdr:nvCxnSpPr>
        <xdr:cNvPr id="132" name="直線コネクタ 131"/>
        <xdr:cNvCxnSpPr/>
      </xdr:nvCxnSpPr>
      <xdr:spPr>
        <a:xfrm>
          <a:off x="14782800" y="2832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88900</xdr:rowOff>
    </xdr:to>
    <xdr:cxnSp macro="">
      <xdr:nvCxnSpPr>
        <xdr:cNvPr id="135" name="直線コネクタ 134"/>
        <xdr:cNvCxnSpPr/>
      </xdr:nvCxnSpPr>
      <xdr:spPr>
        <a:xfrm>
          <a:off x="13893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38100</xdr:rowOff>
    </xdr:to>
    <xdr:cxnSp macro="">
      <xdr:nvCxnSpPr>
        <xdr:cNvPr id="138" name="直線コネクタ 137"/>
        <xdr:cNvCxnSpPr/>
      </xdr:nvCxnSpPr>
      <xdr:spPr>
        <a:xfrm flipV="1">
          <a:off x="13004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50" name="楕円 149"/>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51" name="テキスト ボックス 150"/>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6" name="楕円 155"/>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7" name="テキスト ボックス 15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経常収支比率の扶助費は、前年と比較してマイナス</a:t>
          </a:r>
          <a:r>
            <a:rPr kumimoji="1" lang="en-US" altLang="ja-JP" sz="1300">
              <a:latin typeface="ＭＳ Ｐゴシック" panose="020B0600070205080204" pitchFamily="50" charset="-128"/>
              <a:ea typeface="ＭＳ Ｐゴシック" panose="020B0600070205080204" pitchFamily="50" charset="-128"/>
            </a:rPr>
            <a:t>182,700</a:t>
          </a:r>
          <a:r>
            <a:rPr kumimoji="1" lang="ja-JP" altLang="en-US" sz="1300">
              <a:latin typeface="ＭＳ Ｐゴシック" panose="020B0600070205080204" pitchFamily="50" charset="-128"/>
              <a:ea typeface="ＭＳ Ｐゴシック" panose="020B0600070205080204" pitchFamily="50" charset="-128"/>
            </a:rPr>
            <a:t>千円となり、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ポイント改善した。しかし、これは、新型コロナウイルス感染症に伴う受診控え等によるもの。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ポイント低くなっているものの、国・県の制度を上回るサービス及び市単独の扶助費については、事業検証・評価業務において、費用対効果を精査し見直しを行う必要がある。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59</xdr:row>
      <xdr:rowOff>12700</xdr:rowOff>
    </xdr:to>
    <xdr:cxnSp macro="">
      <xdr:nvCxnSpPr>
        <xdr:cNvPr id="190" name="直線コネクタ 189"/>
        <xdr:cNvCxnSpPr/>
      </xdr:nvCxnSpPr>
      <xdr:spPr>
        <a:xfrm flipV="1">
          <a:off x="3987800" y="98234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12700</xdr:rowOff>
    </xdr:to>
    <xdr:cxnSp macro="">
      <xdr:nvCxnSpPr>
        <xdr:cNvPr id="193" name="直線コネクタ 192"/>
        <xdr:cNvCxnSpPr/>
      </xdr:nvCxnSpPr>
      <xdr:spPr>
        <a:xfrm>
          <a:off x="3098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50800</xdr:rowOff>
    </xdr:to>
    <xdr:cxnSp macro="">
      <xdr:nvCxnSpPr>
        <xdr:cNvPr id="196" name="直線コネクタ 195"/>
        <xdr:cNvCxnSpPr/>
      </xdr:nvCxnSpPr>
      <xdr:spPr>
        <a:xfrm>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146050</xdr:rowOff>
    </xdr:to>
    <xdr:cxnSp macro="">
      <xdr:nvCxnSpPr>
        <xdr:cNvPr id="199" name="直線コネクタ 198"/>
        <xdr:cNvCxnSpPr/>
      </xdr:nvCxnSpPr>
      <xdr:spPr>
        <a:xfrm>
          <a:off x="1320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9" name="楕円 208"/>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10" name="扶助費該当値テキスト"/>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11" name="楕円 210"/>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2" name="テキスト ボックス 211"/>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経常収支比率のその他の内訳は、維持補修費及び出資金、繰出金である。前年度と比較して、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ポイント改善しているが、繰出金における公共下水道事業等の法適用企業会計への移行等に伴うもの。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特に繰出金について、特別会計の事業見直し等を行い、削減に努めなければならない。</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60</xdr:row>
      <xdr:rowOff>45357</xdr:rowOff>
    </xdr:to>
    <xdr:cxnSp macro="">
      <xdr:nvCxnSpPr>
        <xdr:cNvPr id="253" name="直線コネクタ 252"/>
        <xdr:cNvCxnSpPr/>
      </xdr:nvCxnSpPr>
      <xdr:spPr>
        <a:xfrm flipV="1">
          <a:off x="15671800" y="9929585"/>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45357</xdr:rowOff>
    </xdr:to>
    <xdr:cxnSp macro="">
      <xdr:nvCxnSpPr>
        <xdr:cNvPr id="256" name="直線コネクタ 255"/>
        <xdr:cNvCxnSpPr/>
      </xdr:nvCxnSpPr>
      <xdr:spPr>
        <a:xfrm>
          <a:off x="14782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60</xdr:row>
      <xdr:rowOff>12700</xdr:rowOff>
    </xdr:to>
    <xdr:cxnSp macro="">
      <xdr:nvCxnSpPr>
        <xdr:cNvPr id="259" name="直線コネクタ 258"/>
        <xdr:cNvCxnSpPr/>
      </xdr:nvCxnSpPr>
      <xdr:spPr>
        <a:xfrm>
          <a:off x="13893800" y="10190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75293</xdr:rowOff>
    </xdr:to>
    <xdr:cxnSp macro="">
      <xdr:nvCxnSpPr>
        <xdr:cNvPr id="262" name="直線コネクタ 261"/>
        <xdr:cNvCxnSpPr/>
      </xdr:nvCxnSpPr>
      <xdr:spPr>
        <a:xfrm>
          <a:off x="13004800" y="1014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2" name="楕円 271"/>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3"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74" name="楕円 273"/>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75" name="テキスト ボックス 274"/>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24493</xdr:rowOff>
    </xdr:from>
    <xdr:to>
      <xdr:col>69</xdr:col>
      <xdr:colOff>142875</xdr:colOff>
      <xdr:row>59</xdr:row>
      <xdr:rowOff>126093</xdr:rowOff>
    </xdr:to>
    <xdr:sp macro="" textlink="">
      <xdr:nvSpPr>
        <xdr:cNvPr id="278" name="楕円 277"/>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79" name="テキスト ボックス 278"/>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0" name="楕円 279"/>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1" name="テキスト ボックス 280"/>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経常収支比率の補助費等は、公共下水道事業等の法適用企業会計への移行等により、</a:t>
          </a:r>
          <a:r>
            <a:rPr kumimoji="1" lang="en-US" altLang="ja-JP" sz="1300">
              <a:latin typeface="ＭＳ Ｐゴシック" panose="020B0600070205080204" pitchFamily="50" charset="-128"/>
              <a:ea typeface="ＭＳ Ｐゴシック" panose="020B0600070205080204" pitchFamily="50" charset="-128"/>
            </a:rPr>
            <a:t>313,253</a:t>
          </a:r>
          <a:r>
            <a:rPr kumimoji="1" lang="ja-JP" altLang="en-US" sz="1300">
              <a:latin typeface="ＭＳ Ｐゴシック" panose="020B0600070205080204" pitchFamily="50" charset="-128"/>
              <a:ea typeface="ＭＳ Ｐゴシック" panose="020B0600070205080204" pitchFamily="50" charset="-128"/>
            </a:rPr>
            <a:t>千円増加し、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ポイント悪化した。類似団体との比較は、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今後も、行財政改革プラン及び補助金の交付に関する指針に基づき、市単独の負担金や補助金については、必要性や有効性、使途状況の精査を行い、効果が期待できないものについては削減を図っていく。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34</xdr:row>
      <xdr:rowOff>111760</xdr:rowOff>
    </xdr:to>
    <xdr:cxnSp macro="">
      <xdr:nvCxnSpPr>
        <xdr:cNvPr id="314" name="直線コネクタ 313"/>
        <xdr:cNvCxnSpPr/>
      </xdr:nvCxnSpPr>
      <xdr:spPr>
        <a:xfrm>
          <a:off x="15671800" y="57353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130810</xdr:rowOff>
    </xdr:to>
    <xdr:cxnSp macro="">
      <xdr:nvCxnSpPr>
        <xdr:cNvPr id="317" name="直線コネクタ 316"/>
        <xdr:cNvCxnSpPr/>
      </xdr:nvCxnSpPr>
      <xdr:spPr>
        <a:xfrm flipV="1">
          <a:off x="14782800" y="573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130810</xdr:rowOff>
    </xdr:to>
    <xdr:cxnSp macro="">
      <xdr:nvCxnSpPr>
        <xdr:cNvPr id="320" name="直線コネクタ 319"/>
        <xdr:cNvCxnSpPr/>
      </xdr:nvCxnSpPr>
      <xdr:spPr>
        <a:xfrm>
          <a:off x="13893800" y="575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33</xdr:row>
      <xdr:rowOff>115570</xdr:rowOff>
    </xdr:to>
    <xdr:cxnSp macro="">
      <xdr:nvCxnSpPr>
        <xdr:cNvPr id="323" name="直線コネクタ 322"/>
        <xdr:cNvCxnSpPr/>
      </xdr:nvCxnSpPr>
      <xdr:spPr>
        <a:xfrm flipV="1">
          <a:off x="13004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3" name="楕円 332"/>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4"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5" name="楕円 334"/>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6" name="テキスト ボックス 335"/>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7" name="楕円 336"/>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38" name="テキスト ボックス 337"/>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39" name="楕円 338"/>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40" name="テキスト ボックス 339"/>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41" name="楕円 340"/>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2" name="テキスト ボックス 341"/>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経常収支比率の公債費は、義務教育学校（小中教育一貫校）建設費用における償還開始により、前年度比較してプラス</a:t>
          </a:r>
          <a:r>
            <a:rPr kumimoji="1" lang="en-US" altLang="ja-JP" sz="1200">
              <a:latin typeface="ＭＳ Ｐゴシック" panose="020B0600070205080204" pitchFamily="50" charset="-128"/>
              <a:ea typeface="ＭＳ Ｐゴシック" panose="020B0600070205080204" pitchFamily="50" charset="-128"/>
            </a:rPr>
            <a:t>45,897</a:t>
          </a:r>
          <a:r>
            <a:rPr kumimoji="1" lang="ja-JP" altLang="en-US" sz="1200">
              <a:latin typeface="ＭＳ Ｐゴシック" panose="020B0600070205080204" pitchFamily="50" charset="-128"/>
              <a:ea typeface="ＭＳ Ｐゴシック" panose="020B0600070205080204" pitchFamily="50" charset="-128"/>
            </a:rPr>
            <a:t>千円となり、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公共施設（小中学校、道路・橋梁・トンネル、社会体育・教育等）の長寿命化、広域ごみ処理場建設事業等の必要不可欠な大型事業が実施されるため、各種事業の実施時期の平準化により新規債の発行抑制に努め、財政の硬直化の改善を図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108713</xdr:rowOff>
    </xdr:to>
    <xdr:cxnSp macro="">
      <xdr:nvCxnSpPr>
        <xdr:cNvPr id="372" name="直線コネクタ 371"/>
        <xdr:cNvCxnSpPr/>
      </xdr:nvCxnSpPr>
      <xdr:spPr>
        <a:xfrm>
          <a:off x="3987800" y="134680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94996</xdr:rowOff>
    </xdr:from>
    <xdr:to>
      <xdr:col>19</xdr:col>
      <xdr:colOff>187325</xdr:colOff>
      <xdr:row>78</xdr:row>
      <xdr:rowOff>104139</xdr:rowOff>
    </xdr:to>
    <xdr:cxnSp macro="">
      <xdr:nvCxnSpPr>
        <xdr:cNvPr id="375" name="直線コネクタ 374"/>
        <xdr:cNvCxnSpPr/>
      </xdr:nvCxnSpPr>
      <xdr:spPr>
        <a:xfrm flipV="1">
          <a:off x="3098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19558</xdr:rowOff>
    </xdr:to>
    <xdr:cxnSp macro="">
      <xdr:nvCxnSpPr>
        <xdr:cNvPr id="378" name="直線コネクタ 377"/>
        <xdr:cNvCxnSpPr/>
      </xdr:nvCxnSpPr>
      <xdr:spPr>
        <a:xfrm flipV="1">
          <a:off x="2209800" y="134772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28702</xdr:rowOff>
    </xdr:to>
    <xdr:cxnSp macro="">
      <xdr:nvCxnSpPr>
        <xdr:cNvPr id="381" name="直線コネクタ 380"/>
        <xdr:cNvCxnSpPr/>
      </xdr:nvCxnSpPr>
      <xdr:spPr>
        <a:xfrm flipV="1">
          <a:off x="1320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3" name="テキスト ボックス 382"/>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91" name="楕円 390"/>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92"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93" name="楕円 392"/>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94" name="テキスト ボックス 393"/>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95" name="楕円 394"/>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96" name="テキスト ボックス 395"/>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7" name="楕円 396"/>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8" name="テキスト ボックス 397"/>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149352</xdr:rowOff>
    </xdr:from>
    <xdr:to>
      <xdr:col>6</xdr:col>
      <xdr:colOff>171450</xdr:colOff>
      <xdr:row>79</xdr:row>
      <xdr:rowOff>79502</xdr:rowOff>
    </xdr:to>
    <xdr:sp macro="" textlink="">
      <xdr:nvSpPr>
        <xdr:cNvPr id="399" name="楕円 398"/>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64279</xdr:rowOff>
    </xdr:from>
    <xdr:ext cx="762000" cy="259045"/>
    <xdr:sp macro="" textlink="">
      <xdr:nvSpPr>
        <xdr:cNvPr id="400" name="テキスト ボックス 399"/>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経常収支比率の公債費以外は、前年度と比較して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プラン等に基づき、事務事業の検証・評価による見直しを進めるとともに、優先度を点検し、優先度の低い且つ費用対効果の低い事務事業について計画的に廃止・縮小を進め、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149861</xdr:rowOff>
    </xdr:to>
    <xdr:cxnSp macro="">
      <xdr:nvCxnSpPr>
        <xdr:cNvPr id="433" name="直線コネクタ 432"/>
        <xdr:cNvCxnSpPr/>
      </xdr:nvCxnSpPr>
      <xdr:spPr>
        <a:xfrm flipV="1">
          <a:off x="15671800" y="133629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78</xdr:row>
      <xdr:rowOff>149861</xdr:rowOff>
    </xdr:to>
    <xdr:cxnSp macro="">
      <xdr:nvCxnSpPr>
        <xdr:cNvPr id="436" name="直線コネクタ 435"/>
        <xdr:cNvCxnSpPr/>
      </xdr:nvCxnSpPr>
      <xdr:spPr>
        <a:xfrm>
          <a:off x="14782800" y="13423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78</xdr:row>
      <xdr:rowOff>50800</xdr:rowOff>
    </xdr:to>
    <xdr:cxnSp macro="">
      <xdr:nvCxnSpPr>
        <xdr:cNvPr id="439" name="直線コネクタ 438"/>
        <xdr:cNvCxnSpPr/>
      </xdr:nvCxnSpPr>
      <xdr:spPr>
        <a:xfrm>
          <a:off x="13893800" y="131876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157480</xdr:rowOff>
    </xdr:to>
    <xdr:cxnSp macro="">
      <xdr:nvCxnSpPr>
        <xdr:cNvPr id="442" name="直線コネクタ 441"/>
        <xdr:cNvCxnSpPr/>
      </xdr:nvCxnSpPr>
      <xdr:spPr>
        <a:xfrm>
          <a:off x="13004800" y="13073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2" name="楕円 451"/>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3"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4" name="楕円 45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5" name="テキスト ボックス 45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6" name="楕円 455"/>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7" name="テキスト ボックス 456"/>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8" name="楕円 457"/>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59" name="テキスト ボックス 458"/>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60" name="楕円 459"/>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78757</xdr:rowOff>
    </xdr:from>
    <xdr:ext cx="762000" cy="259045"/>
    <xdr:sp macro="" textlink="">
      <xdr:nvSpPr>
        <xdr:cNvPr id="461" name="テキスト ボックス 460"/>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121737</xdr:rowOff>
    </xdr:from>
    <xdr:to>
      <xdr:col>29</xdr:col>
      <xdr:colOff>127000</xdr:colOff>
      <xdr:row>12</xdr:row>
      <xdr:rowOff>88639</xdr:rowOff>
    </xdr:to>
    <xdr:cxnSp macro="">
      <xdr:nvCxnSpPr>
        <xdr:cNvPr id="52" name="直線コネクタ 51"/>
        <xdr:cNvCxnSpPr/>
      </xdr:nvCxnSpPr>
      <xdr:spPr bwMode="auto">
        <a:xfrm flipV="1">
          <a:off x="5003800" y="2055312"/>
          <a:ext cx="647700" cy="13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88639</xdr:rowOff>
    </xdr:from>
    <xdr:to>
      <xdr:col>26</xdr:col>
      <xdr:colOff>50800</xdr:colOff>
      <xdr:row>12</xdr:row>
      <xdr:rowOff>110437</xdr:rowOff>
    </xdr:to>
    <xdr:cxnSp macro="">
      <xdr:nvCxnSpPr>
        <xdr:cNvPr id="55" name="直線コネクタ 54"/>
        <xdr:cNvCxnSpPr/>
      </xdr:nvCxnSpPr>
      <xdr:spPr bwMode="auto">
        <a:xfrm flipV="1">
          <a:off x="4305300" y="2193664"/>
          <a:ext cx="698500" cy="2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110437</xdr:rowOff>
    </xdr:from>
    <xdr:to>
      <xdr:col>22</xdr:col>
      <xdr:colOff>114300</xdr:colOff>
      <xdr:row>13</xdr:row>
      <xdr:rowOff>29366</xdr:rowOff>
    </xdr:to>
    <xdr:cxnSp macro="">
      <xdr:nvCxnSpPr>
        <xdr:cNvPr id="58" name="直線コネクタ 57"/>
        <xdr:cNvCxnSpPr/>
      </xdr:nvCxnSpPr>
      <xdr:spPr bwMode="auto">
        <a:xfrm flipV="1">
          <a:off x="3606800" y="2215462"/>
          <a:ext cx="698500" cy="9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29366</xdr:rowOff>
    </xdr:from>
    <xdr:to>
      <xdr:col>18</xdr:col>
      <xdr:colOff>177800</xdr:colOff>
      <xdr:row>13</xdr:row>
      <xdr:rowOff>44356</xdr:rowOff>
    </xdr:to>
    <xdr:cxnSp macro="">
      <xdr:nvCxnSpPr>
        <xdr:cNvPr id="61" name="直線コネクタ 60"/>
        <xdr:cNvCxnSpPr/>
      </xdr:nvCxnSpPr>
      <xdr:spPr bwMode="auto">
        <a:xfrm flipV="1">
          <a:off x="2908300" y="2305841"/>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70937</xdr:rowOff>
    </xdr:from>
    <xdr:to>
      <xdr:col>29</xdr:col>
      <xdr:colOff>177800</xdr:colOff>
      <xdr:row>12</xdr:row>
      <xdr:rowOff>1087</xdr:rowOff>
    </xdr:to>
    <xdr:sp macro="" textlink="">
      <xdr:nvSpPr>
        <xdr:cNvPr id="71" name="楕円 70"/>
        <xdr:cNvSpPr/>
      </xdr:nvSpPr>
      <xdr:spPr bwMode="auto">
        <a:xfrm>
          <a:off x="5600700" y="200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17614</xdr:rowOff>
    </xdr:from>
    <xdr:ext cx="762000" cy="259045"/>
    <xdr:sp macro="" textlink="">
      <xdr:nvSpPr>
        <xdr:cNvPr id="72" name="人口1人当たり決算額の推移該当値テキスト130"/>
        <xdr:cNvSpPr txBox="1"/>
      </xdr:nvSpPr>
      <xdr:spPr>
        <a:xfrm>
          <a:off x="5740400" y="195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37839</xdr:rowOff>
    </xdr:from>
    <xdr:to>
      <xdr:col>26</xdr:col>
      <xdr:colOff>101600</xdr:colOff>
      <xdr:row>12</xdr:row>
      <xdr:rowOff>139439</xdr:rowOff>
    </xdr:to>
    <xdr:sp macro="" textlink="">
      <xdr:nvSpPr>
        <xdr:cNvPr id="73" name="楕円 72"/>
        <xdr:cNvSpPr/>
      </xdr:nvSpPr>
      <xdr:spPr bwMode="auto">
        <a:xfrm>
          <a:off x="4953000" y="214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149616</xdr:rowOff>
    </xdr:from>
    <xdr:ext cx="736600" cy="259045"/>
    <xdr:sp macro="" textlink="">
      <xdr:nvSpPr>
        <xdr:cNvPr id="74" name="テキスト ボックス 73"/>
        <xdr:cNvSpPr txBox="1"/>
      </xdr:nvSpPr>
      <xdr:spPr>
        <a:xfrm>
          <a:off x="4622800" y="1911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59637</xdr:rowOff>
    </xdr:from>
    <xdr:to>
      <xdr:col>22</xdr:col>
      <xdr:colOff>165100</xdr:colOff>
      <xdr:row>12</xdr:row>
      <xdr:rowOff>161237</xdr:rowOff>
    </xdr:to>
    <xdr:sp macro="" textlink="">
      <xdr:nvSpPr>
        <xdr:cNvPr id="75" name="楕円 74"/>
        <xdr:cNvSpPr/>
      </xdr:nvSpPr>
      <xdr:spPr bwMode="auto">
        <a:xfrm>
          <a:off x="4254500" y="216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171414</xdr:rowOff>
    </xdr:from>
    <xdr:ext cx="762000" cy="259045"/>
    <xdr:sp macro="" textlink="">
      <xdr:nvSpPr>
        <xdr:cNvPr id="76" name="テキスト ボックス 75"/>
        <xdr:cNvSpPr txBox="1"/>
      </xdr:nvSpPr>
      <xdr:spPr>
        <a:xfrm>
          <a:off x="3924300" y="193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150016</xdr:rowOff>
    </xdr:from>
    <xdr:to>
      <xdr:col>19</xdr:col>
      <xdr:colOff>38100</xdr:colOff>
      <xdr:row>13</xdr:row>
      <xdr:rowOff>80166</xdr:rowOff>
    </xdr:to>
    <xdr:sp macro="" textlink="">
      <xdr:nvSpPr>
        <xdr:cNvPr id="77" name="楕円 76"/>
        <xdr:cNvSpPr/>
      </xdr:nvSpPr>
      <xdr:spPr bwMode="auto">
        <a:xfrm>
          <a:off x="3556000" y="225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90343</xdr:rowOff>
    </xdr:from>
    <xdr:ext cx="762000" cy="259045"/>
    <xdr:sp macro="" textlink="">
      <xdr:nvSpPr>
        <xdr:cNvPr id="78" name="テキスト ボックス 77"/>
        <xdr:cNvSpPr txBox="1"/>
      </xdr:nvSpPr>
      <xdr:spPr>
        <a:xfrm>
          <a:off x="3225800" y="20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165006</xdr:rowOff>
    </xdr:from>
    <xdr:to>
      <xdr:col>15</xdr:col>
      <xdr:colOff>101600</xdr:colOff>
      <xdr:row>13</xdr:row>
      <xdr:rowOff>95156</xdr:rowOff>
    </xdr:to>
    <xdr:sp macro="" textlink="">
      <xdr:nvSpPr>
        <xdr:cNvPr id="79" name="楕円 78"/>
        <xdr:cNvSpPr/>
      </xdr:nvSpPr>
      <xdr:spPr bwMode="auto">
        <a:xfrm>
          <a:off x="2857500" y="2270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105333</xdr:rowOff>
    </xdr:from>
    <xdr:ext cx="762000" cy="259045"/>
    <xdr:sp macro="" textlink="">
      <xdr:nvSpPr>
        <xdr:cNvPr id="80" name="テキスト ボックス 79"/>
        <xdr:cNvSpPr txBox="1"/>
      </xdr:nvSpPr>
      <xdr:spPr>
        <a:xfrm>
          <a:off x="2527300" y="20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155060</xdr:rowOff>
    </xdr:from>
    <xdr:to>
      <xdr:col>29</xdr:col>
      <xdr:colOff>127000</xdr:colOff>
      <xdr:row>36</xdr:row>
      <xdr:rowOff>22339</xdr:rowOff>
    </xdr:to>
    <xdr:cxnSp macro="">
      <xdr:nvCxnSpPr>
        <xdr:cNvPr id="113" name="直線コネクタ 112"/>
        <xdr:cNvCxnSpPr/>
      </xdr:nvCxnSpPr>
      <xdr:spPr bwMode="auto">
        <a:xfrm>
          <a:off x="5003800" y="6765410"/>
          <a:ext cx="647700" cy="210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118046</xdr:rowOff>
    </xdr:from>
    <xdr:to>
      <xdr:col>26</xdr:col>
      <xdr:colOff>50800</xdr:colOff>
      <xdr:row>35</xdr:row>
      <xdr:rowOff>155060</xdr:rowOff>
    </xdr:to>
    <xdr:cxnSp macro="">
      <xdr:nvCxnSpPr>
        <xdr:cNvPr id="116" name="直線コネクタ 115"/>
        <xdr:cNvCxnSpPr/>
      </xdr:nvCxnSpPr>
      <xdr:spPr bwMode="auto">
        <a:xfrm>
          <a:off x="4305300" y="6728396"/>
          <a:ext cx="6985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317424</xdr:rowOff>
    </xdr:from>
    <xdr:to>
      <xdr:col>22</xdr:col>
      <xdr:colOff>114300</xdr:colOff>
      <xdr:row>35</xdr:row>
      <xdr:rowOff>118046</xdr:rowOff>
    </xdr:to>
    <xdr:cxnSp macro="">
      <xdr:nvCxnSpPr>
        <xdr:cNvPr id="119" name="直線コネクタ 118"/>
        <xdr:cNvCxnSpPr/>
      </xdr:nvCxnSpPr>
      <xdr:spPr bwMode="auto">
        <a:xfrm>
          <a:off x="3606800" y="6584874"/>
          <a:ext cx="698500" cy="1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266123</xdr:rowOff>
    </xdr:from>
    <xdr:to>
      <xdr:col>18</xdr:col>
      <xdr:colOff>177800</xdr:colOff>
      <xdr:row>34</xdr:row>
      <xdr:rowOff>317424</xdr:rowOff>
    </xdr:to>
    <xdr:cxnSp macro="">
      <xdr:nvCxnSpPr>
        <xdr:cNvPr id="122" name="直線コネクタ 121"/>
        <xdr:cNvCxnSpPr/>
      </xdr:nvCxnSpPr>
      <xdr:spPr bwMode="auto">
        <a:xfrm>
          <a:off x="2908300" y="6533573"/>
          <a:ext cx="698500" cy="5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314439</xdr:rowOff>
    </xdr:from>
    <xdr:to>
      <xdr:col>29</xdr:col>
      <xdr:colOff>177800</xdr:colOff>
      <xdr:row>36</xdr:row>
      <xdr:rowOff>73139</xdr:rowOff>
    </xdr:to>
    <xdr:sp macro="" textlink="">
      <xdr:nvSpPr>
        <xdr:cNvPr id="132" name="楕円 131"/>
        <xdr:cNvSpPr/>
      </xdr:nvSpPr>
      <xdr:spPr bwMode="auto">
        <a:xfrm>
          <a:off x="5600700" y="692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286516</xdr:rowOff>
    </xdr:from>
    <xdr:ext cx="762000" cy="259045"/>
    <xdr:sp macro="" textlink="">
      <xdr:nvSpPr>
        <xdr:cNvPr id="133" name="人口1人当たり決算額の推移該当値テキスト445"/>
        <xdr:cNvSpPr txBox="1"/>
      </xdr:nvSpPr>
      <xdr:spPr>
        <a:xfrm>
          <a:off x="5740400" y="689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104260</xdr:rowOff>
    </xdr:from>
    <xdr:to>
      <xdr:col>26</xdr:col>
      <xdr:colOff>101600</xdr:colOff>
      <xdr:row>35</xdr:row>
      <xdr:rowOff>205860</xdr:rowOff>
    </xdr:to>
    <xdr:sp macro="" textlink="">
      <xdr:nvSpPr>
        <xdr:cNvPr id="134" name="楕円 133"/>
        <xdr:cNvSpPr/>
      </xdr:nvSpPr>
      <xdr:spPr bwMode="auto">
        <a:xfrm>
          <a:off x="4953000" y="671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190637</xdr:rowOff>
    </xdr:from>
    <xdr:ext cx="736600" cy="259045"/>
    <xdr:sp macro="" textlink="">
      <xdr:nvSpPr>
        <xdr:cNvPr id="135" name="テキスト ボックス 134"/>
        <xdr:cNvSpPr txBox="1"/>
      </xdr:nvSpPr>
      <xdr:spPr>
        <a:xfrm>
          <a:off x="4622800" y="68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67246</xdr:rowOff>
    </xdr:from>
    <xdr:to>
      <xdr:col>22</xdr:col>
      <xdr:colOff>165100</xdr:colOff>
      <xdr:row>35</xdr:row>
      <xdr:rowOff>168846</xdr:rowOff>
    </xdr:to>
    <xdr:sp macro="" textlink="">
      <xdr:nvSpPr>
        <xdr:cNvPr id="136" name="楕円 135"/>
        <xdr:cNvSpPr/>
      </xdr:nvSpPr>
      <xdr:spPr bwMode="auto">
        <a:xfrm>
          <a:off x="4254500" y="667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179023</xdr:rowOff>
    </xdr:from>
    <xdr:ext cx="762000" cy="259045"/>
    <xdr:sp macro="" textlink="">
      <xdr:nvSpPr>
        <xdr:cNvPr id="137" name="テキスト ボックス 136"/>
        <xdr:cNvSpPr txBox="1"/>
      </xdr:nvSpPr>
      <xdr:spPr>
        <a:xfrm>
          <a:off x="3924300" y="64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266624</xdr:rowOff>
    </xdr:from>
    <xdr:to>
      <xdr:col>19</xdr:col>
      <xdr:colOff>38100</xdr:colOff>
      <xdr:row>35</xdr:row>
      <xdr:rowOff>25324</xdr:rowOff>
    </xdr:to>
    <xdr:sp macro="" textlink="">
      <xdr:nvSpPr>
        <xdr:cNvPr id="138" name="楕円 137"/>
        <xdr:cNvSpPr/>
      </xdr:nvSpPr>
      <xdr:spPr bwMode="auto">
        <a:xfrm>
          <a:off x="3556000" y="653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35501</xdr:rowOff>
    </xdr:from>
    <xdr:ext cx="762000" cy="259045"/>
    <xdr:sp macro="" textlink="">
      <xdr:nvSpPr>
        <xdr:cNvPr id="139" name="テキスト ボックス 138"/>
        <xdr:cNvSpPr txBox="1"/>
      </xdr:nvSpPr>
      <xdr:spPr>
        <a:xfrm>
          <a:off x="3225800" y="63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215322</xdr:rowOff>
    </xdr:from>
    <xdr:to>
      <xdr:col>15</xdr:col>
      <xdr:colOff>101600</xdr:colOff>
      <xdr:row>34</xdr:row>
      <xdr:rowOff>316922</xdr:rowOff>
    </xdr:to>
    <xdr:sp macro="" textlink="">
      <xdr:nvSpPr>
        <xdr:cNvPr id="140" name="楕円 139"/>
        <xdr:cNvSpPr/>
      </xdr:nvSpPr>
      <xdr:spPr bwMode="auto">
        <a:xfrm>
          <a:off x="2857500" y="648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327099</xdr:rowOff>
    </xdr:from>
    <xdr:ext cx="762000" cy="259045"/>
    <xdr:sp macro="" textlink="">
      <xdr:nvSpPr>
        <xdr:cNvPr id="141" name="テキスト ボックス 140"/>
        <xdr:cNvSpPr txBox="1"/>
      </xdr:nvSpPr>
      <xdr:spPr>
        <a:xfrm>
          <a:off x="2527300" y="62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27,163
26,847
318.10
28,742,765
27,430,879
572,088
11,988,859
19,421,691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107990</xdr:rowOff>
    </xdr:from>
    <xdr:to>
      <xdr:col>24</xdr:col>
      <xdr:colOff>63500</xdr:colOff>
      <xdr:row>32</xdr:row>
      <xdr:rowOff>38136</xdr:rowOff>
    </xdr:to>
    <xdr:cxnSp macro="">
      <xdr:nvCxnSpPr>
        <xdr:cNvPr id="63" name="直線コネクタ 62"/>
        <xdr:cNvCxnSpPr/>
      </xdr:nvCxnSpPr>
      <xdr:spPr>
        <a:xfrm flipV="1">
          <a:off x="3797300" y="5251490"/>
          <a:ext cx="838200" cy="2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38136</xdr:rowOff>
    </xdr:from>
    <xdr:to>
      <xdr:col>19</xdr:col>
      <xdr:colOff>177800</xdr:colOff>
      <xdr:row>32</xdr:row>
      <xdr:rowOff>53436</xdr:rowOff>
    </xdr:to>
    <xdr:cxnSp macro="">
      <xdr:nvCxnSpPr>
        <xdr:cNvPr id="66" name="直線コネクタ 65"/>
        <xdr:cNvCxnSpPr/>
      </xdr:nvCxnSpPr>
      <xdr:spPr>
        <a:xfrm flipV="1">
          <a:off x="2908300" y="5524536"/>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53436</xdr:rowOff>
    </xdr:from>
    <xdr:to>
      <xdr:col>15</xdr:col>
      <xdr:colOff>50800</xdr:colOff>
      <xdr:row>32</xdr:row>
      <xdr:rowOff>91384</xdr:rowOff>
    </xdr:to>
    <xdr:cxnSp macro="">
      <xdr:nvCxnSpPr>
        <xdr:cNvPr id="69" name="直線コネクタ 68"/>
        <xdr:cNvCxnSpPr/>
      </xdr:nvCxnSpPr>
      <xdr:spPr>
        <a:xfrm flipV="1">
          <a:off x="2019300" y="553983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91384</xdr:rowOff>
    </xdr:from>
    <xdr:to>
      <xdr:col>10</xdr:col>
      <xdr:colOff>114300</xdr:colOff>
      <xdr:row>33</xdr:row>
      <xdr:rowOff>34822</xdr:rowOff>
    </xdr:to>
    <xdr:cxnSp macro="">
      <xdr:nvCxnSpPr>
        <xdr:cNvPr id="72" name="直線コネクタ 71"/>
        <xdr:cNvCxnSpPr/>
      </xdr:nvCxnSpPr>
      <xdr:spPr>
        <a:xfrm flipV="1">
          <a:off x="1130300" y="5577784"/>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57190</xdr:rowOff>
    </xdr:from>
    <xdr:to>
      <xdr:col>24</xdr:col>
      <xdr:colOff>114300</xdr:colOff>
      <xdr:row>30</xdr:row>
      <xdr:rowOff>158790</xdr:rowOff>
    </xdr:to>
    <xdr:sp macro="" textlink="">
      <xdr:nvSpPr>
        <xdr:cNvPr id="82" name="楕円 81"/>
        <xdr:cNvSpPr/>
      </xdr:nvSpPr>
      <xdr:spPr>
        <a:xfrm>
          <a:off x="4584700" y="52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10217</xdr:rowOff>
    </xdr:from>
    <xdr:ext cx="599010" cy="259045"/>
    <xdr:sp macro="" textlink="">
      <xdr:nvSpPr>
        <xdr:cNvPr id="83" name="人件費該当値テキスト"/>
        <xdr:cNvSpPr txBox="1"/>
      </xdr:nvSpPr>
      <xdr:spPr>
        <a:xfrm>
          <a:off x="4686300" y="515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158786</xdr:rowOff>
    </xdr:from>
    <xdr:to>
      <xdr:col>20</xdr:col>
      <xdr:colOff>38100</xdr:colOff>
      <xdr:row>32</xdr:row>
      <xdr:rowOff>88936</xdr:rowOff>
    </xdr:to>
    <xdr:sp macro="" textlink="">
      <xdr:nvSpPr>
        <xdr:cNvPr id="84" name="楕円 83"/>
        <xdr:cNvSpPr/>
      </xdr:nvSpPr>
      <xdr:spPr>
        <a:xfrm>
          <a:off x="3746500" y="54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105463</xdr:rowOff>
    </xdr:from>
    <xdr:ext cx="599010" cy="259045"/>
    <xdr:sp macro="" textlink="">
      <xdr:nvSpPr>
        <xdr:cNvPr id="85" name="テキスト ボックス 84"/>
        <xdr:cNvSpPr txBox="1"/>
      </xdr:nvSpPr>
      <xdr:spPr>
        <a:xfrm>
          <a:off x="3497795" y="52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2636</xdr:rowOff>
    </xdr:from>
    <xdr:to>
      <xdr:col>15</xdr:col>
      <xdr:colOff>101600</xdr:colOff>
      <xdr:row>32</xdr:row>
      <xdr:rowOff>104236</xdr:rowOff>
    </xdr:to>
    <xdr:sp macro="" textlink="">
      <xdr:nvSpPr>
        <xdr:cNvPr id="86" name="楕円 85"/>
        <xdr:cNvSpPr/>
      </xdr:nvSpPr>
      <xdr:spPr>
        <a:xfrm>
          <a:off x="2857500" y="5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120763</xdr:rowOff>
    </xdr:from>
    <xdr:ext cx="599010" cy="259045"/>
    <xdr:sp macro="" textlink="">
      <xdr:nvSpPr>
        <xdr:cNvPr id="87" name="テキスト ボックス 86"/>
        <xdr:cNvSpPr txBox="1"/>
      </xdr:nvSpPr>
      <xdr:spPr>
        <a:xfrm>
          <a:off x="2608795" y="526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40584</xdr:rowOff>
    </xdr:from>
    <xdr:to>
      <xdr:col>10</xdr:col>
      <xdr:colOff>165100</xdr:colOff>
      <xdr:row>32</xdr:row>
      <xdr:rowOff>142184</xdr:rowOff>
    </xdr:to>
    <xdr:sp macro="" textlink="">
      <xdr:nvSpPr>
        <xdr:cNvPr id="88" name="楕円 87"/>
        <xdr:cNvSpPr/>
      </xdr:nvSpPr>
      <xdr:spPr>
        <a:xfrm>
          <a:off x="1968500" y="55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158711</xdr:rowOff>
    </xdr:from>
    <xdr:ext cx="599010" cy="259045"/>
    <xdr:sp macro="" textlink="">
      <xdr:nvSpPr>
        <xdr:cNvPr id="89" name="テキスト ボックス 88"/>
        <xdr:cNvSpPr txBox="1"/>
      </xdr:nvSpPr>
      <xdr:spPr>
        <a:xfrm>
          <a:off x="1719795" y="530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155472</xdr:rowOff>
    </xdr:from>
    <xdr:to>
      <xdr:col>6</xdr:col>
      <xdr:colOff>38100</xdr:colOff>
      <xdr:row>33</xdr:row>
      <xdr:rowOff>85622</xdr:rowOff>
    </xdr:to>
    <xdr:sp macro="" textlink="">
      <xdr:nvSpPr>
        <xdr:cNvPr id="90" name="楕円 89"/>
        <xdr:cNvSpPr/>
      </xdr:nvSpPr>
      <xdr:spPr>
        <a:xfrm>
          <a:off x="1079500" y="56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102149</xdr:rowOff>
    </xdr:from>
    <xdr:ext cx="599010" cy="259045"/>
    <xdr:sp macro="" textlink="">
      <xdr:nvSpPr>
        <xdr:cNvPr id="91" name="テキスト ボックス 90"/>
        <xdr:cNvSpPr txBox="1"/>
      </xdr:nvSpPr>
      <xdr:spPr>
        <a:xfrm>
          <a:off x="830795" y="541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105225</xdr:rowOff>
    </xdr:from>
    <xdr:to>
      <xdr:col>24</xdr:col>
      <xdr:colOff>63500</xdr:colOff>
      <xdr:row>57</xdr:row>
      <xdr:rowOff>23364</xdr:rowOff>
    </xdr:to>
    <xdr:cxnSp macro="">
      <xdr:nvCxnSpPr>
        <xdr:cNvPr id="123" name="直線コネクタ 122"/>
        <xdr:cNvCxnSpPr/>
      </xdr:nvCxnSpPr>
      <xdr:spPr>
        <a:xfrm flipV="1">
          <a:off x="3797300" y="9706425"/>
          <a:ext cx="838200" cy="8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23364</xdr:rowOff>
    </xdr:from>
    <xdr:to>
      <xdr:col>19</xdr:col>
      <xdr:colOff>177800</xdr:colOff>
      <xdr:row>57</xdr:row>
      <xdr:rowOff>34468</xdr:rowOff>
    </xdr:to>
    <xdr:cxnSp macro="">
      <xdr:nvCxnSpPr>
        <xdr:cNvPr id="126" name="直線コネクタ 125"/>
        <xdr:cNvCxnSpPr/>
      </xdr:nvCxnSpPr>
      <xdr:spPr>
        <a:xfrm flipV="1">
          <a:off x="2908300" y="9796014"/>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159849</xdr:rowOff>
    </xdr:from>
    <xdr:to>
      <xdr:col>15</xdr:col>
      <xdr:colOff>50800</xdr:colOff>
      <xdr:row>57</xdr:row>
      <xdr:rowOff>34468</xdr:rowOff>
    </xdr:to>
    <xdr:cxnSp macro="">
      <xdr:nvCxnSpPr>
        <xdr:cNvPr id="129" name="直線コネクタ 128"/>
        <xdr:cNvCxnSpPr/>
      </xdr:nvCxnSpPr>
      <xdr:spPr>
        <a:xfrm>
          <a:off x="2019300" y="9761049"/>
          <a:ext cx="889000" cy="4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159849</xdr:rowOff>
    </xdr:from>
    <xdr:to>
      <xdr:col>10</xdr:col>
      <xdr:colOff>114300</xdr:colOff>
      <xdr:row>57</xdr:row>
      <xdr:rowOff>71338</xdr:rowOff>
    </xdr:to>
    <xdr:cxnSp macro="">
      <xdr:nvCxnSpPr>
        <xdr:cNvPr id="132" name="直線コネクタ 131"/>
        <xdr:cNvCxnSpPr/>
      </xdr:nvCxnSpPr>
      <xdr:spPr>
        <a:xfrm flipV="1">
          <a:off x="1130300" y="9761049"/>
          <a:ext cx="889000" cy="8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54425</xdr:rowOff>
    </xdr:from>
    <xdr:to>
      <xdr:col>24</xdr:col>
      <xdr:colOff>114300</xdr:colOff>
      <xdr:row>56</xdr:row>
      <xdr:rowOff>156025</xdr:rowOff>
    </xdr:to>
    <xdr:sp macro="" textlink="">
      <xdr:nvSpPr>
        <xdr:cNvPr id="142" name="楕円 141"/>
        <xdr:cNvSpPr/>
      </xdr:nvSpPr>
      <xdr:spPr>
        <a:xfrm>
          <a:off x="4584700" y="96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77302</xdr:rowOff>
    </xdr:from>
    <xdr:ext cx="599010" cy="259045"/>
    <xdr:sp macro="" textlink="">
      <xdr:nvSpPr>
        <xdr:cNvPr id="143" name="物件費該当値テキスト"/>
        <xdr:cNvSpPr txBox="1"/>
      </xdr:nvSpPr>
      <xdr:spPr>
        <a:xfrm>
          <a:off x="4686300" y="950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144014</xdr:rowOff>
    </xdr:from>
    <xdr:to>
      <xdr:col>20</xdr:col>
      <xdr:colOff>38100</xdr:colOff>
      <xdr:row>57</xdr:row>
      <xdr:rowOff>74164</xdr:rowOff>
    </xdr:to>
    <xdr:sp macro="" textlink="">
      <xdr:nvSpPr>
        <xdr:cNvPr id="144" name="楕円 143"/>
        <xdr:cNvSpPr/>
      </xdr:nvSpPr>
      <xdr:spPr>
        <a:xfrm>
          <a:off x="3746500" y="97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90691</xdr:rowOff>
    </xdr:from>
    <xdr:ext cx="534377" cy="259045"/>
    <xdr:sp macro="" textlink="">
      <xdr:nvSpPr>
        <xdr:cNvPr id="145" name="テキスト ボックス 144"/>
        <xdr:cNvSpPr txBox="1"/>
      </xdr:nvSpPr>
      <xdr:spPr>
        <a:xfrm>
          <a:off x="3530111" y="95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155118</xdr:rowOff>
    </xdr:from>
    <xdr:to>
      <xdr:col>15</xdr:col>
      <xdr:colOff>101600</xdr:colOff>
      <xdr:row>57</xdr:row>
      <xdr:rowOff>85268</xdr:rowOff>
    </xdr:to>
    <xdr:sp macro="" textlink="">
      <xdr:nvSpPr>
        <xdr:cNvPr id="146" name="楕円 145"/>
        <xdr:cNvSpPr/>
      </xdr:nvSpPr>
      <xdr:spPr>
        <a:xfrm>
          <a:off x="2857500" y="97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101795</xdr:rowOff>
    </xdr:from>
    <xdr:ext cx="534377" cy="259045"/>
    <xdr:sp macro="" textlink="">
      <xdr:nvSpPr>
        <xdr:cNvPr id="147" name="テキスト ボックス 146"/>
        <xdr:cNvSpPr txBox="1"/>
      </xdr:nvSpPr>
      <xdr:spPr>
        <a:xfrm>
          <a:off x="2641111" y="95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109049</xdr:rowOff>
    </xdr:from>
    <xdr:to>
      <xdr:col>10</xdr:col>
      <xdr:colOff>165100</xdr:colOff>
      <xdr:row>57</xdr:row>
      <xdr:rowOff>39199</xdr:rowOff>
    </xdr:to>
    <xdr:sp macro="" textlink="">
      <xdr:nvSpPr>
        <xdr:cNvPr id="148" name="楕円 147"/>
        <xdr:cNvSpPr/>
      </xdr:nvSpPr>
      <xdr:spPr>
        <a:xfrm>
          <a:off x="1968500" y="97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55726</xdr:rowOff>
    </xdr:from>
    <xdr:ext cx="599010" cy="259045"/>
    <xdr:sp macro="" textlink="">
      <xdr:nvSpPr>
        <xdr:cNvPr id="149" name="テキスト ボックス 148"/>
        <xdr:cNvSpPr txBox="1"/>
      </xdr:nvSpPr>
      <xdr:spPr>
        <a:xfrm>
          <a:off x="1719795" y="948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20538</xdr:rowOff>
    </xdr:from>
    <xdr:to>
      <xdr:col>6</xdr:col>
      <xdr:colOff>38100</xdr:colOff>
      <xdr:row>57</xdr:row>
      <xdr:rowOff>122138</xdr:rowOff>
    </xdr:to>
    <xdr:sp macro="" textlink="">
      <xdr:nvSpPr>
        <xdr:cNvPr id="150" name="楕円 149"/>
        <xdr:cNvSpPr/>
      </xdr:nvSpPr>
      <xdr:spPr>
        <a:xfrm>
          <a:off x="1079500" y="979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138665</xdr:rowOff>
    </xdr:from>
    <xdr:ext cx="534377" cy="259045"/>
    <xdr:sp macro="" textlink="">
      <xdr:nvSpPr>
        <xdr:cNvPr id="151" name="テキスト ボックス 150"/>
        <xdr:cNvSpPr txBox="1"/>
      </xdr:nvSpPr>
      <xdr:spPr>
        <a:xfrm>
          <a:off x="863111" y="95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125451</xdr:rowOff>
    </xdr:from>
    <xdr:to>
      <xdr:col>24</xdr:col>
      <xdr:colOff>63500</xdr:colOff>
      <xdr:row>78</xdr:row>
      <xdr:rowOff>130099</xdr:rowOff>
    </xdr:to>
    <xdr:cxnSp macro="">
      <xdr:nvCxnSpPr>
        <xdr:cNvPr id="180" name="直線コネクタ 179"/>
        <xdr:cNvCxnSpPr/>
      </xdr:nvCxnSpPr>
      <xdr:spPr>
        <a:xfrm flipV="1">
          <a:off x="3797300" y="1349855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128155</xdr:rowOff>
    </xdr:from>
    <xdr:to>
      <xdr:col>19</xdr:col>
      <xdr:colOff>177800</xdr:colOff>
      <xdr:row>78</xdr:row>
      <xdr:rowOff>130099</xdr:rowOff>
    </xdr:to>
    <xdr:cxnSp macro="">
      <xdr:nvCxnSpPr>
        <xdr:cNvPr id="183" name="直線コネクタ 182"/>
        <xdr:cNvCxnSpPr/>
      </xdr:nvCxnSpPr>
      <xdr:spPr>
        <a:xfrm>
          <a:off x="2908300" y="1350125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126898</xdr:rowOff>
    </xdr:from>
    <xdr:to>
      <xdr:col>15</xdr:col>
      <xdr:colOff>50800</xdr:colOff>
      <xdr:row>78</xdr:row>
      <xdr:rowOff>128155</xdr:rowOff>
    </xdr:to>
    <xdr:cxnSp macro="">
      <xdr:nvCxnSpPr>
        <xdr:cNvPr id="186" name="直線コネクタ 185"/>
        <xdr:cNvCxnSpPr/>
      </xdr:nvCxnSpPr>
      <xdr:spPr>
        <a:xfrm>
          <a:off x="2019300" y="1349999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126898</xdr:rowOff>
    </xdr:from>
    <xdr:to>
      <xdr:col>10</xdr:col>
      <xdr:colOff>114300</xdr:colOff>
      <xdr:row>78</xdr:row>
      <xdr:rowOff>132632</xdr:rowOff>
    </xdr:to>
    <xdr:cxnSp macro="">
      <xdr:nvCxnSpPr>
        <xdr:cNvPr id="189" name="直線コネクタ 188"/>
        <xdr:cNvCxnSpPr/>
      </xdr:nvCxnSpPr>
      <xdr:spPr>
        <a:xfrm flipV="1">
          <a:off x="1130300" y="13499998"/>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74651</xdr:rowOff>
    </xdr:from>
    <xdr:to>
      <xdr:col>24</xdr:col>
      <xdr:colOff>114300</xdr:colOff>
      <xdr:row>79</xdr:row>
      <xdr:rowOff>4801</xdr:rowOff>
    </xdr:to>
    <xdr:sp macro="" textlink="">
      <xdr:nvSpPr>
        <xdr:cNvPr id="199" name="楕円 198"/>
        <xdr:cNvSpPr/>
      </xdr:nvSpPr>
      <xdr:spPr>
        <a:xfrm>
          <a:off x="45847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161028</xdr:rowOff>
    </xdr:from>
    <xdr:ext cx="469744" cy="259045"/>
    <xdr:sp macro="" textlink="">
      <xdr:nvSpPr>
        <xdr:cNvPr id="200" name="維持補修費該当値テキスト"/>
        <xdr:cNvSpPr txBox="1"/>
      </xdr:nvSpPr>
      <xdr:spPr>
        <a:xfrm>
          <a:off x="4686300" y="133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79299</xdr:rowOff>
    </xdr:from>
    <xdr:to>
      <xdr:col>20</xdr:col>
      <xdr:colOff>38100</xdr:colOff>
      <xdr:row>79</xdr:row>
      <xdr:rowOff>9449</xdr:rowOff>
    </xdr:to>
    <xdr:sp macro="" textlink="">
      <xdr:nvSpPr>
        <xdr:cNvPr id="201" name="楕円 200"/>
        <xdr:cNvSpPr/>
      </xdr:nvSpPr>
      <xdr:spPr>
        <a:xfrm>
          <a:off x="3746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576</xdr:rowOff>
    </xdr:from>
    <xdr:ext cx="469744" cy="259045"/>
    <xdr:sp macro="" textlink="">
      <xdr:nvSpPr>
        <xdr:cNvPr id="202" name="テキスト ボックス 201"/>
        <xdr:cNvSpPr txBox="1"/>
      </xdr:nvSpPr>
      <xdr:spPr>
        <a:xfrm>
          <a:off x="3562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77355</xdr:rowOff>
    </xdr:from>
    <xdr:to>
      <xdr:col>15</xdr:col>
      <xdr:colOff>101600</xdr:colOff>
      <xdr:row>79</xdr:row>
      <xdr:rowOff>7505</xdr:rowOff>
    </xdr:to>
    <xdr:sp macro="" textlink="">
      <xdr:nvSpPr>
        <xdr:cNvPr id="203" name="楕円 202"/>
        <xdr:cNvSpPr/>
      </xdr:nvSpPr>
      <xdr:spPr>
        <a:xfrm>
          <a:off x="2857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170082</xdr:rowOff>
    </xdr:from>
    <xdr:ext cx="469744" cy="259045"/>
    <xdr:sp macro="" textlink="">
      <xdr:nvSpPr>
        <xdr:cNvPr id="204" name="テキスト ボックス 203"/>
        <xdr:cNvSpPr txBox="1"/>
      </xdr:nvSpPr>
      <xdr:spPr>
        <a:xfrm>
          <a:off x="2673428" y="135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76098</xdr:rowOff>
    </xdr:from>
    <xdr:to>
      <xdr:col>10</xdr:col>
      <xdr:colOff>165100</xdr:colOff>
      <xdr:row>79</xdr:row>
      <xdr:rowOff>6248</xdr:rowOff>
    </xdr:to>
    <xdr:sp macro="" textlink="">
      <xdr:nvSpPr>
        <xdr:cNvPr id="205" name="楕円 204"/>
        <xdr:cNvSpPr/>
      </xdr:nvSpPr>
      <xdr:spPr>
        <a:xfrm>
          <a:off x="1968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168825</xdr:rowOff>
    </xdr:from>
    <xdr:ext cx="469744" cy="259045"/>
    <xdr:sp macro="" textlink="">
      <xdr:nvSpPr>
        <xdr:cNvPr id="206" name="テキスト ボックス 205"/>
        <xdr:cNvSpPr txBox="1"/>
      </xdr:nvSpPr>
      <xdr:spPr>
        <a:xfrm>
          <a:off x="1784428"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81832</xdr:rowOff>
    </xdr:from>
    <xdr:to>
      <xdr:col>6</xdr:col>
      <xdr:colOff>38100</xdr:colOff>
      <xdr:row>79</xdr:row>
      <xdr:rowOff>11982</xdr:rowOff>
    </xdr:to>
    <xdr:sp macro="" textlink="">
      <xdr:nvSpPr>
        <xdr:cNvPr id="207" name="楕円 206"/>
        <xdr:cNvSpPr/>
      </xdr:nvSpPr>
      <xdr:spPr>
        <a:xfrm>
          <a:off x="1079500" y="134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3109</xdr:rowOff>
    </xdr:from>
    <xdr:ext cx="469744" cy="259045"/>
    <xdr:sp macro="" textlink="">
      <xdr:nvSpPr>
        <xdr:cNvPr id="208" name="テキスト ボックス 207"/>
        <xdr:cNvSpPr txBox="1"/>
      </xdr:nvSpPr>
      <xdr:spPr>
        <a:xfrm>
          <a:off x="895428" y="1354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36004</xdr:rowOff>
    </xdr:from>
    <xdr:to>
      <xdr:col>24</xdr:col>
      <xdr:colOff>63500</xdr:colOff>
      <xdr:row>95</xdr:row>
      <xdr:rowOff>47422</xdr:rowOff>
    </xdr:to>
    <xdr:cxnSp macro="">
      <xdr:nvCxnSpPr>
        <xdr:cNvPr id="238" name="直線コネクタ 237"/>
        <xdr:cNvCxnSpPr/>
      </xdr:nvCxnSpPr>
      <xdr:spPr>
        <a:xfrm>
          <a:off x="3797300" y="16323754"/>
          <a:ext cx="8382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36004</xdr:rowOff>
    </xdr:from>
    <xdr:to>
      <xdr:col>19</xdr:col>
      <xdr:colOff>177800</xdr:colOff>
      <xdr:row>95</xdr:row>
      <xdr:rowOff>136982</xdr:rowOff>
    </xdr:to>
    <xdr:cxnSp macro="">
      <xdr:nvCxnSpPr>
        <xdr:cNvPr id="241" name="直線コネクタ 240"/>
        <xdr:cNvCxnSpPr/>
      </xdr:nvCxnSpPr>
      <xdr:spPr>
        <a:xfrm flipV="1">
          <a:off x="2908300" y="16323754"/>
          <a:ext cx="889000" cy="10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118554</xdr:rowOff>
    </xdr:from>
    <xdr:to>
      <xdr:col>15</xdr:col>
      <xdr:colOff>50800</xdr:colOff>
      <xdr:row>95</xdr:row>
      <xdr:rowOff>136982</xdr:rowOff>
    </xdr:to>
    <xdr:cxnSp macro="">
      <xdr:nvCxnSpPr>
        <xdr:cNvPr id="244" name="直線コネクタ 243"/>
        <xdr:cNvCxnSpPr/>
      </xdr:nvCxnSpPr>
      <xdr:spPr>
        <a:xfrm>
          <a:off x="2019300" y="16406304"/>
          <a:ext cx="889000" cy="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118554</xdr:rowOff>
    </xdr:from>
    <xdr:to>
      <xdr:col>10</xdr:col>
      <xdr:colOff>114300</xdr:colOff>
      <xdr:row>96</xdr:row>
      <xdr:rowOff>14770</xdr:rowOff>
    </xdr:to>
    <xdr:cxnSp macro="">
      <xdr:nvCxnSpPr>
        <xdr:cNvPr id="247" name="直線コネクタ 246"/>
        <xdr:cNvCxnSpPr/>
      </xdr:nvCxnSpPr>
      <xdr:spPr>
        <a:xfrm flipV="1">
          <a:off x="1130300" y="1640630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168072</xdr:rowOff>
    </xdr:from>
    <xdr:to>
      <xdr:col>24</xdr:col>
      <xdr:colOff>114300</xdr:colOff>
      <xdr:row>95</xdr:row>
      <xdr:rowOff>98222</xdr:rowOff>
    </xdr:to>
    <xdr:sp macro="" textlink="">
      <xdr:nvSpPr>
        <xdr:cNvPr id="257" name="楕円 256"/>
        <xdr:cNvSpPr/>
      </xdr:nvSpPr>
      <xdr:spPr>
        <a:xfrm>
          <a:off x="4584700" y="162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19499</xdr:rowOff>
    </xdr:from>
    <xdr:ext cx="599010" cy="259045"/>
    <xdr:sp macro="" textlink="">
      <xdr:nvSpPr>
        <xdr:cNvPr id="258" name="扶助費該当値テキスト"/>
        <xdr:cNvSpPr txBox="1"/>
      </xdr:nvSpPr>
      <xdr:spPr>
        <a:xfrm>
          <a:off x="4686300" y="1613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156654</xdr:rowOff>
    </xdr:from>
    <xdr:to>
      <xdr:col>20</xdr:col>
      <xdr:colOff>38100</xdr:colOff>
      <xdr:row>95</xdr:row>
      <xdr:rowOff>86804</xdr:rowOff>
    </xdr:to>
    <xdr:sp macro="" textlink="">
      <xdr:nvSpPr>
        <xdr:cNvPr id="259" name="楕円 258"/>
        <xdr:cNvSpPr/>
      </xdr:nvSpPr>
      <xdr:spPr>
        <a:xfrm>
          <a:off x="3746500" y="162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103331</xdr:rowOff>
    </xdr:from>
    <xdr:ext cx="599010" cy="259045"/>
    <xdr:sp macro="" textlink="">
      <xdr:nvSpPr>
        <xdr:cNvPr id="260" name="テキスト ボックス 259"/>
        <xdr:cNvSpPr txBox="1"/>
      </xdr:nvSpPr>
      <xdr:spPr>
        <a:xfrm>
          <a:off x="3497795" y="1604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86182</xdr:rowOff>
    </xdr:from>
    <xdr:to>
      <xdr:col>15</xdr:col>
      <xdr:colOff>101600</xdr:colOff>
      <xdr:row>96</xdr:row>
      <xdr:rowOff>16332</xdr:rowOff>
    </xdr:to>
    <xdr:sp macro="" textlink="">
      <xdr:nvSpPr>
        <xdr:cNvPr id="261" name="楕円 260"/>
        <xdr:cNvSpPr/>
      </xdr:nvSpPr>
      <xdr:spPr>
        <a:xfrm>
          <a:off x="2857500" y="163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32859</xdr:rowOff>
    </xdr:from>
    <xdr:ext cx="599010" cy="259045"/>
    <xdr:sp macro="" textlink="">
      <xdr:nvSpPr>
        <xdr:cNvPr id="262" name="テキスト ボックス 261"/>
        <xdr:cNvSpPr txBox="1"/>
      </xdr:nvSpPr>
      <xdr:spPr>
        <a:xfrm>
          <a:off x="2608795" y="1614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67754</xdr:rowOff>
    </xdr:from>
    <xdr:to>
      <xdr:col>10</xdr:col>
      <xdr:colOff>165100</xdr:colOff>
      <xdr:row>95</xdr:row>
      <xdr:rowOff>169354</xdr:rowOff>
    </xdr:to>
    <xdr:sp macro="" textlink="">
      <xdr:nvSpPr>
        <xdr:cNvPr id="263" name="楕円 262"/>
        <xdr:cNvSpPr/>
      </xdr:nvSpPr>
      <xdr:spPr>
        <a:xfrm>
          <a:off x="1968500" y="163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14431</xdr:rowOff>
    </xdr:from>
    <xdr:ext cx="599010" cy="259045"/>
    <xdr:sp macro="" textlink="">
      <xdr:nvSpPr>
        <xdr:cNvPr id="264" name="テキスト ボックス 263"/>
        <xdr:cNvSpPr txBox="1"/>
      </xdr:nvSpPr>
      <xdr:spPr>
        <a:xfrm>
          <a:off x="1719795" y="161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135420</xdr:rowOff>
    </xdr:from>
    <xdr:to>
      <xdr:col>6</xdr:col>
      <xdr:colOff>38100</xdr:colOff>
      <xdr:row>96</xdr:row>
      <xdr:rowOff>65570</xdr:rowOff>
    </xdr:to>
    <xdr:sp macro="" textlink="">
      <xdr:nvSpPr>
        <xdr:cNvPr id="265" name="楕円 264"/>
        <xdr:cNvSpPr/>
      </xdr:nvSpPr>
      <xdr:spPr>
        <a:xfrm>
          <a:off x="1079500" y="164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82097</xdr:rowOff>
    </xdr:from>
    <xdr:ext cx="599010" cy="259045"/>
    <xdr:sp macro="" textlink="">
      <xdr:nvSpPr>
        <xdr:cNvPr id="266" name="テキスト ボックス 265"/>
        <xdr:cNvSpPr txBox="1"/>
      </xdr:nvSpPr>
      <xdr:spPr>
        <a:xfrm>
          <a:off x="830795" y="1619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88983</xdr:rowOff>
    </xdr:from>
    <xdr:to>
      <xdr:col>55</xdr:col>
      <xdr:colOff>0</xdr:colOff>
      <xdr:row>36</xdr:row>
      <xdr:rowOff>140994</xdr:rowOff>
    </xdr:to>
    <xdr:cxnSp macro="">
      <xdr:nvCxnSpPr>
        <xdr:cNvPr id="293" name="直線コネクタ 292"/>
        <xdr:cNvCxnSpPr/>
      </xdr:nvCxnSpPr>
      <xdr:spPr>
        <a:xfrm flipV="1">
          <a:off x="9639300" y="5746833"/>
          <a:ext cx="838200" cy="56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51717</xdr:rowOff>
    </xdr:from>
    <xdr:to>
      <xdr:col>50</xdr:col>
      <xdr:colOff>114300</xdr:colOff>
      <xdr:row>36</xdr:row>
      <xdr:rowOff>140994</xdr:rowOff>
    </xdr:to>
    <xdr:cxnSp macro="">
      <xdr:nvCxnSpPr>
        <xdr:cNvPr id="296" name="直線コネクタ 295"/>
        <xdr:cNvCxnSpPr/>
      </xdr:nvCxnSpPr>
      <xdr:spPr>
        <a:xfrm>
          <a:off x="8750300" y="6223917"/>
          <a:ext cx="889000" cy="8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38197</xdr:rowOff>
    </xdr:from>
    <xdr:to>
      <xdr:col>45</xdr:col>
      <xdr:colOff>177800</xdr:colOff>
      <xdr:row>36</xdr:row>
      <xdr:rowOff>51717</xdr:rowOff>
    </xdr:to>
    <xdr:cxnSp macro="">
      <xdr:nvCxnSpPr>
        <xdr:cNvPr id="299" name="直線コネクタ 298"/>
        <xdr:cNvCxnSpPr/>
      </xdr:nvCxnSpPr>
      <xdr:spPr>
        <a:xfrm>
          <a:off x="7861300" y="6210397"/>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38197</xdr:rowOff>
    </xdr:from>
    <xdr:to>
      <xdr:col>41</xdr:col>
      <xdr:colOff>50800</xdr:colOff>
      <xdr:row>36</xdr:row>
      <xdr:rowOff>104847</xdr:rowOff>
    </xdr:to>
    <xdr:cxnSp macro="">
      <xdr:nvCxnSpPr>
        <xdr:cNvPr id="302" name="直線コネクタ 301"/>
        <xdr:cNvCxnSpPr/>
      </xdr:nvCxnSpPr>
      <xdr:spPr>
        <a:xfrm flipV="1">
          <a:off x="6972300" y="6210397"/>
          <a:ext cx="889000" cy="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38183</xdr:rowOff>
    </xdr:from>
    <xdr:to>
      <xdr:col>55</xdr:col>
      <xdr:colOff>50800</xdr:colOff>
      <xdr:row>33</xdr:row>
      <xdr:rowOff>139783</xdr:rowOff>
    </xdr:to>
    <xdr:sp macro="" textlink="">
      <xdr:nvSpPr>
        <xdr:cNvPr id="312" name="楕円 311"/>
        <xdr:cNvSpPr/>
      </xdr:nvSpPr>
      <xdr:spPr>
        <a:xfrm>
          <a:off x="10426700" y="56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16610</xdr:rowOff>
    </xdr:from>
    <xdr:ext cx="599010" cy="259045"/>
    <xdr:sp macro="" textlink="">
      <xdr:nvSpPr>
        <xdr:cNvPr id="313" name="補助費等該当値テキスト"/>
        <xdr:cNvSpPr txBox="1"/>
      </xdr:nvSpPr>
      <xdr:spPr>
        <a:xfrm>
          <a:off x="10528300" y="56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90194</xdr:rowOff>
    </xdr:from>
    <xdr:to>
      <xdr:col>50</xdr:col>
      <xdr:colOff>165100</xdr:colOff>
      <xdr:row>37</xdr:row>
      <xdr:rowOff>20344</xdr:rowOff>
    </xdr:to>
    <xdr:sp macro="" textlink="">
      <xdr:nvSpPr>
        <xdr:cNvPr id="314" name="楕円 313"/>
        <xdr:cNvSpPr/>
      </xdr:nvSpPr>
      <xdr:spPr>
        <a:xfrm>
          <a:off x="9588500" y="62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36871</xdr:rowOff>
    </xdr:from>
    <xdr:ext cx="534377" cy="259045"/>
    <xdr:sp macro="" textlink="">
      <xdr:nvSpPr>
        <xdr:cNvPr id="315" name="テキスト ボックス 314"/>
        <xdr:cNvSpPr txBox="1"/>
      </xdr:nvSpPr>
      <xdr:spPr>
        <a:xfrm>
          <a:off x="9372111" y="60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917</xdr:rowOff>
    </xdr:from>
    <xdr:to>
      <xdr:col>46</xdr:col>
      <xdr:colOff>38100</xdr:colOff>
      <xdr:row>36</xdr:row>
      <xdr:rowOff>102517</xdr:rowOff>
    </xdr:to>
    <xdr:sp macro="" textlink="">
      <xdr:nvSpPr>
        <xdr:cNvPr id="316" name="楕円 315"/>
        <xdr:cNvSpPr/>
      </xdr:nvSpPr>
      <xdr:spPr>
        <a:xfrm>
          <a:off x="8699500" y="61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119044</xdr:rowOff>
    </xdr:from>
    <xdr:ext cx="534377" cy="259045"/>
    <xdr:sp macro="" textlink="">
      <xdr:nvSpPr>
        <xdr:cNvPr id="317" name="テキスト ボックス 316"/>
        <xdr:cNvSpPr txBox="1"/>
      </xdr:nvSpPr>
      <xdr:spPr>
        <a:xfrm>
          <a:off x="8483111" y="594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158847</xdr:rowOff>
    </xdr:from>
    <xdr:to>
      <xdr:col>41</xdr:col>
      <xdr:colOff>101600</xdr:colOff>
      <xdr:row>36</xdr:row>
      <xdr:rowOff>88997</xdr:rowOff>
    </xdr:to>
    <xdr:sp macro="" textlink="">
      <xdr:nvSpPr>
        <xdr:cNvPr id="318" name="楕円 317"/>
        <xdr:cNvSpPr/>
      </xdr:nvSpPr>
      <xdr:spPr>
        <a:xfrm>
          <a:off x="7810500" y="61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105524</xdr:rowOff>
    </xdr:from>
    <xdr:ext cx="534377" cy="259045"/>
    <xdr:sp macro="" textlink="">
      <xdr:nvSpPr>
        <xdr:cNvPr id="319" name="テキスト ボックス 318"/>
        <xdr:cNvSpPr txBox="1"/>
      </xdr:nvSpPr>
      <xdr:spPr>
        <a:xfrm>
          <a:off x="7594111" y="593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54047</xdr:rowOff>
    </xdr:from>
    <xdr:to>
      <xdr:col>36</xdr:col>
      <xdr:colOff>165100</xdr:colOff>
      <xdr:row>36</xdr:row>
      <xdr:rowOff>155647</xdr:rowOff>
    </xdr:to>
    <xdr:sp macro="" textlink="">
      <xdr:nvSpPr>
        <xdr:cNvPr id="320" name="楕円 319"/>
        <xdr:cNvSpPr/>
      </xdr:nvSpPr>
      <xdr:spPr>
        <a:xfrm>
          <a:off x="6921500" y="62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724</xdr:rowOff>
    </xdr:from>
    <xdr:ext cx="534377" cy="259045"/>
    <xdr:sp macro="" textlink="">
      <xdr:nvSpPr>
        <xdr:cNvPr id="321" name="テキスト ボックス 320"/>
        <xdr:cNvSpPr txBox="1"/>
      </xdr:nvSpPr>
      <xdr:spPr>
        <a:xfrm>
          <a:off x="6705111" y="600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82445</xdr:rowOff>
    </xdr:from>
    <xdr:to>
      <xdr:col>55</xdr:col>
      <xdr:colOff>0</xdr:colOff>
      <xdr:row>58</xdr:row>
      <xdr:rowOff>87424</xdr:rowOff>
    </xdr:to>
    <xdr:cxnSp macro="">
      <xdr:nvCxnSpPr>
        <xdr:cNvPr id="350" name="直線コネクタ 349"/>
        <xdr:cNvCxnSpPr/>
      </xdr:nvCxnSpPr>
      <xdr:spPr>
        <a:xfrm>
          <a:off x="9639300" y="10026545"/>
          <a:ext cx="8382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45593</xdr:rowOff>
    </xdr:from>
    <xdr:ext cx="599010" cy="259045"/>
    <xdr:sp macro="" textlink="">
      <xdr:nvSpPr>
        <xdr:cNvPr id="351" name="普通建設事業費平均値テキスト"/>
        <xdr:cNvSpPr txBox="1"/>
      </xdr:nvSpPr>
      <xdr:spPr>
        <a:xfrm>
          <a:off x="10528300" y="9989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82445</xdr:rowOff>
    </xdr:from>
    <xdr:to>
      <xdr:col>50</xdr:col>
      <xdr:colOff>114300</xdr:colOff>
      <xdr:row>58</xdr:row>
      <xdr:rowOff>132490</xdr:rowOff>
    </xdr:to>
    <xdr:cxnSp macro="">
      <xdr:nvCxnSpPr>
        <xdr:cNvPr id="353" name="直線コネクタ 352"/>
        <xdr:cNvCxnSpPr/>
      </xdr:nvCxnSpPr>
      <xdr:spPr>
        <a:xfrm flipV="1">
          <a:off x="8750300" y="10026545"/>
          <a:ext cx="8890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132490</xdr:rowOff>
    </xdr:from>
    <xdr:to>
      <xdr:col>45</xdr:col>
      <xdr:colOff>177800</xdr:colOff>
      <xdr:row>58</xdr:row>
      <xdr:rowOff>141214</xdr:rowOff>
    </xdr:to>
    <xdr:cxnSp macro="">
      <xdr:nvCxnSpPr>
        <xdr:cNvPr id="356" name="直線コネクタ 355"/>
        <xdr:cNvCxnSpPr/>
      </xdr:nvCxnSpPr>
      <xdr:spPr>
        <a:xfrm flipV="1">
          <a:off x="7861300" y="10076590"/>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141214</xdr:rowOff>
    </xdr:from>
    <xdr:to>
      <xdr:col>41</xdr:col>
      <xdr:colOff>50800</xdr:colOff>
      <xdr:row>58</xdr:row>
      <xdr:rowOff>144929</xdr:rowOff>
    </xdr:to>
    <xdr:cxnSp macro="">
      <xdr:nvCxnSpPr>
        <xdr:cNvPr id="359" name="直線コネクタ 358"/>
        <xdr:cNvCxnSpPr/>
      </xdr:nvCxnSpPr>
      <xdr:spPr>
        <a:xfrm flipV="1">
          <a:off x="6972300" y="1008531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36624</xdr:rowOff>
    </xdr:from>
    <xdr:to>
      <xdr:col>55</xdr:col>
      <xdr:colOff>50800</xdr:colOff>
      <xdr:row>58</xdr:row>
      <xdr:rowOff>138224</xdr:rowOff>
    </xdr:to>
    <xdr:sp macro="" textlink="">
      <xdr:nvSpPr>
        <xdr:cNvPr id="369" name="楕円 368"/>
        <xdr:cNvSpPr/>
      </xdr:nvSpPr>
      <xdr:spPr>
        <a:xfrm>
          <a:off x="10426700" y="99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167451</xdr:rowOff>
    </xdr:from>
    <xdr:ext cx="599010" cy="259045"/>
    <xdr:sp macro="" textlink="">
      <xdr:nvSpPr>
        <xdr:cNvPr id="370" name="普通建設事業費該当値テキスト"/>
        <xdr:cNvSpPr txBox="1"/>
      </xdr:nvSpPr>
      <xdr:spPr>
        <a:xfrm>
          <a:off x="10528300" y="976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31645</xdr:rowOff>
    </xdr:from>
    <xdr:to>
      <xdr:col>50</xdr:col>
      <xdr:colOff>165100</xdr:colOff>
      <xdr:row>58</xdr:row>
      <xdr:rowOff>133245</xdr:rowOff>
    </xdr:to>
    <xdr:sp macro="" textlink="">
      <xdr:nvSpPr>
        <xdr:cNvPr id="371" name="楕円 370"/>
        <xdr:cNvSpPr/>
      </xdr:nvSpPr>
      <xdr:spPr>
        <a:xfrm>
          <a:off x="9588500" y="99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149772</xdr:rowOff>
    </xdr:from>
    <xdr:ext cx="599010" cy="259045"/>
    <xdr:sp macro="" textlink="">
      <xdr:nvSpPr>
        <xdr:cNvPr id="372" name="テキスト ボックス 371"/>
        <xdr:cNvSpPr txBox="1"/>
      </xdr:nvSpPr>
      <xdr:spPr>
        <a:xfrm>
          <a:off x="9339795" y="975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81690</xdr:rowOff>
    </xdr:from>
    <xdr:to>
      <xdr:col>46</xdr:col>
      <xdr:colOff>38100</xdr:colOff>
      <xdr:row>59</xdr:row>
      <xdr:rowOff>11840</xdr:rowOff>
    </xdr:to>
    <xdr:sp macro="" textlink="">
      <xdr:nvSpPr>
        <xdr:cNvPr id="373" name="楕円 372"/>
        <xdr:cNvSpPr/>
      </xdr:nvSpPr>
      <xdr:spPr>
        <a:xfrm>
          <a:off x="8699500" y="100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28367</xdr:rowOff>
    </xdr:from>
    <xdr:ext cx="599010" cy="259045"/>
    <xdr:sp macro="" textlink="">
      <xdr:nvSpPr>
        <xdr:cNvPr id="374" name="テキスト ボックス 373"/>
        <xdr:cNvSpPr txBox="1"/>
      </xdr:nvSpPr>
      <xdr:spPr>
        <a:xfrm>
          <a:off x="8450795" y="9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90414</xdr:rowOff>
    </xdr:from>
    <xdr:to>
      <xdr:col>41</xdr:col>
      <xdr:colOff>101600</xdr:colOff>
      <xdr:row>59</xdr:row>
      <xdr:rowOff>20564</xdr:rowOff>
    </xdr:to>
    <xdr:sp macro="" textlink="">
      <xdr:nvSpPr>
        <xdr:cNvPr id="375" name="楕円 374"/>
        <xdr:cNvSpPr/>
      </xdr:nvSpPr>
      <xdr:spPr>
        <a:xfrm>
          <a:off x="7810500" y="100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37091</xdr:rowOff>
    </xdr:from>
    <xdr:ext cx="534377" cy="259045"/>
    <xdr:sp macro="" textlink="">
      <xdr:nvSpPr>
        <xdr:cNvPr id="376" name="テキスト ボックス 375"/>
        <xdr:cNvSpPr txBox="1"/>
      </xdr:nvSpPr>
      <xdr:spPr>
        <a:xfrm>
          <a:off x="7594111" y="98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94129</xdr:rowOff>
    </xdr:from>
    <xdr:to>
      <xdr:col>36</xdr:col>
      <xdr:colOff>165100</xdr:colOff>
      <xdr:row>59</xdr:row>
      <xdr:rowOff>24279</xdr:rowOff>
    </xdr:to>
    <xdr:sp macro="" textlink="">
      <xdr:nvSpPr>
        <xdr:cNvPr id="377" name="楕円 376"/>
        <xdr:cNvSpPr/>
      </xdr:nvSpPr>
      <xdr:spPr>
        <a:xfrm>
          <a:off x="6921500" y="100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40806</xdr:rowOff>
    </xdr:from>
    <xdr:ext cx="534377" cy="259045"/>
    <xdr:sp macro="" textlink="">
      <xdr:nvSpPr>
        <xdr:cNvPr id="378" name="テキスト ボックス 377"/>
        <xdr:cNvSpPr txBox="1"/>
      </xdr:nvSpPr>
      <xdr:spPr>
        <a:xfrm>
          <a:off x="6705111" y="981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58319</xdr:rowOff>
    </xdr:from>
    <xdr:to>
      <xdr:col>55</xdr:col>
      <xdr:colOff>0</xdr:colOff>
      <xdr:row>78</xdr:row>
      <xdr:rowOff>97592</xdr:rowOff>
    </xdr:to>
    <xdr:cxnSp macro="">
      <xdr:nvCxnSpPr>
        <xdr:cNvPr id="405" name="直線コネクタ 404"/>
        <xdr:cNvCxnSpPr/>
      </xdr:nvCxnSpPr>
      <xdr:spPr>
        <a:xfrm>
          <a:off x="9639300" y="13431419"/>
          <a:ext cx="8382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58319</xdr:rowOff>
    </xdr:from>
    <xdr:to>
      <xdr:col>50</xdr:col>
      <xdr:colOff>114300</xdr:colOff>
      <xdr:row>78</xdr:row>
      <xdr:rowOff>118659</xdr:rowOff>
    </xdr:to>
    <xdr:cxnSp macro="">
      <xdr:nvCxnSpPr>
        <xdr:cNvPr id="408" name="直線コネクタ 407"/>
        <xdr:cNvCxnSpPr/>
      </xdr:nvCxnSpPr>
      <xdr:spPr>
        <a:xfrm flipV="1">
          <a:off x="8750300" y="13431419"/>
          <a:ext cx="889000" cy="6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124891</xdr:rowOff>
    </xdr:from>
    <xdr:ext cx="534377" cy="259045"/>
    <xdr:sp macro="" textlink="">
      <xdr:nvSpPr>
        <xdr:cNvPr id="410" name="テキスト ボックス 409"/>
        <xdr:cNvSpPr txBox="1"/>
      </xdr:nvSpPr>
      <xdr:spPr>
        <a:xfrm>
          <a:off x="9372111" y="134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113285</xdr:rowOff>
    </xdr:from>
    <xdr:to>
      <xdr:col>45</xdr:col>
      <xdr:colOff>177800</xdr:colOff>
      <xdr:row>78</xdr:row>
      <xdr:rowOff>118659</xdr:rowOff>
    </xdr:to>
    <xdr:cxnSp macro="">
      <xdr:nvCxnSpPr>
        <xdr:cNvPr id="411" name="直線コネクタ 410"/>
        <xdr:cNvCxnSpPr/>
      </xdr:nvCxnSpPr>
      <xdr:spPr>
        <a:xfrm>
          <a:off x="7861300" y="13486385"/>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113285</xdr:rowOff>
    </xdr:from>
    <xdr:to>
      <xdr:col>41</xdr:col>
      <xdr:colOff>50800</xdr:colOff>
      <xdr:row>78</xdr:row>
      <xdr:rowOff>118790</xdr:rowOff>
    </xdr:to>
    <xdr:cxnSp macro="">
      <xdr:nvCxnSpPr>
        <xdr:cNvPr id="414" name="直線コネクタ 413"/>
        <xdr:cNvCxnSpPr/>
      </xdr:nvCxnSpPr>
      <xdr:spPr>
        <a:xfrm flipV="1">
          <a:off x="6972300" y="13486385"/>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161948</xdr:rowOff>
    </xdr:from>
    <xdr:ext cx="534377" cy="259045"/>
    <xdr:sp macro="" textlink="">
      <xdr:nvSpPr>
        <xdr:cNvPr id="416" name="テキスト ボックス 415"/>
        <xdr:cNvSpPr txBox="1"/>
      </xdr:nvSpPr>
      <xdr:spPr>
        <a:xfrm>
          <a:off x="7594111" y="135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46792</xdr:rowOff>
    </xdr:from>
    <xdr:to>
      <xdr:col>55</xdr:col>
      <xdr:colOff>50800</xdr:colOff>
      <xdr:row>78</xdr:row>
      <xdr:rowOff>148392</xdr:rowOff>
    </xdr:to>
    <xdr:sp macro="" textlink="">
      <xdr:nvSpPr>
        <xdr:cNvPr id="424" name="楕円 423"/>
        <xdr:cNvSpPr/>
      </xdr:nvSpPr>
      <xdr:spPr>
        <a:xfrm>
          <a:off x="10426700" y="134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7519</xdr:rowOff>
    </xdr:from>
    <xdr:to>
      <xdr:col>50</xdr:col>
      <xdr:colOff>165100</xdr:colOff>
      <xdr:row>78</xdr:row>
      <xdr:rowOff>109119</xdr:rowOff>
    </xdr:to>
    <xdr:sp macro="" textlink="">
      <xdr:nvSpPr>
        <xdr:cNvPr id="426" name="楕円 425"/>
        <xdr:cNvSpPr/>
      </xdr:nvSpPr>
      <xdr:spPr>
        <a:xfrm>
          <a:off x="9588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125646</xdr:rowOff>
    </xdr:from>
    <xdr:ext cx="534377" cy="259045"/>
    <xdr:sp macro="" textlink="">
      <xdr:nvSpPr>
        <xdr:cNvPr id="427" name="テキスト ボックス 426"/>
        <xdr:cNvSpPr txBox="1"/>
      </xdr:nvSpPr>
      <xdr:spPr>
        <a:xfrm>
          <a:off x="9372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67859</xdr:rowOff>
    </xdr:from>
    <xdr:to>
      <xdr:col>46</xdr:col>
      <xdr:colOff>38100</xdr:colOff>
      <xdr:row>78</xdr:row>
      <xdr:rowOff>169459</xdr:rowOff>
    </xdr:to>
    <xdr:sp macro="" textlink="">
      <xdr:nvSpPr>
        <xdr:cNvPr id="428" name="楕円 427"/>
        <xdr:cNvSpPr/>
      </xdr:nvSpPr>
      <xdr:spPr>
        <a:xfrm>
          <a:off x="8699500" y="1344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14536</xdr:rowOff>
    </xdr:from>
    <xdr:ext cx="534377" cy="259045"/>
    <xdr:sp macro="" textlink="">
      <xdr:nvSpPr>
        <xdr:cNvPr id="429" name="テキスト ボックス 428"/>
        <xdr:cNvSpPr txBox="1"/>
      </xdr:nvSpPr>
      <xdr:spPr>
        <a:xfrm>
          <a:off x="8483111" y="132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62485</xdr:rowOff>
    </xdr:from>
    <xdr:to>
      <xdr:col>41</xdr:col>
      <xdr:colOff>101600</xdr:colOff>
      <xdr:row>78</xdr:row>
      <xdr:rowOff>164085</xdr:rowOff>
    </xdr:to>
    <xdr:sp macro="" textlink="">
      <xdr:nvSpPr>
        <xdr:cNvPr id="430" name="楕円 429"/>
        <xdr:cNvSpPr/>
      </xdr:nvSpPr>
      <xdr:spPr>
        <a:xfrm>
          <a:off x="78105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9162</xdr:rowOff>
    </xdr:from>
    <xdr:ext cx="534377" cy="259045"/>
    <xdr:sp macro="" textlink="">
      <xdr:nvSpPr>
        <xdr:cNvPr id="431" name="テキスト ボックス 430"/>
        <xdr:cNvSpPr txBox="1"/>
      </xdr:nvSpPr>
      <xdr:spPr>
        <a:xfrm>
          <a:off x="7594111" y="132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67990</xdr:rowOff>
    </xdr:from>
    <xdr:to>
      <xdr:col>36</xdr:col>
      <xdr:colOff>165100</xdr:colOff>
      <xdr:row>78</xdr:row>
      <xdr:rowOff>169590</xdr:rowOff>
    </xdr:to>
    <xdr:sp macro="" textlink="">
      <xdr:nvSpPr>
        <xdr:cNvPr id="432" name="楕円 431"/>
        <xdr:cNvSpPr/>
      </xdr:nvSpPr>
      <xdr:spPr>
        <a:xfrm>
          <a:off x="6921500" y="134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160717</xdr:rowOff>
    </xdr:from>
    <xdr:ext cx="534377" cy="259045"/>
    <xdr:sp macro="" textlink="">
      <xdr:nvSpPr>
        <xdr:cNvPr id="433" name="テキスト ボックス 432"/>
        <xdr:cNvSpPr txBox="1"/>
      </xdr:nvSpPr>
      <xdr:spPr>
        <a:xfrm>
          <a:off x="6705111" y="135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9539</xdr:rowOff>
    </xdr:from>
    <xdr:to>
      <xdr:col>55</xdr:col>
      <xdr:colOff>0</xdr:colOff>
      <xdr:row>95</xdr:row>
      <xdr:rowOff>120182</xdr:rowOff>
    </xdr:to>
    <xdr:cxnSp macro="">
      <xdr:nvCxnSpPr>
        <xdr:cNvPr id="464" name="直線コネクタ 463"/>
        <xdr:cNvCxnSpPr/>
      </xdr:nvCxnSpPr>
      <xdr:spPr>
        <a:xfrm flipV="1">
          <a:off x="9639300" y="16125839"/>
          <a:ext cx="8382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120182</xdr:rowOff>
    </xdr:from>
    <xdr:to>
      <xdr:col>50</xdr:col>
      <xdr:colOff>114300</xdr:colOff>
      <xdr:row>96</xdr:row>
      <xdr:rowOff>14221</xdr:rowOff>
    </xdr:to>
    <xdr:cxnSp macro="">
      <xdr:nvCxnSpPr>
        <xdr:cNvPr id="467" name="直線コネクタ 466"/>
        <xdr:cNvCxnSpPr/>
      </xdr:nvCxnSpPr>
      <xdr:spPr>
        <a:xfrm flipV="1">
          <a:off x="8750300" y="16407932"/>
          <a:ext cx="8890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14221</xdr:rowOff>
    </xdr:from>
    <xdr:to>
      <xdr:col>45</xdr:col>
      <xdr:colOff>177800</xdr:colOff>
      <xdr:row>97</xdr:row>
      <xdr:rowOff>46867</xdr:rowOff>
    </xdr:to>
    <xdr:cxnSp macro="">
      <xdr:nvCxnSpPr>
        <xdr:cNvPr id="470" name="直線コネクタ 469"/>
        <xdr:cNvCxnSpPr/>
      </xdr:nvCxnSpPr>
      <xdr:spPr>
        <a:xfrm flipV="1">
          <a:off x="7861300" y="16473421"/>
          <a:ext cx="889000" cy="2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46334</xdr:rowOff>
    </xdr:from>
    <xdr:to>
      <xdr:col>41</xdr:col>
      <xdr:colOff>50800</xdr:colOff>
      <xdr:row>97</xdr:row>
      <xdr:rowOff>46867</xdr:rowOff>
    </xdr:to>
    <xdr:cxnSp macro="">
      <xdr:nvCxnSpPr>
        <xdr:cNvPr id="473" name="直線コネクタ 472"/>
        <xdr:cNvCxnSpPr/>
      </xdr:nvCxnSpPr>
      <xdr:spPr>
        <a:xfrm>
          <a:off x="6972300" y="1667698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130189</xdr:rowOff>
    </xdr:from>
    <xdr:to>
      <xdr:col>55</xdr:col>
      <xdr:colOff>50800</xdr:colOff>
      <xdr:row>94</xdr:row>
      <xdr:rowOff>60339</xdr:rowOff>
    </xdr:to>
    <xdr:sp macro="" textlink="">
      <xdr:nvSpPr>
        <xdr:cNvPr id="483" name="楕円 482"/>
        <xdr:cNvSpPr/>
      </xdr:nvSpPr>
      <xdr:spPr>
        <a:xfrm>
          <a:off x="10426700" y="160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153066</xdr:rowOff>
    </xdr:from>
    <xdr:ext cx="534377" cy="259045"/>
    <xdr:sp macro="" textlink="">
      <xdr:nvSpPr>
        <xdr:cNvPr id="484" name="普通建設事業費 （ うち更新整備　）該当値テキスト"/>
        <xdr:cNvSpPr txBox="1"/>
      </xdr:nvSpPr>
      <xdr:spPr>
        <a:xfrm>
          <a:off x="10528300" y="159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69382</xdr:rowOff>
    </xdr:from>
    <xdr:to>
      <xdr:col>50</xdr:col>
      <xdr:colOff>165100</xdr:colOff>
      <xdr:row>95</xdr:row>
      <xdr:rowOff>170982</xdr:rowOff>
    </xdr:to>
    <xdr:sp macro="" textlink="">
      <xdr:nvSpPr>
        <xdr:cNvPr id="485" name="楕円 484"/>
        <xdr:cNvSpPr/>
      </xdr:nvSpPr>
      <xdr:spPr>
        <a:xfrm>
          <a:off x="9588500" y="163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16059</xdr:rowOff>
    </xdr:from>
    <xdr:ext cx="534377" cy="259045"/>
    <xdr:sp macro="" textlink="">
      <xdr:nvSpPr>
        <xdr:cNvPr id="486" name="テキスト ボックス 485"/>
        <xdr:cNvSpPr txBox="1"/>
      </xdr:nvSpPr>
      <xdr:spPr>
        <a:xfrm>
          <a:off x="9372111" y="161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134871</xdr:rowOff>
    </xdr:from>
    <xdr:to>
      <xdr:col>46</xdr:col>
      <xdr:colOff>38100</xdr:colOff>
      <xdr:row>96</xdr:row>
      <xdr:rowOff>65021</xdr:rowOff>
    </xdr:to>
    <xdr:sp macro="" textlink="">
      <xdr:nvSpPr>
        <xdr:cNvPr id="487" name="楕円 486"/>
        <xdr:cNvSpPr/>
      </xdr:nvSpPr>
      <xdr:spPr>
        <a:xfrm>
          <a:off x="8699500" y="164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81548</xdr:rowOff>
    </xdr:from>
    <xdr:ext cx="534377" cy="259045"/>
    <xdr:sp macro="" textlink="">
      <xdr:nvSpPr>
        <xdr:cNvPr id="488" name="テキスト ボックス 487"/>
        <xdr:cNvSpPr txBox="1"/>
      </xdr:nvSpPr>
      <xdr:spPr>
        <a:xfrm>
          <a:off x="8483111" y="161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167517</xdr:rowOff>
    </xdr:from>
    <xdr:to>
      <xdr:col>41</xdr:col>
      <xdr:colOff>101600</xdr:colOff>
      <xdr:row>97</xdr:row>
      <xdr:rowOff>97667</xdr:rowOff>
    </xdr:to>
    <xdr:sp macro="" textlink="">
      <xdr:nvSpPr>
        <xdr:cNvPr id="489" name="楕円 488"/>
        <xdr:cNvSpPr/>
      </xdr:nvSpPr>
      <xdr:spPr>
        <a:xfrm>
          <a:off x="7810500" y="166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88794</xdr:rowOff>
    </xdr:from>
    <xdr:ext cx="534377" cy="259045"/>
    <xdr:sp macro="" textlink="">
      <xdr:nvSpPr>
        <xdr:cNvPr id="490" name="テキスト ボックス 489"/>
        <xdr:cNvSpPr txBox="1"/>
      </xdr:nvSpPr>
      <xdr:spPr>
        <a:xfrm>
          <a:off x="7594111" y="167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166984</xdr:rowOff>
    </xdr:from>
    <xdr:to>
      <xdr:col>36</xdr:col>
      <xdr:colOff>165100</xdr:colOff>
      <xdr:row>97</xdr:row>
      <xdr:rowOff>97134</xdr:rowOff>
    </xdr:to>
    <xdr:sp macro="" textlink="">
      <xdr:nvSpPr>
        <xdr:cNvPr id="491" name="楕円 490"/>
        <xdr:cNvSpPr/>
      </xdr:nvSpPr>
      <xdr:spPr>
        <a:xfrm>
          <a:off x="6921500" y="16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113661</xdr:rowOff>
    </xdr:from>
    <xdr:ext cx="534377" cy="259045"/>
    <xdr:sp macro="" textlink="">
      <xdr:nvSpPr>
        <xdr:cNvPr id="492" name="テキスト ボックス 491"/>
        <xdr:cNvSpPr txBox="1"/>
      </xdr:nvSpPr>
      <xdr:spPr>
        <a:xfrm>
          <a:off x="6705111" y="16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133558</xdr:rowOff>
    </xdr:from>
    <xdr:to>
      <xdr:col>85</xdr:col>
      <xdr:colOff>127000</xdr:colOff>
      <xdr:row>38</xdr:row>
      <xdr:rowOff>138612</xdr:rowOff>
    </xdr:to>
    <xdr:cxnSp macro="">
      <xdr:nvCxnSpPr>
        <xdr:cNvPr id="519" name="直線コネクタ 518"/>
        <xdr:cNvCxnSpPr/>
      </xdr:nvCxnSpPr>
      <xdr:spPr>
        <a:xfrm flipV="1">
          <a:off x="15481300" y="6648658"/>
          <a:ext cx="8382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135348</xdr:rowOff>
    </xdr:from>
    <xdr:to>
      <xdr:col>81</xdr:col>
      <xdr:colOff>50800</xdr:colOff>
      <xdr:row>38</xdr:row>
      <xdr:rowOff>138612</xdr:rowOff>
    </xdr:to>
    <xdr:cxnSp macro="">
      <xdr:nvCxnSpPr>
        <xdr:cNvPr id="522" name="直線コネクタ 521"/>
        <xdr:cNvCxnSpPr/>
      </xdr:nvCxnSpPr>
      <xdr:spPr>
        <a:xfrm>
          <a:off x="14592300" y="665044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135348</xdr:rowOff>
    </xdr:from>
    <xdr:to>
      <xdr:col>76</xdr:col>
      <xdr:colOff>114300</xdr:colOff>
      <xdr:row>38</xdr:row>
      <xdr:rowOff>135679</xdr:rowOff>
    </xdr:to>
    <xdr:cxnSp macro="">
      <xdr:nvCxnSpPr>
        <xdr:cNvPr id="525" name="直線コネクタ 524"/>
        <xdr:cNvCxnSpPr/>
      </xdr:nvCxnSpPr>
      <xdr:spPr>
        <a:xfrm flipV="1">
          <a:off x="13703300" y="6650448"/>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135679</xdr:rowOff>
    </xdr:from>
    <xdr:to>
      <xdr:col>71</xdr:col>
      <xdr:colOff>177800</xdr:colOff>
      <xdr:row>38</xdr:row>
      <xdr:rowOff>138040</xdr:rowOff>
    </xdr:to>
    <xdr:cxnSp macro="">
      <xdr:nvCxnSpPr>
        <xdr:cNvPr id="528" name="直線コネクタ 527"/>
        <xdr:cNvCxnSpPr/>
      </xdr:nvCxnSpPr>
      <xdr:spPr>
        <a:xfrm flipV="1">
          <a:off x="12814300" y="6650779"/>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82758</xdr:rowOff>
    </xdr:from>
    <xdr:to>
      <xdr:col>85</xdr:col>
      <xdr:colOff>177800</xdr:colOff>
      <xdr:row>39</xdr:row>
      <xdr:rowOff>12908</xdr:rowOff>
    </xdr:to>
    <xdr:sp macro="" textlink="">
      <xdr:nvSpPr>
        <xdr:cNvPr id="538" name="楕円 537"/>
        <xdr:cNvSpPr/>
      </xdr:nvSpPr>
      <xdr:spPr>
        <a:xfrm>
          <a:off x="16268700" y="65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39" name="災害復旧事業費該当値テキスト"/>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87812</xdr:rowOff>
    </xdr:from>
    <xdr:to>
      <xdr:col>81</xdr:col>
      <xdr:colOff>101600</xdr:colOff>
      <xdr:row>39</xdr:row>
      <xdr:rowOff>17962</xdr:rowOff>
    </xdr:to>
    <xdr:sp macro="" textlink="">
      <xdr:nvSpPr>
        <xdr:cNvPr id="540" name="楕円 539"/>
        <xdr:cNvSpPr/>
      </xdr:nvSpPr>
      <xdr:spPr>
        <a:xfrm>
          <a:off x="154305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9089</xdr:rowOff>
    </xdr:from>
    <xdr:ext cx="378565" cy="259045"/>
    <xdr:sp macro="" textlink="">
      <xdr:nvSpPr>
        <xdr:cNvPr id="541" name="テキスト ボックス 540"/>
        <xdr:cNvSpPr txBox="1"/>
      </xdr:nvSpPr>
      <xdr:spPr>
        <a:xfrm>
          <a:off x="15292017" y="6695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84548</xdr:rowOff>
    </xdr:from>
    <xdr:to>
      <xdr:col>76</xdr:col>
      <xdr:colOff>165100</xdr:colOff>
      <xdr:row>39</xdr:row>
      <xdr:rowOff>14698</xdr:rowOff>
    </xdr:to>
    <xdr:sp macro="" textlink="">
      <xdr:nvSpPr>
        <xdr:cNvPr id="542" name="楕円 541"/>
        <xdr:cNvSpPr/>
      </xdr:nvSpPr>
      <xdr:spPr>
        <a:xfrm>
          <a:off x="14541500" y="65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5825</xdr:rowOff>
    </xdr:from>
    <xdr:ext cx="469744" cy="259045"/>
    <xdr:sp macro="" textlink="">
      <xdr:nvSpPr>
        <xdr:cNvPr id="543" name="テキスト ボックス 542"/>
        <xdr:cNvSpPr txBox="1"/>
      </xdr:nvSpPr>
      <xdr:spPr>
        <a:xfrm>
          <a:off x="14357428" y="669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84879</xdr:rowOff>
    </xdr:from>
    <xdr:to>
      <xdr:col>72</xdr:col>
      <xdr:colOff>38100</xdr:colOff>
      <xdr:row>39</xdr:row>
      <xdr:rowOff>15029</xdr:rowOff>
    </xdr:to>
    <xdr:sp macro="" textlink="">
      <xdr:nvSpPr>
        <xdr:cNvPr id="544" name="楕円 543"/>
        <xdr:cNvSpPr/>
      </xdr:nvSpPr>
      <xdr:spPr>
        <a:xfrm>
          <a:off x="13652500" y="65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6156</xdr:rowOff>
    </xdr:from>
    <xdr:ext cx="469744" cy="259045"/>
    <xdr:sp macro="" textlink="">
      <xdr:nvSpPr>
        <xdr:cNvPr id="545" name="テキスト ボックス 544"/>
        <xdr:cNvSpPr txBox="1"/>
      </xdr:nvSpPr>
      <xdr:spPr>
        <a:xfrm>
          <a:off x="13468428" y="6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87240</xdr:rowOff>
    </xdr:from>
    <xdr:to>
      <xdr:col>67</xdr:col>
      <xdr:colOff>101600</xdr:colOff>
      <xdr:row>39</xdr:row>
      <xdr:rowOff>17390</xdr:rowOff>
    </xdr:to>
    <xdr:sp macro="" textlink="">
      <xdr:nvSpPr>
        <xdr:cNvPr id="546" name="楕円 545"/>
        <xdr:cNvSpPr/>
      </xdr:nvSpPr>
      <xdr:spPr>
        <a:xfrm>
          <a:off x="12763500" y="66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8517</xdr:rowOff>
    </xdr:from>
    <xdr:ext cx="378565" cy="259045"/>
    <xdr:sp macro="" textlink="">
      <xdr:nvSpPr>
        <xdr:cNvPr id="547" name="テキスト ボックス 546"/>
        <xdr:cNvSpPr txBox="1"/>
      </xdr:nvSpPr>
      <xdr:spPr>
        <a:xfrm>
          <a:off x="12625017" y="6695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169715</xdr:rowOff>
    </xdr:from>
    <xdr:to>
      <xdr:col>85</xdr:col>
      <xdr:colOff>127000</xdr:colOff>
      <xdr:row>75</xdr:row>
      <xdr:rowOff>82664</xdr:rowOff>
    </xdr:to>
    <xdr:cxnSp macro="">
      <xdr:nvCxnSpPr>
        <xdr:cNvPr id="625" name="直線コネクタ 624"/>
        <xdr:cNvCxnSpPr/>
      </xdr:nvCxnSpPr>
      <xdr:spPr>
        <a:xfrm flipV="1">
          <a:off x="15481300" y="12685565"/>
          <a:ext cx="838200" cy="25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58143</xdr:rowOff>
    </xdr:from>
    <xdr:to>
      <xdr:col>81</xdr:col>
      <xdr:colOff>50800</xdr:colOff>
      <xdr:row>75</xdr:row>
      <xdr:rowOff>82664</xdr:rowOff>
    </xdr:to>
    <xdr:cxnSp macro="">
      <xdr:nvCxnSpPr>
        <xdr:cNvPr id="628" name="直線コネクタ 627"/>
        <xdr:cNvCxnSpPr/>
      </xdr:nvCxnSpPr>
      <xdr:spPr>
        <a:xfrm>
          <a:off x="14592300" y="12745443"/>
          <a:ext cx="889000" cy="1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69969</xdr:rowOff>
    </xdr:from>
    <xdr:to>
      <xdr:col>76</xdr:col>
      <xdr:colOff>114300</xdr:colOff>
      <xdr:row>74</xdr:row>
      <xdr:rowOff>58143</xdr:rowOff>
    </xdr:to>
    <xdr:cxnSp macro="">
      <xdr:nvCxnSpPr>
        <xdr:cNvPr id="631" name="直線コネクタ 630"/>
        <xdr:cNvCxnSpPr/>
      </xdr:nvCxnSpPr>
      <xdr:spPr>
        <a:xfrm>
          <a:off x="13703300" y="12585819"/>
          <a:ext cx="889000" cy="1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69969</xdr:rowOff>
    </xdr:from>
    <xdr:to>
      <xdr:col>71</xdr:col>
      <xdr:colOff>177800</xdr:colOff>
      <xdr:row>74</xdr:row>
      <xdr:rowOff>155039</xdr:rowOff>
    </xdr:to>
    <xdr:cxnSp macro="">
      <xdr:nvCxnSpPr>
        <xdr:cNvPr id="634" name="直線コネクタ 633"/>
        <xdr:cNvCxnSpPr/>
      </xdr:nvCxnSpPr>
      <xdr:spPr>
        <a:xfrm flipV="1">
          <a:off x="12814300" y="12585819"/>
          <a:ext cx="889000" cy="25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118915</xdr:rowOff>
    </xdr:from>
    <xdr:to>
      <xdr:col>85</xdr:col>
      <xdr:colOff>177800</xdr:colOff>
      <xdr:row>74</xdr:row>
      <xdr:rowOff>49065</xdr:rowOff>
    </xdr:to>
    <xdr:sp macro="" textlink="">
      <xdr:nvSpPr>
        <xdr:cNvPr id="644" name="楕円 643"/>
        <xdr:cNvSpPr/>
      </xdr:nvSpPr>
      <xdr:spPr>
        <a:xfrm>
          <a:off x="16268700" y="126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141792</xdr:rowOff>
    </xdr:from>
    <xdr:ext cx="599010" cy="259045"/>
    <xdr:sp macro="" textlink="">
      <xdr:nvSpPr>
        <xdr:cNvPr id="645" name="公債費該当値テキスト"/>
        <xdr:cNvSpPr txBox="1"/>
      </xdr:nvSpPr>
      <xdr:spPr>
        <a:xfrm>
          <a:off x="16370300" y="1248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31864</xdr:rowOff>
    </xdr:from>
    <xdr:to>
      <xdr:col>81</xdr:col>
      <xdr:colOff>101600</xdr:colOff>
      <xdr:row>75</xdr:row>
      <xdr:rowOff>133464</xdr:rowOff>
    </xdr:to>
    <xdr:sp macro="" textlink="">
      <xdr:nvSpPr>
        <xdr:cNvPr id="646" name="楕円 645"/>
        <xdr:cNvSpPr/>
      </xdr:nvSpPr>
      <xdr:spPr>
        <a:xfrm>
          <a:off x="15430500" y="128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149991</xdr:rowOff>
    </xdr:from>
    <xdr:ext cx="534377" cy="259045"/>
    <xdr:sp macro="" textlink="">
      <xdr:nvSpPr>
        <xdr:cNvPr id="647" name="テキスト ボックス 646"/>
        <xdr:cNvSpPr txBox="1"/>
      </xdr:nvSpPr>
      <xdr:spPr>
        <a:xfrm>
          <a:off x="15214111" y="126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7343</xdr:rowOff>
    </xdr:from>
    <xdr:to>
      <xdr:col>76</xdr:col>
      <xdr:colOff>165100</xdr:colOff>
      <xdr:row>74</xdr:row>
      <xdr:rowOff>108943</xdr:rowOff>
    </xdr:to>
    <xdr:sp macro="" textlink="">
      <xdr:nvSpPr>
        <xdr:cNvPr id="648" name="楕円 647"/>
        <xdr:cNvSpPr/>
      </xdr:nvSpPr>
      <xdr:spPr>
        <a:xfrm>
          <a:off x="14541500" y="126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125470</xdr:rowOff>
    </xdr:from>
    <xdr:ext cx="599010" cy="259045"/>
    <xdr:sp macro="" textlink="">
      <xdr:nvSpPr>
        <xdr:cNvPr id="649" name="テキスト ボックス 648"/>
        <xdr:cNvSpPr txBox="1"/>
      </xdr:nvSpPr>
      <xdr:spPr>
        <a:xfrm>
          <a:off x="14292795" y="1246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19169</xdr:rowOff>
    </xdr:from>
    <xdr:to>
      <xdr:col>72</xdr:col>
      <xdr:colOff>38100</xdr:colOff>
      <xdr:row>73</xdr:row>
      <xdr:rowOff>120769</xdr:rowOff>
    </xdr:to>
    <xdr:sp macro="" textlink="">
      <xdr:nvSpPr>
        <xdr:cNvPr id="650" name="楕円 649"/>
        <xdr:cNvSpPr/>
      </xdr:nvSpPr>
      <xdr:spPr>
        <a:xfrm>
          <a:off x="13652500" y="125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137296</xdr:rowOff>
    </xdr:from>
    <xdr:ext cx="599010" cy="259045"/>
    <xdr:sp macro="" textlink="">
      <xdr:nvSpPr>
        <xdr:cNvPr id="651" name="テキスト ボックス 650"/>
        <xdr:cNvSpPr txBox="1"/>
      </xdr:nvSpPr>
      <xdr:spPr>
        <a:xfrm>
          <a:off x="13403795" y="1231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104239</xdr:rowOff>
    </xdr:from>
    <xdr:to>
      <xdr:col>67</xdr:col>
      <xdr:colOff>101600</xdr:colOff>
      <xdr:row>75</xdr:row>
      <xdr:rowOff>34389</xdr:rowOff>
    </xdr:to>
    <xdr:sp macro="" textlink="">
      <xdr:nvSpPr>
        <xdr:cNvPr id="652" name="楕円 651"/>
        <xdr:cNvSpPr/>
      </xdr:nvSpPr>
      <xdr:spPr>
        <a:xfrm>
          <a:off x="12763500" y="127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50916</xdr:rowOff>
    </xdr:from>
    <xdr:ext cx="534377" cy="259045"/>
    <xdr:sp macro="" textlink="">
      <xdr:nvSpPr>
        <xdr:cNvPr id="653" name="テキスト ボックス 652"/>
        <xdr:cNvSpPr txBox="1"/>
      </xdr:nvSpPr>
      <xdr:spPr>
        <a:xfrm>
          <a:off x="12547111" y="1256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140832</xdr:rowOff>
    </xdr:from>
    <xdr:to>
      <xdr:col>85</xdr:col>
      <xdr:colOff>127000</xdr:colOff>
      <xdr:row>96</xdr:row>
      <xdr:rowOff>1353</xdr:rowOff>
    </xdr:to>
    <xdr:cxnSp macro="">
      <xdr:nvCxnSpPr>
        <xdr:cNvPr id="684" name="直線コネクタ 683"/>
        <xdr:cNvCxnSpPr/>
      </xdr:nvCxnSpPr>
      <xdr:spPr>
        <a:xfrm flipV="1">
          <a:off x="15481300" y="16428582"/>
          <a:ext cx="8382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1353</xdr:rowOff>
    </xdr:from>
    <xdr:to>
      <xdr:col>81</xdr:col>
      <xdr:colOff>50800</xdr:colOff>
      <xdr:row>96</xdr:row>
      <xdr:rowOff>162353</xdr:rowOff>
    </xdr:to>
    <xdr:cxnSp macro="">
      <xdr:nvCxnSpPr>
        <xdr:cNvPr id="687" name="直線コネクタ 686"/>
        <xdr:cNvCxnSpPr/>
      </xdr:nvCxnSpPr>
      <xdr:spPr>
        <a:xfrm flipV="1">
          <a:off x="14592300" y="16460553"/>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9" name="テキスト ボックス 688"/>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64142</xdr:rowOff>
    </xdr:from>
    <xdr:to>
      <xdr:col>76</xdr:col>
      <xdr:colOff>114300</xdr:colOff>
      <xdr:row>96</xdr:row>
      <xdr:rowOff>162353</xdr:rowOff>
    </xdr:to>
    <xdr:cxnSp macro="">
      <xdr:nvCxnSpPr>
        <xdr:cNvPr id="690" name="直線コネクタ 689"/>
        <xdr:cNvCxnSpPr/>
      </xdr:nvCxnSpPr>
      <xdr:spPr>
        <a:xfrm>
          <a:off x="13703300" y="16008992"/>
          <a:ext cx="889000" cy="6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64142</xdr:rowOff>
    </xdr:from>
    <xdr:to>
      <xdr:col>71</xdr:col>
      <xdr:colOff>177800</xdr:colOff>
      <xdr:row>95</xdr:row>
      <xdr:rowOff>13165</xdr:rowOff>
    </xdr:to>
    <xdr:cxnSp macro="">
      <xdr:nvCxnSpPr>
        <xdr:cNvPr id="693" name="直線コネクタ 692"/>
        <xdr:cNvCxnSpPr/>
      </xdr:nvCxnSpPr>
      <xdr:spPr>
        <a:xfrm flipV="1">
          <a:off x="12814300" y="16008992"/>
          <a:ext cx="889000" cy="2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90032</xdr:rowOff>
    </xdr:from>
    <xdr:to>
      <xdr:col>85</xdr:col>
      <xdr:colOff>177800</xdr:colOff>
      <xdr:row>96</xdr:row>
      <xdr:rowOff>20182</xdr:rowOff>
    </xdr:to>
    <xdr:sp macro="" textlink="">
      <xdr:nvSpPr>
        <xdr:cNvPr id="703" name="楕円 702"/>
        <xdr:cNvSpPr/>
      </xdr:nvSpPr>
      <xdr:spPr>
        <a:xfrm>
          <a:off x="16268700" y="163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112909</xdr:rowOff>
    </xdr:from>
    <xdr:ext cx="534377" cy="259045"/>
    <xdr:sp macro="" textlink="">
      <xdr:nvSpPr>
        <xdr:cNvPr id="704" name="積立金該当値テキスト"/>
        <xdr:cNvSpPr txBox="1"/>
      </xdr:nvSpPr>
      <xdr:spPr>
        <a:xfrm>
          <a:off x="16370300" y="1622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122003</xdr:rowOff>
    </xdr:from>
    <xdr:to>
      <xdr:col>81</xdr:col>
      <xdr:colOff>101600</xdr:colOff>
      <xdr:row>96</xdr:row>
      <xdr:rowOff>52153</xdr:rowOff>
    </xdr:to>
    <xdr:sp macro="" textlink="">
      <xdr:nvSpPr>
        <xdr:cNvPr id="705" name="楕円 704"/>
        <xdr:cNvSpPr/>
      </xdr:nvSpPr>
      <xdr:spPr>
        <a:xfrm>
          <a:off x="15430500" y="164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68680</xdr:rowOff>
    </xdr:from>
    <xdr:ext cx="534377" cy="259045"/>
    <xdr:sp macro="" textlink="">
      <xdr:nvSpPr>
        <xdr:cNvPr id="706" name="テキスト ボックス 705"/>
        <xdr:cNvSpPr txBox="1"/>
      </xdr:nvSpPr>
      <xdr:spPr>
        <a:xfrm>
          <a:off x="15214111" y="161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111553</xdr:rowOff>
    </xdr:from>
    <xdr:to>
      <xdr:col>76</xdr:col>
      <xdr:colOff>165100</xdr:colOff>
      <xdr:row>97</xdr:row>
      <xdr:rowOff>41703</xdr:rowOff>
    </xdr:to>
    <xdr:sp macro="" textlink="">
      <xdr:nvSpPr>
        <xdr:cNvPr id="707" name="楕円 706"/>
        <xdr:cNvSpPr/>
      </xdr:nvSpPr>
      <xdr:spPr>
        <a:xfrm>
          <a:off x="14541500" y="165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58230</xdr:rowOff>
    </xdr:from>
    <xdr:ext cx="534377" cy="259045"/>
    <xdr:sp macro="" textlink="">
      <xdr:nvSpPr>
        <xdr:cNvPr id="708" name="テキスト ボックス 707"/>
        <xdr:cNvSpPr txBox="1"/>
      </xdr:nvSpPr>
      <xdr:spPr>
        <a:xfrm>
          <a:off x="14325111" y="163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13342</xdr:rowOff>
    </xdr:from>
    <xdr:to>
      <xdr:col>72</xdr:col>
      <xdr:colOff>38100</xdr:colOff>
      <xdr:row>93</xdr:row>
      <xdr:rowOff>114942</xdr:rowOff>
    </xdr:to>
    <xdr:sp macro="" textlink="">
      <xdr:nvSpPr>
        <xdr:cNvPr id="709" name="楕円 708"/>
        <xdr:cNvSpPr/>
      </xdr:nvSpPr>
      <xdr:spPr>
        <a:xfrm>
          <a:off x="13652500" y="159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131469</xdr:rowOff>
    </xdr:from>
    <xdr:ext cx="534377" cy="259045"/>
    <xdr:sp macro="" textlink="">
      <xdr:nvSpPr>
        <xdr:cNvPr id="710" name="テキスト ボックス 709"/>
        <xdr:cNvSpPr txBox="1"/>
      </xdr:nvSpPr>
      <xdr:spPr>
        <a:xfrm>
          <a:off x="13436111" y="1573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133815</xdr:rowOff>
    </xdr:from>
    <xdr:to>
      <xdr:col>67</xdr:col>
      <xdr:colOff>101600</xdr:colOff>
      <xdr:row>95</xdr:row>
      <xdr:rowOff>63965</xdr:rowOff>
    </xdr:to>
    <xdr:sp macro="" textlink="">
      <xdr:nvSpPr>
        <xdr:cNvPr id="711" name="楕円 710"/>
        <xdr:cNvSpPr/>
      </xdr:nvSpPr>
      <xdr:spPr>
        <a:xfrm>
          <a:off x="12763500" y="162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80492</xdr:rowOff>
    </xdr:from>
    <xdr:ext cx="534377" cy="259045"/>
    <xdr:sp macro="" textlink="">
      <xdr:nvSpPr>
        <xdr:cNvPr id="712" name="テキスト ボックス 711"/>
        <xdr:cNvSpPr txBox="1"/>
      </xdr:nvSpPr>
      <xdr:spPr>
        <a:xfrm>
          <a:off x="12547111" y="160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149454</xdr:rowOff>
    </xdr:from>
    <xdr:to>
      <xdr:col>116</xdr:col>
      <xdr:colOff>63500</xdr:colOff>
      <xdr:row>37</xdr:row>
      <xdr:rowOff>50355</xdr:rowOff>
    </xdr:to>
    <xdr:cxnSp macro="">
      <xdr:nvCxnSpPr>
        <xdr:cNvPr id="741" name="直線コネクタ 740"/>
        <xdr:cNvCxnSpPr/>
      </xdr:nvCxnSpPr>
      <xdr:spPr>
        <a:xfrm flipV="1">
          <a:off x="21323300" y="6150204"/>
          <a:ext cx="838200" cy="24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50355</xdr:rowOff>
    </xdr:from>
    <xdr:to>
      <xdr:col>111</xdr:col>
      <xdr:colOff>177800</xdr:colOff>
      <xdr:row>37</xdr:row>
      <xdr:rowOff>57671</xdr:rowOff>
    </xdr:to>
    <xdr:cxnSp macro="">
      <xdr:nvCxnSpPr>
        <xdr:cNvPr id="744" name="直線コネクタ 743"/>
        <xdr:cNvCxnSpPr/>
      </xdr:nvCxnSpPr>
      <xdr:spPr>
        <a:xfrm flipV="1">
          <a:off x="20434300" y="639400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6" name="テキスト ボックス 745"/>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57671</xdr:rowOff>
    </xdr:from>
    <xdr:to>
      <xdr:col>107</xdr:col>
      <xdr:colOff>50800</xdr:colOff>
      <xdr:row>37</xdr:row>
      <xdr:rowOff>96914</xdr:rowOff>
    </xdr:to>
    <xdr:cxnSp macro="">
      <xdr:nvCxnSpPr>
        <xdr:cNvPr id="747" name="直線コネクタ 746"/>
        <xdr:cNvCxnSpPr/>
      </xdr:nvCxnSpPr>
      <xdr:spPr>
        <a:xfrm flipV="1">
          <a:off x="19545300" y="6401321"/>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9" name="テキスト ボックス 748"/>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47041</xdr:rowOff>
    </xdr:from>
    <xdr:to>
      <xdr:col>102</xdr:col>
      <xdr:colOff>114300</xdr:colOff>
      <xdr:row>37</xdr:row>
      <xdr:rowOff>96914</xdr:rowOff>
    </xdr:to>
    <xdr:cxnSp macro="">
      <xdr:nvCxnSpPr>
        <xdr:cNvPr id="750" name="直線コネクタ 749"/>
        <xdr:cNvCxnSpPr/>
      </xdr:nvCxnSpPr>
      <xdr:spPr>
        <a:xfrm>
          <a:off x="18656300" y="6390691"/>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98654</xdr:rowOff>
    </xdr:from>
    <xdr:to>
      <xdr:col>116</xdr:col>
      <xdr:colOff>114300</xdr:colOff>
      <xdr:row>36</xdr:row>
      <xdr:rowOff>28804</xdr:rowOff>
    </xdr:to>
    <xdr:sp macro="" textlink="">
      <xdr:nvSpPr>
        <xdr:cNvPr id="760" name="楕円 759"/>
        <xdr:cNvSpPr/>
      </xdr:nvSpPr>
      <xdr:spPr>
        <a:xfrm>
          <a:off x="22110700" y="60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121531</xdr:rowOff>
    </xdr:from>
    <xdr:ext cx="534377" cy="259045"/>
    <xdr:sp macro="" textlink="">
      <xdr:nvSpPr>
        <xdr:cNvPr id="761" name="投資及び出資金該当値テキスト"/>
        <xdr:cNvSpPr txBox="1"/>
      </xdr:nvSpPr>
      <xdr:spPr>
        <a:xfrm>
          <a:off x="22212300" y="59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171005</xdr:rowOff>
    </xdr:from>
    <xdr:to>
      <xdr:col>112</xdr:col>
      <xdr:colOff>38100</xdr:colOff>
      <xdr:row>37</xdr:row>
      <xdr:rowOff>101155</xdr:rowOff>
    </xdr:to>
    <xdr:sp macro="" textlink="">
      <xdr:nvSpPr>
        <xdr:cNvPr id="762" name="楕円 761"/>
        <xdr:cNvSpPr/>
      </xdr:nvSpPr>
      <xdr:spPr>
        <a:xfrm>
          <a:off x="21272500" y="63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117682</xdr:rowOff>
    </xdr:from>
    <xdr:ext cx="469744" cy="259045"/>
    <xdr:sp macro="" textlink="">
      <xdr:nvSpPr>
        <xdr:cNvPr id="763" name="テキスト ボックス 762"/>
        <xdr:cNvSpPr txBox="1"/>
      </xdr:nvSpPr>
      <xdr:spPr>
        <a:xfrm>
          <a:off x="21088428" y="611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6871</xdr:rowOff>
    </xdr:from>
    <xdr:to>
      <xdr:col>107</xdr:col>
      <xdr:colOff>101600</xdr:colOff>
      <xdr:row>37</xdr:row>
      <xdr:rowOff>108471</xdr:rowOff>
    </xdr:to>
    <xdr:sp macro="" textlink="">
      <xdr:nvSpPr>
        <xdr:cNvPr id="764" name="楕円 763"/>
        <xdr:cNvSpPr/>
      </xdr:nvSpPr>
      <xdr:spPr>
        <a:xfrm>
          <a:off x="20383500" y="63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124998</xdr:rowOff>
    </xdr:from>
    <xdr:ext cx="469744" cy="259045"/>
    <xdr:sp macro="" textlink="">
      <xdr:nvSpPr>
        <xdr:cNvPr id="765" name="テキスト ボックス 764"/>
        <xdr:cNvSpPr txBox="1"/>
      </xdr:nvSpPr>
      <xdr:spPr>
        <a:xfrm>
          <a:off x="20199428" y="61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46114</xdr:rowOff>
    </xdr:from>
    <xdr:to>
      <xdr:col>102</xdr:col>
      <xdr:colOff>165100</xdr:colOff>
      <xdr:row>37</xdr:row>
      <xdr:rowOff>147714</xdr:rowOff>
    </xdr:to>
    <xdr:sp macro="" textlink="">
      <xdr:nvSpPr>
        <xdr:cNvPr id="766" name="楕円 765"/>
        <xdr:cNvSpPr/>
      </xdr:nvSpPr>
      <xdr:spPr>
        <a:xfrm>
          <a:off x="19494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164241</xdr:rowOff>
    </xdr:from>
    <xdr:ext cx="469744" cy="259045"/>
    <xdr:sp macro="" textlink="">
      <xdr:nvSpPr>
        <xdr:cNvPr id="767" name="テキスト ボックス 766"/>
        <xdr:cNvSpPr txBox="1"/>
      </xdr:nvSpPr>
      <xdr:spPr>
        <a:xfrm>
          <a:off x="19310428" y="616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167691</xdr:rowOff>
    </xdr:from>
    <xdr:to>
      <xdr:col>98</xdr:col>
      <xdr:colOff>38100</xdr:colOff>
      <xdr:row>37</xdr:row>
      <xdr:rowOff>97841</xdr:rowOff>
    </xdr:to>
    <xdr:sp macro="" textlink="">
      <xdr:nvSpPr>
        <xdr:cNvPr id="768" name="楕円 767"/>
        <xdr:cNvSpPr/>
      </xdr:nvSpPr>
      <xdr:spPr>
        <a:xfrm>
          <a:off x="18605500" y="6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114368</xdr:rowOff>
    </xdr:from>
    <xdr:ext cx="469744" cy="259045"/>
    <xdr:sp macro="" textlink="">
      <xdr:nvSpPr>
        <xdr:cNvPr id="769" name="テキスト ボックス 768"/>
        <xdr:cNvSpPr txBox="1"/>
      </xdr:nvSpPr>
      <xdr:spPr>
        <a:xfrm>
          <a:off x="18421428" y="611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17799</xdr:rowOff>
    </xdr:from>
    <xdr:to>
      <xdr:col>116</xdr:col>
      <xdr:colOff>63500</xdr:colOff>
      <xdr:row>58</xdr:row>
      <xdr:rowOff>21685</xdr:rowOff>
    </xdr:to>
    <xdr:cxnSp macro="">
      <xdr:nvCxnSpPr>
        <xdr:cNvPr id="794" name="直線コネクタ 793"/>
        <xdr:cNvCxnSpPr/>
      </xdr:nvCxnSpPr>
      <xdr:spPr>
        <a:xfrm flipV="1">
          <a:off x="21323300" y="996189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14427</xdr:rowOff>
    </xdr:from>
    <xdr:to>
      <xdr:col>111</xdr:col>
      <xdr:colOff>177800</xdr:colOff>
      <xdr:row>58</xdr:row>
      <xdr:rowOff>21685</xdr:rowOff>
    </xdr:to>
    <xdr:cxnSp macro="">
      <xdr:nvCxnSpPr>
        <xdr:cNvPr id="797" name="直線コネクタ 796"/>
        <xdr:cNvCxnSpPr/>
      </xdr:nvCxnSpPr>
      <xdr:spPr>
        <a:xfrm>
          <a:off x="20434300" y="995852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132785</xdr:rowOff>
    </xdr:from>
    <xdr:to>
      <xdr:col>107</xdr:col>
      <xdr:colOff>50800</xdr:colOff>
      <xdr:row>58</xdr:row>
      <xdr:rowOff>14427</xdr:rowOff>
    </xdr:to>
    <xdr:cxnSp macro="">
      <xdr:nvCxnSpPr>
        <xdr:cNvPr id="800" name="直線コネクタ 799"/>
        <xdr:cNvCxnSpPr/>
      </xdr:nvCxnSpPr>
      <xdr:spPr>
        <a:xfrm>
          <a:off x="19545300" y="9905435"/>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114611</xdr:rowOff>
    </xdr:from>
    <xdr:to>
      <xdr:col>102</xdr:col>
      <xdr:colOff>114300</xdr:colOff>
      <xdr:row>57</xdr:row>
      <xdr:rowOff>132785</xdr:rowOff>
    </xdr:to>
    <xdr:cxnSp macro="">
      <xdr:nvCxnSpPr>
        <xdr:cNvPr id="803" name="直線コネクタ 802"/>
        <xdr:cNvCxnSpPr/>
      </xdr:nvCxnSpPr>
      <xdr:spPr>
        <a:xfrm>
          <a:off x="18656300" y="988726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138449</xdr:rowOff>
    </xdr:from>
    <xdr:to>
      <xdr:col>116</xdr:col>
      <xdr:colOff>114300</xdr:colOff>
      <xdr:row>58</xdr:row>
      <xdr:rowOff>68599</xdr:rowOff>
    </xdr:to>
    <xdr:sp macro="" textlink="">
      <xdr:nvSpPr>
        <xdr:cNvPr id="813" name="楕円 812"/>
        <xdr:cNvSpPr/>
      </xdr:nvSpPr>
      <xdr:spPr>
        <a:xfrm>
          <a:off x="22110700" y="9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53376</xdr:rowOff>
    </xdr:from>
    <xdr:ext cx="378565" cy="259045"/>
    <xdr:sp macro="" textlink="">
      <xdr:nvSpPr>
        <xdr:cNvPr id="814" name="貸付金該当値テキスト"/>
        <xdr:cNvSpPr txBox="1"/>
      </xdr:nvSpPr>
      <xdr:spPr>
        <a:xfrm>
          <a:off x="22212300" y="982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142335</xdr:rowOff>
    </xdr:from>
    <xdr:to>
      <xdr:col>112</xdr:col>
      <xdr:colOff>38100</xdr:colOff>
      <xdr:row>58</xdr:row>
      <xdr:rowOff>72485</xdr:rowOff>
    </xdr:to>
    <xdr:sp macro="" textlink="">
      <xdr:nvSpPr>
        <xdr:cNvPr id="815" name="楕円 814"/>
        <xdr:cNvSpPr/>
      </xdr:nvSpPr>
      <xdr:spPr>
        <a:xfrm>
          <a:off x="21272500" y="9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63612</xdr:rowOff>
    </xdr:from>
    <xdr:ext cx="313932" cy="259045"/>
    <xdr:sp macro="" textlink="">
      <xdr:nvSpPr>
        <xdr:cNvPr id="816" name="テキスト ボックス 815"/>
        <xdr:cNvSpPr txBox="1"/>
      </xdr:nvSpPr>
      <xdr:spPr>
        <a:xfrm>
          <a:off x="21166333" y="10007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135077</xdr:rowOff>
    </xdr:from>
    <xdr:to>
      <xdr:col>107</xdr:col>
      <xdr:colOff>101600</xdr:colOff>
      <xdr:row>58</xdr:row>
      <xdr:rowOff>65227</xdr:rowOff>
    </xdr:to>
    <xdr:sp macro="" textlink="">
      <xdr:nvSpPr>
        <xdr:cNvPr id="817" name="楕円 816"/>
        <xdr:cNvSpPr/>
      </xdr:nvSpPr>
      <xdr:spPr>
        <a:xfrm>
          <a:off x="20383500" y="99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56354</xdr:rowOff>
    </xdr:from>
    <xdr:ext cx="378565" cy="259045"/>
    <xdr:sp macro="" textlink="">
      <xdr:nvSpPr>
        <xdr:cNvPr id="818" name="テキスト ボックス 817"/>
        <xdr:cNvSpPr txBox="1"/>
      </xdr:nvSpPr>
      <xdr:spPr>
        <a:xfrm>
          <a:off x="20245017" y="10000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81985</xdr:rowOff>
    </xdr:from>
    <xdr:to>
      <xdr:col>102</xdr:col>
      <xdr:colOff>165100</xdr:colOff>
      <xdr:row>58</xdr:row>
      <xdr:rowOff>12135</xdr:rowOff>
    </xdr:to>
    <xdr:sp macro="" textlink="">
      <xdr:nvSpPr>
        <xdr:cNvPr id="819" name="楕円 818"/>
        <xdr:cNvSpPr/>
      </xdr:nvSpPr>
      <xdr:spPr>
        <a:xfrm>
          <a:off x="19494500" y="98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3262</xdr:rowOff>
    </xdr:from>
    <xdr:ext cx="469744" cy="259045"/>
    <xdr:sp macro="" textlink="">
      <xdr:nvSpPr>
        <xdr:cNvPr id="820" name="テキスト ボックス 819"/>
        <xdr:cNvSpPr txBox="1"/>
      </xdr:nvSpPr>
      <xdr:spPr>
        <a:xfrm>
          <a:off x="19310428" y="99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63811</xdr:rowOff>
    </xdr:from>
    <xdr:to>
      <xdr:col>98</xdr:col>
      <xdr:colOff>38100</xdr:colOff>
      <xdr:row>57</xdr:row>
      <xdr:rowOff>165411</xdr:rowOff>
    </xdr:to>
    <xdr:sp macro="" textlink="">
      <xdr:nvSpPr>
        <xdr:cNvPr id="821" name="楕円 820"/>
        <xdr:cNvSpPr/>
      </xdr:nvSpPr>
      <xdr:spPr>
        <a:xfrm>
          <a:off x="18605500" y="98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156538</xdr:rowOff>
    </xdr:from>
    <xdr:ext cx="469744" cy="259045"/>
    <xdr:sp macro="" textlink="">
      <xdr:nvSpPr>
        <xdr:cNvPr id="822" name="テキスト ボックス 821"/>
        <xdr:cNvSpPr txBox="1"/>
      </xdr:nvSpPr>
      <xdr:spPr>
        <a:xfrm>
          <a:off x="18421428" y="992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44076</xdr:rowOff>
    </xdr:from>
    <xdr:to>
      <xdr:col>116</xdr:col>
      <xdr:colOff>63500</xdr:colOff>
      <xdr:row>72</xdr:row>
      <xdr:rowOff>76355</xdr:rowOff>
    </xdr:to>
    <xdr:cxnSp macro="">
      <xdr:nvCxnSpPr>
        <xdr:cNvPr id="850" name="直線コネクタ 849"/>
        <xdr:cNvCxnSpPr/>
      </xdr:nvCxnSpPr>
      <xdr:spPr>
        <a:xfrm>
          <a:off x="21323300" y="12045576"/>
          <a:ext cx="838200" cy="37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44076</xdr:rowOff>
    </xdr:from>
    <xdr:to>
      <xdr:col>111</xdr:col>
      <xdr:colOff>177800</xdr:colOff>
      <xdr:row>70</xdr:row>
      <xdr:rowOff>84516</xdr:rowOff>
    </xdr:to>
    <xdr:cxnSp macro="">
      <xdr:nvCxnSpPr>
        <xdr:cNvPr id="853" name="直線コネクタ 852"/>
        <xdr:cNvCxnSpPr/>
      </xdr:nvCxnSpPr>
      <xdr:spPr>
        <a:xfrm flipV="1">
          <a:off x="20434300" y="12045576"/>
          <a:ext cx="889000" cy="4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84516</xdr:rowOff>
    </xdr:from>
    <xdr:to>
      <xdr:col>107</xdr:col>
      <xdr:colOff>50800</xdr:colOff>
      <xdr:row>70</xdr:row>
      <xdr:rowOff>164823</xdr:rowOff>
    </xdr:to>
    <xdr:cxnSp macro="">
      <xdr:nvCxnSpPr>
        <xdr:cNvPr id="856" name="直線コネクタ 855"/>
        <xdr:cNvCxnSpPr/>
      </xdr:nvCxnSpPr>
      <xdr:spPr>
        <a:xfrm flipV="1">
          <a:off x="19545300" y="12086016"/>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164823</xdr:rowOff>
    </xdr:from>
    <xdr:to>
      <xdr:col>102</xdr:col>
      <xdr:colOff>114300</xdr:colOff>
      <xdr:row>71</xdr:row>
      <xdr:rowOff>9101</xdr:rowOff>
    </xdr:to>
    <xdr:cxnSp macro="">
      <xdr:nvCxnSpPr>
        <xdr:cNvPr id="859" name="直線コネクタ 858"/>
        <xdr:cNvCxnSpPr/>
      </xdr:nvCxnSpPr>
      <xdr:spPr>
        <a:xfrm flipV="1">
          <a:off x="18656300" y="12166323"/>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25555</xdr:rowOff>
    </xdr:from>
    <xdr:to>
      <xdr:col>116</xdr:col>
      <xdr:colOff>114300</xdr:colOff>
      <xdr:row>72</xdr:row>
      <xdr:rowOff>127155</xdr:rowOff>
    </xdr:to>
    <xdr:sp macro="" textlink="">
      <xdr:nvSpPr>
        <xdr:cNvPr id="869" name="楕円 868"/>
        <xdr:cNvSpPr/>
      </xdr:nvSpPr>
      <xdr:spPr>
        <a:xfrm>
          <a:off x="22110700" y="123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48432</xdr:rowOff>
    </xdr:from>
    <xdr:ext cx="534377" cy="259045"/>
    <xdr:sp macro="" textlink="">
      <xdr:nvSpPr>
        <xdr:cNvPr id="870" name="繰出金該当値テキスト"/>
        <xdr:cNvSpPr txBox="1"/>
      </xdr:nvSpPr>
      <xdr:spPr>
        <a:xfrm>
          <a:off x="22212300" y="122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164726</xdr:rowOff>
    </xdr:from>
    <xdr:to>
      <xdr:col>112</xdr:col>
      <xdr:colOff>38100</xdr:colOff>
      <xdr:row>70</xdr:row>
      <xdr:rowOff>94876</xdr:rowOff>
    </xdr:to>
    <xdr:sp macro="" textlink="">
      <xdr:nvSpPr>
        <xdr:cNvPr id="871" name="楕円 870"/>
        <xdr:cNvSpPr/>
      </xdr:nvSpPr>
      <xdr:spPr>
        <a:xfrm>
          <a:off x="21272500" y="119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111403</xdr:rowOff>
    </xdr:from>
    <xdr:ext cx="534377" cy="259045"/>
    <xdr:sp macro="" textlink="">
      <xdr:nvSpPr>
        <xdr:cNvPr id="872" name="テキスト ボックス 871"/>
        <xdr:cNvSpPr txBox="1"/>
      </xdr:nvSpPr>
      <xdr:spPr>
        <a:xfrm>
          <a:off x="21056111" y="1177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33716</xdr:rowOff>
    </xdr:from>
    <xdr:to>
      <xdr:col>107</xdr:col>
      <xdr:colOff>101600</xdr:colOff>
      <xdr:row>70</xdr:row>
      <xdr:rowOff>135316</xdr:rowOff>
    </xdr:to>
    <xdr:sp macro="" textlink="">
      <xdr:nvSpPr>
        <xdr:cNvPr id="873" name="楕円 872"/>
        <xdr:cNvSpPr/>
      </xdr:nvSpPr>
      <xdr:spPr>
        <a:xfrm>
          <a:off x="20383500" y="120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151843</xdr:rowOff>
    </xdr:from>
    <xdr:ext cx="534377" cy="259045"/>
    <xdr:sp macro="" textlink="">
      <xdr:nvSpPr>
        <xdr:cNvPr id="874" name="テキスト ボックス 873"/>
        <xdr:cNvSpPr txBox="1"/>
      </xdr:nvSpPr>
      <xdr:spPr>
        <a:xfrm>
          <a:off x="20167111" y="118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114023</xdr:rowOff>
    </xdr:from>
    <xdr:to>
      <xdr:col>102</xdr:col>
      <xdr:colOff>165100</xdr:colOff>
      <xdr:row>71</xdr:row>
      <xdr:rowOff>44173</xdr:rowOff>
    </xdr:to>
    <xdr:sp macro="" textlink="">
      <xdr:nvSpPr>
        <xdr:cNvPr id="875" name="楕円 874"/>
        <xdr:cNvSpPr/>
      </xdr:nvSpPr>
      <xdr:spPr>
        <a:xfrm>
          <a:off x="19494500" y="121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60700</xdr:rowOff>
    </xdr:from>
    <xdr:ext cx="534377" cy="259045"/>
    <xdr:sp macro="" textlink="">
      <xdr:nvSpPr>
        <xdr:cNvPr id="876" name="テキスト ボックス 875"/>
        <xdr:cNvSpPr txBox="1"/>
      </xdr:nvSpPr>
      <xdr:spPr>
        <a:xfrm>
          <a:off x="19278111" y="118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129751</xdr:rowOff>
    </xdr:from>
    <xdr:to>
      <xdr:col>98</xdr:col>
      <xdr:colOff>38100</xdr:colOff>
      <xdr:row>71</xdr:row>
      <xdr:rowOff>59901</xdr:rowOff>
    </xdr:to>
    <xdr:sp macro="" textlink="">
      <xdr:nvSpPr>
        <xdr:cNvPr id="877" name="楕円 876"/>
        <xdr:cNvSpPr/>
      </xdr:nvSpPr>
      <xdr:spPr>
        <a:xfrm>
          <a:off x="18605500" y="121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76428</xdr:rowOff>
    </xdr:from>
    <xdr:ext cx="534377" cy="259045"/>
    <xdr:sp macro="" textlink="">
      <xdr:nvSpPr>
        <xdr:cNvPr id="878" name="テキスト ボックス 877"/>
        <xdr:cNvSpPr txBox="1"/>
      </xdr:nvSpPr>
      <xdr:spPr>
        <a:xfrm>
          <a:off x="18389111" y="119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1,009,861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153,942</a:t>
          </a:r>
          <a:r>
            <a:rPr kumimoji="1" lang="ja-JP" altLang="en-US" sz="1300">
              <a:latin typeface="ＭＳ Ｐゴシック" panose="020B0600070205080204" pitchFamily="50" charset="-128"/>
              <a:ea typeface="ＭＳ Ｐゴシック" panose="020B0600070205080204" pitchFamily="50" charset="-128"/>
            </a:rPr>
            <a:t>円となっており、人口減少の影響及び類似団体を比較して職員数が多いことが原因である。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補助費等は、特別定額給付金給付事業等により</a:t>
          </a:r>
          <a:r>
            <a:rPr kumimoji="1" lang="en-US" altLang="ja-JP" sz="1300">
              <a:latin typeface="ＭＳ Ｐゴシック" panose="020B0600070205080204" pitchFamily="50" charset="-128"/>
              <a:ea typeface="ＭＳ Ｐゴシック" panose="020B0600070205080204" pitchFamily="50" charset="-128"/>
            </a:rPr>
            <a:t>123,876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ＣＡＴＶ施設整備事業（光化）、市役所周辺整備事業、施設園芸事業、公営住宅改修事業等があったものの、義務教育学校（小中一貫教育校）創設事業（一部除く。）や安岐中央公民館建設事業等の完了に伴い、前年度に比べ、マイナス</a:t>
          </a:r>
          <a:r>
            <a:rPr kumimoji="1" lang="en-US" altLang="ja-JP" sz="1300">
              <a:latin typeface="ＭＳ Ｐゴシック" panose="020B0600070205080204" pitchFamily="50" charset="-128"/>
              <a:ea typeface="ＭＳ Ｐゴシック" panose="020B0600070205080204" pitchFamily="50" charset="-128"/>
            </a:rPr>
            <a:t>6,533</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公債費は、義務教育学校建設事業における償還開始及び繰上償還（</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百万円）により、前年度に比べ、</a:t>
          </a:r>
          <a:r>
            <a:rPr kumimoji="1" lang="en-US" altLang="ja-JP" sz="1300">
              <a:latin typeface="ＭＳ Ｐゴシック" panose="020B0600070205080204" pitchFamily="50" charset="-128"/>
              <a:ea typeface="ＭＳ Ｐゴシック" panose="020B0600070205080204" pitchFamily="50" charset="-128"/>
            </a:rPr>
            <a:t>33,576</a:t>
          </a:r>
          <a:r>
            <a:rPr kumimoji="1" lang="ja-JP" altLang="en-US" sz="1300">
              <a:latin typeface="ＭＳ Ｐゴシック" panose="020B0600070205080204" pitchFamily="50" charset="-128"/>
              <a:ea typeface="ＭＳ Ｐゴシック" panose="020B0600070205080204" pitchFamily="50" charset="-128"/>
            </a:rPr>
            <a:t>円増加し、高い数値となっている。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投資及び出資金の増と、繰出金の減は、公共下水道事業等の法適用企業会計への移行によるもの。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27,163
26,847
318.10
28,742,765
27,430,879
572,088
11,988,859
19,421,691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100266</xdr:rowOff>
    </xdr:from>
    <xdr:to>
      <xdr:col>24</xdr:col>
      <xdr:colOff>63500</xdr:colOff>
      <xdr:row>34</xdr:row>
      <xdr:rowOff>123317</xdr:rowOff>
    </xdr:to>
    <xdr:cxnSp macro="">
      <xdr:nvCxnSpPr>
        <xdr:cNvPr id="61" name="直線コネクタ 60"/>
        <xdr:cNvCxnSpPr/>
      </xdr:nvCxnSpPr>
      <xdr:spPr>
        <a:xfrm>
          <a:off x="3797300" y="5929566"/>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100266</xdr:rowOff>
    </xdr:from>
    <xdr:to>
      <xdr:col>19</xdr:col>
      <xdr:colOff>177800</xdr:colOff>
      <xdr:row>34</xdr:row>
      <xdr:rowOff>130747</xdr:rowOff>
    </xdr:to>
    <xdr:cxnSp macro="">
      <xdr:nvCxnSpPr>
        <xdr:cNvPr id="64" name="直線コネクタ 63"/>
        <xdr:cNvCxnSpPr/>
      </xdr:nvCxnSpPr>
      <xdr:spPr>
        <a:xfrm flipV="1">
          <a:off x="2908300" y="5929566"/>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129794</xdr:rowOff>
    </xdr:from>
    <xdr:to>
      <xdr:col>15</xdr:col>
      <xdr:colOff>50800</xdr:colOff>
      <xdr:row>34</xdr:row>
      <xdr:rowOff>130747</xdr:rowOff>
    </xdr:to>
    <xdr:cxnSp macro="">
      <xdr:nvCxnSpPr>
        <xdr:cNvPr id="67" name="直線コネクタ 66"/>
        <xdr:cNvCxnSpPr/>
      </xdr:nvCxnSpPr>
      <xdr:spPr>
        <a:xfrm>
          <a:off x="2019300" y="595909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129794</xdr:rowOff>
    </xdr:from>
    <xdr:to>
      <xdr:col>10</xdr:col>
      <xdr:colOff>114300</xdr:colOff>
      <xdr:row>34</xdr:row>
      <xdr:rowOff>164465</xdr:rowOff>
    </xdr:to>
    <xdr:cxnSp macro="">
      <xdr:nvCxnSpPr>
        <xdr:cNvPr id="70" name="直線コネクタ 69"/>
        <xdr:cNvCxnSpPr/>
      </xdr:nvCxnSpPr>
      <xdr:spPr>
        <a:xfrm flipV="1">
          <a:off x="1130300" y="595909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72517</xdr:rowOff>
    </xdr:from>
    <xdr:to>
      <xdr:col>24</xdr:col>
      <xdr:colOff>114300</xdr:colOff>
      <xdr:row>35</xdr:row>
      <xdr:rowOff>2667</xdr:rowOff>
    </xdr:to>
    <xdr:sp macro="" textlink="">
      <xdr:nvSpPr>
        <xdr:cNvPr id="80" name="楕円 79"/>
        <xdr:cNvSpPr/>
      </xdr:nvSpPr>
      <xdr:spPr>
        <a:xfrm>
          <a:off x="45847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95394</xdr:rowOff>
    </xdr:from>
    <xdr:ext cx="469744" cy="259045"/>
    <xdr:sp macro="" textlink="">
      <xdr:nvSpPr>
        <xdr:cNvPr id="81" name="議会費該当値テキスト"/>
        <xdr:cNvSpPr txBox="1"/>
      </xdr:nvSpPr>
      <xdr:spPr>
        <a:xfrm>
          <a:off x="4686300" y="575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49466</xdr:rowOff>
    </xdr:from>
    <xdr:to>
      <xdr:col>20</xdr:col>
      <xdr:colOff>38100</xdr:colOff>
      <xdr:row>34</xdr:row>
      <xdr:rowOff>151066</xdr:rowOff>
    </xdr:to>
    <xdr:sp macro="" textlink="">
      <xdr:nvSpPr>
        <xdr:cNvPr id="82" name="楕円 81"/>
        <xdr:cNvSpPr/>
      </xdr:nvSpPr>
      <xdr:spPr>
        <a:xfrm>
          <a:off x="3746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167593</xdr:rowOff>
    </xdr:from>
    <xdr:ext cx="469744" cy="259045"/>
    <xdr:sp macro="" textlink="">
      <xdr:nvSpPr>
        <xdr:cNvPr id="83" name="テキスト ボックス 82"/>
        <xdr:cNvSpPr txBox="1"/>
      </xdr:nvSpPr>
      <xdr:spPr>
        <a:xfrm>
          <a:off x="3562428" y="56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79947</xdr:rowOff>
    </xdr:from>
    <xdr:to>
      <xdr:col>15</xdr:col>
      <xdr:colOff>101600</xdr:colOff>
      <xdr:row>35</xdr:row>
      <xdr:rowOff>10097</xdr:rowOff>
    </xdr:to>
    <xdr:sp macro="" textlink="">
      <xdr:nvSpPr>
        <xdr:cNvPr id="84" name="楕円 83"/>
        <xdr:cNvSpPr/>
      </xdr:nvSpPr>
      <xdr:spPr>
        <a:xfrm>
          <a:off x="28575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26624</xdr:rowOff>
    </xdr:from>
    <xdr:ext cx="469744" cy="259045"/>
    <xdr:sp macro="" textlink="">
      <xdr:nvSpPr>
        <xdr:cNvPr id="85" name="テキスト ボックス 84"/>
        <xdr:cNvSpPr txBox="1"/>
      </xdr:nvSpPr>
      <xdr:spPr>
        <a:xfrm>
          <a:off x="2673428" y="5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78994</xdr:rowOff>
    </xdr:from>
    <xdr:to>
      <xdr:col>10</xdr:col>
      <xdr:colOff>165100</xdr:colOff>
      <xdr:row>35</xdr:row>
      <xdr:rowOff>9144</xdr:rowOff>
    </xdr:to>
    <xdr:sp macro="" textlink="">
      <xdr:nvSpPr>
        <xdr:cNvPr id="86" name="楕円 85"/>
        <xdr:cNvSpPr/>
      </xdr:nvSpPr>
      <xdr:spPr>
        <a:xfrm>
          <a:off x="1968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25671</xdr:rowOff>
    </xdr:from>
    <xdr:ext cx="469744" cy="259045"/>
    <xdr:sp macro="" textlink="">
      <xdr:nvSpPr>
        <xdr:cNvPr id="87" name="テキスト ボックス 86"/>
        <xdr:cNvSpPr txBox="1"/>
      </xdr:nvSpPr>
      <xdr:spPr>
        <a:xfrm>
          <a:off x="1784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113665</xdr:rowOff>
    </xdr:from>
    <xdr:to>
      <xdr:col>6</xdr:col>
      <xdr:colOff>38100</xdr:colOff>
      <xdr:row>35</xdr:row>
      <xdr:rowOff>43815</xdr:rowOff>
    </xdr:to>
    <xdr:sp macro="" textlink="">
      <xdr:nvSpPr>
        <xdr:cNvPr id="88" name="楕円 87"/>
        <xdr:cNvSpPr/>
      </xdr:nvSpPr>
      <xdr:spPr>
        <a:xfrm>
          <a:off x="1079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60342</xdr:rowOff>
    </xdr:from>
    <xdr:ext cx="469744" cy="259045"/>
    <xdr:sp macro="" textlink="">
      <xdr:nvSpPr>
        <xdr:cNvPr id="89" name="テキスト ボックス 88"/>
        <xdr:cNvSpPr txBox="1"/>
      </xdr:nvSpPr>
      <xdr:spPr>
        <a:xfrm>
          <a:off x="895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82903</xdr:rowOff>
    </xdr:from>
    <xdr:to>
      <xdr:col>24</xdr:col>
      <xdr:colOff>63500</xdr:colOff>
      <xdr:row>57</xdr:row>
      <xdr:rowOff>145631</xdr:rowOff>
    </xdr:to>
    <xdr:cxnSp macro="">
      <xdr:nvCxnSpPr>
        <xdr:cNvPr id="121" name="直線コネクタ 120"/>
        <xdr:cNvCxnSpPr/>
      </xdr:nvCxnSpPr>
      <xdr:spPr>
        <a:xfrm flipV="1">
          <a:off x="3797300" y="9512653"/>
          <a:ext cx="838200" cy="40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145631</xdr:rowOff>
    </xdr:from>
    <xdr:to>
      <xdr:col>19</xdr:col>
      <xdr:colOff>177800</xdr:colOff>
      <xdr:row>57</xdr:row>
      <xdr:rowOff>169311</xdr:rowOff>
    </xdr:to>
    <xdr:cxnSp macro="">
      <xdr:nvCxnSpPr>
        <xdr:cNvPr id="124" name="直線コネクタ 123"/>
        <xdr:cNvCxnSpPr/>
      </xdr:nvCxnSpPr>
      <xdr:spPr>
        <a:xfrm flipV="1">
          <a:off x="2908300" y="9918281"/>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113924</xdr:rowOff>
    </xdr:from>
    <xdr:to>
      <xdr:col>15</xdr:col>
      <xdr:colOff>50800</xdr:colOff>
      <xdr:row>57</xdr:row>
      <xdr:rowOff>169311</xdr:rowOff>
    </xdr:to>
    <xdr:cxnSp macro="">
      <xdr:nvCxnSpPr>
        <xdr:cNvPr id="127" name="直線コネクタ 126"/>
        <xdr:cNvCxnSpPr/>
      </xdr:nvCxnSpPr>
      <xdr:spPr>
        <a:xfrm>
          <a:off x="2019300" y="9715124"/>
          <a:ext cx="889000" cy="2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113924</xdr:rowOff>
    </xdr:from>
    <xdr:to>
      <xdr:col>10</xdr:col>
      <xdr:colOff>114300</xdr:colOff>
      <xdr:row>57</xdr:row>
      <xdr:rowOff>121549</xdr:rowOff>
    </xdr:to>
    <xdr:cxnSp macro="">
      <xdr:nvCxnSpPr>
        <xdr:cNvPr id="130" name="直線コネクタ 129"/>
        <xdr:cNvCxnSpPr/>
      </xdr:nvCxnSpPr>
      <xdr:spPr>
        <a:xfrm flipV="1">
          <a:off x="1130300" y="9715124"/>
          <a:ext cx="889000" cy="1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32103</xdr:rowOff>
    </xdr:from>
    <xdr:to>
      <xdr:col>24</xdr:col>
      <xdr:colOff>114300</xdr:colOff>
      <xdr:row>55</xdr:row>
      <xdr:rowOff>133703</xdr:rowOff>
    </xdr:to>
    <xdr:sp macro="" textlink="">
      <xdr:nvSpPr>
        <xdr:cNvPr id="140" name="楕円 139"/>
        <xdr:cNvSpPr/>
      </xdr:nvSpPr>
      <xdr:spPr>
        <a:xfrm>
          <a:off x="4584700" y="94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54980</xdr:rowOff>
    </xdr:from>
    <xdr:ext cx="599010" cy="259045"/>
    <xdr:sp macro="" textlink="">
      <xdr:nvSpPr>
        <xdr:cNvPr id="141" name="総務費該当値テキスト"/>
        <xdr:cNvSpPr txBox="1"/>
      </xdr:nvSpPr>
      <xdr:spPr>
        <a:xfrm>
          <a:off x="4686300" y="931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94831</xdr:rowOff>
    </xdr:from>
    <xdr:to>
      <xdr:col>20</xdr:col>
      <xdr:colOff>38100</xdr:colOff>
      <xdr:row>58</xdr:row>
      <xdr:rowOff>24981</xdr:rowOff>
    </xdr:to>
    <xdr:sp macro="" textlink="">
      <xdr:nvSpPr>
        <xdr:cNvPr id="142" name="楕円 141"/>
        <xdr:cNvSpPr/>
      </xdr:nvSpPr>
      <xdr:spPr>
        <a:xfrm>
          <a:off x="3746500" y="98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41508</xdr:rowOff>
    </xdr:from>
    <xdr:ext cx="599010" cy="259045"/>
    <xdr:sp macro="" textlink="">
      <xdr:nvSpPr>
        <xdr:cNvPr id="143" name="テキスト ボックス 142"/>
        <xdr:cNvSpPr txBox="1"/>
      </xdr:nvSpPr>
      <xdr:spPr>
        <a:xfrm>
          <a:off x="3497795" y="964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118511</xdr:rowOff>
    </xdr:from>
    <xdr:to>
      <xdr:col>15</xdr:col>
      <xdr:colOff>101600</xdr:colOff>
      <xdr:row>58</xdr:row>
      <xdr:rowOff>48661</xdr:rowOff>
    </xdr:to>
    <xdr:sp macro="" textlink="">
      <xdr:nvSpPr>
        <xdr:cNvPr id="144" name="楕円 143"/>
        <xdr:cNvSpPr/>
      </xdr:nvSpPr>
      <xdr:spPr>
        <a:xfrm>
          <a:off x="2857500" y="98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65188</xdr:rowOff>
    </xdr:from>
    <xdr:ext cx="599010" cy="259045"/>
    <xdr:sp macro="" textlink="">
      <xdr:nvSpPr>
        <xdr:cNvPr id="145" name="テキスト ボックス 144"/>
        <xdr:cNvSpPr txBox="1"/>
      </xdr:nvSpPr>
      <xdr:spPr>
        <a:xfrm>
          <a:off x="2608795" y="966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63124</xdr:rowOff>
    </xdr:from>
    <xdr:to>
      <xdr:col>10</xdr:col>
      <xdr:colOff>165100</xdr:colOff>
      <xdr:row>56</xdr:row>
      <xdr:rowOff>164724</xdr:rowOff>
    </xdr:to>
    <xdr:sp macro="" textlink="">
      <xdr:nvSpPr>
        <xdr:cNvPr id="146" name="楕円 145"/>
        <xdr:cNvSpPr/>
      </xdr:nvSpPr>
      <xdr:spPr>
        <a:xfrm>
          <a:off x="1968500" y="96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9801</xdr:rowOff>
    </xdr:from>
    <xdr:ext cx="599010" cy="259045"/>
    <xdr:sp macro="" textlink="">
      <xdr:nvSpPr>
        <xdr:cNvPr id="147" name="テキスト ボックス 146"/>
        <xdr:cNvSpPr txBox="1"/>
      </xdr:nvSpPr>
      <xdr:spPr>
        <a:xfrm>
          <a:off x="1719795" y="94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70749</xdr:rowOff>
    </xdr:from>
    <xdr:to>
      <xdr:col>6</xdr:col>
      <xdr:colOff>38100</xdr:colOff>
      <xdr:row>58</xdr:row>
      <xdr:rowOff>899</xdr:rowOff>
    </xdr:to>
    <xdr:sp macro="" textlink="">
      <xdr:nvSpPr>
        <xdr:cNvPr id="148" name="楕円 147"/>
        <xdr:cNvSpPr/>
      </xdr:nvSpPr>
      <xdr:spPr>
        <a:xfrm>
          <a:off x="1079500" y="98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17426</xdr:rowOff>
    </xdr:from>
    <xdr:ext cx="599010" cy="259045"/>
    <xdr:sp macro="" textlink="">
      <xdr:nvSpPr>
        <xdr:cNvPr id="149" name="テキスト ボックス 148"/>
        <xdr:cNvSpPr txBox="1"/>
      </xdr:nvSpPr>
      <xdr:spPr>
        <a:xfrm>
          <a:off x="830795" y="961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45624</xdr:rowOff>
    </xdr:from>
    <xdr:to>
      <xdr:col>24</xdr:col>
      <xdr:colOff>63500</xdr:colOff>
      <xdr:row>74</xdr:row>
      <xdr:rowOff>82687</xdr:rowOff>
    </xdr:to>
    <xdr:cxnSp macro="">
      <xdr:nvCxnSpPr>
        <xdr:cNvPr id="179" name="直線コネクタ 178"/>
        <xdr:cNvCxnSpPr/>
      </xdr:nvCxnSpPr>
      <xdr:spPr>
        <a:xfrm flipV="1">
          <a:off x="3797300" y="12732924"/>
          <a:ext cx="8382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82687</xdr:rowOff>
    </xdr:from>
    <xdr:to>
      <xdr:col>19</xdr:col>
      <xdr:colOff>177800</xdr:colOff>
      <xdr:row>74</xdr:row>
      <xdr:rowOff>144980</xdr:rowOff>
    </xdr:to>
    <xdr:cxnSp macro="">
      <xdr:nvCxnSpPr>
        <xdr:cNvPr id="182" name="直線コネクタ 181"/>
        <xdr:cNvCxnSpPr/>
      </xdr:nvCxnSpPr>
      <xdr:spPr>
        <a:xfrm flipV="1">
          <a:off x="2908300" y="12769987"/>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144980</xdr:rowOff>
    </xdr:from>
    <xdr:to>
      <xdr:col>15</xdr:col>
      <xdr:colOff>50800</xdr:colOff>
      <xdr:row>74</xdr:row>
      <xdr:rowOff>160114</xdr:rowOff>
    </xdr:to>
    <xdr:cxnSp macro="">
      <xdr:nvCxnSpPr>
        <xdr:cNvPr id="185" name="直線コネクタ 184"/>
        <xdr:cNvCxnSpPr/>
      </xdr:nvCxnSpPr>
      <xdr:spPr>
        <a:xfrm flipV="1">
          <a:off x="2019300" y="12832280"/>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160114</xdr:rowOff>
    </xdr:from>
    <xdr:to>
      <xdr:col>10</xdr:col>
      <xdr:colOff>114300</xdr:colOff>
      <xdr:row>75</xdr:row>
      <xdr:rowOff>104236</xdr:rowOff>
    </xdr:to>
    <xdr:cxnSp macro="">
      <xdr:nvCxnSpPr>
        <xdr:cNvPr id="188" name="直線コネクタ 187"/>
        <xdr:cNvCxnSpPr/>
      </xdr:nvCxnSpPr>
      <xdr:spPr>
        <a:xfrm flipV="1">
          <a:off x="1130300" y="12847414"/>
          <a:ext cx="889000" cy="1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166274</xdr:rowOff>
    </xdr:from>
    <xdr:to>
      <xdr:col>24</xdr:col>
      <xdr:colOff>114300</xdr:colOff>
      <xdr:row>74</xdr:row>
      <xdr:rowOff>96424</xdr:rowOff>
    </xdr:to>
    <xdr:sp macro="" textlink="">
      <xdr:nvSpPr>
        <xdr:cNvPr id="198" name="楕円 197"/>
        <xdr:cNvSpPr/>
      </xdr:nvSpPr>
      <xdr:spPr>
        <a:xfrm>
          <a:off x="4584700" y="126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17701</xdr:rowOff>
    </xdr:from>
    <xdr:ext cx="599010" cy="259045"/>
    <xdr:sp macro="" textlink="">
      <xdr:nvSpPr>
        <xdr:cNvPr id="199" name="民生費該当値テキスト"/>
        <xdr:cNvSpPr txBox="1"/>
      </xdr:nvSpPr>
      <xdr:spPr>
        <a:xfrm>
          <a:off x="4686300" y="1253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31887</xdr:rowOff>
    </xdr:from>
    <xdr:to>
      <xdr:col>20</xdr:col>
      <xdr:colOff>38100</xdr:colOff>
      <xdr:row>74</xdr:row>
      <xdr:rowOff>133487</xdr:rowOff>
    </xdr:to>
    <xdr:sp macro="" textlink="">
      <xdr:nvSpPr>
        <xdr:cNvPr id="200" name="楕円 199"/>
        <xdr:cNvSpPr/>
      </xdr:nvSpPr>
      <xdr:spPr>
        <a:xfrm>
          <a:off x="3746500" y="127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150014</xdr:rowOff>
    </xdr:from>
    <xdr:ext cx="599010" cy="259045"/>
    <xdr:sp macro="" textlink="">
      <xdr:nvSpPr>
        <xdr:cNvPr id="201" name="テキスト ボックス 200"/>
        <xdr:cNvSpPr txBox="1"/>
      </xdr:nvSpPr>
      <xdr:spPr>
        <a:xfrm>
          <a:off x="3497795" y="1249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94180</xdr:rowOff>
    </xdr:from>
    <xdr:to>
      <xdr:col>15</xdr:col>
      <xdr:colOff>101600</xdr:colOff>
      <xdr:row>75</xdr:row>
      <xdr:rowOff>24330</xdr:rowOff>
    </xdr:to>
    <xdr:sp macro="" textlink="">
      <xdr:nvSpPr>
        <xdr:cNvPr id="202" name="楕円 201"/>
        <xdr:cNvSpPr/>
      </xdr:nvSpPr>
      <xdr:spPr>
        <a:xfrm>
          <a:off x="2857500" y="127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40857</xdr:rowOff>
    </xdr:from>
    <xdr:ext cx="599010" cy="259045"/>
    <xdr:sp macro="" textlink="">
      <xdr:nvSpPr>
        <xdr:cNvPr id="203" name="テキスト ボックス 202"/>
        <xdr:cNvSpPr txBox="1"/>
      </xdr:nvSpPr>
      <xdr:spPr>
        <a:xfrm>
          <a:off x="2608795" y="1255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109314</xdr:rowOff>
    </xdr:from>
    <xdr:to>
      <xdr:col>10</xdr:col>
      <xdr:colOff>165100</xdr:colOff>
      <xdr:row>75</xdr:row>
      <xdr:rowOff>39464</xdr:rowOff>
    </xdr:to>
    <xdr:sp macro="" textlink="">
      <xdr:nvSpPr>
        <xdr:cNvPr id="204" name="楕円 203"/>
        <xdr:cNvSpPr/>
      </xdr:nvSpPr>
      <xdr:spPr>
        <a:xfrm>
          <a:off x="1968500" y="127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55991</xdr:rowOff>
    </xdr:from>
    <xdr:ext cx="599010" cy="259045"/>
    <xdr:sp macro="" textlink="">
      <xdr:nvSpPr>
        <xdr:cNvPr id="205" name="テキスト ボックス 204"/>
        <xdr:cNvSpPr txBox="1"/>
      </xdr:nvSpPr>
      <xdr:spPr>
        <a:xfrm>
          <a:off x="1719795" y="1257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53436</xdr:rowOff>
    </xdr:from>
    <xdr:to>
      <xdr:col>6</xdr:col>
      <xdr:colOff>38100</xdr:colOff>
      <xdr:row>75</xdr:row>
      <xdr:rowOff>155035</xdr:rowOff>
    </xdr:to>
    <xdr:sp macro="" textlink="">
      <xdr:nvSpPr>
        <xdr:cNvPr id="206" name="楕円 205"/>
        <xdr:cNvSpPr/>
      </xdr:nvSpPr>
      <xdr:spPr>
        <a:xfrm>
          <a:off x="1079500" y="12912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xdr:rowOff>
    </xdr:from>
    <xdr:ext cx="599010" cy="259045"/>
    <xdr:sp macro="" textlink="">
      <xdr:nvSpPr>
        <xdr:cNvPr id="207" name="テキスト ボックス 206"/>
        <xdr:cNvSpPr txBox="1"/>
      </xdr:nvSpPr>
      <xdr:spPr>
        <a:xfrm>
          <a:off x="830795" y="1268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134742</xdr:rowOff>
    </xdr:from>
    <xdr:to>
      <xdr:col>24</xdr:col>
      <xdr:colOff>63500</xdr:colOff>
      <xdr:row>97</xdr:row>
      <xdr:rowOff>64691</xdr:rowOff>
    </xdr:to>
    <xdr:cxnSp macro="">
      <xdr:nvCxnSpPr>
        <xdr:cNvPr id="241" name="直線コネクタ 240"/>
        <xdr:cNvCxnSpPr/>
      </xdr:nvCxnSpPr>
      <xdr:spPr>
        <a:xfrm flipV="1">
          <a:off x="3797300" y="16593942"/>
          <a:ext cx="838200" cy="10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148701</xdr:rowOff>
    </xdr:from>
    <xdr:to>
      <xdr:col>19</xdr:col>
      <xdr:colOff>177800</xdr:colOff>
      <xdr:row>97</xdr:row>
      <xdr:rowOff>64691</xdr:rowOff>
    </xdr:to>
    <xdr:cxnSp macro="">
      <xdr:nvCxnSpPr>
        <xdr:cNvPr id="244" name="直線コネクタ 243"/>
        <xdr:cNvCxnSpPr/>
      </xdr:nvCxnSpPr>
      <xdr:spPr>
        <a:xfrm>
          <a:off x="2908300" y="16607901"/>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128612</xdr:rowOff>
    </xdr:from>
    <xdr:to>
      <xdr:col>15</xdr:col>
      <xdr:colOff>50800</xdr:colOff>
      <xdr:row>96</xdr:row>
      <xdr:rowOff>148701</xdr:rowOff>
    </xdr:to>
    <xdr:cxnSp macro="">
      <xdr:nvCxnSpPr>
        <xdr:cNvPr id="247" name="直線コネクタ 246"/>
        <xdr:cNvCxnSpPr/>
      </xdr:nvCxnSpPr>
      <xdr:spPr>
        <a:xfrm>
          <a:off x="2019300" y="16587812"/>
          <a:ext cx="889000" cy="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128612</xdr:rowOff>
    </xdr:from>
    <xdr:to>
      <xdr:col>10</xdr:col>
      <xdr:colOff>114300</xdr:colOff>
      <xdr:row>96</xdr:row>
      <xdr:rowOff>167532</xdr:rowOff>
    </xdr:to>
    <xdr:cxnSp macro="">
      <xdr:nvCxnSpPr>
        <xdr:cNvPr id="250" name="直線コネクタ 249"/>
        <xdr:cNvCxnSpPr/>
      </xdr:nvCxnSpPr>
      <xdr:spPr>
        <a:xfrm flipV="1">
          <a:off x="1130300" y="16587812"/>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83942</xdr:rowOff>
    </xdr:from>
    <xdr:to>
      <xdr:col>24</xdr:col>
      <xdr:colOff>114300</xdr:colOff>
      <xdr:row>97</xdr:row>
      <xdr:rowOff>14092</xdr:rowOff>
    </xdr:to>
    <xdr:sp macro="" textlink="">
      <xdr:nvSpPr>
        <xdr:cNvPr id="260" name="楕円 259"/>
        <xdr:cNvSpPr/>
      </xdr:nvSpPr>
      <xdr:spPr>
        <a:xfrm>
          <a:off x="4584700" y="165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106819</xdr:rowOff>
    </xdr:from>
    <xdr:ext cx="534377" cy="259045"/>
    <xdr:sp macro="" textlink="">
      <xdr:nvSpPr>
        <xdr:cNvPr id="261" name="衛生費該当値テキスト"/>
        <xdr:cNvSpPr txBox="1"/>
      </xdr:nvSpPr>
      <xdr:spPr>
        <a:xfrm>
          <a:off x="4686300" y="1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13891</xdr:rowOff>
    </xdr:from>
    <xdr:to>
      <xdr:col>20</xdr:col>
      <xdr:colOff>38100</xdr:colOff>
      <xdr:row>97</xdr:row>
      <xdr:rowOff>115491</xdr:rowOff>
    </xdr:to>
    <xdr:sp macro="" textlink="">
      <xdr:nvSpPr>
        <xdr:cNvPr id="262" name="楕円 261"/>
        <xdr:cNvSpPr/>
      </xdr:nvSpPr>
      <xdr:spPr>
        <a:xfrm>
          <a:off x="3746500" y="166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106618</xdr:rowOff>
    </xdr:from>
    <xdr:ext cx="534377" cy="259045"/>
    <xdr:sp macro="" textlink="">
      <xdr:nvSpPr>
        <xdr:cNvPr id="263" name="テキスト ボックス 262"/>
        <xdr:cNvSpPr txBox="1"/>
      </xdr:nvSpPr>
      <xdr:spPr>
        <a:xfrm>
          <a:off x="3530111" y="1673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97901</xdr:rowOff>
    </xdr:from>
    <xdr:to>
      <xdr:col>15</xdr:col>
      <xdr:colOff>101600</xdr:colOff>
      <xdr:row>97</xdr:row>
      <xdr:rowOff>28051</xdr:rowOff>
    </xdr:to>
    <xdr:sp macro="" textlink="">
      <xdr:nvSpPr>
        <xdr:cNvPr id="264" name="楕円 263"/>
        <xdr:cNvSpPr/>
      </xdr:nvSpPr>
      <xdr:spPr>
        <a:xfrm>
          <a:off x="2857500" y="165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44578</xdr:rowOff>
    </xdr:from>
    <xdr:ext cx="534377" cy="259045"/>
    <xdr:sp macro="" textlink="">
      <xdr:nvSpPr>
        <xdr:cNvPr id="265" name="テキスト ボックス 264"/>
        <xdr:cNvSpPr txBox="1"/>
      </xdr:nvSpPr>
      <xdr:spPr>
        <a:xfrm>
          <a:off x="2641111" y="163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77812</xdr:rowOff>
    </xdr:from>
    <xdr:to>
      <xdr:col>10</xdr:col>
      <xdr:colOff>165100</xdr:colOff>
      <xdr:row>97</xdr:row>
      <xdr:rowOff>7962</xdr:rowOff>
    </xdr:to>
    <xdr:sp macro="" textlink="">
      <xdr:nvSpPr>
        <xdr:cNvPr id="266" name="楕円 265"/>
        <xdr:cNvSpPr/>
      </xdr:nvSpPr>
      <xdr:spPr>
        <a:xfrm>
          <a:off x="1968500" y="165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24489</xdr:rowOff>
    </xdr:from>
    <xdr:ext cx="534377" cy="259045"/>
    <xdr:sp macro="" textlink="">
      <xdr:nvSpPr>
        <xdr:cNvPr id="267" name="テキスト ボックス 266"/>
        <xdr:cNvSpPr txBox="1"/>
      </xdr:nvSpPr>
      <xdr:spPr>
        <a:xfrm>
          <a:off x="1752111" y="163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116732</xdr:rowOff>
    </xdr:from>
    <xdr:to>
      <xdr:col>6</xdr:col>
      <xdr:colOff>38100</xdr:colOff>
      <xdr:row>97</xdr:row>
      <xdr:rowOff>46882</xdr:rowOff>
    </xdr:to>
    <xdr:sp macro="" textlink="">
      <xdr:nvSpPr>
        <xdr:cNvPr id="268" name="楕円 267"/>
        <xdr:cNvSpPr/>
      </xdr:nvSpPr>
      <xdr:spPr>
        <a:xfrm>
          <a:off x="1079500" y="165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63409</xdr:rowOff>
    </xdr:from>
    <xdr:ext cx="534377" cy="259045"/>
    <xdr:sp macro="" textlink="">
      <xdr:nvSpPr>
        <xdr:cNvPr id="269" name="テキスト ボックス 268"/>
        <xdr:cNvSpPr txBox="1"/>
      </xdr:nvSpPr>
      <xdr:spPr>
        <a:xfrm>
          <a:off x="863111" y="163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69814</xdr:rowOff>
    </xdr:from>
    <xdr:to>
      <xdr:col>55</xdr:col>
      <xdr:colOff>0</xdr:colOff>
      <xdr:row>39</xdr:row>
      <xdr:rowOff>70467</xdr:rowOff>
    </xdr:to>
    <xdr:cxnSp macro="">
      <xdr:nvCxnSpPr>
        <xdr:cNvPr id="300" name="直線コネクタ 299"/>
        <xdr:cNvCxnSpPr/>
      </xdr:nvCxnSpPr>
      <xdr:spPr>
        <a:xfrm>
          <a:off x="9639300" y="675636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69814</xdr:rowOff>
    </xdr:from>
    <xdr:to>
      <xdr:col>50</xdr:col>
      <xdr:colOff>114300</xdr:colOff>
      <xdr:row>39</xdr:row>
      <xdr:rowOff>73406</xdr:rowOff>
    </xdr:to>
    <xdr:cxnSp macro="">
      <xdr:nvCxnSpPr>
        <xdr:cNvPr id="303" name="直線コネクタ 302"/>
        <xdr:cNvCxnSpPr/>
      </xdr:nvCxnSpPr>
      <xdr:spPr>
        <a:xfrm flipV="1">
          <a:off x="8750300" y="675636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73406</xdr:rowOff>
    </xdr:from>
    <xdr:to>
      <xdr:col>45</xdr:col>
      <xdr:colOff>177800</xdr:colOff>
      <xdr:row>39</xdr:row>
      <xdr:rowOff>73895</xdr:rowOff>
    </xdr:to>
    <xdr:cxnSp macro="">
      <xdr:nvCxnSpPr>
        <xdr:cNvPr id="306" name="直線コネクタ 305"/>
        <xdr:cNvCxnSpPr/>
      </xdr:nvCxnSpPr>
      <xdr:spPr>
        <a:xfrm flipV="1">
          <a:off x="7861300" y="6759956"/>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73895</xdr:rowOff>
    </xdr:from>
    <xdr:to>
      <xdr:col>41</xdr:col>
      <xdr:colOff>50800</xdr:colOff>
      <xdr:row>39</xdr:row>
      <xdr:rowOff>74385</xdr:rowOff>
    </xdr:to>
    <xdr:cxnSp macro="">
      <xdr:nvCxnSpPr>
        <xdr:cNvPr id="309" name="直線コネクタ 308"/>
        <xdr:cNvCxnSpPr/>
      </xdr:nvCxnSpPr>
      <xdr:spPr>
        <a:xfrm flipV="1">
          <a:off x="6972300" y="676044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19667</xdr:rowOff>
    </xdr:from>
    <xdr:to>
      <xdr:col>55</xdr:col>
      <xdr:colOff>50800</xdr:colOff>
      <xdr:row>39</xdr:row>
      <xdr:rowOff>121267</xdr:rowOff>
    </xdr:to>
    <xdr:sp macro="" textlink="">
      <xdr:nvSpPr>
        <xdr:cNvPr id="319" name="楕円 318"/>
        <xdr:cNvSpPr/>
      </xdr:nvSpPr>
      <xdr:spPr>
        <a:xfrm>
          <a:off x="104267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106044</xdr:rowOff>
    </xdr:from>
    <xdr:ext cx="378565" cy="259045"/>
    <xdr:sp macro="" textlink="">
      <xdr:nvSpPr>
        <xdr:cNvPr id="320" name="労働費該当値テキスト"/>
        <xdr:cNvSpPr txBox="1"/>
      </xdr:nvSpPr>
      <xdr:spPr>
        <a:xfrm>
          <a:off x="10528300" y="662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19014</xdr:rowOff>
    </xdr:from>
    <xdr:to>
      <xdr:col>50</xdr:col>
      <xdr:colOff>165100</xdr:colOff>
      <xdr:row>39</xdr:row>
      <xdr:rowOff>120614</xdr:rowOff>
    </xdr:to>
    <xdr:sp macro="" textlink="">
      <xdr:nvSpPr>
        <xdr:cNvPr id="321" name="楕円 320"/>
        <xdr:cNvSpPr/>
      </xdr:nvSpPr>
      <xdr:spPr>
        <a:xfrm>
          <a:off x="9588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111741</xdr:rowOff>
    </xdr:from>
    <xdr:ext cx="378565" cy="259045"/>
    <xdr:sp macro="" textlink="">
      <xdr:nvSpPr>
        <xdr:cNvPr id="322" name="テキスト ボックス 321"/>
        <xdr:cNvSpPr txBox="1"/>
      </xdr:nvSpPr>
      <xdr:spPr>
        <a:xfrm>
          <a:off x="9450017" y="679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22606</xdr:rowOff>
    </xdr:from>
    <xdr:to>
      <xdr:col>46</xdr:col>
      <xdr:colOff>38100</xdr:colOff>
      <xdr:row>39</xdr:row>
      <xdr:rowOff>124206</xdr:rowOff>
    </xdr:to>
    <xdr:sp macro="" textlink="">
      <xdr:nvSpPr>
        <xdr:cNvPr id="323" name="楕円 322"/>
        <xdr:cNvSpPr/>
      </xdr:nvSpPr>
      <xdr:spPr>
        <a:xfrm>
          <a:off x="8699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115333</xdr:rowOff>
    </xdr:from>
    <xdr:ext cx="378565" cy="259045"/>
    <xdr:sp macro="" textlink="">
      <xdr:nvSpPr>
        <xdr:cNvPr id="324" name="テキスト ボックス 323"/>
        <xdr:cNvSpPr txBox="1"/>
      </xdr:nvSpPr>
      <xdr:spPr>
        <a:xfrm>
          <a:off x="8561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23095</xdr:rowOff>
    </xdr:from>
    <xdr:to>
      <xdr:col>41</xdr:col>
      <xdr:colOff>101600</xdr:colOff>
      <xdr:row>39</xdr:row>
      <xdr:rowOff>124695</xdr:rowOff>
    </xdr:to>
    <xdr:sp macro="" textlink="">
      <xdr:nvSpPr>
        <xdr:cNvPr id="325" name="楕円 324"/>
        <xdr:cNvSpPr/>
      </xdr:nvSpPr>
      <xdr:spPr>
        <a:xfrm>
          <a:off x="7810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115822</xdr:rowOff>
    </xdr:from>
    <xdr:ext cx="378565" cy="259045"/>
    <xdr:sp macro="" textlink="">
      <xdr:nvSpPr>
        <xdr:cNvPr id="326" name="テキスト ボックス 325"/>
        <xdr:cNvSpPr txBox="1"/>
      </xdr:nvSpPr>
      <xdr:spPr>
        <a:xfrm>
          <a:off x="7672017" y="680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23585</xdr:rowOff>
    </xdr:from>
    <xdr:to>
      <xdr:col>36</xdr:col>
      <xdr:colOff>165100</xdr:colOff>
      <xdr:row>39</xdr:row>
      <xdr:rowOff>125185</xdr:rowOff>
    </xdr:to>
    <xdr:sp macro="" textlink="">
      <xdr:nvSpPr>
        <xdr:cNvPr id="327" name="楕円 326"/>
        <xdr:cNvSpPr/>
      </xdr:nvSpPr>
      <xdr:spPr>
        <a:xfrm>
          <a:off x="6921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116312</xdr:rowOff>
    </xdr:from>
    <xdr:ext cx="378565" cy="259045"/>
    <xdr:sp macro="" textlink="">
      <xdr:nvSpPr>
        <xdr:cNvPr id="328" name="テキスト ボックス 327"/>
        <xdr:cNvSpPr txBox="1"/>
      </xdr:nvSpPr>
      <xdr:spPr>
        <a:xfrm>
          <a:off x="6783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68328</xdr:rowOff>
    </xdr:from>
    <xdr:to>
      <xdr:col>55</xdr:col>
      <xdr:colOff>0</xdr:colOff>
      <xdr:row>54</xdr:row>
      <xdr:rowOff>119045</xdr:rowOff>
    </xdr:to>
    <xdr:cxnSp macro="">
      <xdr:nvCxnSpPr>
        <xdr:cNvPr id="359" name="直線コネクタ 358"/>
        <xdr:cNvCxnSpPr/>
      </xdr:nvCxnSpPr>
      <xdr:spPr>
        <a:xfrm flipV="1">
          <a:off x="9639300" y="9155178"/>
          <a:ext cx="838200" cy="2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119045</xdr:rowOff>
    </xdr:from>
    <xdr:to>
      <xdr:col>50</xdr:col>
      <xdr:colOff>114300</xdr:colOff>
      <xdr:row>54</xdr:row>
      <xdr:rowOff>166479</xdr:rowOff>
    </xdr:to>
    <xdr:cxnSp macro="">
      <xdr:nvCxnSpPr>
        <xdr:cNvPr id="362" name="直線コネクタ 361"/>
        <xdr:cNvCxnSpPr/>
      </xdr:nvCxnSpPr>
      <xdr:spPr>
        <a:xfrm flipV="1">
          <a:off x="8750300" y="93773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124580</xdr:rowOff>
    </xdr:from>
    <xdr:to>
      <xdr:col>45</xdr:col>
      <xdr:colOff>177800</xdr:colOff>
      <xdr:row>54</xdr:row>
      <xdr:rowOff>166479</xdr:rowOff>
    </xdr:to>
    <xdr:cxnSp macro="">
      <xdr:nvCxnSpPr>
        <xdr:cNvPr id="365" name="直線コネクタ 364"/>
        <xdr:cNvCxnSpPr/>
      </xdr:nvCxnSpPr>
      <xdr:spPr>
        <a:xfrm>
          <a:off x="7861300" y="9382880"/>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154787</xdr:rowOff>
    </xdr:from>
    <xdr:to>
      <xdr:col>41</xdr:col>
      <xdr:colOff>50800</xdr:colOff>
      <xdr:row>54</xdr:row>
      <xdr:rowOff>124580</xdr:rowOff>
    </xdr:to>
    <xdr:cxnSp macro="">
      <xdr:nvCxnSpPr>
        <xdr:cNvPr id="368" name="直線コネクタ 367"/>
        <xdr:cNvCxnSpPr/>
      </xdr:nvCxnSpPr>
      <xdr:spPr>
        <a:xfrm>
          <a:off x="6972300" y="9241637"/>
          <a:ext cx="889000" cy="1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17528</xdr:rowOff>
    </xdr:from>
    <xdr:to>
      <xdr:col>55</xdr:col>
      <xdr:colOff>50800</xdr:colOff>
      <xdr:row>53</xdr:row>
      <xdr:rowOff>119128</xdr:rowOff>
    </xdr:to>
    <xdr:sp macro="" textlink="">
      <xdr:nvSpPr>
        <xdr:cNvPr id="378" name="楕円 377"/>
        <xdr:cNvSpPr/>
      </xdr:nvSpPr>
      <xdr:spPr>
        <a:xfrm>
          <a:off x="10426700" y="910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40405</xdr:rowOff>
    </xdr:from>
    <xdr:ext cx="534377" cy="259045"/>
    <xdr:sp macro="" textlink="">
      <xdr:nvSpPr>
        <xdr:cNvPr id="379" name="農林水産業費該当値テキスト"/>
        <xdr:cNvSpPr txBox="1"/>
      </xdr:nvSpPr>
      <xdr:spPr>
        <a:xfrm>
          <a:off x="10528300" y="89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68245</xdr:rowOff>
    </xdr:from>
    <xdr:to>
      <xdr:col>50</xdr:col>
      <xdr:colOff>165100</xdr:colOff>
      <xdr:row>54</xdr:row>
      <xdr:rowOff>169845</xdr:rowOff>
    </xdr:to>
    <xdr:sp macro="" textlink="">
      <xdr:nvSpPr>
        <xdr:cNvPr id="380" name="楕円 379"/>
        <xdr:cNvSpPr/>
      </xdr:nvSpPr>
      <xdr:spPr>
        <a:xfrm>
          <a:off x="9588500" y="93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14922</xdr:rowOff>
    </xdr:from>
    <xdr:ext cx="534377" cy="259045"/>
    <xdr:sp macro="" textlink="">
      <xdr:nvSpPr>
        <xdr:cNvPr id="381" name="テキスト ボックス 380"/>
        <xdr:cNvSpPr txBox="1"/>
      </xdr:nvSpPr>
      <xdr:spPr>
        <a:xfrm>
          <a:off x="9372111" y="91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115679</xdr:rowOff>
    </xdr:from>
    <xdr:to>
      <xdr:col>46</xdr:col>
      <xdr:colOff>38100</xdr:colOff>
      <xdr:row>55</xdr:row>
      <xdr:rowOff>45829</xdr:rowOff>
    </xdr:to>
    <xdr:sp macro="" textlink="">
      <xdr:nvSpPr>
        <xdr:cNvPr id="382" name="楕円 381"/>
        <xdr:cNvSpPr/>
      </xdr:nvSpPr>
      <xdr:spPr>
        <a:xfrm>
          <a:off x="8699500" y="93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62356</xdr:rowOff>
    </xdr:from>
    <xdr:ext cx="534377" cy="259045"/>
    <xdr:sp macro="" textlink="">
      <xdr:nvSpPr>
        <xdr:cNvPr id="383" name="テキスト ボックス 382"/>
        <xdr:cNvSpPr txBox="1"/>
      </xdr:nvSpPr>
      <xdr:spPr>
        <a:xfrm>
          <a:off x="8483111" y="91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73780</xdr:rowOff>
    </xdr:from>
    <xdr:to>
      <xdr:col>41</xdr:col>
      <xdr:colOff>101600</xdr:colOff>
      <xdr:row>55</xdr:row>
      <xdr:rowOff>3930</xdr:rowOff>
    </xdr:to>
    <xdr:sp macro="" textlink="">
      <xdr:nvSpPr>
        <xdr:cNvPr id="384" name="楕円 383"/>
        <xdr:cNvSpPr/>
      </xdr:nvSpPr>
      <xdr:spPr>
        <a:xfrm>
          <a:off x="7810500" y="93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20457</xdr:rowOff>
    </xdr:from>
    <xdr:ext cx="534377" cy="259045"/>
    <xdr:sp macro="" textlink="">
      <xdr:nvSpPr>
        <xdr:cNvPr id="385" name="テキスト ボックス 384"/>
        <xdr:cNvSpPr txBox="1"/>
      </xdr:nvSpPr>
      <xdr:spPr>
        <a:xfrm>
          <a:off x="7594111" y="91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103987</xdr:rowOff>
    </xdr:from>
    <xdr:to>
      <xdr:col>36</xdr:col>
      <xdr:colOff>165100</xdr:colOff>
      <xdr:row>54</xdr:row>
      <xdr:rowOff>34137</xdr:rowOff>
    </xdr:to>
    <xdr:sp macro="" textlink="">
      <xdr:nvSpPr>
        <xdr:cNvPr id="386" name="楕円 385"/>
        <xdr:cNvSpPr/>
      </xdr:nvSpPr>
      <xdr:spPr>
        <a:xfrm>
          <a:off x="6921500" y="91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50664</xdr:rowOff>
    </xdr:from>
    <xdr:ext cx="534377" cy="259045"/>
    <xdr:sp macro="" textlink="">
      <xdr:nvSpPr>
        <xdr:cNvPr id="387" name="テキスト ボックス 386"/>
        <xdr:cNvSpPr txBox="1"/>
      </xdr:nvSpPr>
      <xdr:spPr>
        <a:xfrm>
          <a:off x="6705111" y="89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20638</xdr:rowOff>
    </xdr:from>
    <xdr:to>
      <xdr:col>55</xdr:col>
      <xdr:colOff>0</xdr:colOff>
      <xdr:row>77</xdr:row>
      <xdr:rowOff>111410</xdr:rowOff>
    </xdr:to>
    <xdr:cxnSp macro="">
      <xdr:nvCxnSpPr>
        <xdr:cNvPr id="416" name="直線コネクタ 415"/>
        <xdr:cNvCxnSpPr/>
      </xdr:nvCxnSpPr>
      <xdr:spPr>
        <a:xfrm flipV="1">
          <a:off x="9639300" y="13222288"/>
          <a:ext cx="838200" cy="9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63957</xdr:rowOff>
    </xdr:from>
    <xdr:to>
      <xdr:col>50</xdr:col>
      <xdr:colOff>114300</xdr:colOff>
      <xdr:row>77</xdr:row>
      <xdr:rowOff>111410</xdr:rowOff>
    </xdr:to>
    <xdr:cxnSp macro="">
      <xdr:nvCxnSpPr>
        <xdr:cNvPr id="419" name="直線コネクタ 418"/>
        <xdr:cNvCxnSpPr/>
      </xdr:nvCxnSpPr>
      <xdr:spPr>
        <a:xfrm>
          <a:off x="8750300" y="13265607"/>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28600</xdr:rowOff>
    </xdr:from>
    <xdr:to>
      <xdr:col>45</xdr:col>
      <xdr:colOff>177800</xdr:colOff>
      <xdr:row>77</xdr:row>
      <xdr:rowOff>63957</xdr:rowOff>
    </xdr:to>
    <xdr:cxnSp macro="">
      <xdr:nvCxnSpPr>
        <xdr:cNvPr id="422" name="直線コネクタ 421"/>
        <xdr:cNvCxnSpPr/>
      </xdr:nvCxnSpPr>
      <xdr:spPr>
        <a:xfrm>
          <a:off x="7861300" y="13230250"/>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28600</xdr:rowOff>
    </xdr:from>
    <xdr:to>
      <xdr:col>41</xdr:col>
      <xdr:colOff>50800</xdr:colOff>
      <xdr:row>77</xdr:row>
      <xdr:rowOff>119811</xdr:rowOff>
    </xdr:to>
    <xdr:cxnSp macro="">
      <xdr:nvCxnSpPr>
        <xdr:cNvPr id="425" name="直線コネクタ 424"/>
        <xdr:cNvCxnSpPr/>
      </xdr:nvCxnSpPr>
      <xdr:spPr>
        <a:xfrm flipV="1">
          <a:off x="6972300" y="13230250"/>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7" name="テキスト ボックス 426"/>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141288</xdr:rowOff>
    </xdr:from>
    <xdr:to>
      <xdr:col>55</xdr:col>
      <xdr:colOff>50800</xdr:colOff>
      <xdr:row>77</xdr:row>
      <xdr:rowOff>71438</xdr:rowOff>
    </xdr:to>
    <xdr:sp macro="" textlink="">
      <xdr:nvSpPr>
        <xdr:cNvPr id="435" name="楕円 434"/>
        <xdr:cNvSpPr/>
      </xdr:nvSpPr>
      <xdr:spPr>
        <a:xfrm>
          <a:off x="10426700" y="131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119715</xdr:rowOff>
    </xdr:from>
    <xdr:ext cx="534377" cy="259045"/>
    <xdr:sp macro="" textlink="">
      <xdr:nvSpPr>
        <xdr:cNvPr id="436" name="商工費該当値テキスト"/>
        <xdr:cNvSpPr txBox="1"/>
      </xdr:nvSpPr>
      <xdr:spPr>
        <a:xfrm>
          <a:off x="10528300"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60610</xdr:rowOff>
    </xdr:from>
    <xdr:to>
      <xdr:col>50</xdr:col>
      <xdr:colOff>165100</xdr:colOff>
      <xdr:row>77</xdr:row>
      <xdr:rowOff>162210</xdr:rowOff>
    </xdr:to>
    <xdr:sp macro="" textlink="">
      <xdr:nvSpPr>
        <xdr:cNvPr id="437" name="楕円 436"/>
        <xdr:cNvSpPr/>
      </xdr:nvSpPr>
      <xdr:spPr>
        <a:xfrm>
          <a:off x="9588500" y="132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153337</xdr:rowOff>
    </xdr:from>
    <xdr:ext cx="534377" cy="259045"/>
    <xdr:sp macro="" textlink="">
      <xdr:nvSpPr>
        <xdr:cNvPr id="438" name="テキスト ボックス 437"/>
        <xdr:cNvSpPr txBox="1"/>
      </xdr:nvSpPr>
      <xdr:spPr>
        <a:xfrm>
          <a:off x="9372111" y="133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13157</xdr:rowOff>
    </xdr:from>
    <xdr:to>
      <xdr:col>46</xdr:col>
      <xdr:colOff>38100</xdr:colOff>
      <xdr:row>77</xdr:row>
      <xdr:rowOff>114757</xdr:rowOff>
    </xdr:to>
    <xdr:sp macro="" textlink="">
      <xdr:nvSpPr>
        <xdr:cNvPr id="439" name="楕円 438"/>
        <xdr:cNvSpPr/>
      </xdr:nvSpPr>
      <xdr:spPr>
        <a:xfrm>
          <a:off x="8699500" y="13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105884</xdr:rowOff>
    </xdr:from>
    <xdr:ext cx="534377" cy="259045"/>
    <xdr:sp macro="" textlink="">
      <xdr:nvSpPr>
        <xdr:cNvPr id="440" name="テキスト ボックス 439"/>
        <xdr:cNvSpPr txBox="1"/>
      </xdr:nvSpPr>
      <xdr:spPr>
        <a:xfrm>
          <a:off x="8483111" y="133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149250</xdr:rowOff>
    </xdr:from>
    <xdr:to>
      <xdr:col>41</xdr:col>
      <xdr:colOff>101600</xdr:colOff>
      <xdr:row>77</xdr:row>
      <xdr:rowOff>79400</xdr:rowOff>
    </xdr:to>
    <xdr:sp macro="" textlink="">
      <xdr:nvSpPr>
        <xdr:cNvPr id="441" name="楕円 440"/>
        <xdr:cNvSpPr/>
      </xdr:nvSpPr>
      <xdr:spPr>
        <a:xfrm>
          <a:off x="7810500" y="131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95928</xdr:rowOff>
    </xdr:from>
    <xdr:ext cx="534377" cy="259045"/>
    <xdr:sp macro="" textlink="">
      <xdr:nvSpPr>
        <xdr:cNvPr id="442" name="テキスト ボックス 441"/>
        <xdr:cNvSpPr txBox="1"/>
      </xdr:nvSpPr>
      <xdr:spPr>
        <a:xfrm>
          <a:off x="7594111" y="129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69011</xdr:rowOff>
    </xdr:from>
    <xdr:to>
      <xdr:col>36</xdr:col>
      <xdr:colOff>165100</xdr:colOff>
      <xdr:row>77</xdr:row>
      <xdr:rowOff>170611</xdr:rowOff>
    </xdr:to>
    <xdr:sp macro="" textlink="">
      <xdr:nvSpPr>
        <xdr:cNvPr id="443" name="楕円 442"/>
        <xdr:cNvSpPr/>
      </xdr:nvSpPr>
      <xdr:spPr>
        <a:xfrm>
          <a:off x="6921500" y="132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161738</xdr:rowOff>
    </xdr:from>
    <xdr:ext cx="534377" cy="259045"/>
    <xdr:sp macro="" textlink="">
      <xdr:nvSpPr>
        <xdr:cNvPr id="444" name="テキスト ボックス 443"/>
        <xdr:cNvSpPr txBox="1"/>
      </xdr:nvSpPr>
      <xdr:spPr>
        <a:xfrm>
          <a:off x="6705111" y="133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158028</xdr:rowOff>
    </xdr:from>
    <xdr:to>
      <xdr:col>55</xdr:col>
      <xdr:colOff>0</xdr:colOff>
      <xdr:row>98</xdr:row>
      <xdr:rowOff>166506</xdr:rowOff>
    </xdr:to>
    <xdr:cxnSp macro="">
      <xdr:nvCxnSpPr>
        <xdr:cNvPr id="473" name="直線コネクタ 472"/>
        <xdr:cNvCxnSpPr/>
      </xdr:nvCxnSpPr>
      <xdr:spPr>
        <a:xfrm flipV="1">
          <a:off x="9639300" y="16960128"/>
          <a:ext cx="8382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163351</xdr:rowOff>
    </xdr:from>
    <xdr:to>
      <xdr:col>50</xdr:col>
      <xdr:colOff>114300</xdr:colOff>
      <xdr:row>98</xdr:row>
      <xdr:rowOff>166506</xdr:rowOff>
    </xdr:to>
    <xdr:cxnSp macro="">
      <xdr:nvCxnSpPr>
        <xdr:cNvPr id="476" name="直線コネクタ 475"/>
        <xdr:cNvCxnSpPr/>
      </xdr:nvCxnSpPr>
      <xdr:spPr>
        <a:xfrm>
          <a:off x="8750300" y="1696545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163351</xdr:rowOff>
    </xdr:from>
    <xdr:to>
      <xdr:col>45</xdr:col>
      <xdr:colOff>177800</xdr:colOff>
      <xdr:row>98</xdr:row>
      <xdr:rowOff>169196</xdr:rowOff>
    </xdr:to>
    <xdr:cxnSp macro="">
      <xdr:nvCxnSpPr>
        <xdr:cNvPr id="479" name="直線コネクタ 478"/>
        <xdr:cNvCxnSpPr/>
      </xdr:nvCxnSpPr>
      <xdr:spPr>
        <a:xfrm flipV="1">
          <a:off x="7861300" y="1696545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169131</xdr:rowOff>
    </xdr:from>
    <xdr:to>
      <xdr:col>41</xdr:col>
      <xdr:colOff>50800</xdr:colOff>
      <xdr:row>98</xdr:row>
      <xdr:rowOff>169196</xdr:rowOff>
    </xdr:to>
    <xdr:cxnSp macro="">
      <xdr:nvCxnSpPr>
        <xdr:cNvPr id="482" name="直線コネクタ 481"/>
        <xdr:cNvCxnSpPr/>
      </xdr:nvCxnSpPr>
      <xdr:spPr>
        <a:xfrm>
          <a:off x="6972300" y="1697123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107228</xdr:rowOff>
    </xdr:from>
    <xdr:to>
      <xdr:col>55</xdr:col>
      <xdr:colOff>50800</xdr:colOff>
      <xdr:row>99</xdr:row>
      <xdr:rowOff>37378</xdr:rowOff>
    </xdr:to>
    <xdr:sp macro="" textlink="">
      <xdr:nvSpPr>
        <xdr:cNvPr id="492" name="楕円 491"/>
        <xdr:cNvSpPr/>
      </xdr:nvSpPr>
      <xdr:spPr>
        <a:xfrm>
          <a:off x="10426700" y="16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115706</xdr:rowOff>
    </xdr:from>
    <xdr:to>
      <xdr:col>50</xdr:col>
      <xdr:colOff>165100</xdr:colOff>
      <xdr:row>99</xdr:row>
      <xdr:rowOff>45856</xdr:rowOff>
    </xdr:to>
    <xdr:sp macro="" textlink="">
      <xdr:nvSpPr>
        <xdr:cNvPr id="494" name="楕円 493"/>
        <xdr:cNvSpPr/>
      </xdr:nvSpPr>
      <xdr:spPr>
        <a:xfrm>
          <a:off x="9588500" y="169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36983</xdr:rowOff>
    </xdr:from>
    <xdr:ext cx="534377" cy="259045"/>
    <xdr:sp macro="" textlink="">
      <xdr:nvSpPr>
        <xdr:cNvPr id="495" name="テキスト ボックス 494"/>
        <xdr:cNvSpPr txBox="1"/>
      </xdr:nvSpPr>
      <xdr:spPr>
        <a:xfrm>
          <a:off x="9372111" y="170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112551</xdr:rowOff>
    </xdr:from>
    <xdr:to>
      <xdr:col>46</xdr:col>
      <xdr:colOff>38100</xdr:colOff>
      <xdr:row>99</xdr:row>
      <xdr:rowOff>42701</xdr:rowOff>
    </xdr:to>
    <xdr:sp macro="" textlink="">
      <xdr:nvSpPr>
        <xdr:cNvPr id="496" name="楕円 495"/>
        <xdr:cNvSpPr/>
      </xdr:nvSpPr>
      <xdr:spPr>
        <a:xfrm>
          <a:off x="8699500" y="16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59228</xdr:rowOff>
    </xdr:from>
    <xdr:ext cx="534377" cy="259045"/>
    <xdr:sp macro="" textlink="">
      <xdr:nvSpPr>
        <xdr:cNvPr id="497" name="テキスト ボックス 496"/>
        <xdr:cNvSpPr txBox="1"/>
      </xdr:nvSpPr>
      <xdr:spPr>
        <a:xfrm>
          <a:off x="848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118396</xdr:rowOff>
    </xdr:from>
    <xdr:to>
      <xdr:col>41</xdr:col>
      <xdr:colOff>101600</xdr:colOff>
      <xdr:row>99</xdr:row>
      <xdr:rowOff>48546</xdr:rowOff>
    </xdr:to>
    <xdr:sp macro="" textlink="">
      <xdr:nvSpPr>
        <xdr:cNvPr id="498" name="楕円 497"/>
        <xdr:cNvSpPr/>
      </xdr:nvSpPr>
      <xdr:spPr>
        <a:xfrm>
          <a:off x="7810500" y="169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65073</xdr:rowOff>
    </xdr:from>
    <xdr:ext cx="534377" cy="259045"/>
    <xdr:sp macro="" textlink="">
      <xdr:nvSpPr>
        <xdr:cNvPr id="499" name="テキスト ボックス 498"/>
        <xdr:cNvSpPr txBox="1"/>
      </xdr:nvSpPr>
      <xdr:spPr>
        <a:xfrm>
          <a:off x="7594111" y="166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118331</xdr:rowOff>
    </xdr:from>
    <xdr:to>
      <xdr:col>36</xdr:col>
      <xdr:colOff>165100</xdr:colOff>
      <xdr:row>99</xdr:row>
      <xdr:rowOff>48481</xdr:rowOff>
    </xdr:to>
    <xdr:sp macro="" textlink="">
      <xdr:nvSpPr>
        <xdr:cNvPr id="500" name="楕円 499"/>
        <xdr:cNvSpPr/>
      </xdr:nvSpPr>
      <xdr:spPr>
        <a:xfrm>
          <a:off x="6921500" y="169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65008</xdr:rowOff>
    </xdr:from>
    <xdr:ext cx="534377" cy="259045"/>
    <xdr:sp macro="" textlink="">
      <xdr:nvSpPr>
        <xdr:cNvPr id="501" name="テキスト ボックス 500"/>
        <xdr:cNvSpPr txBox="1"/>
      </xdr:nvSpPr>
      <xdr:spPr>
        <a:xfrm>
          <a:off x="6705111" y="166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158540</xdr:rowOff>
    </xdr:from>
    <xdr:to>
      <xdr:col>85</xdr:col>
      <xdr:colOff>127000</xdr:colOff>
      <xdr:row>36</xdr:row>
      <xdr:rowOff>34773</xdr:rowOff>
    </xdr:to>
    <xdr:cxnSp macro="">
      <xdr:nvCxnSpPr>
        <xdr:cNvPr id="530" name="直線コネクタ 529"/>
        <xdr:cNvCxnSpPr/>
      </xdr:nvCxnSpPr>
      <xdr:spPr>
        <a:xfrm flipV="1">
          <a:off x="15481300" y="6159290"/>
          <a:ext cx="838200" cy="4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1" name="消防費平均値テキスト"/>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34773</xdr:rowOff>
    </xdr:from>
    <xdr:to>
      <xdr:col>81</xdr:col>
      <xdr:colOff>50800</xdr:colOff>
      <xdr:row>36</xdr:row>
      <xdr:rowOff>48641</xdr:rowOff>
    </xdr:to>
    <xdr:cxnSp macro="">
      <xdr:nvCxnSpPr>
        <xdr:cNvPr id="533" name="直線コネクタ 532"/>
        <xdr:cNvCxnSpPr/>
      </xdr:nvCxnSpPr>
      <xdr:spPr>
        <a:xfrm flipV="1">
          <a:off x="14592300" y="6206973"/>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5" name="テキスト ボックス 534"/>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48641</xdr:rowOff>
    </xdr:from>
    <xdr:to>
      <xdr:col>76</xdr:col>
      <xdr:colOff>114300</xdr:colOff>
      <xdr:row>36</xdr:row>
      <xdr:rowOff>82264</xdr:rowOff>
    </xdr:to>
    <xdr:cxnSp macro="">
      <xdr:nvCxnSpPr>
        <xdr:cNvPr id="536" name="直線コネクタ 535"/>
        <xdr:cNvCxnSpPr/>
      </xdr:nvCxnSpPr>
      <xdr:spPr>
        <a:xfrm flipV="1">
          <a:off x="13703300" y="6220841"/>
          <a:ext cx="8890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27038</xdr:rowOff>
    </xdr:from>
    <xdr:to>
      <xdr:col>71</xdr:col>
      <xdr:colOff>177800</xdr:colOff>
      <xdr:row>36</xdr:row>
      <xdr:rowOff>82264</xdr:rowOff>
    </xdr:to>
    <xdr:cxnSp macro="">
      <xdr:nvCxnSpPr>
        <xdr:cNvPr id="539" name="直線コネクタ 538"/>
        <xdr:cNvCxnSpPr/>
      </xdr:nvCxnSpPr>
      <xdr:spPr>
        <a:xfrm>
          <a:off x="12814300" y="6199238"/>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107740</xdr:rowOff>
    </xdr:from>
    <xdr:to>
      <xdr:col>85</xdr:col>
      <xdr:colOff>177800</xdr:colOff>
      <xdr:row>36</xdr:row>
      <xdr:rowOff>37890</xdr:rowOff>
    </xdr:to>
    <xdr:sp macro="" textlink="">
      <xdr:nvSpPr>
        <xdr:cNvPr id="549" name="楕円 548"/>
        <xdr:cNvSpPr/>
      </xdr:nvSpPr>
      <xdr:spPr>
        <a:xfrm>
          <a:off x="16268700" y="61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130617</xdr:rowOff>
    </xdr:from>
    <xdr:ext cx="534377" cy="259045"/>
    <xdr:sp macro="" textlink="">
      <xdr:nvSpPr>
        <xdr:cNvPr id="550" name="消防費該当値テキスト"/>
        <xdr:cNvSpPr txBox="1"/>
      </xdr:nvSpPr>
      <xdr:spPr>
        <a:xfrm>
          <a:off x="16370300" y="59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155423</xdr:rowOff>
    </xdr:from>
    <xdr:to>
      <xdr:col>81</xdr:col>
      <xdr:colOff>101600</xdr:colOff>
      <xdr:row>36</xdr:row>
      <xdr:rowOff>85573</xdr:rowOff>
    </xdr:to>
    <xdr:sp macro="" textlink="">
      <xdr:nvSpPr>
        <xdr:cNvPr id="551" name="楕円 550"/>
        <xdr:cNvSpPr/>
      </xdr:nvSpPr>
      <xdr:spPr>
        <a:xfrm>
          <a:off x="15430500" y="61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102100</xdr:rowOff>
    </xdr:from>
    <xdr:ext cx="534377" cy="259045"/>
    <xdr:sp macro="" textlink="">
      <xdr:nvSpPr>
        <xdr:cNvPr id="552" name="テキスト ボックス 551"/>
        <xdr:cNvSpPr txBox="1"/>
      </xdr:nvSpPr>
      <xdr:spPr>
        <a:xfrm>
          <a:off x="15214111" y="59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169291</xdr:rowOff>
    </xdr:from>
    <xdr:to>
      <xdr:col>76</xdr:col>
      <xdr:colOff>165100</xdr:colOff>
      <xdr:row>36</xdr:row>
      <xdr:rowOff>99441</xdr:rowOff>
    </xdr:to>
    <xdr:sp macro="" textlink="">
      <xdr:nvSpPr>
        <xdr:cNvPr id="553" name="楕円 552"/>
        <xdr:cNvSpPr/>
      </xdr:nvSpPr>
      <xdr:spPr>
        <a:xfrm>
          <a:off x="14541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115968</xdr:rowOff>
    </xdr:from>
    <xdr:ext cx="534377" cy="259045"/>
    <xdr:sp macro="" textlink="">
      <xdr:nvSpPr>
        <xdr:cNvPr id="554" name="テキスト ボックス 553"/>
        <xdr:cNvSpPr txBox="1"/>
      </xdr:nvSpPr>
      <xdr:spPr>
        <a:xfrm>
          <a:off x="14325111" y="59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31464</xdr:rowOff>
    </xdr:from>
    <xdr:to>
      <xdr:col>72</xdr:col>
      <xdr:colOff>38100</xdr:colOff>
      <xdr:row>36</xdr:row>
      <xdr:rowOff>133064</xdr:rowOff>
    </xdr:to>
    <xdr:sp macro="" textlink="">
      <xdr:nvSpPr>
        <xdr:cNvPr id="555" name="楕円 554"/>
        <xdr:cNvSpPr/>
      </xdr:nvSpPr>
      <xdr:spPr>
        <a:xfrm>
          <a:off x="13652500" y="62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149591</xdr:rowOff>
    </xdr:from>
    <xdr:ext cx="534377" cy="259045"/>
    <xdr:sp macro="" textlink="">
      <xdr:nvSpPr>
        <xdr:cNvPr id="556" name="テキスト ボックス 555"/>
        <xdr:cNvSpPr txBox="1"/>
      </xdr:nvSpPr>
      <xdr:spPr>
        <a:xfrm>
          <a:off x="13436111" y="59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147688</xdr:rowOff>
    </xdr:from>
    <xdr:to>
      <xdr:col>67</xdr:col>
      <xdr:colOff>101600</xdr:colOff>
      <xdr:row>36</xdr:row>
      <xdr:rowOff>77838</xdr:rowOff>
    </xdr:to>
    <xdr:sp macro="" textlink="">
      <xdr:nvSpPr>
        <xdr:cNvPr id="557" name="楕円 556"/>
        <xdr:cNvSpPr/>
      </xdr:nvSpPr>
      <xdr:spPr>
        <a:xfrm>
          <a:off x="12763500" y="6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94365</xdr:rowOff>
    </xdr:from>
    <xdr:ext cx="534377" cy="259045"/>
    <xdr:sp macro="" textlink="">
      <xdr:nvSpPr>
        <xdr:cNvPr id="558" name="テキスト ボックス 557"/>
        <xdr:cNvSpPr txBox="1"/>
      </xdr:nvSpPr>
      <xdr:spPr>
        <a:xfrm>
          <a:off x="12547111" y="59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78729</xdr:rowOff>
    </xdr:from>
    <xdr:to>
      <xdr:col>85</xdr:col>
      <xdr:colOff>127000</xdr:colOff>
      <xdr:row>54</xdr:row>
      <xdr:rowOff>99532</xdr:rowOff>
    </xdr:to>
    <xdr:cxnSp macro="">
      <xdr:nvCxnSpPr>
        <xdr:cNvPr id="590" name="直線コネクタ 589"/>
        <xdr:cNvCxnSpPr/>
      </xdr:nvCxnSpPr>
      <xdr:spPr>
        <a:xfrm>
          <a:off x="15481300" y="8994129"/>
          <a:ext cx="838200" cy="3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1"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78729</xdr:rowOff>
    </xdr:from>
    <xdr:to>
      <xdr:col>81</xdr:col>
      <xdr:colOff>50800</xdr:colOff>
      <xdr:row>56</xdr:row>
      <xdr:rowOff>112312</xdr:rowOff>
    </xdr:to>
    <xdr:cxnSp macro="">
      <xdr:nvCxnSpPr>
        <xdr:cNvPr id="593" name="直線コネクタ 592"/>
        <xdr:cNvCxnSpPr/>
      </xdr:nvCxnSpPr>
      <xdr:spPr>
        <a:xfrm flipV="1">
          <a:off x="14592300" y="8994129"/>
          <a:ext cx="889000" cy="7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5" name="テキスト ボックス 594"/>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112312</xdr:rowOff>
    </xdr:from>
    <xdr:to>
      <xdr:col>76</xdr:col>
      <xdr:colOff>114300</xdr:colOff>
      <xdr:row>57</xdr:row>
      <xdr:rowOff>118103</xdr:rowOff>
    </xdr:to>
    <xdr:cxnSp macro="">
      <xdr:nvCxnSpPr>
        <xdr:cNvPr id="596" name="直線コネクタ 595"/>
        <xdr:cNvCxnSpPr/>
      </xdr:nvCxnSpPr>
      <xdr:spPr>
        <a:xfrm flipV="1">
          <a:off x="13703300" y="9713512"/>
          <a:ext cx="8890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8" name="テキスト ボックス 597"/>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113161</xdr:rowOff>
    </xdr:from>
    <xdr:to>
      <xdr:col>71</xdr:col>
      <xdr:colOff>177800</xdr:colOff>
      <xdr:row>57</xdr:row>
      <xdr:rowOff>118103</xdr:rowOff>
    </xdr:to>
    <xdr:cxnSp macro="">
      <xdr:nvCxnSpPr>
        <xdr:cNvPr id="599" name="直線コネクタ 598"/>
        <xdr:cNvCxnSpPr/>
      </xdr:nvCxnSpPr>
      <xdr:spPr>
        <a:xfrm>
          <a:off x="12814300" y="988581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1" name="テキスト ボックス 600"/>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3" name="テキスト ボックス 602"/>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48732</xdr:rowOff>
    </xdr:from>
    <xdr:to>
      <xdr:col>85</xdr:col>
      <xdr:colOff>177800</xdr:colOff>
      <xdr:row>54</xdr:row>
      <xdr:rowOff>150332</xdr:rowOff>
    </xdr:to>
    <xdr:sp macro="" textlink="">
      <xdr:nvSpPr>
        <xdr:cNvPr id="609" name="楕円 608"/>
        <xdr:cNvSpPr/>
      </xdr:nvSpPr>
      <xdr:spPr>
        <a:xfrm>
          <a:off x="16268700" y="93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71609</xdr:rowOff>
    </xdr:from>
    <xdr:ext cx="599010" cy="259045"/>
    <xdr:sp macro="" textlink="">
      <xdr:nvSpPr>
        <xdr:cNvPr id="610" name="教育費該当値テキスト"/>
        <xdr:cNvSpPr txBox="1"/>
      </xdr:nvSpPr>
      <xdr:spPr>
        <a:xfrm>
          <a:off x="16370300" y="915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27929</xdr:rowOff>
    </xdr:from>
    <xdr:to>
      <xdr:col>81</xdr:col>
      <xdr:colOff>101600</xdr:colOff>
      <xdr:row>52</xdr:row>
      <xdr:rowOff>129529</xdr:rowOff>
    </xdr:to>
    <xdr:sp macro="" textlink="">
      <xdr:nvSpPr>
        <xdr:cNvPr id="611" name="楕円 610"/>
        <xdr:cNvSpPr/>
      </xdr:nvSpPr>
      <xdr:spPr>
        <a:xfrm>
          <a:off x="15430500" y="894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146056</xdr:rowOff>
    </xdr:from>
    <xdr:ext cx="599010" cy="259045"/>
    <xdr:sp macro="" textlink="">
      <xdr:nvSpPr>
        <xdr:cNvPr id="612" name="テキスト ボックス 611"/>
        <xdr:cNvSpPr txBox="1"/>
      </xdr:nvSpPr>
      <xdr:spPr>
        <a:xfrm>
          <a:off x="15181795" y="871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61512</xdr:rowOff>
    </xdr:from>
    <xdr:to>
      <xdr:col>76</xdr:col>
      <xdr:colOff>165100</xdr:colOff>
      <xdr:row>56</xdr:row>
      <xdr:rowOff>163112</xdr:rowOff>
    </xdr:to>
    <xdr:sp macro="" textlink="">
      <xdr:nvSpPr>
        <xdr:cNvPr id="613" name="楕円 612"/>
        <xdr:cNvSpPr/>
      </xdr:nvSpPr>
      <xdr:spPr>
        <a:xfrm>
          <a:off x="14541500" y="96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8189</xdr:rowOff>
    </xdr:from>
    <xdr:ext cx="534377" cy="259045"/>
    <xdr:sp macro="" textlink="">
      <xdr:nvSpPr>
        <xdr:cNvPr id="614" name="テキスト ボックス 613"/>
        <xdr:cNvSpPr txBox="1"/>
      </xdr:nvSpPr>
      <xdr:spPr>
        <a:xfrm>
          <a:off x="14325111" y="94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67303</xdr:rowOff>
    </xdr:from>
    <xdr:to>
      <xdr:col>72</xdr:col>
      <xdr:colOff>38100</xdr:colOff>
      <xdr:row>57</xdr:row>
      <xdr:rowOff>168903</xdr:rowOff>
    </xdr:to>
    <xdr:sp macro="" textlink="">
      <xdr:nvSpPr>
        <xdr:cNvPr id="615" name="楕円 614"/>
        <xdr:cNvSpPr/>
      </xdr:nvSpPr>
      <xdr:spPr>
        <a:xfrm>
          <a:off x="13652500" y="98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13980</xdr:rowOff>
    </xdr:from>
    <xdr:ext cx="534377" cy="259045"/>
    <xdr:sp macro="" textlink="">
      <xdr:nvSpPr>
        <xdr:cNvPr id="616" name="テキスト ボックス 615"/>
        <xdr:cNvSpPr txBox="1"/>
      </xdr:nvSpPr>
      <xdr:spPr>
        <a:xfrm>
          <a:off x="13436111" y="96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62361</xdr:rowOff>
    </xdr:from>
    <xdr:to>
      <xdr:col>67</xdr:col>
      <xdr:colOff>101600</xdr:colOff>
      <xdr:row>57</xdr:row>
      <xdr:rowOff>163961</xdr:rowOff>
    </xdr:to>
    <xdr:sp macro="" textlink="">
      <xdr:nvSpPr>
        <xdr:cNvPr id="617" name="楕円 616"/>
        <xdr:cNvSpPr/>
      </xdr:nvSpPr>
      <xdr:spPr>
        <a:xfrm>
          <a:off x="12763500" y="98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9038</xdr:rowOff>
    </xdr:from>
    <xdr:ext cx="534377" cy="259045"/>
    <xdr:sp macro="" textlink="">
      <xdr:nvSpPr>
        <xdr:cNvPr id="618" name="テキスト ボックス 617"/>
        <xdr:cNvSpPr txBox="1"/>
      </xdr:nvSpPr>
      <xdr:spPr>
        <a:xfrm>
          <a:off x="12547111" y="96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133558</xdr:rowOff>
    </xdr:from>
    <xdr:to>
      <xdr:col>85</xdr:col>
      <xdr:colOff>127000</xdr:colOff>
      <xdr:row>78</xdr:row>
      <xdr:rowOff>138612</xdr:rowOff>
    </xdr:to>
    <xdr:cxnSp macro="">
      <xdr:nvCxnSpPr>
        <xdr:cNvPr id="645" name="直線コネクタ 644"/>
        <xdr:cNvCxnSpPr/>
      </xdr:nvCxnSpPr>
      <xdr:spPr>
        <a:xfrm flipV="1">
          <a:off x="15481300" y="13506658"/>
          <a:ext cx="8382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135347</xdr:rowOff>
    </xdr:from>
    <xdr:to>
      <xdr:col>81</xdr:col>
      <xdr:colOff>50800</xdr:colOff>
      <xdr:row>78</xdr:row>
      <xdr:rowOff>138612</xdr:rowOff>
    </xdr:to>
    <xdr:cxnSp macro="">
      <xdr:nvCxnSpPr>
        <xdr:cNvPr id="648" name="直線コネクタ 647"/>
        <xdr:cNvCxnSpPr/>
      </xdr:nvCxnSpPr>
      <xdr:spPr>
        <a:xfrm>
          <a:off x="14592300" y="1350844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135347</xdr:rowOff>
    </xdr:from>
    <xdr:to>
      <xdr:col>76</xdr:col>
      <xdr:colOff>114300</xdr:colOff>
      <xdr:row>78</xdr:row>
      <xdr:rowOff>135679</xdr:rowOff>
    </xdr:to>
    <xdr:cxnSp macro="">
      <xdr:nvCxnSpPr>
        <xdr:cNvPr id="651" name="直線コネクタ 650"/>
        <xdr:cNvCxnSpPr/>
      </xdr:nvCxnSpPr>
      <xdr:spPr>
        <a:xfrm flipV="1">
          <a:off x="13703300" y="13508447"/>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3" name="テキスト ボックス 652"/>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135679</xdr:rowOff>
    </xdr:from>
    <xdr:to>
      <xdr:col>71</xdr:col>
      <xdr:colOff>177800</xdr:colOff>
      <xdr:row>78</xdr:row>
      <xdr:rowOff>138040</xdr:rowOff>
    </xdr:to>
    <xdr:cxnSp macro="">
      <xdr:nvCxnSpPr>
        <xdr:cNvPr id="654" name="直線コネクタ 653"/>
        <xdr:cNvCxnSpPr/>
      </xdr:nvCxnSpPr>
      <xdr:spPr>
        <a:xfrm flipV="1">
          <a:off x="12814300" y="13508779"/>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82758</xdr:rowOff>
    </xdr:from>
    <xdr:to>
      <xdr:col>85</xdr:col>
      <xdr:colOff>177800</xdr:colOff>
      <xdr:row>79</xdr:row>
      <xdr:rowOff>12908</xdr:rowOff>
    </xdr:to>
    <xdr:sp macro="" textlink="">
      <xdr:nvSpPr>
        <xdr:cNvPr id="664" name="楕円 663"/>
        <xdr:cNvSpPr/>
      </xdr:nvSpPr>
      <xdr:spPr>
        <a:xfrm>
          <a:off x="16268700" y="134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469744" cy="259045"/>
    <xdr:sp macro="" textlink="">
      <xdr:nvSpPr>
        <xdr:cNvPr id="665" name="災害復旧費該当値テキスト"/>
        <xdr:cNvSpPr txBox="1"/>
      </xdr:nvSpPr>
      <xdr:spPr>
        <a:xfrm>
          <a:off x="16370300" y="1339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87812</xdr:rowOff>
    </xdr:from>
    <xdr:to>
      <xdr:col>81</xdr:col>
      <xdr:colOff>101600</xdr:colOff>
      <xdr:row>79</xdr:row>
      <xdr:rowOff>17962</xdr:rowOff>
    </xdr:to>
    <xdr:sp macro="" textlink="">
      <xdr:nvSpPr>
        <xdr:cNvPr id="666" name="楕円 665"/>
        <xdr:cNvSpPr/>
      </xdr:nvSpPr>
      <xdr:spPr>
        <a:xfrm>
          <a:off x="15430500" y="134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9089</xdr:rowOff>
    </xdr:from>
    <xdr:ext cx="378565" cy="259045"/>
    <xdr:sp macro="" textlink="">
      <xdr:nvSpPr>
        <xdr:cNvPr id="667" name="テキスト ボックス 666"/>
        <xdr:cNvSpPr txBox="1"/>
      </xdr:nvSpPr>
      <xdr:spPr>
        <a:xfrm>
          <a:off x="15292017" y="1355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84547</xdr:rowOff>
    </xdr:from>
    <xdr:to>
      <xdr:col>76</xdr:col>
      <xdr:colOff>165100</xdr:colOff>
      <xdr:row>79</xdr:row>
      <xdr:rowOff>14697</xdr:rowOff>
    </xdr:to>
    <xdr:sp macro="" textlink="">
      <xdr:nvSpPr>
        <xdr:cNvPr id="668" name="楕円 667"/>
        <xdr:cNvSpPr/>
      </xdr:nvSpPr>
      <xdr:spPr>
        <a:xfrm>
          <a:off x="14541500" y="13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5824</xdr:rowOff>
    </xdr:from>
    <xdr:ext cx="469744" cy="259045"/>
    <xdr:sp macro="" textlink="">
      <xdr:nvSpPr>
        <xdr:cNvPr id="669" name="テキスト ボックス 668"/>
        <xdr:cNvSpPr txBox="1"/>
      </xdr:nvSpPr>
      <xdr:spPr>
        <a:xfrm>
          <a:off x="14357428" y="1355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84879</xdr:rowOff>
    </xdr:from>
    <xdr:to>
      <xdr:col>72</xdr:col>
      <xdr:colOff>38100</xdr:colOff>
      <xdr:row>79</xdr:row>
      <xdr:rowOff>15029</xdr:rowOff>
    </xdr:to>
    <xdr:sp macro="" textlink="">
      <xdr:nvSpPr>
        <xdr:cNvPr id="670" name="楕円 669"/>
        <xdr:cNvSpPr/>
      </xdr:nvSpPr>
      <xdr:spPr>
        <a:xfrm>
          <a:off x="13652500" y="134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6156</xdr:rowOff>
    </xdr:from>
    <xdr:ext cx="469744" cy="259045"/>
    <xdr:sp macro="" textlink="">
      <xdr:nvSpPr>
        <xdr:cNvPr id="671" name="テキスト ボックス 670"/>
        <xdr:cNvSpPr txBox="1"/>
      </xdr:nvSpPr>
      <xdr:spPr>
        <a:xfrm>
          <a:off x="13468428" y="135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87240</xdr:rowOff>
    </xdr:from>
    <xdr:to>
      <xdr:col>67</xdr:col>
      <xdr:colOff>101600</xdr:colOff>
      <xdr:row>79</xdr:row>
      <xdr:rowOff>17390</xdr:rowOff>
    </xdr:to>
    <xdr:sp macro="" textlink="">
      <xdr:nvSpPr>
        <xdr:cNvPr id="672" name="楕円 671"/>
        <xdr:cNvSpPr/>
      </xdr:nvSpPr>
      <xdr:spPr>
        <a:xfrm>
          <a:off x="12763500" y="134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8517</xdr:rowOff>
    </xdr:from>
    <xdr:ext cx="378565" cy="259045"/>
    <xdr:sp macro="" textlink="">
      <xdr:nvSpPr>
        <xdr:cNvPr id="673" name="テキスト ボックス 672"/>
        <xdr:cNvSpPr txBox="1"/>
      </xdr:nvSpPr>
      <xdr:spPr>
        <a:xfrm>
          <a:off x="12625017" y="13553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169715</xdr:rowOff>
    </xdr:from>
    <xdr:to>
      <xdr:col>85</xdr:col>
      <xdr:colOff>127000</xdr:colOff>
      <xdr:row>95</xdr:row>
      <xdr:rowOff>82665</xdr:rowOff>
    </xdr:to>
    <xdr:cxnSp macro="">
      <xdr:nvCxnSpPr>
        <xdr:cNvPr id="702" name="直線コネクタ 701"/>
        <xdr:cNvCxnSpPr/>
      </xdr:nvCxnSpPr>
      <xdr:spPr>
        <a:xfrm flipV="1">
          <a:off x="15481300" y="16114565"/>
          <a:ext cx="838200" cy="25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58144</xdr:rowOff>
    </xdr:from>
    <xdr:to>
      <xdr:col>81</xdr:col>
      <xdr:colOff>50800</xdr:colOff>
      <xdr:row>95</xdr:row>
      <xdr:rowOff>82665</xdr:rowOff>
    </xdr:to>
    <xdr:cxnSp macro="">
      <xdr:nvCxnSpPr>
        <xdr:cNvPr id="705" name="直線コネクタ 704"/>
        <xdr:cNvCxnSpPr/>
      </xdr:nvCxnSpPr>
      <xdr:spPr>
        <a:xfrm>
          <a:off x="14592300" y="16174444"/>
          <a:ext cx="889000" cy="1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69954</xdr:rowOff>
    </xdr:from>
    <xdr:to>
      <xdr:col>76</xdr:col>
      <xdr:colOff>114300</xdr:colOff>
      <xdr:row>94</xdr:row>
      <xdr:rowOff>58144</xdr:rowOff>
    </xdr:to>
    <xdr:cxnSp macro="">
      <xdr:nvCxnSpPr>
        <xdr:cNvPr id="708" name="直線コネクタ 707"/>
        <xdr:cNvCxnSpPr/>
      </xdr:nvCxnSpPr>
      <xdr:spPr>
        <a:xfrm>
          <a:off x="13703300" y="16014804"/>
          <a:ext cx="889000" cy="15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69954</xdr:rowOff>
    </xdr:from>
    <xdr:to>
      <xdr:col>71</xdr:col>
      <xdr:colOff>177800</xdr:colOff>
      <xdr:row>94</xdr:row>
      <xdr:rowOff>155039</xdr:rowOff>
    </xdr:to>
    <xdr:cxnSp macro="">
      <xdr:nvCxnSpPr>
        <xdr:cNvPr id="711" name="直線コネクタ 710"/>
        <xdr:cNvCxnSpPr/>
      </xdr:nvCxnSpPr>
      <xdr:spPr>
        <a:xfrm flipV="1">
          <a:off x="12814300" y="16014804"/>
          <a:ext cx="889000" cy="25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118915</xdr:rowOff>
    </xdr:from>
    <xdr:to>
      <xdr:col>85</xdr:col>
      <xdr:colOff>177800</xdr:colOff>
      <xdr:row>94</xdr:row>
      <xdr:rowOff>49065</xdr:rowOff>
    </xdr:to>
    <xdr:sp macro="" textlink="">
      <xdr:nvSpPr>
        <xdr:cNvPr id="721" name="楕円 720"/>
        <xdr:cNvSpPr/>
      </xdr:nvSpPr>
      <xdr:spPr>
        <a:xfrm>
          <a:off x="16268700" y="1606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141792</xdr:rowOff>
    </xdr:from>
    <xdr:ext cx="599010" cy="259045"/>
    <xdr:sp macro="" textlink="">
      <xdr:nvSpPr>
        <xdr:cNvPr id="722" name="公債費該当値テキスト"/>
        <xdr:cNvSpPr txBox="1"/>
      </xdr:nvSpPr>
      <xdr:spPr>
        <a:xfrm>
          <a:off x="16370300" y="1591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31865</xdr:rowOff>
    </xdr:from>
    <xdr:to>
      <xdr:col>81</xdr:col>
      <xdr:colOff>101600</xdr:colOff>
      <xdr:row>95</xdr:row>
      <xdr:rowOff>133465</xdr:rowOff>
    </xdr:to>
    <xdr:sp macro="" textlink="">
      <xdr:nvSpPr>
        <xdr:cNvPr id="723" name="楕円 722"/>
        <xdr:cNvSpPr/>
      </xdr:nvSpPr>
      <xdr:spPr>
        <a:xfrm>
          <a:off x="15430500" y="163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149992</xdr:rowOff>
    </xdr:from>
    <xdr:ext cx="534377" cy="259045"/>
    <xdr:sp macro="" textlink="">
      <xdr:nvSpPr>
        <xdr:cNvPr id="724" name="テキスト ボックス 723"/>
        <xdr:cNvSpPr txBox="1"/>
      </xdr:nvSpPr>
      <xdr:spPr>
        <a:xfrm>
          <a:off x="15214111" y="160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7344</xdr:rowOff>
    </xdr:from>
    <xdr:to>
      <xdr:col>76</xdr:col>
      <xdr:colOff>165100</xdr:colOff>
      <xdr:row>94</xdr:row>
      <xdr:rowOff>108944</xdr:rowOff>
    </xdr:to>
    <xdr:sp macro="" textlink="">
      <xdr:nvSpPr>
        <xdr:cNvPr id="725" name="楕円 724"/>
        <xdr:cNvSpPr/>
      </xdr:nvSpPr>
      <xdr:spPr>
        <a:xfrm>
          <a:off x="14541500" y="161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125471</xdr:rowOff>
    </xdr:from>
    <xdr:ext cx="599010" cy="259045"/>
    <xdr:sp macro="" textlink="">
      <xdr:nvSpPr>
        <xdr:cNvPr id="726" name="テキスト ボックス 725"/>
        <xdr:cNvSpPr txBox="1"/>
      </xdr:nvSpPr>
      <xdr:spPr>
        <a:xfrm>
          <a:off x="14292795" y="1589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19154</xdr:rowOff>
    </xdr:from>
    <xdr:to>
      <xdr:col>72</xdr:col>
      <xdr:colOff>38100</xdr:colOff>
      <xdr:row>93</xdr:row>
      <xdr:rowOff>120754</xdr:rowOff>
    </xdr:to>
    <xdr:sp macro="" textlink="">
      <xdr:nvSpPr>
        <xdr:cNvPr id="727" name="楕円 726"/>
        <xdr:cNvSpPr/>
      </xdr:nvSpPr>
      <xdr:spPr>
        <a:xfrm>
          <a:off x="13652500" y="159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137281</xdr:rowOff>
    </xdr:from>
    <xdr:ext cx="599010" cy="259045"/>
    <xdr:sp macro="" textlink="">
      <xdr:nvSpPr>
        <xdr:cNvPr id="728" name="テキスト ボックス 727"/>
        <xdr:cNvSpPr txBox="1"/>
      </xdr:nvSpPr>
      <xdr:spPr>
        <a:xfrm>
          <a:off x="13403795" y="1573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104239</xdr:rowOff>
    </xdr:from>
    <xdr:to>
      <xdr:col>67</xdr:col>
      <xdr:colOff>101600</xdr:colOff>
      <xdr:row>95</xdr:row>
      <xdr:rowOff>34389</xdr:rowOff>
    </xdr:to>
    <xdr:sp macro="" textlink="">
      <xdr:nvSpPr>
        <xdr:cNvPr id="729" name="楕円 728"/>
        <xdr:cNvSpPr/>
      </xdr:nvSpPr>
      <xdr:spPr>
        <a:xfrm>
          <a:off x="12763500" y="1622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50916</xdr:rowOff>
    </xdr:from>
    <xdr:ext cx="534377" cy="259045"/>
    <xdr:sp macro="" textlink="">
      <xdr:nvSpPr>
        <xdr:cNvPr id="730" name="テキスト ボックス 729"/>
        <xdr:cNvSpPr txBox="1"/>
      </xdr:nvSpPr>
      <xdr:spPr>
        <a:xfrm>
          <a:off x="12547111" y="1599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目的別歳出のうち大きな割合を占めるのは、総務費、民生費、教育費及び公債費であり、全体の約</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総務費は、ＣＡＴＶ施設整備事業（光化）等の影響により増加している。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民生費は、新型コロナウイルス感染症等の影響で生活保護費が減少しているものの、障がい児通所給付費等の影響で、前年度に比べ</a:t>
          </a:r>
          <a:r>
            <a:rPr kumimoji="1" lang="en-US" altLang="ja-JP" sz="1300">
              <a:latin typeface="ＭＳ Ｐゴシック" panose="020B0600070205080204" pitchFamily="50" charset="-128"/>
              <a:ea typeface="ＭＳ Ｐゴシック" panose="020B0600070205080204" pitchFamily="50" charset="-128"/>
            </a:rPr>
            <a:t>4,864</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教育費については、義務教育学校（小中一貫教育校）創設事業（一部除く。）や安岐中央公民館建設事業等の完了により、前年度に比べ</a:t>
          </a:r>
          <a:r>
            <a:rPr kumimoji="1" lang="en-US" altLang="ja-JP" sz="1300">
              <a:latin typeface="ＭＳ Ｐゴシック" panose="020B0600070205080204" pitchFamily="50" charset="-128"/>
              <a:ea typeface="ＭＳ Ｐゴシック" panose="020B0600070205080204" pitchFamily="50" charset="-128"/>
            </a:rPr>
            <a:t>33,411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公債費については、義務教育学校（小中一貫教育校）創設事業における償還開始及び繰上償還（</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百万円）により、</a:t>
          </a:r>
          <a:r>
            <a:rPr kumimoji="1" lang="en-US" altLang="ja-JP" sz="1300">
              <a:latin typeface="ＭＳ Ｐゴシック" panose="020B0600070205080204" pitchFamily="50" charset="-128"/>
              <a:ea typeface="ＭＳ Ｐゴシック" panose="020B0600070205080204" pitchFamily="50" charset="-128"/>
            </a:rPr>
            <a:t>33,576</a:t>
          </a:r>
          <a:r>
            <a:rPr kumimoji="1" lang="ja-JP" altLang="en-US" sz="1300">
              <a:latin typeface="ＭＳ Ｐゴシック" panose="020B0600070205080204" pitchFamily="50" charset="-128"/>
              <a:ea typeface="ＭＳ Ｐゴシック" panose="020B0600070205080204" pitchFamily="50" charset="-128"/>
            </a:rPr>
            <a:t>円増加し、高い数値となっている。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令和２年度の実質収支は</a:t>
          </a:r>
          <a:r>
            <a:rPr kumimoji="1" lang="en-US" altLang="ja-JP" sz="1400">
              <a:latin typeface="ＭＳ ゴシック" pitchFamily="49" charset="-128"/>
              <a:ea typeface="ＭＳ ゴシック" pitchFamily="49" charset="-128"/>
            </a:rPr>
            <a:t>572,088</a:t>
          </a:r>
          <a:r>
            <a:rPr kumimoji="1" lang="ja-JP" altLang="en-US" sz="1400">
              <a:latin typeface="ＭＳ ゴシック" pitchFamily="49" charset="-128"/>
              <a:ea typeface="ＭＳ ゴシック" pitchFamily="49" charset="-128"/>
            </a:rPr>
            <a:t>千円で令和元年度の</a:t>
          </a:r>
          <a:r>
            <a:rPr kumimoji="1" lang="en-US" altLang="ja-JP" sz="1400">
              <a:latin typeface="ＭＳ ゴシック" pitchFamily="49" charset="-128"/>
              <a:ea typeface="ＭＳ ゴシック" pitchFamily="49" charset="-128"/>
            </a:rPr>
            <a:t>429,552</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142,536</a:t>
          </a:r>
          <a:r>
            <a:rPr kumimoji="1" lang="ja-JP" altLang="en-US" sz="1400">
              <a:latin typeface="ＭＳ ゴシック" pitchFamily="49" charset="-128"/>
              <a:ea typeface="ＭＳ ゴシック" pitchFamily="49" charset="-128"/>
            </a:rPr>
            <a:t>千円増加している。（実質収支比率</a:t>
          </a:r>
          <a:r>
            <a:rPr kumimoji="1" lang="en-US" altLang="ja-JP" sz="1400">
              <a:latin typeface="ＭＳ ゴシック" pitchFamily="49" charset="-128"/>
              <a:ea typeface="ＭＳ ゴシック" pitchFamily="49" charset="-128"/>
            </a:rPr>
            <a:t>4.77%</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財政調整基金残高は、財源不足を補完する取崩しにより</a:t>
          </a:r>
          <a:r>
            <a:rPr kumimoji="1" lang="en-US" altLang="ja-JP" sz="1400">
              <a:latin typeface="ＭＳ ゴシック" pitchFamily="49" charset="-128"/>
              <a:ea typeface="ＭＳ ゴシック" pitchFamily="49" charset="-128"/>
            </a:rPr>
            <a:t>107,962</a:t>
          </a:r>
          <a:r>
            <a:rPr kumimoji="1" lang="ja-JP" altLang="en-US" sz="1400">
              <a:latin typeface="ＭＳ ゴシック" pitchFamily="49" charset="-128"/>
              <a:ea typeface="ＭＳ ゴシック" pitchFamily="49" charset="-128"/>
            </a:rPr>
            <a:t>千円減少し、標準財政規模に対する比率も</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ポイント下降した。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なお、実質単年度収支は、プラス</a:t>
          </a:r>
          <a:r>
            <a:rPr kumimoji="1" lang="en-US" altLang="ja-JP" sz="1400">
              <a:latin typeface="ＭＳ ゴシック" pitchFamily="49" charset="-128"/>
              <a:ea typeface="ＭＳ ゴシック" pitchFamily="49" charset="-128"/>
            </a:rPr>
            <a:t>895,644</a:t>
          </a:r>
          <a:r>
            <a:rPr kumimoji="1" lang="ja-JP" altLang="en-US" sz="1400">
              <a:latin typeface="ＭＳ ゴシック" pitchFamily="49" charset="-128"/>
              <a:ea typeface="ＭＳ ゴシック" pitchFamily="49" charset="-128"/>
            </a:rPr>
            <a:t>千円となっている。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年間においては、いずれの年度でもすべての会計で黒字を計上している。現在のところ財政運営は健全であると判断できる。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今後も財政の健全性を維持するよう努める。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143_&#22269;&#26481;&#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63.7</v>
          </cell>
          <cell r="BX53">
            <v>65.2</v>
          </cell>
          <cell r="CF53">
            <v>66.8</v>
          </cell>
          <cell r="CN53">
            <v>67.7</v>
          </cell>
          <cell r="CV53">
            <v>68.5</v>
          </cell>
        </row>
        <row r="55">
          <cell r="AN55" t="str">
            <v>類似団体内平均値</v>
          </cell>
          <cell r="BP55">
            <v>20.2</v>
          </cell>
          <cell r="BX55">
            <v>19</v>
          </cell>
          <cell r="CF55">
            <v>15.4</v>
          </cell>
          <cell r="CN55">
            <v>14.9</v>
          </cell>
          <cell r="CV55">
            <v>14.5</v>
          </cell>
        </row>
        <row r="57">
          <cell r="BP57">
            <v>53.6</v>
          </cell>
          <cell r="BX57">
            <v>56.1</v>
          </cell>
          <cell r="CF57">
            <v>57.5</v>
          </cell>
          <cell r="CN57">
            <v>58.5</v>
          </cell>
          <cell r="CV57">
            <v>58.9</v>
          </cell>
        </row>
        <row r="72">
          <cell r="BP72" t="str">
            <v>H28</v>
          </cell>
          <cell r="BX72" t="str">
            <v>H29</v>
          </cell>
          <cell r="CF72" t="str">
            <v>H30</v>
          </cell>
          <cell r="CN72" t="str">
            <v>R01</v>
          </cell>
          <cell r="CV72" t="str">
            <v>R02</v>
          </cell>
        </row>
        <row r="73">
          <cell r="AN73" t="str">
            <v>当該団体値</v>
          </cell>
        </row>
        <row r="75">
          <cell r="BP75">
            <v>9.4</v>
          </cell>
          <cell r="BX75">
            <v>9.5</v>
          </cell>
          <cell r="CF75">
            <v>8.5</v>
          </cell>
          <cell r="CN75">
            <v>7.4</v>
          </cell>
          <cell r="CV75">
            <v>5.4</v>
          </cell>
        </row>
        <row r="77">
          <cell r="AN77" t="str">
            <v>類似団体内平均値</v>
          </cell>
          <cell r="BP77">
            <v>20.2</v>
          </cell>
          <cell r="BX77">
            <v>19</v>
          </cell>
          <cell r="CF77">
            <v>15.4</v>
          </cell>
          <cell r="CN77">
            <v>14.9</v>
          </cell>
          <cell r="CV77">
            <v>14.5</v>
          </cell>
        </row>
        <row r="79">
          <cell r="BP79">
            <v>8.6</v>
          </cell>
          <cell r="BX79">
            <v>8.5</v>
          </cell>
          <cell r="CF79">
            <v>8.5</v>
          </cell>
          <cell r="CN79">
            <v>8.5</v>
          </cell>
          <cell r="CV79">
            <v>8.4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4" t="s">
        <v>80</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5" t="s">
        <v>82</v>
      </c>
      <c r="C3" s="406"/>
      <c r="D3" s="406"/>
      <c r="E3" s="407"/>
      <c r="F3" s="407"/>
      <c r="G3" s="407"/>
      <c r="H3" s="407"/>
      <c r="I3" s="407"/>
      <c r="J3" s="407"/>
      <c r="K3" s="407"/>
      <c r="L3" s="407" t="s">
        <v>83</v>
      </c>
      <c r="M3" s="407"/>
      <c r="N3" s="407"/>
      <c r="O3" s="407"/>
      <c r="P3" s="407"/>
      <c r="Q3" s="407"/>
      <c r="R3" s="414"/>
      <c r="S3" s="414"/>
      <c r="T3" s="414"/>
      <c r="U3" s="414"/>
      <c r="V3" s="415"/>
      <c r="W3" s="389" t="s">
        <v>84</v>
      </c>
      <c r="X3" s="390"/>
      <c r="Y3" s="390"/>
      <c r="Z3" s="390"/>
      <c r="AA3" s="390"/>
      <c r="AB3" s="406"/>
      <c r="AC3" s="414" t="s">
        <v>85</v>
      </c>
      <c r="AD3" s="390"/>
      <c r="AE3" s="390"/>
      <c r="AF3" s="390"/>
      <c r="AG3" s="390"/>
      <c r="AH3" s="390"/>
      <c r="AI3" s="390"/>
      <c r="AJ3" s="390"/>
      <c r="AK3" s="390"/>
      <c r="AL3" s="391"/>
      <c r="AM3" s="389" t="s">
        <v>86</v>
      </c>
      <c r="AN3" s="390"/>
      <c r="AO3" s="390"/>
      <c r="AP3" s="390"/>
      <c r="AQ3" s="390"/>
      <c r="AR3" s="390"/>
      <c r="AS3" s="390"/>
      <c r="AT3" s="390"/>
      <c r="AU3" s="390"/>
      <c r="AV3" s="390"/>
      <c r="AW3" s="390"/>
      <c r="AX3" s="391"/>
      <c r="AY3" s="426" t="s">
        <v>1</v>
      </c>
      <c r="AZ3" s="427"/>
      <c r="BA3" s="427"/>
      <c r="BB3" s="427"/>
      <c r="BC3" s="427"/>
      <c r="BD3" s="427"/>
      <c r="BE3" s="427"/>
      <c r="BF3" s="427"/>
      <c r="BG3" s="427"/>
      <c r="BH3" s="427"/>
      <c r="BI3" s="427"/>
      <c r="BJ3" s="427"/>
      <c r="BK3" s="427"/>
      <c r="BL3" s="427"/>
      <c r="BM3" s="428"/>
      <c r="BN3" s="389" t="s">
        <v>87</v>
      </c>
      <c r="BO3" s="390"/>
      <c r="BP3" s="390"/>
      <c r="BQ3" s="390"/>
      <c r="BR3" s="390"/>
      <c r="BS3" s="390"/>
      <c r="BT3" s="390"/>
      <c r="BU3" s="391"/>
      <c r="BV3" s="389" t="s">
        <v>88</v>
      </c>
      <c r="BW3" s="390"/>
      <c r="BX3" s="390"/>
      <c r="BY3" s="390"/>
      <c r="BZ3" s="390"/>
      <c r="CA3" s="390"/>
      <c r="CB3" s="390"/>
      <c r="CC3" s="391"/>
      <c r="CD3" s="426" t="s">
        <v>1</v>
      </c>
      <c r="CE3" s="427"/>
      <c r="CF3" s="427"/>
      <c r="CG3" s="427"/>
      <c r="CH3" s="427"/>
      <c r="CI3" s="427"/>
      <c r="CJ3" s="427"/>
      <c r="CK3" s="427"/>
      <c r="CL3" s="427"/>
      <c r="CM3" s="427"/>
      <c r="CN3" s="427"/>
      <c r="CO3" s="427"/>
      <c r="CP3" s="427"/>
      <c r="CQ3" s="427"/>
      <c r="CR3" s="427"/>
      <c r="CS3" s="428"/>
      <c r="CT3" s="389" t="s">
        <v>89</v>
      </c>
      <c r="CU3" s="390"/>
      <c r="CV3" s="390"/>
      <c r="CW3" s="390"/>
      <c r="CX3" s="390"/>
      <c r="CY3" s="390"/>
      <c r="CZ3" s="390"/>
      <c r="DA3" s="391"/>
      <c r="DB3" s="389" t="s">
        <v>90</v>
      </c>
      <c r="DC3" s="390"/>
      <c r="DD3" s="390"/>
      <c r="DE3" s="390"/>
      <c r="DF3" s="390"/>
      <c r="DG3" s="390"/>
      <c r="DH3" s="390"/>
      <c r="DI3" s="391"/>
      <c r="DJ3" s="186"/>
      <c r="DK3" s="186"/>
      <c r="DL3" s="186"/>
      <c r="DM3" s="186"/>
      <c r="DN3" s="186"/>
      <c r="DO3" s="186"/>
    </row>
    <row r="4" spans="1:119" ht="18.75" customHeight="1" x14ac:dyDescent="0.15">
      <c r="A4" s="187"/>
      <c r="B4" s="408"/>
      <c r="C4" s="409"/>
      <c r="D4" s="409"/>
      <c r="E4" s="410"/>
      <c r="F4" s="410"/>
      <c r="G4" s="410"/>
      <c r="H4" s="410"/>
      <c r="I4" s="410"/>
      <c r="J4" s="410"/>
      <c r="K4" s="410"/>
      <c r="L4" s="410"/>
      <c r="M4" s="410"/>
      <c r="N4" s="410"/>
      <c r="O4" s="410"/>
      <c r="P4" s="410"/>
      <c r="Q4" s="410"/>
      <c r="R4" s="416"/>
      <c r="S4" s="416"/>
      <c r="T4" s="416"/>
      <c r="U4" s="416"/>
      <c r="V4" s="417"/>
      <c r="W4" s="420"/>
      <c r="X4" s="421"/>
      <c r="Y4" s="421"/>
      <c r="Z4" s="421"/>
      <c r="AA4" s="421"/>
      <c r="AB4" s="409"/>
      <c r="AC4" s="416"/>
      <c r="AD4" s="421"/>
      <c r="AE4" s="421"/>
      <c r="AF4" s="421"/>
      <c r="AG4" s="421"/>
      <c r="AH4" s="421"/>
      <c r="AI4" s="421"/>
      <c r="AJ4" s="421"/>
      <c r="AK4" s="421"/>
      <c r="AL4" s="424"/>
      <c r="AM4" s="422"/>
      <c r="AN4" s="423"/>
      <c r="AO4" s="423"/>
      <c r="AP4" s="423"/>
      <c r="AQ4" s="423"/>
      <c r="AR4" s="423"/>
      <c r="AS4" s="423"/>
      <c r="AT4" s="423"/>
      <c r="AU4" s="423"/>
      <c r="AV4" s="423"/>
      <c r="AW4" s="423"/>
      <c r="AX4" s="425"/>
      <c r="AY4" s="392" t="s">
        <v>91</v>
      </c>
      <c r="AZ4" s="393"/>
      <c r="BA4" s="393"/>
      <c r="BB4" s="393"/>
      <c r="BC4" s="393"/>
      <c r="BD4" s="393"/>
      <c r="BE4" s="393"/>
      <c r="BF4" s="393"/>
      <c r="BG4" s="393"/>
      <c r="BH4" s="393"/>
      <c r="BI4" s="393"/>
      <c r="BJ4" s="393"/>
      <c r="BK4" s="393"/>
      <c r="BL4" s="393"/>
      <c r="BM4" s="394"/>
      <c r="BN4" s="395">
        <v>28742765</v>
      </c>
      <c r="BO4" s="396"/>
      <c r="BP4" s="396"/>
      <c r="BQ4" s="396"/>
      <c r="BR4" s="396"/>
      <c r="BS4" s="396"/>
      <c r="BT4" s="396"/>
      <c r="BU4" s="397"/>
      <c r="BV4" s="395">
        <v>23806026</v>
      </c>
      <c r="BW4" s="396"/>
      <c r="BX4" s="396"/>
      <c r="BY4" s="396"/>
      <c r="BZ4" s="396"/>
      <c r="CA4" s="396"/>
      <c r="CB4" s="396"/>
      <c r="CC4" s="397"/>
      <c r="CD4" s="398" t="s">
        <v>92</v>
      </c>
      <c r="CE4" s="399"/>
      <c r="CF4" s="399"/>
      <c r="CG4" s="399"/>
      <c r="CH4" s="399"/>
      <c r="CI4" s="399"/>
      <c r="CJ4" s="399"/>
      <c r="CK4" s="399"/>
      <c r="CL4" s="399"/>
      <c r="CM4" s="399"/>
      <c r="CN4" s="399"/>
      <c r="CO4" s="399"/>
      <c r="CP4" s="399"/>
      <c r="CQ4" s="399"/>
      <c r="CR4" s="399"/>
      <c r="CS4" s="400"/>
      <c r="CT4" s="401">
        <v>4.8</v>
      </c>
      <c r="CU4" s="402"/>
      <c r="CV4" s="402"/>
      <c r="CW4" s="402"/>
      <c r="CX4" s="402"/>
      <c r="CY4" s="402"/>
      <c r="CZ4" s="402"/>
      <c r="DA4" s="403"/>
      <c r="DB4" s="401">
        <v>3.6</v>
      </c>
      <c r="DC4" s="402"/>
      <c r="DD4" s="402"/>
      <c r="DE4" s="402"/>
      <c r="DF4" s="402"/>
      <c r="DG4" s="402"/>
      <c r="DH4" s="402"/>
      <c r="DI4" s="403"/>
      <c r="DJ4" s="186"/>
      <c r="DK4" s="186"/>
      <c r="DL4" s="186"/>
      <c r="DM4" s="186"/>
      <c r="DN4" s="186"/>
      <c r="DO4" s="186"/>
    </row>
    <row r="5" spans="1:119" ht="18.75" customHeight="1" x14ac:dyDescent="0.15">
      <c r="A5" s="187"/>
      <c r="B5" s="411"/>
      <c r="C5" s="412"/>
      <c r="D5" s="412"/>
      <c r="E5" s="413"/>
      <c r="F5" s="413"/>
      <c r="G5" s="413"/>
      <c r="H5" s="413"/>
      <c r="I5" s="413"/>
      <c r="J5" s="413"/>
      <c r="K5" s="413"/>
      <c r="L5" s="413"/>
      <c r="M5" s="413"/>
      <c r="N5" s="413"/>
      <c r="O5" s="413"/>
      <c r="P5" s="413"/>
      <c r="Q5" s="413"/>
      <c r="R5" s="418"/>
      <c r="S5" s="418"/>
      <c r="T5" s="418"/>
      <c r="U5" s="418"/>
      <c r="V5" s="419"/>
      <c r="W5" s="422"/>
      <c r="X5" s="423"/>
      <c r="Y5" s="423"/>
      <c r="Z5" s="423"/>
      <c r="AA5" s="423"/>
      <c r="AB5" s="412"/>
      <c r="AC5" s="418"/>
      <c r="AD5" s="423"/>
      <c r="AE5" s="423"/>
      <c r="AF5" s="423"/>
      <c r="AG5" s="423"/>
      <c r="AH5" s="423"/>
      <c r="AI5" s="423"/>
      <c r="AJ5" s="423"/>
      <c r="AK5" s="423"/>
      <c r="AL5" s="425"/>
      <c r="AM5" s="461" t="s">
        <v>93</v>
      </c>
      <c r="AN5" s="462"/>
      <c r="AO5" s="462"/>
      <c r="AP5" s="462"/>
      <c r="AQ5" s="462"/>
      <c r="AR5" s="462"/>
      <c r="AS5" s="462"/>
      <c r="AT5" s="463"/>
      <c r="AU5" s="464" t="s">
        <v>94</v>
      </c>
      <c r="AV5" s="465"/>
      <c r="AW5" s="465"/>
      <c r="AX5" s="465"/>
      <c r="AY5" s="466" t="s">
        <v>95</v>
      </c>
      <c r="AZ5" s="467"/>
      <c r="BA5" s="467"/>
      <c r="BB5" s="467"/>
      <c r="BC5" s="467"/>
      <c r="BD5" s="467"/>
      <c r="BE5" s="467"/>
      <c r="BF5" s="467"/>
      <c r="BG5" s="467"/>
      <c r="BH5" s="467"/>
      <c r="BI5" s="467"/>
      <c r="BJ5" s="467"/>
      <c r="BK5" s="467"/>
      <c r="BL5" s="467"/>
      <c r="BM5" s="468"/>
      <c r="BN5" s="432">
        <v>27430879</v>
      </c>
      <c r="BO5" s="433"/>
      <c r="BP5" s="433"/>
      <c r="BQ5" s="433"/>
      <c r="BR5" s="433"/>
      <c r="BS5" s="433"/>
      <c r="BT5" s="433"/>
      <c r="BU5" s="434"/>
      <c r="BV5" s="432">
        <v>23237434</v>
      </c>
      <c r="BW5" s="433"/>
      <c r="BX5" s="433"/>
      <c r="BY5" s="433"/>
      <c r="BZ5" s="433"/>
      <c r="CA5" s="433"/>
      <c r="CB5" s="433"/>
      <c r="CC5" s="434"/>
      <c r="CD5" s="435" t="s">
        <v>96</v>
      </c>
      <c r="CE5" s="436"/>
      <c r="CF5" s="436"/>
      <c r="CG5" s="436"/>
      <c r="CH5" s="436"/>
      <c r="CI5" s="436"/>
      <c r="CJ5" s="436"/>
      <c r="CK5" s="436"/>
      <c r="CL5" s="436"/>
      <c r="CM5" s="436"/>
      <c r="CN5" s="436"/>
      <c r="CO5" s="436"/>
      <c r="CP5" s="436"/>
      <c r="CQ5" s="436"/>
      <c r="CR5" s="436"/>
      <c r="CS5" s="437"/>
      <c r="CT5" s="429">
        <v>95.8</v>
      </c>
      <c r="CU5" s="430"/>
      <c r="CV5" s="430"/>
      <c r="CW5" s="430"/>
      <c r="CX5" s="430"/>
      <c r="CY5" s="430"/>
      <c r="CZ5" s="430"/>
      <c r="DA5" s="431"/>
      <c r="DB5" s="429">
        <v>97.6</v>
      </c>
      <c r="DC5" s="430"/>
      <c r="DD5" s="430"/>
      <c r="DE5" s="430"/>
      <c r="DF5" s="430"/>
      <c r="DG5" s="430"/>
      <c r="DH5" s="430"/>
      <c r="DI5" s="431"/>
      <c r="DJ5" s="186"/>
      <c r="DK5" s="186"/>
      <c r="DL5" s="186"/>
      <c r="DM5" s="186"/>
      <c r="DN5" s="186"/>
      <c r="DO5" s="186"/>
    </row>
    <row r="6" spans="1:119" ht="18.75" customHeight="1" x14ac:dyDescent="0.15">
      <c r="A6" s="187"/>
      <c r="B6" s="438" t="s">
        <v>97</v>
      </c>
      <c r="C6" s="439"/>
      <c r="D6" s="439"/>
      <c r="E6" s="440"/>
      <c r="F6" s="440"/>
      <c r="G6" s="440"/>
      <c r="H6" s="440"/>
      <c r="I6" s="440"/>
      <c r="J6" s="440"/>
      <c r="K6" s="440"/>
      <c r="L6" s="440" t="s">
        <v>98</v>
      </c>
      <c r="M6" s="440"/>
      <c r="N6" s="440"/>
      <c r="O6" s="440"/>
      <c r="P6" s="440"/>
      <c r="Q6" s="440"/>
      <c r="R6" s="444"/>
      <c r="S6" s="444"/>
      <c r="T6" s="444"/>
      <c r="U6" s="444"/>
      <c r="V6" s="445"/>
      <c r="W6" s="448" t="s">
        <v>99</v>
      </c>
      <c r="X6" s="449"/>
      <c r="Y6" s="449"/>
      <c r="Z6" s="449"/>
      <c r="AA6" s="449"/>
      <c r="AB6" s="439"/>
      <c r="AC6" s="452" t="s">
        <v>100</v>
      </c>
      <c r="AD6" s="453"/>
      <c r="AE6" s="453"/>
      <c r="AF6" s="453"/>
      <c r="AG6" s="453"/>
      <c r="AH6" s="453"/>
      <c r="AI6" s="453"/>
      <c r="AJ6" s="453"/>
      <c r="AK6" s="453"/>
      <c r="AL6" s="454"/>
      <c r="AM6" s="461" t="s">
        <v>101</v>
      </c>
      <c r="AN6" s="462"/>
      <c r="AO6" s="462"/>
      <c r="AP6" s="462"/>
      <c r="AQ6" s="462"/>
      <c r="AR6" s="462"/>
      <c r="AS6" s="462"/>
      <c r="AT6" s="463"/>
      <c r="AU6" s="464" t="s">
        <v>102</v>
      </c>
      <c r="AV6" s="465"/>
      <c r="AW6" s="465"/>
      <c r="AX6" s="465"/>
      <c r="AY6" s="466" t="s">
        <v>103</v>
      </c>
      <c r="AZ6" s="467"/>
      <c r="BA6" s="467"/>
      <c r="BB6" s="467"/>
      <c r="BC6" s="467"/>
      <c r="BD6" s="467"/>
      <c r="BE6" s="467"/>
      <c r="BF6" s="467"/>
      <c r="BG6" s="467"/>
      <c r="BH6" s="467"/>
      <c r="BI6" s="467"/>
      <c r="BJ6" s="467"/>
      <c r="BK6" s="467"/>
      <c r="BL6" s="467"/>
      <c r="BM6" s="468"/>
      <c r="BN6" s="432">
        <v>1311886</v>
      </c>
      <c r="BO6" s="433"/>
      <c r="BP6" s="433"/>
      <c r="BQ6" s="433"/>
      <c r="BR6" s="433"/>
      <c r="BS6" s="433"/>
      <c r="BT6" s="433"/>
      <c r="BU6" s="434"/>
      <c r="BV6" s="432">
        <v>568592</v>
      </c>
      <c r="BW6" s="433"/>
      <c r="BX6" s="433"/>
      <c r="BY6" s="433"/>
      <c r="BZ6" s="433"/>
      <c r="CA6" s="433"/>
      <c r="CB6" s="433"/>
      <c r="CC6" s="434"/>
      <c r="CD6" s="435" t="s">
        <v>104</v>
      </c>
      <c r="CE6" s="436"/>
      <c r="CF6" s="436"/>
      <c r="CG6" s="436"/>
      <c r="CH6" s="436"/>
      <c r="CI6" s="436"/>
      <c r="CJ6" s="436"/>
      <c r="CK6" s="436"/>
      <c r="CL6" s="436"/>
      <c r="CM6" s="436"/>
      <c r="CN6" s="436"/>
      <c r="CO6" s="436"/>
      <c r="CP6" s="436"/>
      <c r="CQ6" s="436"/>
      <c r="CR6" s="436"/>
      <c r="CS6" s="437"/>
      <c r="CT6" s="469">
        <v>98.7</v>
      </c>
      <c r="CU6" s="470"/>
      <c r="CV6" s="470"/>
      <c r="CW6" s="470"/>
      <c r="CX6" s="470"/>
      <c r="CY6" s="470"/>
      <c r="CZ6" s="470"/>
      <c r="DA6" s="471"/>
      <c r="DB6" s="469">
        <v>100.8</v>
      </c>
      <c r="DC6" s="470"/>
      <c r="DD6" s="470"/>
      <c r="DE6" s="470"/>
      <c r="DF6" s="470"/>
      <c r="DG6" s="470"/>
      <c r="DH6" s="470"/>
      <c r="DI6" s="471"/>
      <c r="DJ6" s="186"/>
      <c r="DK6" s="186"/>
      <c r="DL6" s="186"/>
      <c r="DM6" s="186"/>
      <c r="DN6" s="186"/>
      <c r="DO6" s="186"/>
    </row>
    <row r="7" spans="1:119" ht="18.75" customHeight="1" x14ac:dyDescent="0.15">
      <c r="A7" s="187"/>
      <c r="B7" s="408"/>
      <c r="C7" s="409"/>
      <c r="D7" s="409"/>
      <c r="E7" s="410"/>
      <c r="F7" s="410"/>
      <c r="G7" s="410"/>
      <c r="H7" s="410"/>
      <c r="I7" s="410"/>
      <c r="J7" s="410"/>
      <c r="K7" s="410"/>
      <c r="L7" s="410"/>
      <c r="M7" s="410"/>
      <c r="N7" s="410"/>
      <c r="O7" s="410"/>
      <c r="P7" s="410"/>
      <c r="Q7" s="410"/>
      <c r="R7" s="416"/>
      <c r="S7" s="416"/>
      <c r="T7" s="416"/>
      <c r="U7" s="416"/>
      <c r="V7" s="417"/>
      <c r="W7" s="420"/>
      <c r="X7" s="421"/>
      <c r="Y7" s="421"/>
      <c r="Z7" s="421"/>
      <c r="AA7" s="421"/>
      <c r="AB7" s="409"/>
      <c r="AC7" s="455"/>
      <c r="AD7" s="456"/>
      <c r="AE7" s="456"/>
      <c r="AF7" s="456"/>
      <c r="AG7" s="456"/>
      <c r="AH7" s="456"/>
      <c r="AI7" s="456"/>
      <c r="AJ7" s="456"/>
      <c r="AK7" s="456"/>
      <c r="AL7" s="457"/>
      <c r="AM7" s="461" t="s">
        <v>105</v>
      </c>
      <c r="AN7" s="462"/>
      <c r="AO7" s="462"/>
      <c r="AP7" s="462"/>
      <c r="AQ7" s="462"/>
      <c r="AR7" s="462"/>
      <c r="AS7" s="462"/>
      <c r="AT7" s="463"/>
      <c r="AU7" s="464" t="s">
        <v>102</v>
      </c>
      <c r="AV7" s="465"/>
      <c r="AW7" s="465"/>
      <c r="AX7" s="465"/>
      <c r="AY7" s="466" t="s">
        <v>106</v>
      </c>
      <c r="AZ7" s="467"/>
      <c r="BA7" s="467"/>
      <c r="BB7" s="467"/>
      <c r="BC7" s="467"/>
      <c r="BD7" s="467"/>
      <c r="BE7" s="467"/>
      <c r="BF7" s="467"/>
      <c r="BG7" s="467"/>
      <c r="BH7" s="467"/>
      <c r="BI7" s="467"/>
      <c r="BJ7" s="467"/>
      <c r="BK7" s="467"/>
      <c r="BL7" s="467"/>
      <c r="BM7" s="468"/>
      <c r="BN7" s="432">
        <v>739798</v>
      </c>
      <c r="BO7" s="433"/>
      <c r="BP7" s="433"/>
      <c r="BQ7" s="433"/>
      <c r="BR7" s="433"/>
      <c r="BS7" s="433"/>
      <c r="BT7" s="433"/>
      <c r="BU7" s="434"/>
      <c r="BV7" s="432">
        <v>139040</v>
      </c>
      <c r="BW7" s="433"/>
      <c r="BX7" s="433"/>
      <c r="BY7" s="433"/>
      <c r="BZ7" s="433"/>
      <c r="CA7" s="433"/>
      <c r="CB7" s="433"/>
      <c r="CC7" s="434"/>
      <c r="CD7" s="435" t="s">
        <v>107</v>
      </c>
      <c r="CE7" s="436"/>
      <c r="CF7" s="436"/>
      <c r="CG7" s="436"/>
      <c r="CH7" s="436"/>
      <c r="CI7" s="436"/>
      <c r="CJ7" s="436"/>
      <c r="CK7" s="436"/>
      <c r="CL7" s="436"/>
      <c r="CM7" s="436"/>
      <c r="CN7" s="436"/>
      <c r="CO7" s="436"/>
      <c r="CP7" s="436"/>
      <c r="CQ7" s="436"/>
      <c r="CR7" s="436"/>
      <c r="CS7" s="437"/>
      <c r="CT7" s="432">
        <v>11988859</v>
      </c>
      <c r="CU7" s="433"/>
      <c r="CV7" s="433"/>
      <c r="CW7" s="433"/>
      <c r="CX7" s="433"/>
      <c r="CY7" s="433"/>
      <c r="CZ7" s="433"/>
      <c r="DA7" s="434"/>
      <c r="DB7" s="432">
        <v>11788810</v>
      </c>
      <c r="DC7" s="433"/>
      <c r="DD7" s="433"/>
      <c r="DE7" s="433"/>
      <c r="DF7" s="433"/>
      <c r="DG7" s="433"/>
      <c r="DH7" s="433"/>
      <c r="DI7" s="434"/>
      <c r="DJ7" s="186"/>
      <c r="DK7" s="186"/>
      <c r="DL7" s="186"/>
      <c r="DM7" s="186"/>
      <c r="DN7" s="186"/>
      <c r="DO7" s="186"/>
    </row>
    <row r="8" spans="1:119" ht="18.75" customHeight="1" thickBot="1" x14ac:dyDescent="0.2">
      <c r="A8" s="187"/>
      <c r="B8" s="441"/>
      <c r="C8" s="442"/>
      <c r="D8" s="442"/>
      <c r="E8" s="443"/>
      <c r="F8" s="443"/>
      <c r="G8" s="443"/>
      <c r="H8" s="443"/>
      <c r="I8" s="443"/>
      <c r="J8" s="443"/>
      <c r="K8" s="443"/>
      <c r="L8" s="443"/>
      <c r="M8" s="443"/>
      <c r="N8" s="443"/>
      <c r="O8" s="443"/>
      <c r="P8" s="443"/>
      <c r="Q8" s="443"/>
      <c r="R8" s="446"/>
      <c r="S8" s="446"/>
      <c r="T8" s="446"/>
      <c r="U8" s="446"/>
      <c r="V8" s="447"/>
      <c r="W8" s="450"/>
      <c r="X8" s="451"/>
      <c r="Y8" s="451"/>
      <c r="Z8" s="451"/>
      <c r="AA8" s="451"/>
      <c r="AB8" s="442"/>
      <c r="AC8" s="458"/>
      <c r="AD8" s="459"/>
      <c r="AE8" s="459"/>
      <c r="AF8" s="459"/>
      <c r="AG8" s="459"/>
      <c r="AH8" s="459"/>
      <c r="AI8" s="459"/>
      <c r="AJ8" s="459"/>
      <c r="AK8" s="459"/>
      <c r="AL8" s="460"/>
      <c r="AM8" s="461" t="s">
        <v>108</v>
      </c>
      <c r="AN8" s="462"/>
      <c r="AO8" s="462"/>
      <c r="AP8" s="462"/>
      <c r="AQ8" s="462"/>
      <c r="AR8" s="462"/>
      <c r="AS8" s="462"/>
      <c r="AT8" s="463"/>
      <c r="AU8" s="464" t="s">
        <v>109</v>
      </c>
      <c r="AV8" s="465"/>
      <c r="AW8" s="465"/>
      <c r="AX8" s="465"/>
      <c r="AY8" s="466" t="s">
        <v>110</v>
      </c>
      <c r="AZ8" s="467"/>
      <c r="BA8" s="467"/>
      <c r="BB8" s="467"/>
      <c r="BC8" s="467"/>
      <c r="BD8" s="467"/>
      <c r="BE8" s="467"/>
      <c r="BF8" s="467"/>
      <c r="BG8" s="467"/>
      <c r="BH8" s="467"/>
      <c r="BI8" s="467"/>
      <c r="BJ8" s="467"/>
      <c r="BK8" s="467"/>
      <c r="BL8" s="467"/>
      <c r="BM8" s="468"/>
      <c r="BN8" s="432">
        <v>572088</v>
      </c>
      <c r="BO8" s="433"/>
      <c r="BP8" s="433"/>
      <c r="BQ8" s="433"/>
      <c r="BR8" s="433"/>
      <c r="BS8" s="433"/>
      <c r="BT8" s="433"/>
      <c r="BU8" s="434"/>
      <c r="BV8" s="432">
        <v>429552</v>
      </c>
      <c r="BW8" s="433"/>
      <c r="BX8" s="433"/>
      <c r="BY8" s="433"/>
      <c r="BZ8" s="433"/>
      <c r="CA8" s="433"/>
      <c r="CB8" s="433"/>
      <c r="CC8" s="434"/>
      <c r="CD8" s="435" t="s">
        <v>111</v>
      </c>
      <c r="CE8" s="436"/>
      <c r="CF8" s="436"/>
      <c r="CG8" s="436"/>
      <c r="CH8" s="436"/>
      <c r="CI8" s="436"/>
      <c r="CJ8" s="436"/>
      <c r="CK8" s="436"/>
      <c r="CL8" s="436"/>
      <c r="CM8" s="436"/>
      <c r="CN8" s="436"/>
      <c r="CO8" s="436"/>
      <c r="CP8" s="436"/>
      <c r="CQ8" s="436"/>
      <c r="CR8" s="436"/>
      <c r="CS8" s="437"/>
      <c r="CT8" s="472">
        <v>0.31</v>
      </c>
      <c r="CU8" s="473"/>
      <c r="CV8" s="473"/>
      <c r="CW8" s="473"/>
      <c r="CX8" s="473"/>
      <c r="CY8" s="473"/>
      <c r="CZ8" s="473"/>
      <c r="DA8" s="474"/>
      <c r="DB8" s="472">
        <v>0.31</v>
      </c>
      <c r="DC8" s="473"/>
      <c r="DD8" s="473"/>
      <c r="DE8" s="473"/>
      <c r="DF8" s="473"/>
      <c r="DG8" s="473"/>
      <c r="DH8" s="473"/>
      <c r="DI8" s="474"/>
      <c r="DJ8" s="186"/>
      <c r="DK8" s="186"/>
      <c r="DL8" s="186"/>
      <c r="DM8" s="186"/>
      <c r="DN8" s="186"/>
      <c r="DO8" s="186"/>
    </row>
    <row r="9" spans="1:119" ht="18.75" customHeight="1" thickBot="1" x14ac:dyDescent="0.2">
      <c r="A9" s="187"/>
      <c r="B9" s="426" t="s">
        <v>112</v>
      </c>
      <c r="C9" s="427"/>
      <c r="D9" s="427"/>
      <c r="E9" s="427"/>
      <c r="F9" s="427"/>
      <c r="G9" s="427"/>
      <c r="H9" s="427"/>
      <c r="I9" s="427"/>
      <c r="J9" s="427"/>
      <c r="K9" s="475"/>
      <c r="L9" s="476" t="s">
        <v>113</v>
      </c>
      <c r="M9" s="477"/>
      <c r="N9" s="477"/>
      <c r="O9" s="477"/>
      <c r="P9" s="477"/>
      <c r="Q9" s="478"/>
      <c r="R9" s="479">
        <v>26232</v>
      </c>
      <c r="S9" s="480"/>
      <c r="T9" s="480"/>
      <c r="U9" s="480"/>
      <c r="V9" s="481"/>
      <c r="W9" s="389" t="s">
        <v>114</v>
      </c>
      <c r="X9" s="390"/>
      <c r="Y9" s="390"/>
      <c r="Z9" s="390"/>
      <c r="AA9" s="390"/>
      <c r="AB9" s="390"/>
      <c r="AC9" s="390"/>
      <c r="AD9" s="390"/>
      <c r="AE9" s="390"/>
      <c r="AF9" s="390"/>
      <c r="AG9" s="390"/>
      <c r="AH9" s="390"/>
      <c r="AI9" s="390"/>
      <c r="AJ9" s="390"/>
      <c r="AK9" s="390"/>
      <c r="AL9" s="391"/>
      <c r="AM9" s="461" t="s">
        <v>115</v>
      </c>
      <c r="AN9" s="462"/>
      <c r="AO9" s="462"/>
      <c r="AP9" s="462"/>
      <c r="AQ9" s="462"/>
      <c r="AR9" s="462"/>
      <c r="AS9" s="462"/>
      <c r="AT9" s="463"/>
      <c r="AU9" s="464" t="s">
        <v>102</v>
      </c>
      <c r="AV9" s="465"/>
      <c r="AW9" s="465"/>
      <c r="AX9" s="465"/>
      <c r="AY9" s="466" t="s">
        <v>116</v>
      </c>
      <c r="AZ9" s="467"/>
      <c r="BA9" s="467"/>
      <c r="BB9" s="467"/>
      <c r="BC9" s="467"/>
      <c r="BD9" s="467"/>
      <c r="BE9" s="467"/>
      <c r="BF9" s="467"/>
      <c r="BG9" s="467"/>
      <c r="BH9" s="467"/>
      <c r="BI9" s="467"/>
      <c r="BJ9" s="467"/>
      <c r="BK9" s="467"/>
      <c r="BL9" s="467"/>
      <c r="BM9" s="468"/>
      <c r="BN9" s="432">
        <v>142536</v>
      </c>
      <c r="BO9" s="433"/>
      <c r="BP9" s="433"/>
      <c r="BQ9" s="433"/>
      <c r="BR9" s="433"/>
      <c r="BS9" s="433"/>
      <c r="BT9" s="433"/>
      <c r="BU9" s="434"/>
      <c r="BV9" s="432">
        <v>13625</v>
      </c>
      <c r="BW9" s="433"/>
      <c r="BX9" s="433"/>
      <c r="BY9" s="433"/>
      <c r="BZ9" s="433"/>
      <c r="CA9" s="433"/>
      <c r="CB9" s="433"/>
      <c r="CC9" s="434"/>
      <c r="CD9" s="435" t="s">
        <v>117</v>
      </c>
      <c r="CE9" s="436"/>
      <c r="CF9" s="436"/>
      <c r="CG9" s="436"/>
      <c r="CH9" s="436"/>
      <c r="CI9" s="436"/>
      <c r="CJ9" s="436"/>
      <c r="CK9" s="436"/>
      <c r="CL9" s="436"/>
      <c r="CM9" s="436"/>
      <c r="CN9" s="436"/>
      <c r="CO9" s="436"/>
      <c r="CP9" s="436"/>
      <c r="CQ9" s="436"/>
      <c r="CR9" s="436"/>
      <c r="CS9" s="437"/>
      <c r="CT9" s="429">
        <v>19.8</v>
      </c>
      <c r="CU9" s="430"/>
      <c r="CV9" s="430"/>
      <c r="CW9" s="430"/>
      <c r="CX9" s="430"/>
      <c r="CY9" s="430"/>
      <c r="CZ9" s="430"/>
      <c r="DA9" s="431"/>
      <c r="DB9" s="429">
        <v>16.2</v>
      </c>
      <c r="DC9" s="430"/>
      <c r="DD9" s="430"/>
      <c r="DE9" s="430"/>
      <c r="DF9" s="430"/>
      <c r="DG9" s="430"/>
      <c r="DH9" s="430"/>
      <c r="DI9" s="431"/>
      <c r="DJ9" s="186"/>
      <c r="DK9" s="186"/>
      <c r="DL9" s="186"/>
      <c r="DM9" s="186"/>
      <c r="DN9" s="186"/>
      <c r="DO9" s="186"/>
    </row>
    <row r="10" spans="1:119" ht="18.75" customHeight="1" thickBot="1" x14ac:dyDescent="0.2">
      <c r="A10" s="187"/>
      <c r="B10" s="426"/>
      <c r="C10" s="427"/>
      <c r="D10" s="427"/>
      <c r="E10" s="427"/>
      <c r="F10" s="427"/>
      <c r="G10" s="427"/>
      <c r="H10" s="427"/>
      <c r="I10" s="427"/>
      <c r="J10" s="427"/>
      <c r="K10" s="475"/>
      <c r="L10" s="482" t="s">
        <v>118</v>
      </c>
      <c r="M10" s="462"/>
      <c r="N10" s="462"/>
      <c r="O10" s="462"/>
      <c r="P10" s="462"/>
      <c r="Q10" s="463"/>
      <c r="R10" s="483">
        <v>28647</v>
      </c>
      <c r="S10" s="484"/>
      <c r="T10" s="484"/>
      <c r="U10" s="484"/>
      <c r="V10" s="485"/>
      <c r="W10" s="420"/>
      <c r="X10" s="421"/>
      <c r="Y10" s="421"/>
      <c r="Z10" s="421"/>
      <c r="AA10" s="421"/>
      <c r="AB10" s="421"/>
      <c r="AC10" s="421"/>
      <c r="AD10" s="421"/>
      <c r="AE10" s="421"/>
      <c r="AF10" s="421"/>
      <c r="AG10" s="421"/>
      <c r="AH10" s="421"/>
      <c r="AI10" s="421"/>
      <c r="AJ10" s="421"/>
      <c r="AK10" s="421"/>
      <c r="AL10" s="424"/>
      <c r="AM10" s="461" t="s">
        <v>119</v>
      </c>
      <c r="AN10" s="462"/>
      <c r="AO10" s="462"/>
      <c r="AP10" s="462"/>
      <c r="AQ10" s="462"/>
      <c r="AR10" s="462"/>
      <c r="AS10" s="462"/>
      <c r="AT10" s="463"/>
      <c r="AU10" s="464" t="s">
        <v>120</v>
      </c>
      <c r="AV10" s="465"/>
      <c r="AW10" s="465"/>
      <c r="AX10" s="465"/>
      <c r="AY10" s="466" t="s">
        <v>121</v>
      </c>
      <c r="AZ10" s="467"/>
      <c r="BA10" s="467"/>
      <c r="BB10" s="467"/>
      <c r="BC10" s="467"/>
      <c r="BD10" s="467"/>
      <c r="BE10" s="467"/>
      <c r="BF10" s="467"/>
      <c r="BG10" s="467"/>
      <c r="BH10" s="467"/>
      <c r="BI10" s="467"/>
      <c r="BJ10" s="467"/>
      <c r="BK10" s="467"/>
      <c r="BL10" s="467"/>
      <c r="BM10" s="468"/>
      <c r="BN10" s="432">
        <v>243219</v>
      </c>
      <c r="BO10" s="433"/>
      <c r="BP10" s="433"/>
      <c r="BQ10" s="433"/>
      <c r="BR10" s="433"/>
      <c r="BS10" s="433"/>
      <c r="BT10" s="433"/>
      <c r="BU10" s="434"/>
      <c r="BV10" s="432">
        <v>233091</v>
      </c>
      <c r="BW10" s="433"/>
      <c r="BX10" s="433"/>
      <c r="BY10" s="433"/>
      <c r="BZ10" s="433"/>
      <c r="CA10" s="433"/>
      <c r="CB10" s="433"/>
      <c r="CC10" s="43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6"/>
      <c r="C11" s="427"/>
      <c r="D11" s="427"/>
      <c r="E11" s="427"/>
      <c r="F11" s="427"/>
      <c r="G11" s="427"/>
      <c r="H11" s="427"/>
      <c r="I11" s="427"/>
      <c r="J11" s="427"/>
      <c r="K11" s="475"/>
      <c r="L11" s="486" t="s">
        <v>123</v>
      </c>
      <c r="M11" s="487"/>
      <c r="N11" s="487"/>
      <c r="O11" s="487"/>
      <c r="P11" s="487"/>
      <c r="Q11" s="488"/>
      <c r="R11" s="489" t="s">
        <v>124</v>
      </c>
      <c r="S11" s="490"/>
      <c r="T11" s="490"/>
      <c r="U11" s="490"/>
      <c r="V11" s="491"/>
      <c r="W11" s="420"/>
      <c r="X11" s="421"/>
      <c r="Y11" s="421"/>
      <c r="Z11" s="421"/>
      <c r="AA11" s="421"/>
      <c r="AB11" s="421"/>
      <c r="AC11" s="421"/>
      <c r="AD11" s="421"/>
      <c r="AE11" s="421"/>
      <c r="AF11" s="421"/>
      <c r="AG11" s="421"/>
      <c r="AH11" s="421"/>
      <c r="AI11" s="421"/>
      <c r="AJ11" s="421"/>
      <c r="AK11" s="421"/>
      <c r="AL11" s="424"/>
      <c r="AM11" s="461" t="s">
        <v>125</v>
      </c>
      <c r="AN11" s="462"/>
      <c r="AO11" s="462"/>
      <c r="AP11" s="462"/>
      <c r="AQ11" s="462"/>
      <c r="AR11" s="462"/>
      <c r="AS11" s="462"/>
      <c r="AT11" s="463"/>
      <c r="AU11" s="464" t="s">
        <v>126</v>
      </c>
      <c r="AV11" s="465"/>
      <c r="AW11" s="465"/>
      <c r="AX11" s="465"/>
      <c r="AY11" s="466" t="s">
        <v>127</v>
      </c>
      <c r="AZ11" s="467"/>
      <c r="BA11" s="467"/>
      <c r="BB11" s="467"/>
      <c r="BC11" s="467"/>
      <c r="BD11" s="467"/>
      <c r="BE11" s="467"/>
      <c r="BF11" s="467"/>
      <c r="BG11" s="467"/>
      <c r="BH11" s="467"/>
      <c r="BI11" s="467"/>
      <c r="BJ11" s="467"/>
      <c r="BK11" s="467"/>
      <c r="BL11" s="467"/>
      <c r="BM11" s="468"/>
      <c r="BN11" s="432">
        <v>861070</v>
      </c>
      <c r="BO11" s="433"/>
      <c r="BP11" s="433"/>
      <c r="BQ11" s="433"/>
      <c r="BR11" s="433"/>
      <c r="BS11" s="433"/>
      <c r="BT11" s="433"/>
      <c r="BU11" s="434"/>
      <c r="BV11" s="432">
        <v>0</v>
      </c>
      <c r="BW11" s="433"/>
      <c r="BX11" s="433"/>
      <c r="BY11" s="433"/>
      <c r="BZ11" s="433"/>
      <c r="CA11" s="433"/>
      <c r="CB11" s="433"/>
      <c r="CC11" s="434"/>
      <c r="CD11" s="435" t="s">
        <v>128</v>
      </c>
      <c r="CE11" s="436"/>
      <c r="CF11" s="436"/>
      <c r="CG11" s="436"/>
      <c r="CH11" s="436"/>
      <c r="CI11" s="436"/>
      <c r="CJ11" s="436"/>
      <c r="CK11" s="436"/>
      <c r="CL11" s="436"/>
      <c r="CM11" s="436"/>
      <c r="CN11" s="436"/>
      <c r="CO11" s="436"/>
      <c r="CP11" s="436"/>
      <c r="CQ11" s="436"/>
      <c r="CR11" s="436"/>
      <c r="CS11" s="437"/>
      <c r="CT11" s="472" t="s">
        <v>129</v>
      </c>
      <c r="CU11" s="473"/>
      <c r="CV11" s="473"/>
      <c r="CW11" s="473"/>
      <c r="CX11" s="473"/>
      <c r="CY11" s="473"/>
      <c r="CZ11" s="473"/>
      <c r="DA11" s="474"/>
      <c r="DB11" s="472" t="s">
        <v>130</v>
      </c>
      <c r="DC11" s="473"/>
      <c r="DD11" s="473"/>
      <c r="DE11" s="473"/>
      <c r="DF11" s="473"/>
      <c r="DG11" s="473"/>
      <c r="DH11" s="473"/>
      <c r="DI11" s="474"/>
      <c r="DJ11" s="186"/>
      <c r="DK11" s="186"/>
      <c r="DL11" s="186"/>
      <c r="DM11" s="186"/>
      <c r="DN11" s="186"/>
      <c r="DO11" s="186"/>
    </row>
    <row r="12" spans="1:119" ht="18.75" customHeight="1" x14ac:dyDescent="0.15">
      <c r="A12" s="187"/>
      <c r="B12" s="492" t="s">
        <v>131</v>
      </c>
      <c r="C12" s="493"/>
      <c r="D12" s="493"/>
      <c r="E12" s="493"/>
      <c r="F12" s="493"/>
      <c r="G12" s="493"/>
      <c r="H12" s="493"/>
      <c r="I12" s="493"/>
      <c r="J12" s="493"/>
      <c r="K12" s="494"/>
      <c r="L12" s="501" t="s">
        <v>132</v>
      </c>
      <c r="M12" s="502"/>
      <c r="N12" s="502"/>
      <c r="O12" s="502"/>
      <c r="P12" s="502"/>
      <c r="Q12" s="503"/>
      <c r="R12" s="504">
        <v>27163</v>
      </c>
      <c r="S12" s="505"/>
      <c r="T12" s="505"/>
      <c r="U12" s="505"/>
      <c r="V12" s="506"/>
      <c r="W12" s="507" t="s">
        <v>1</v>
      </c>
      <c r="X12" s="465"/>
      <c r="Y12" s="465"/>
      <c r="Z12" s="465"/>
      <c r="AA12" s="465"/>
      <c r="AB12" s="508"/>
      <c r="AC12" s="509" t="s">
        <v>133</v>
      </c>
      <c r="AD12" s="510"/>
      <c r="AE12" s="510"/>
      <c r="AF12" s="510"/>
      <c r="AG12" s="511"/>
      <c r="AH12" s="509" t="s">
        <v>134</v>
      </c>
      <c r="AI12" s="510"/>
      <c r="AJ12" s="510"/>
      <c r="AK12" s="510"/>
      <c r="AL12" s="512"/>
      <c r="AM12" s="461" t="s">
        <v>135</v>
      </c>
      <c r="AN12" s="462"/>
      <c r="AO12" s="462"/>
      <c r="AP12" s="462"/>
      <c r="AQ12" s="462"/>
      <c r="AR12" s="462"/>
      <c r="AS12" s="462"/>
      <c r="AT12" s="463"/>
      <c r="AU12" s="464" t="s">
        <v>136</v>
      </c>
      <c r="AV12" s="465"/>
      <c r="AW12" s="465"/>
      <c r="AX12" s="465"/>
      <c r="AY12" s="466" t="s">
        <v>137</v>
      </c>
      <c r="AZ12" s="467"/>
      <c r="BA12" s="467"/>
      <c r="BB12" s="467"/>
      <c r="BC12" s="467"/>
      <c r="BD12" s="467"/>
      <c r="BE12" s="467"/>
      <c r="BF12" s="467"/>
      <c r="BG12" s="467"/>
      <c r="BH12" s="467"/>
      <c r="BI12" s="467"/>
      <c r="BJ12" s="467"/>
      <c r="BK12" s="467"/>
      <c r="BL12" s="467"/>
      <c r="BM12" s="468"/>
      <c r="BN12" s="432">
        <v>351181</v>
      </c>
      <c r="BO12" s="433"/>
      <c r="BP12" s="433"/>
      <c r="BQ12" s="433"/>
      <c r="BR12" s="433"/>
      <c r="BS12" s="433"/>
      <c r="BT12" s="433"/>
      <c r="BU12" s="434"/>
      <c r="BV12" s="432">
        <v>471717</v>
      </c>
      <c r="BW12" s="433"/>
      <c r="BX12" s="433"/>
      <c r="BY12" s="433"/>
      <c r="BZ12" s="433"/>
      <c r="CA12" s="433"/>
      <c r="CB12" s="433"/>
      <c r="CC12" s="434"/>
      <c r="CD12" s="435" t="s">
        <v>138</v>
      </c>
      <c r="CE12" s="436"/>
      <c r="CF12" s="436"/>
      <c r="CG12" s="436"/>
      <c r="CH12" s="436"/>
      <c r="CI12" s="436"/>
      <c r="CJ12" s="436"/>
      <c r="CK12" s="436"/>
      <c r="CL12" s="436"/>
      <c r="CM12" s="436"/>
      <c r="CN12" s="436"/>
      <c r="CO12" s="436"/>
      <c r="CP12" s="436"/>
      <c r="CQ12" s="436"/>
      <c r="CR12" s="436"/>
      <c r="CS12" s="437"/>
      <c r="CT12" s="472" t="s">
        <v>139</v>
      </c>
      <c r="CU12" s="473"/>
      <c r="CV12" s="473"/>
      <c r="CW12" s="473"/>
      <c r="CX12" s="473"/>
      <c r="CY12" s="473"/>
      <c r="CZ12" s="473"/>
      <c r="DA12" s="474"/>
      <c r="DB12" s="472" t="s">
        <v>129</v>
      </c>
      <c r="DC12" s="473"/>
      <c r="DD12" s="473"/>
      <c r="DE12" s="473"/>
      <c r="DF12" s="473"/>
      <c r="DG12" s="473"/>
      <c r="DH12" s="473"/>
      <c r="DI12" s="474"/>
      <c r="DJ12" s="186"/>
      <c r="DK12" s="186"/>
      <c r="DL12" s="186"/>
      <c r="DM12" s="186"/>
      <c r="DN12" s="186"/>
      <c r="DO12" s="186"/>
    </row>
    <row r="13" spans="1:119" ht="18.75" customHeight="1" x14ac:dyDescent="0.15">
      <c r="A13" s="187"/>
      <c r="B13" s="495"/>
      <c r="C13" s="496"/>
      <c r="D13" s="496"/>
      <c r="E13" s="496"/>
      <c r="F13" s="496"/>
      <c r="G13" s="496"/>
      <c r="H13" s="496"/>
      <c r="I13" s="496"/>
      <c r="J13" s="496"/>
      <c r="K13" s="497"/>
      <c r="L13" s="197"/>
      <c r="M13" s="523" t="s">
        <v>140</v>
      </c>
      <c r="N13" s="524"/>
      <c r="O13" s="524"/>
      <c r="P13" s="524"/>
      <c r="Q13" s="525"/>
      <c r="R13" s="516">
        <v>26847</v>
      </c>
      <c r="S13" s="517"/>
      <c r="T13" s="517"/>
      <c r="U13" s="517"/>
      <c r="V13" s="518"/>
      <c r="W13" s="448" t="s">
        <v>141</v>
      </c>
      <c r="X13" s="449"/>
      <c r="Y13" s="449"/>
      <c r="Z13" s="449"/>
      <c r="AA13" s="449"/>
      <c r="AB13" s="439"/>
      <c r="AC13" s="483">
        <v>2342</v>
      </c>
      <c r="AD13" s="484"/>
      <c r="AE13" s="484"/>
      <c r="AF13" s="484"/>
      <c r="AG13" s="526"/>
      <c r="AH13" s="483">
        <v>2698</v>
      </c>
      <c r="AI13" s="484"/>
      <c r="AJ13" s="484"/>
      <c r="AK13" s="484"/>
      <c r="AL13" s="485"/>
      <c r="AM13" s="461" t="s">
        <v>142</v>
      </c>
      <c r="AN13" s="462"/>
      <c r="AO13" s="462"/>
      <c r="AP13" s="462"/>
      <c r="AQ13" s="462"/>
      <c r="AR13" s="462"/>
      <c r="AS13" s="462"/>
      <c r="AT13" s="463"/>
      <c r="AU13" s="464" t="s">
        <v>143</v>
      </c>
      <c r="AV13" s="465"/>
      <c r="AW13" s="465"/>
      <c r="AX13" s="465"/>
      <c r="AY13" s="466" t="s">
        <v>144</v>
      </c>
      <c r="AZ13" s="467"/>
      <c r="BA13" s="467"/>
      <c r="BB13" s="467"/>
      <c r="BC13" s="467"/>
      <c r="BD13" s="467"/>
      <c r="BE13" s="467"/>
      <c r="BF13" s="467"/>
      <c r="BG13" s="467"/>
      <c r="BH13" s="467"/>
      <c r="BI13" s="467"/>
      <c r="BJ13" s="467"/>
      <c r="BK13" s="467"/>
      <c r="BL13" s="467"/>
      <c r="BM13" s="468"/>
      <c r="BN13" s="432">
        <v>895644</v>
      </c>
      <c r="BO13" s="433"/>
      <c r="BP13" s="433"/>
      <c r="BQ13" s="433"/>
      <c r="BR13" s="433"/>
      <c r="BS13" s="433"/>
      <c r="BT13" s="433"/>
      <c r="BU13" s="434"/>
      <c r="BV13" s="432">
        <v>-225001</v>
      </c>
      <c r="BW13" s="433"/>
      <c r="BX13" s="433"/>
      <c r="BY13" s="433"/>
      <c r="BZ13" s="433"/>
      <c r="CA13" s="433"/>
      <c r="CB13" s="433"/>
      <c r="CC13" s="434"/>
      <c r="CD13" s="435" t="s">
        <v>145</v>
      </c>
      <c r="CE13" s="436"/>
      <c r="CF13" s="436"/>
      <c r="CG13" s="436"/>
      <c r="CH13" s="436"/>
      <c r="CI13" s="436"/>
      <c r="CJ13" s="436"/>
      <c r="CK13" s="436"/>
      <c r="CL13" s="436"/>
      <c r="CM13" s="436"/>
      <c r="CN13" s="436"/>
      <c r="CO13" s="436"/>
      <c r="CP13" s="436"/>
      <c r="CQ13" s="436"/>
      <c r="CR13" s="436"/>
      <c r="CS13" s="437"/>
      <c r="CT13" s="429">
        <v>5.4</v>
      </c>
      <c r="CU13" s="430"/>
      <c r="CV13" s="430"/>
      <c r="CW13" s="430"/>
      <c r="CX13" s="430"/>
      <c r="CY13" s="430"/>
      <c r="CZ13" s="430"/>
      <c r="DA13" s="431"/>
      <c r="DB13" s="429">
        <v>7.4</v>
      </c>
      <c r="DC13" s="430"/>
      <c r="DD13" s="430"/>
      <c r="DE13" s="430"/>
      <c r="DF13" s="430"/>
      <c r="DG13" s="430"/>
      <c r="DH13" s="430"/>
      <c r="DI13" s="431"/>
      <c r="DJ13" s="186"/>
      <c r="DK13" s="186"/>
      <c r="DL13" s="186"/>
      <c r="DM13" s="186"/>
      <c r="DN13" s="186"/>
      <c r="DO13" s="186"/>
    </row>
    <row r="14" spans="1:119" ht="18.75" customHeight="1" thickBot="1" x14ac:dyDescent="0.2">
      <c r="A14" s="187"/>
      <c r="B14" s="495"/>
      <c r="C14" s="496"/>
      <c r="D14" s="496"/>
      <c r="E14" s="496"/>
      <c r="F14" s="496"/>
      <c r="G14" s="496"/>
      <c r="H14" s="496"/>
      <c r="I14" s="496"/>
      <c r="J14" s="496"/>
      <c r="K14" s="497"/>
      <c r="L14" s="513" t="s">
        <v>146</v>
      </c>
      <c r="M14" s="514"/>
      <c r="N14" s="514"/>
      <c r="O14" s="514"/>
      <c r="P14" s="514"/>
      <c r="Q14" s="515"/>
      <c r="R14" s="516">
        <v>27682</v>
      </c>
      <c r="S14" s="517"/>
      <c r="T14" s="517"/>
      <c r="U14" s="517"/>
      <c r="V14" s="518"/>
      <c r="W14" s="422"/>
      <c r="X14" s="423"/>
      <c r="Y14" s="423"/>
      <c r="Z14" s="423"/>
      <c r="AA14" s="423"/>
      <c r="AB14" s="412"/>
      <c r="AC14" s="519">
        <v>17.7</v>
      </c>
      <c r="AD14" s="520"/>
      <c r="AE14" s="520"/>
      <c r="AF14" s="520"/>
      <c r="AG14" s="521"/>
      <c r="AH14" s="519">
        <v>18.600000000000001</v>
      </c>
      <c r="AI14" s="520"/>
      <c r="AJ14" s="520"/>
      <c r="AK14" s="520"/>
      <c r="AL14" s="522"/>
      <c r="AM14" s="461"/>
      <c r="AN14" s="462"/>
      <c r="AO14" s="462"/>
      <c r="AP14" s="462"/>
      <c r="AQ14" s="462"/>
      <c r="AR14" s="462"/>
      <c r="AS14" s="462"/>
      <c r="AT14" s="463"/>
      <c r="AU14" s="464"/>
      <c r="AV14" s="465"/>
      <c r="AW14" s="465"/>
      <c r="AX14" s="465"/>
      <c r="AY14" s="466"/>
      <c r="AZ14" s="467"/>
      <c r="BA14" s="467"/>
      <c r="BB14" s="467"/>
      <c r="BC14" s="467"/>
      <c r="BD14" s="467"/>
      <c r="BE14" s="467"/>
      <c r="BF14" s="467"/>
      <c r="BG14" s="467"/>
      <c r="BH14" s="467"/>
      <c r="BI14" s="467"/>
      <c r="BJ14" s="467"/>
      <c r="BK14" s="467"/>
      <c r="BL14" s="467"/>
      <c r="BM14" s="468"/>
      <c r="BN14" s="432"/>
      <c r="BO14" s="433"/>
      <c r="BP14" s="433"/>
      <c r="BQ14" s="433"/>
      <c r="BR14" s="433"/>
      <c r="BS14" s="433"/>
      <c r="BT14" s="433"/>
      <c r="BU14" s="434"/>
      <c r="BV14" s="432"/>
      <c r="BW14" s="433"/>
      <c r="BX14" s="433"/>
      <c r="BY14" s="433"/>
      <c r="BZ14" s="433"/>
      <c r="CA14" s="433"/>
      <c r="CB14" s="433"/>
      <c r="CC14" s="434"/>
      <c r="CD14" s="527" t="s">
        <v>147</v>
      </c>
      <c r="CE14" s="528"/>
      <c r="CF14" s="528"/>
      <c r="CG14" s="528"/>
      <c r="CH14" s="528"/>
      <c r="CI14" s="528"/>
      <c r="CJ14" s="528"/>
      <c r="CK14" s="528"/>
      <c r="CL14" s="528"/>
      <c r="CM14" s="528"/>
      <c r="CN14" s="528"/>
      <c r="CO14" s="528"/>
      <c r="CP14" s="528"/>
      <c r="CQ14" s="528"/>
      <c r="CR14" s="528"/>
      <c r="CS14" s="529"/>
      <c r="CT14" s="530" t="s">
        <v>148</v>
      </c>
      <c r="CU14" s="531"/>
      <c r="CV14" s="531"/>
      <c r="CW14" s="531"/>
      <c r="CX14" s="531"/>
      <c r="CY14" s="531"/>
      <c r="CZ14" s="531"/>
      <c r="DA14" s="532"/>
      <c r="DB14" s="530" t="s">
        <v>130</v>
      </c>
      <c r="DC14" s="531"/>
      <c r="DD14" s="531"/>
      <c r="DE14" s="531"/>
      <c r="DF14" s="531"/>
      <c r="DG14" s="531"/>
      <c r="DH14" s="531"/>
      <c r="DI14" s="532"/>
      <c r="DJ14" s="186"/>
      <c r="DK14" s="186"/>
      <c r="DL14" s="186"/>
      <c r="DM14" s="186"/>
      <c r="DN14" s="186"/>
      <c r="DO14" s="186"/>
    </row>
    <row r="15" spans="1:119" ht="18.75" customHeight="1" x14ac:dyDescent="0.15">
      <c r="A15" s="187"/>
      <c r="B15" s="495"/>
      <c r="C15" s="496"/>
      <c r="D15" s="496"/>
      <c r="E15" s="496"/>
      <c r="F15" s="496"/>
      <c r="G15" s="496"/>
      <c r="H15" s="496"/>
      <c r="I15" s="496"/>
      <c r="J15" s="496"/>
      <c r="K15" s="497"/>
      <c r="L15" s="197"/>
      <c r="M15" s="523" t="s">
        <v>140</v>
      </c>
      <c r="N15" s="524"/>
      <c r="O15" s="524"/>
      <c r="P15" s="524"/>
      <c r="Q15" s="525"/>
      <c r="R15" s="516">
        <v>27397</v>
      </c>
      <c r="S15" s="517"/>
      <c r="T15" s="517"/>
      <c r="U15" s="517"/>
      <c r="V15" s="518"/>
      <c r="W15" s="448" t="s">
        <v>149</v>
      </c>
      <c r="X15" s="449"/>
      <c r="Y15" s="449"/>
      <c r="Z15" s="449"/>
      <c r="AA15" s="449"/>
      <c r="AB15" s="439"/>
      <c r="AC15" s="483">
        <v>3792</v>
      </c>
      <c r="AD15" s="484"/>
      <c r="AE15" s="484"/>
      <c r="AF15" s="484"/>
      <c r="AG15" s="526"/>
      <c r="AH15" s="483">
        <v>4530</v>
      </c>
      <c r="AI15" s="484"/>
      <c r="AJ15" s="484"/>
      <c r="AK15" s="484"/>
      <c r="AL15" s="485"/>
      <c r="AM15" s="461"/>
      <c r="AN15" s="462"/>
      <c r="AO15" s="462"/>
      <c r="AP15" s="462"/>
      <c r="AQ15" s="462"/>
      <c r="AR15" s="462"/>
      <c r="AS15" s="462"/>
      <c r="AT15" s="463"/>
      <c r="AU15" s="464"/>
      <c r="AV15" s="465"/>
      <c r="AW15" s="465"/>
      <c r="AX15" s="465"/>
      <c r="AY15" s="392" t="s">
        <v>150</v>
      </c>
      <c r="AZ15" s="393"/>
      <c r="BA15" s="393"/>
      <c r="BB15" s="393"/>
      <c r="BC15" s="393"/>
      <c r="BD15" s="393"/>
      <c r="BE15" s="393"/>
      <c r="BF15" s="393"/>
      <c r="BG15" s="393"/>
      <c r="BH15" s="393"/>
      <c r="BI15" s="393"/>
      <c r="BJ15" s="393"/>
      <c r="BK15" s="393"/>
      <c r="BL15" s="393"/>
      <c r="BM15" s="394"/>
      <c r="BN15" s="395">
        <v>3355832</v>
      </c>
      <c r="BO15" s="396"/>
      <c r="BP15" s="396"/>
      <c r="BQ15" s="396"/>
      <c r="BR15" s="396"/>
      <c r="BS15" s="396"/>
      <c r="BT15" s="396"/>
      <c r="BU15" s="397"/>
      <c r="BV15" s="395">
        <v>3206645</v>
      </c>
      <c r="BW15" s="396"/>
      <c r="BX15" s="396"/>
      <c r="BY15" s="396"/>
      <c r="BZ15" s="396"/>
      <c r="CA15" s="396"/>
      <c r="CB15" s="396"/>
      <c r="CC15" s="397"/>
      <c r="CD15" s="533" t="s">
        <v>151</v>
      </c>
      <c r="CE15" s="534"/>
      <c r="CF15" s="534"/>
      <c r="CG15" s="534"/>
      <c r="CH15" s="534"/>
      <c r="CI15" s="534"/>
      <c r="CJ15" s="534"/>
      <c r="CK15" s="534"/>
      <c r="CL15" s="534"/>
      <c r="CM15" s="534"/>
      <c r="CN15" s="534"/>
      <c r="CO15" s="534"/>
      <c r="CP15" s="534"/>
      <c r="CQ15" s="534"/>
      <c r="CR15" s="534"/>
      <c r="CS15" s="53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5"/>
      <c r="C16" s="496"/>
      <c r="D16" s="496"/>
      <c r="E16" s="496"/>
      <c r="F16" s="496"/>
      <c r="G16" s="496"/>
      <c r="H16" s="496"/>
      <c r="I16" s="496"/>
      <c r="J16" s="496"/>
      <c r="K16" s="497"/>
      <c r="L16" s="513" t="s">
        <v>152</v>
      </c>
      <c r="M16" s="544"/>
      <c r="N16" s="544"/>
      <c r="O16" s="544"/>
      <c r="P16" s="544"/>
      <c r="Q16" s="545"/>
      <c r="R16" s="536" t="s">
        <v>153</v>
      </c>
      <c r="S16" s="537"/>
      <c r="T16" s="537"/>
      <c r="U16" s="537"/>
      <c r="V16" s="538"/>
      <c r="W16" s="422"/>
      <c r="X16" s="423"/>
      <c r="Y16" s="423"/>
      <c r="Z16" s="423"/>
      <c r="AA16" s="423"/>
      <c r="AB16" s="412"/>
      <c r="AC16" s="519">
        <v>28.7</v>
      </c>
      <c r="AD16" s="520"/>
      <c r="AE16" s="520"/>
      <c r="AF16" s="520"/>
      <c r="AG16" s="521"/>
      <c r="AH16" s="519">
        <v>31.2</v>
      </c>
      <c r="AI16" s="520"/>
      <c r="AJ16" s="520"/>
      <c r="AK16" s="520"/>
      <c r="AL16" s="522"/>
      <c r="AM16" s="461"/>
      <c r="AN16" s="462"/>
      <c r="AO16" s="462"/>
      <c r="AP16" s="462"/>
      <c r="AQ16" s="462"/>
      <c r="AR16" s="462"/>
      <c r="AS16" s="462"/>
      <c r="AT16" s="463"/>
      <c r="AU16" s="464"/>
      <c r="AV16" s="465"/>
      <c r="AW16" s="465"/>
      <c r="AX16" s="465"/>
      <c r="AY16" s="466" t="s">
        <v>154</v>
      </c>
      <c r="AZ16" s="467"/>
      <c r="BA16" s="467"/>
      <c r="BB16" s="467"/>
      <c r="BC16" s="467"/>
      <c r="BD16" s="467"/>
      <c r="BE16" s="467"/>
      <c r="BF16" s="467"/>
      <c r="BG16" s="467"/>
      <c r="BH16" s="467"/>
      <c r="BI16" s="467"/>
      <c r="BJ16" s="467"/>
      <c r="BK16" s="467"/>
      <c r="BL16" s="467"/>
      <c r="BM16" s="468"/>
      <c r="BN16" s="432">
        <v>10696721</v>
      </c>
      <c r="BO16" s="433"/>
      <c r="BP16" s="433"/>
      <c r="BQ16" s="433"/>
      <c r="BR16" s="433"/>
      <c r="BS16" s="433"/>
      <c r="BT16" s="433"/>
      <c r="BU16" s="434"/>
      <c r="BV16" s="432">
        <v>10329540</v>
      </c>
      <c r="BW16" s="433"/>
      <c r="BX16" s="433"/>
      <c r="BY16" s="433"/>
      <c r="BZ16" s="433"/>
      <c r="CA16" s="433"/>
      <c r="CB16" s="433"/>
      <c r="CC16" s="434"/>
      <c r="CD16" s="201"/>
      <c r="CE16" s="542"/>
      <c r="CF16" s="542"/>
      <c r="CG16" s="542"/>
      <c r="CH16" s="542"/>
      <c r="CI16" s="542"/>
      <c r="CJ16" s="542"/>
      <c r="CK16" s="542"/>
      <c r="CL16" s="542"/>
      <c r="CM16" s="542"/>
      <c r="CN16" s="542"/>
      <c r="CO16" s="542"/>
      <c r="CP16" s="542"/>
      <c r="CQ16" s="542"/>
      <c r="CR16" s="542"/>
      <c r="CS16" s="543"/>
      <c r="CT16" s="429"/>
      <c r="CU16" s="430"/>
      <c r="CV16" s="430"/>
      <c r="CW16" s="430"/>
      <c r="CX16" s="430"/>
      <c r="CY16" s="430"/>
      <c r="CZ16" s="430"/>
      <c r="DA16" s="431"/>
      <c r="DB16" s="429"/>
      <c r="DC16" s="430"/>
      <c r="DD16" s="430"/>
      <c r="DE16" s="430"/>
      <c r="DF16" s="430"/>
      <c r="DG16" s="430"/>
      <c r="DH16" s="430"/>
      <c r="DI16" s="431"/>
      <c r="DJ16" s="186"/>
      <c r="DK16" s="186"/>
      <c r="DL16" s="186"/>
      <c r="DM16" s="186"/>
      <c r="DN16" s="186"/>
      <c r="DO16" s="186"/>
    </row>
    <row r="17" spans="1:119" ht="18.75" customHeight="1" thickBot="1" x14ac:dyDescent="0.2">
      <c r="A17" s="187"/>
      <c r="B17" s="498"/>
      <c r="C17" s="499"/>
      <c r="D17" s="499"/>
      <c r="E17" s="499"/>
      <c r="F17" s="499"/>
      <c r="G17" s="499"/>
      <c r="H17" s="499"/>
      <c r="I17" s="499"/>
      <c r="J17" s="499"/>
      <c r="K17" s="500"/>
      <c r="L17" s="202"/>
      <c r="M17" s="539" t="s">
        <v>155</v>
      </c>
      <c r="N17" s="540"/>
      <c r="O17" s="540"/>
      <c r="P17" s="540"/>
      <c r="Q17" s="541"/>
      <c r="R17" s="536" t="s">
        <v>156</v>
      </c>
      <c r="S17" s="537"/>
      <c r="T17" s="537"/>
      <c r="U17" s="537"/>
      <c r="V17" s="538"/>
      <c r="W17" s="448" t="s">
        <v>157</v>
      </c>
      <c r="X17" s="449"/>
      <c r="Y17" s="449"/>
      <c r="Z17" s="449"/>
      <c r="AA17" s="449"/>
      <c r="AB17" s="439"/>
      <c r="AC17" s="483">
        <v>7094</v>
      </c>
      <c r="AD17" s="484"/>
      <c r="AE17" s="484"/>
      <c r="AF17" s="484"/>
      <c r="AG17" s="526"/>
      <c r="AH17" s="483">
        <v>7293</v>
      </c>
      <c r="AI17" s="484"/>
      <c r="AJ17" s="484"/>
      <c r="AK17" s="484"/>
      <c r="AL17" s="485"/>
      <c r="AM17" s="461"/>
      <c r="AN17" s="462"/>
      <c r="AO17" s="462"/>
      <c r="AP17" s="462"/>
      <c r="AQ17" s="462"/>
      <c r="AR17" s="462"/>
      <c r="AS17" s="462"/>
      <c r="AT17" s="463"/>
      <c r="AU17" s="464"/>
      <c r="AV17" s="465"/>
      <c r="AW17" s="465"/>
      <c r="AX17" s="465"/>
      <c r="AY17" s="466" t="s">
        <v>158</v>
      </c>
      <c r="AZ17" s="467"/>
      <c r="BA17" s="467"/>
      <c r="BB17" s="467"/>
      <c r="BC17" s="467"/>
      <c r="BD17" s="467"/>
      <c r="BE17" s="467"/>
      <c r="BF17" s="467"/>
      <c r="BG17" s="467"/>
      <c r="BH17" s="467"/>
      <c r="BI17" s="467"/>
      <c r="BJ17" s="467"/>
      <c r="BK17" s="467"/>
      <c r="BL17" s="467"/>
      <c r="BM17" s="468"/>
      <c r="BN17" s="432">
        <v>4185739</v>
      </c>
      <c r="BO17" s="433"/>
      <c r="BP17" s="433"/>
      <c r="BQ17" s="433"/>
      <c r="BR17" s="433"/>
      <c r="BS17" s="433"/>
      <c r="BT17" s="433"/>
      <c r="BU17" s="434"/>
      <c r="BV17" s="432">
        <v>4034535</v>
      </c>
      <c r="BW17" s="433"/>
      <c r="BX17" s="433"/>
      <c r="BY17" s="433"/>
      <c r="BZ17" s="433"/>
      <c r="CA17" s="433"/>
      <c r="CB17" s="433"/>
      <c r="CC17" s="434"/>
      <c r="CD17" s="201"/>
      <c r="CE17" s="542"/>
      <c r="CF17" s="542"/>
      <c r="CG17" s="542"/>
      <c r="CH17" s="542"/>
      <c r="CI17" s="542"/>
      <c r="CJ17" s="542"/>
      <c r="CK17" s="542"/>
      <c r="CL17" s="542"/>
      <c r="CM17" s="542"/>
      <c r="CN17" s="542"/>
      <c r="CO17" s="542"/>
      <c r="CP17" s="542"/>
      <c r="CQ17" s="542"/>
      <c r="CR17" s="542"/>
      <c r="CS17" s="543"/>
      <c r="CT17" s="429"/>
      <c r="CU17" s="430"/>
      <c r="CV17" s="430"/>
      <c r="CW17" s="430"/>
      <c r="CX17" s="430"/>
      <c r="CY17" s="430"/>
      <c r="CZ17" s="430"/>
      <c r="DA17" s="431"/>
      <c r="DB17" s="429"/>
      <c r="DC17" s="430"/>
      <c r="DD17" s="430"/>
      <c r="DE17" s="430"/>
      <c r="DF17" s="430"/>
      <c r="DG17" s="430"/>
      <c r="DH17" s="430"/>
      <c r="DI17" s="431"/>
      <c r="DJ17" s="186"/>
      <c r="DK17" s="186"/>
      <c r="DL17" s="186"/>
      <c r="DM17" s="186"/>
      <c r="DN17" s="186"/>
      <c r="DO17" s="186"/>
    </row>
    <row r="18" spans="1:119" ht="18.75" customHeight="1" thickBot="1" x14ac:dyDescent="0.2">
      <c r="A18" s="187"/>
      <c r="B18" s="546" t="s">
        <v>159</v>
      </c>
      <c r="C18" s="475"/>
      <c r="D18" s="475"/>
      <c r="E18" s="547"/>
      <c r="F18" s="547"/>
      <c r="G18" s="547"/>
      <c r="H18" s="547"/>
      <c r="I18" s="547"/>
      <c r="J18" s="547"/>
      <c r="K18" s="547"/>
      <c r="L18" s="548">
        <v>318.10000000000002</v>
      </c>
      <c r="M18" s="548"/>
      <c r="N18" s="548"/>
      <c r="O18" s="548"/>
      <c r="P18" s="548"/>
      <c r="Q18" s="548"/>
      <c r="R18" s="549"/>
      <c r="S18" s="549"/>
      <c r="T18" s="549"/>
      <c r="U18" s="549"/>
      <c r="V18" s="550"/>
      <c r="W18" s="450"/>
      <c r="X18" s="451"/>
      <c r="Y18" s="451"/>
      <c r="Z18" s="451"/>
      <c r="AA18" s="451"/>
      <c r="AB18" s="442"/>
      <c r="AC18" s="551">
        <v>53.6</v>
      </c>
      <c r="AD18" s="552"/>
      <c r="AE18" s="552"/>
      <c r="AF18" s="552"/>
      <c r="AG18" s="553"/>
      <c r="AH18" s="551">
        <v>50.2</v>
      </c>
      <c r="AI18" s="552"/>
      <c r="AJ18" s="552"/>
      <c r="AK18" s="552"/>
      <c r="AL18" s="554"/>
      <c r="AM18" s="461"/>
      <c r="AN18" s="462"/>
      <c r="AO18" s="462"/>
      <c r="AP18" s="462"/>
      <c r="AQ18" s="462"/>
      <c r="AR18" s="462"/>
      <c r="AS18" s="462"/>
      <c r="AT18" s="463"/>
      <c r="AU18" s="464"/>
      <c r="AV18" s="465"/>
      <c r="AW18" s="465"/>
      <c r="AX18" s="465"/>
      <c r="AY18" s="466" t="s">
        <v>160</v>
      </c>
      <c r="AZ18" s="467"/>
      <c r="BA18" s="467"/>
      <c r="BB18" s="467"/>
      <c r="BC18" s="467"/>
      <c r="BD18" s="467"/>
      <c r="BE18" s="467"/>
      <c r="BF18" s="467"/>
      <c r="BG18" s="467"/>
      <c r="BH18" s="467"/>
      <c r="BI18" s="467"/>
      <c r="BJ18" s="467"/>
      <c r="BK18" s="467"/>
      <c r="BL18" s="467"/>
      <c r="BM18" s="468"/>
      <c r="BN18" s="432">
        <v>11311928</v>
      </c>
      <c r="BO18" s="433"/>
      <c r="BP18" s="433"/>
      <c r="BQ18" s="433"/>
      <c r="BR18" s="433"/>
      <c r="BS18" s="433"/>
      <c r="BT18" s="433"/>
      <c r="BU18" s="434"/>
      <c r="BV18" s="432">
        <v>11514841</v>
      </c>
      <c r="BW18" s="433"/>
      <c r="BX18" s="433"/>
      <c r="BY18" s="433"/>
      <c r="BZ18" s="433"/>
      <c r="CA18" s="433"/>
      <c r="CB18" s="433"/>
      <c r="CC18" s="434"/>
      <c r="CD18" s="201"/>
      <c r="CE18" s="542"/>
      <c r="CF18" s="542"/>
      <c r="CG18" s="542"/>
      <c r="CH18" s="542"/>
      <c r="CI18" s="542"/>
      <c r="CJ18" s="542"/>
      <c r="CK18" s="542"/>
      <c r="CL18" s="542"/>
      <c r="CM18" s="542"/>
      <c r="CN18" s="542"/>
      <c r="CO18" s="542"/>
      <c r="CP18" s="542"/>
      <c r="CQ18" s="542"/>
      <c r="CR18" s="542"/>
      <c r="CS18" s="543"/>
      <c r="CT18" s="429"/>
      <c r="CU18" s="430"/>
      <c r="CV18" s="430"/>
      <c r="CW18" s="430"/>
      <c r="CX18" s="430"/>
      <c r="CY18" s="430"/>
      <c r="CZ18" s="430"/>
      <c r="DA18" s="431"/>
      <c r="DB18" s="429"/>
      <c r="DC18" s="430"/>
      <c r="DD18" s="430"/>
      <c r="DE18" s="430"/>
      <c r="DF18" s="430"/>
      <c r="DG18" s="430"/>
      <c r="DH18" s="430"/>
      <c r="DI18" s="431"/>
      <c r="DJ18" s="186"/>
      <c r="DK18" s="186"/>
      <c r="DL18" s="186"/>
      <c r="DM18" s="186"/>
      <c r="DN18" s="186"/>
      <c r="DO18" s="186"/>
    </row>
    <row r="19" spans="1:119" ht="18.75" customHeight="1" thickBot="1" x14ac:dyDescent="0.2">
      <c r="A19" s="187"/>
      <c r="B19" s="546" t="s">
        <v>161</v>
      </c>
      <c r="C19" s="475"/>
      <c r="D19" s="475"/>
      <c r="E19" s="547"/>
      <c r="F19" s="547"/>
      <c r="G19" s="547"/>
      <c r="H19" s="547"/>
      <c r="I19" s="547"/>
      <c r="J19" s="547"/>
      <c r="K19" s="547"/>
      <c r="L19" s="555">
        <v>82</v>
      </c>
      <c r="M19" s="555"/>
      <c r="N19" s="555"/>
      <c r="O19" s="555"/>
      <c r="P19" s="555"/>
      <c r="Q19" s="555"/>
      <c r="R19" s="556"/>
      <c r="S19" s="556"/>
      <c r="T19" s="556"/>
      <c r="U19" s="556"/>
      <c r="V19" s="557"/>
      <c r="W19" s="389"/>
      <c r="X19" s="390"/>
      <c r="Y19" s="390"/>
      <c r="Z19" s="390"/>
      <c r="AA19" s="390"/>
      <c r="AB19" s="390"/>
      <c r="AC19" s="564"/>
      <c r="AD19" s="564"/>
      <c r="AE19" s="564"/>
      <c r="AF19" s="564"/>
      <c r="AG19" s="564"/>
      <c r="AH19" s="564"/>
      <c r="AI19" s="564"/>
      <c r="AJ19" s="564"/>
      <c r="AK19" s="564"/>
      <c r="AL19" s="565"/>
      <c r="AM19" s="461"/>
      <c r="AN19" s="462"/>
      <c r="AO19" s="462"/>
      <c r="AP19" s="462"/>
      <c r="AQ19" s="462"/>
      <c r="AR19" s="462"/>
      <c r="AS19" s="462"/>
      <c r="AT19" s="463"/>
      <c r="AU19" s="464"/>
      <c r="AV19" s="465"/>
      <c r="AW19" s="465"/>
      <c r="AX19" s="465"/>
      <c r="AY19" s="466" t="s">
        <v>162</v>
      </c>
      <c r="AZ19" s="467"/>
      <c r="BA19" s="467"/>
      <c r="BB19" s="467"/>
      <c r="BC19" s="467"/>
      <c r="BD19" s="467"/>
      <c r="BE19" s="467"/>
      <c r="BF19" s="467"/>
      <c r="BG19" s="467"/>
      <c r="BH19" s="467"/>
      <c r="BI19" s="467"/>
      <c r="BJ19" s="467"/>
      <c r="BK19" s="467"/>
      <c r="BL19" s="467"/>
      <c r="BM19" s="468"/>
      <c r="BN19" s="432">
        <v>16043735</v>
      </c>
      <c r="BO19" s="433"/>
      <c r="BP19" s="433"/>
      <c r="BQ19" s="433"/>
      <c r="BR19" s="433"/>
      <c r="BS19" s="433"/>
      <c r="BT19" s="433"/>
      <c r="BU19" s="434"/>
      <c r="BV19" s="432">
        <v>14005642</v>
      </c>
      <c r="BW19" s="433"/>
      <c r="BX19" s="433"/>
      <c r="BY19" s="433"/>
      <c r="BZ19" s="433"/>
      <c r="CA19" s="433"/>
      <c r="CB19" s="433"/>
      <c r="CC19" s="434"/>
      <c r="CD19" s="201"/>
      <c r="CE19" s="542"/>
      <c r="CF19" s="542"/>
      <c r="CG19" s="542"/>
      <c r="CH19" s="542"/>
      <c r="CI19" s="542"/>
      <c r="CJ19" s="542"/>
      <c r="CK19" s="542"/>
      <c r="CL19" s="542"/>
      <c r="CM19" s="542"/>
      <c r="CN19" s="542"/>
      <c r="CO19" s="542"/>
      <c r="CP19" s="542"/>
      <c r="CQ19" s="542"/>
      <c r="CR19" s="542"/>
      <c r="CS19" s="543"/>
      <c r="CT19" s="429"/>
      <c r="CU19" s="430"/>
      <c r="CV19" s="430"/>
      <c r="CW19" s="430"/>
      <c r="CX19" s="430"/>
      <c r="CY19" s="430"/>
      <c r="CZ19" s="430"/>
      <c r="DA19" s="431"/>
      <c r="DB19" s="429"/>
      <c r="DC19" s="430"/>
      <c r="DD19" s="430"/>
      <c r="DE19" s="430"/>
      <c r="DF19" s="430"/>
      <c r="DG19" s="430"/>
      <c r="DH19" s="430"/>
      <c r="DI19" s="431"/>
      <c r="DJ19" s="186"/>
      <c r="DK19" s="186"/>
      <c r="DL19" s="186"/>
      <c r="DM19" s="186"/>
      <c r="DN19" s="186"/>
      <c r="DO19" s="186"/>
    </row>
    <row r="20" spans="1:119" ht="18.75" customHeight="1" thickBot="1" x14ac:dyDescent="0.2">
      <c r="A20" s="187"/>
      <c r="B20" s="546" t="s">
        <v>163</v>
      </c>
      <c r="C20" s="475"/>
      <c r="D20" s="475"/>
      <c r="E20" s="547"/>
      <c r="F20" s="547"/>
      <c r="G20" s="547"/>
      <c r="H20" s="547"/>
      <c r="I20" s="547"/>
      <c r="J20" s="547"/>
      <c r="K20" s="547"/>
      <c r="L20" s="555">
        <v>11913</v>
      </c>
      <c r="M20" s="555"/>
      <c r="N20" s="555"/>
      <c r="O20" s="555"/>
      <c r="P20" s="555"/>
      <c r="Q20" s="555"/>
      <c r="R20" s="556"/>
      <c r="S20" s="556"/>
      <c r="T20" s="556"/>
      <c r="U20" s="556"/>
      <c r="V20" s="557"/>
      <c r="W20" s="450"/>
      <c r="X20" s="451"/>
      <c r="Y20" s="451"/>
      <c r="Z20" s="451"/>
      <c r="AA20" s="451"/>
      <c r="AB20" s="451"/>
      <c r="AC20" s="558"/>
      <c r="AD20" s="558"/>
      <c r="AE20" s="558"/>
      <c r="AF20" s="558"/>
      <c r="AG20" s="558"/>
      <c r="AH20" s="558"/>
      <c r="AI20" s="558"/>
      <c r="AJ20" s="558"/>
      <c r="AK20" s="558"/>
      <c r="AL20" s="559"/>
      <c r="AM20" s="560"/>
      <c r="AN20" s="487"/>
      <c r="AO20" s="487"/>
      <c r="AP20" s="487"/>
      <c r="AQ20" s="487"/>
      <c r="AR20" s="487"/>
      <c r="AS20" s="487"/>
      <c r="AT20" s="488"/>
      <c r="AU20" s="561"/>
      <c r="AV20" s="562"/>
      <c r="AW20" s="562"/>
      <c r="AX20" s="563"/>
      <c r="AY20" s="466"/>
      <c r="AZ20" s="467"/>
      <c r="BA20" s="467"/>
      <c r="BB20" s="467"/>
      <c r="BC20" s="467"/>
      <c r="BD20" s="467"/>
      <c r="BE20" s="467"/>
      <c r="BF20" s="467"/>
      <c r="BG20" s="467"/>
      <c r="BH20" s="467"/>
      <c r="BI20" s="467"/>
      <c r="BJ20" s="467"/>
      <c r="BK20" s="467"/>
      <c r="BL20" s="467"/>
      <c r="BM20" s="468"/>
      <c r="BN20" s="432"/>
      <c r="BO20" s="433"/>
      <c r="BP20" s="433"/>
      <c r="BQ20" s="433"/>
      <c r="BR20" s="433"/>
      <c r="BS20" s="433"/>
      <c r="BT20" s="433"/>
      <c r="BU20" s="434"/>
      <c r="BV20" s="432"/>
      <c r="BW20" s="433"/>
      <c r="BX20" s="433"/>
      <c r="BY20" s="433"/>
      <c r="BZ20" s="433"/>
      <c r="CA20" s="433"/>
      <c r="CB20" s="433"/>
      <c r="CC20" s="434"/>
      <c r="CD20" s="201"/>
      <c r="CE20" s="542"/>
      <c r="CF20" s="542"/>
      <c r="CG20" s="542"/>
      <c r="CH20" s="542"/>
      <c r="CI20" s="542"/>
      <c r="CJ20" s="542"/>
      <c r="CK20" s="542"/>
      <c r="CL20" s="542"/>
      <c r="CM20" s="542"/>
      <c r="CN20" s="542"/>
      <c r="CO20" s="542"/>
      <c r="CP20" s="542"/>
      <c r="CQ20" s="542"/>
      <c r="CR20" s="542"/>
      <c r="CS20" s="543"/>
      <c r="CT20" s="429"/>
      <c r="CU20" s="430"/>
      <c r="CV20" s="430"/>
      <c r="CW20" s="430"/>
      <c r="CX20" s="430"/>
      <c r="CY20" s="430"/>
      <c r="CZ20" s="430"/>
      <c r="DA20" s="431"/>
      <c r="DB20" s="429"/>
      <c r="DC20" s="430"/>
      <c r="DD20" s="430"/>
      <c r="DE20" s="430"/>
      <c r="DF20" s="430"/>
      <c r="DG20" s="430"/>
      <c r="DH20" s="430"/>
      <c r="DI20" s="431"/>
      <c r="DJ20" s="186"/>
      <c r="DK20" s="186"/>
      <c r="DL20" s="186"/>
      <c r="DM20" s="186"/>
      <c r="DN20" s="186"/>
      <c r="DO20" s="186"/>
    </row>
    <row r="21" spans="1:119" ht="18.75" customHeight="1" x14ac:dyDescent="0.15">
      <c r="A21" s="187"/>
      <c r="B21" s="566" t="s">
        <v>164</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466"/>
      <c r="AZ21" s="467"/>
      <c r="BA21" s="467"/>
      <c r="BB21" s="467"/>
      <c r="BC21" s="467"/>
      <c r="BD21" s="467"/>
      <c r="BE21" s="467"/>
      <c r="BF21" s="467"/>
      <c r="BG21" s="467"/>
      <c r="BH21" s="467"/>
      <c r="BI21" s="467"/>
      <c r="BJ21" s="467"/>
      <c r="BK21" s="467"/>
      <c r="BL21" s="467"/>
      <c r="BM21" s="468"/>
      <c r="BN21" s="432"/>
      <c r="BO21" s="433"/>
      <c r="BP21" s="433"/>
      <c r="BQ21" s="433"/>
      <c r="BR21" s="433"/>
      <c r="BS21" s="433"/>
      <c r="BT21" s="433"/>
      <c r="BU21" s="434"/>
      <c r="BV21" s="432"/>
      <c r="BW21" s="433"/>
      <c r="BX21" s="433"/>
      <c r="BY21" s="433"/>
      <c r="BZ21" s="433"/>
      <c r="CA21" s="433"/>
      <c r="CB21" s="433"/>
      <c r="CC21" s="434"/>
      <c r="CD21" s="201"/>
      <c r="CE21" s="542"/>
      <c r="CF21" s="542"/>
      <c r="CG21" s="542"/>
      <c r="CH21" s="542"/>
      <c r="CI21" s="542"/>
      <c r="CJ21" s="542"/>
      <c r="CK21" s="542"/>
      <c r="CL21" s="542"/>
      <c r="CM21" s="542"/>
      <c r="CN21" s="542"/>
      <c r="CO21" s="542"/>
      <c r="CP21" s="542"/>
      <c r="CQ21" s="542"/>
      <c r="CR21" s="542"/>
      <c r="CS21" s="543"/>
      <c r="CT21" s="429"/>
      <c r="CU21" s="430"/>
      <c r="CV21" s="430"/>
      <c r="CW21" s="430"/>
      <c r="CX21" s="430"/>
      <c r="CY21" s="430"/>
      <c r="CZ21" s="430"/>
      <c r="DA21" s="431"/>
      <c r="DB21" s="429"/>
      <c r="DC21" s="430"/>
      <c r="DD21" s="430"/>
      <c r="DE21" s="430"/>
      <c r="DF21" s="430"/>
      <c r="DG21" s="430"/>
      <c r="DH21" s="430"/>
      <c r="DI21" s="431"/>
      <c r="DJ21" s="186"/>
      <c r="DK21" s="186"/>
      <c r="DL21" s="186"/>
      <c r="DM21" s="186"/>
      <c r="DN21" s="186"/>
      <c r="DO21" s="186"/>
    </row>
    <row r="22" spans="1:119" ht="18.75" customHeight="1" thickBot="1" x14ac:dyDescent="0.2">
      <c r="A22" s="187"/>
      <c r="B22" s="569" t="s">
        <v>165</v>
      </c>
      <c r="C22" s="570"/>
      <c r="D22" s="571"/>
      <c r="E22" s="444" t="s">
        <v>1</v>
      </c>
      <c r="F22" s="449"/>
      <c r="G22" s="449"/>
      <c r="H22" s="449"/>
      <c r="I22" s="449"/>
      <c r="J22" s="449"/>
      <c r="K22" s="439"/>
      <c r="L22" s="444" t="s">
        <v>166</v>
      </c>
      <c r="M22" s="449"/>
      <c r="N22" s="449"/>
      <c r="O22" s="449"/>
      <c r="P22" s="439"/>
      <c r="Q22" s="578" t="s">
        <v>167</v>
      </c>
      <c r="R22" s="579"/>
      <c r="S22" s="579"/>
      <c r="T22" s="579"/>
      <c r="U22" s="579"/>
      <c r="V22" s="580"/>
      <c r="W22" s="584" t="s">
        <v>168</v>
      </c>
      <c r="X22" s="570"/>
      <c r="Y22" s="571"/>
      <c r="Z22" s="444" t="s">
        <v>1</v>
      </c>
      <c r="AA22" s="449"/>
      <c r="AB22" s="449"/>
      <c r="AC22" s="449"/>
      <c r="AD22" s="449"/>
      <c r="AE22" s="449"/>
      <c r="AF22" s="449"/>
      <c r="AG22" s="439"/>
      <c r="AH22" s="597" t="s">
        <v>169</v>
      </c>
      <c r="AI22" s="449"/>
      <c r="AJ22" s="449"/>
      <c r="AK22" s="449"/>
      <c r="AL22" s="439"/>
      <c r="AM22" s="597" t="s">
        <v>170</v>
      </c>
      <c r="AN22" s="598"/>
      <c r="AO22" s="598"/>
      <c r="AP22" s="598"/>
      <c r="AQ22" s="598"/>
      <c r="AR22" s="599"/>
      <c r="AS22" s="578" t="s">
        <v>167</v>
      </c>
      <c r="AT22" s="579"/>
      <c r="AU22" s="579"/>
      <c r="AV22" s="579"/>
      <c r="AW22" s="579"/>
      <c r="AX22" s="603"/>
      <c r="AY22" s="605"/>
      <c r="AZ22" s="606"/>
      <c r="BA22" s="606"/>
      <c r="BB22" s="606"/>
      <c r="BC22" s="606"/>
      <c r="BD22" s="606"/>
      <c r="BE22" s="606"/>
      <c r="BF22" s="606"/>
      <c r="BG22" s="606"/>
      <c r="BH22" s="606"/>
      <c r="BI22" s="606"/>
      <c r="BJ22" s="606"/>
      <c r="BK22" s="606"/>
      <c r="BL22" s="606"/>
      <c r="BM22" s="607"/>
      <c r="BN22" s="608"/>
      <c r="BO22" s="609"/>
      <c r="BP22" s="609"/>
      <c r="BQ22" s="609"/>
      <c r="BR22" s="609"/>
      <c r="BS22" s="609"/>
      <c r="BT22" s="609"/>
      <c r="BU22" s="610"/>
      <c r="BV22" s="608"/>
      <c r="BW22" s="609"/>
      <c r="BX22" s="609"/>
      <c r="BY22" s="609"/>
      <c r="BZ22" s="609"/>
      <c r="CA22" s="609"/>
      <c r="CB22" s="609"/>
      <c r="CC22" s="610"/>
      <c r="CD22" s="201"/>
      <c r="CE22" s="542"/>
      <c r="CF22" s="542"/>
      <c r="CG22" s="542"/>
      <c r="CH22" s="542"/>
      <c r="CI22" s="542"/>
      <c r="CJ22" s="542"/>
      <c r="CK22" s="542"/>
      <c r="CL22" s="542"/>
      <c r="CM22" s="542"/>
      <c r="CN22" s="542"/>
      <c r="CO22" s="542"/>
      <c r="CP22" s="542"/>
      <c r="CQ22" s="542"/>
      <c r="CR22" s="542"/>
      <c r="CS22" s="543"/>
      <c r="CT22" s="429"/>
      <c r="CU22" s="430"/>
      <c r="CV22" s="430"/>
      <c r="CW22" s="430"/>
      <c r="CX22" s="430"/>
      <c r="CY22" s="430"/>
      <c r="CZ22" s="430"/>
      <c r="DA22" s="431"/>
      <c r="DB22" s="429"/>
      <c r="DC22" s="430"/>
      <c r="DD22" s="430"/>
      <c r="DE22" s="430"/>
      <c r="DF22" s="430"/>
      <c r="DG22" s="430"/>
      <c r="DH22" s="430"/>
      <c r="DI22" s="431"/>
      <c r="DJ22" s="186"/>
      <c r="DK22" s="186"/>
      <c r="DL22" s="186"/>
      <c r="DM22" s="186"/>
      <c r="DN22" s="186"/>
      <c r="DO22" s="186"/>
    </row>
    <row r="23" spans="1:119" ht="18.75" customHeight="1" x14ac:dyDescent="0.15">
      <c r="A23" s="187"/>
      <c r="B23" s="572"/>
      <c r="C23" s="573"/>
      <c r="D23" s="574"/>
      <c r="E23" s="418"/>
      <c r="F23" s="423"/>
      <c r="G23" s="423"/>
      <c r="H23" s="423"/>
      <c r="I23" s="423"/>
      <c r="J23" s="423"/>
      <c r="K23" s="412"/>
      <c r="L23" s="418"/>
      <c r="M23" s="423"/>
      <c r="N23" s="423"/>
      <c r="O23" s="423"/>
      <c r="P23" s="412"/>
      <c r="Q23" s="581"/>
      <c r="R23" s="582"/>
      <c r="S23" s="582"/>
      <c r="T23" s="582"/>
      <c r="U23" s="582"/>
      <c r="V23" s="583"/>
      <c r="W23" s="585"/>
      <c r="X23" s="573"/>
      <c r="Y23" s="574"/>
      <c r="Z23" s="418"/>
      <c r="AA23" s="423"/>
      <c r="AB23" s="423"/>
      <c r="AC23" s="423"/>
      <c r="AD23" s="423"/>
      <c r="AE23" s="423"/>
      <c r="AF23" s="423"/>
      <c r="AG23" s="412"/>
      <c r="AH23" s="418"/>
      <c r="AI23" s="423"/>
      <c r="AJ23" s="423"/>
      <c r="AK23" s="423"/>
      <c r="AL23" s="412"/>
      <c r="AM23" s="600"/>
      <c r="AN23" s="601"/>
      <c r="AO23" s="601"/>
      <c r="AP23" s="601"/>
      <c r="AQ23" s="601"/>
      <c r="AR23" s="602"/>
      <c r="AS23" s="581"/>
      <c r="AT23" s="582"/>
      <c r="AU23" s="582"/>
      <c r="AV23" s="582"/>
      <c r="AW23" s="582"/>
      <c r="AX23" s="604"/>
      <c r="AY23" s="392" t="s">
        <v>171</v>
      </c>
      <c r="AZ23" s="393"/>
      <c r="BA23" s="393"/>
      <c r="BB23" s="393"/>
      <c r="BC23" s="393"/>
      <c r="BD23" s="393"/>
      <c r="BE23" s="393"/>
      <c r="BF23" s="393"/>
      <c r="BG23" s="393"/>
      <c r="BH23" s="393"/>
      <c r="BI23" s="393"/>
      <c r="BJ23" s="393"/>
      <c r="BK23" s="393"/>
      <c r="BL23" s="393"/>
      <c r="BM23" s="394"/>
      <c r="BN23" s="432">
        <v>19421691</v>
      </c>
      <c r="BO23" s="433"/>
      <c r="BP23" s="433"/>
      <c r="BQ23" s="433"/>
      <c r="BR23" s="433"/>
      <c r="BS23" s="433"/>
      <c r="BT23" s="433"/>
      <c r="BU23" s="434"/>
      <c r="BV23" s="432">
        <v>20193801</v>
      </c>
      <c r="BW23" s="433"/>
      <c r="BX23" s="433"/>
      <c r="BY23" s="433"/>
      <c r="BZ23" s="433"/>
      <c r="CA23" s="433"/>
      <c r="CB23" s="433"/>
      <c r="CC23" s="434"/>
      <c r="CD23" s="201"/>
      <c r="CE23" s="542"/>
      <c r="CF23" s="542"/>
      <c r="CG23" s="542"/>
      <c r="CH23" s="542"/>
      <c r="CI23" s="542"/>
      <c r="CJ23" s="542"/>
      <c r="CK23" s="542"/>
      <c r="CL23" s="542"/>
      <c r="CM23" s="542"/>
      <c r="CN23" s="542"/>
      <c r="CO23" s="542"/>
      <c r="CP23" s="542"/>
      <c r="CQ23" s="542"/>
      <c r="CR23" s="542"/>
      <c r="CS23" s="543"/>
      <c r="CT23" s="429"/>
      <c r="CU23" s="430"/>
      <c r="CV23" s="430"/>
      <c r="CW23" s="430"/>
      <c r="CX23" s="430"/>
      <c r="CY23" s="430"/>
      <c r="CZ23" s="430"/>
      <c r="DA23" s="431"/>
      <c r="DB23" s="429"/>
      <c r="DC23" s="430"/>
      <c r="DD23" s="430"/>
      <c r="DE23" s="430"/>
      <c r="DF23" s="430"/>
      <c r="DG23" s="430"/>
      <c r="DH23" s="430"/>
      <c r="DI23" s="431"/>
      <c r="DJ23" s="186"/>
      <c r="DK23" s="186"/>
      <c r="DL23" s="186"/>
      <c r="DM23" s="186"/>
      <c r="DN23" s="186"/>
      <c r="DO23" s="186"/>
    </row>
    <row r="24" spans="1:119" ht="18.75" customHeight="1" thickBot="1" x14ac:dyDescent="0.2">
      <c r="A24" s="187"/>
      <c r="B24" s="572"/>
      <c r="C24" s="573"/>
      <c r="D24" s="574"/>
      <c r="E24" s="482" t="s">
        <v>172</v>
      </c>
      <c r="F24" s="462"/>
      <c r="G24" s="462"/>
      <c r="H24" s="462"/>
      <c r="I24" s="462"/>
      <c r="J24" s="462"/>
      <c r="K24" s="463"/>
      <c r="L24" s="483">
        <v>1</v>
      </c>
      <c r="M24" s="484"/>
      <c r="N24" s="484"/>
      <c r="O24" s="484"/>
      <c r="P24" s="526"/>
      <c r="Q24" s="483">
        <v>6919</v>
      </c>
      <c r="R24" s="484"/>
      <c r="S24" s="484"/>
      <c r="T24" s="484"/>
      <c r="U24" s="484"/>
      <c r="V24" s="526"/>
      <c r="W24" s="585"/>
      <c r="X24" s="573"/>
      <c r="Y24" s="574"/>
      <c r="Z24" s="482" t="s">
        <v>173</v>
      </c>
      <c r="AA24" s="462"/>
      <c r="AB24" s="462"/>
      <c r="AC24" s="462"/>
      <c r="AD24" s="462"/>
      <c r="AE24" s="462"/>
      <c r="AF24" s="462"/>
      <c r="AG24" s="463"/>
      <c r="AH24" s="483">
        <v>399</v>
      </c>
      <c r="AI24" s="484"/>
      <c r="AJ24" s="484"/>
      <c r="AK24" s="484"/>
      <c r="AL24" s="526"/>
      <c r="AM24" s="483">
        <v>1263234</v>
      </c>
      <c r="AN24" s="484"/>
      <c r="AO24" s="484"/>
      <c r="AP24" s="484"/>
      <c r="AQ24" s="484"/>
      <c r="AR24" s="526"/>
      <c r="AS24" s="483">
        <v>3166</v>
      </c>
      <c r="AT24" s="484"/>
      <c r="AU24" s="484"/>
      <c r="AV24" s="484"/>
      <c r="AW24" s="484"/>
      <c r="AX24" s="485"/>
      <c r="AY24" s="605" t="s">
        <v>174</v>
      </c>
      <c r="AZ24" s="606"/>
      <c r="BA24" s="606"/>
      <c r="BB24" s="606"/>
      <c r="BC24" s="606"/>
      <c r="BD24" s="606"/>
      <c r="BE24" s="606"/>
      <c r="BF24" s="606"/>
      <c r="BG24" s="606"/>
      <c r="BH24" s="606"/>
      <c r="BI24" s="606"/>
      <c r="BJ24" s="606"/>
      <c r="BK24" s="606"/>
      <c r="BL24" s="606"/>
      <c r="BM24" s="607"/>
      <c r="BN24" s="432">
        <v>15709223</v>
      </c>
      <c r="BO24" s="433"/>
      <c r="BP24" s="433"/>
      <c r="BQ24" s="433"/>
      <c r="BR24" s="433"/>
      <c r="BS24" s="433"/>
      <c r="BT24" s="433"/>
      <c r="BU24" s="434"/>
      <c r="BV24" s="432">
        <v>15563680</v>
      </c>
      <c r="BW24" s="433"/>
      <c r="BX24" s="433"/>
      <c r="BY24" s="433"/>
      <c r="BZ24" s="433"/>
      <c r="CA24" s="433"/>
      <c r="CB24" s="433"/>
      <c r="CC24" s="434"/>
      <c r="CD24" s="201"/>
      <c r="CE24" s="542"/>
      <c r="CF24" s="542"/>
      <c r="CG24" s="542"/>
      <c r="CH24" s="542"/>
      <c r="CI24" s="542"/>
      <c r="CJ24" s="542"/>
      <c r="CK24" s="542"/>
      <c r="CL24" s="542"/>
      <c r="CM24" s="542"/>
      <c r="CN24" s="542"/>
      <c r="CO24" s="542"/>
      <c r="CP24" s="542"/>
      <c r="CQ24" s="542"/>
      <c r="CR24" s="542"/>
      <c r="CS24" s="543"/>
      <c r="CT24" s="429"/>
      <c r="CU24" s="430"/>
      <c r="CV24" s="430"/>
      <c r="CW24" s="430"/>
      <c r="CX24" s="430"/>
      <c r="CY24" s="430"/>
      <c r="CZ24" s="430"/>
      <c r="DA24" s="431"/>
      <c r="DB24" s="429"/>
      <c r="DC24" s="430"/>
      <c r="DD24" s="430"/>
      <c r="DE24" s="430"/>
      <c r="DF24" s="430"/>
      <c r="DG24" s="430"/>
      <c r="DH24" s="430"/>
      <c r="DI24" s="431"/>
      <c r="DJ24" s="186"/>
      <c r="DK24" s="186"/>
      <c r="DL24" s="186"/>
      <c r="DM24" s="186"/>
      <c r="DN24" s="186"/>
      <c r="DO24" s="186"/>
    </row>
    <row r="25" spans="1:119" s="186" customFormat="1" ht="18.75" customHeight="1" x14ac:dyDescent="0.15">
      <c r="A25" s="187"/>
      <c r="B25" s="572"/>
      <c r="C25" s="573"/>
      <c r="D25" s="574"/>
      <c r="E25" s="482" t="s">
        <v>175</v>
      </c>
      <c r="F25" s="462"/>
      <c r="G25" s="462"/>
      <c r="H25" s="462"/>
      <c r="I25" s="462"/>
      <c r="J25" s="462"/>
      <c r="K25" s="463"/>
      <c r="L25" s="483">
        <v>1</v>
      </c>
      <c r="M25" s="484"/>
      <c r="N25" s="484"/>
      <c r="O25" s="484"/>
      <c r="P25" s="526"/>
      <c r="Q25" s="483">
        <v>6110</v>
      </c>
      <c r="R25" s="484"/>
      <c r="S25" s="484"/>
      <c r="T25" s="484"/>
      <c r="U25" s="484"/>
      <c r="V25" s="526"/>
      <c r="W25" s="585"/>
      <c r="X25" s="573"/>
      <c r="Y25" s="574"/>
      <c r="Z25" s="482" t="s">
        <v>176</v>
      </c>
      <c r="AA25" s="462"/>
      <c r="AB25" s="462"/>
      <c r="AC25" s="462"/>
      <c r="AD25" s="462"/>
      <c r="AE25" s="462"/>
      <c r="AF25" s="462"/>
      <c r="AG25" s="463"/>
      <c r="AH25" s="483">
        <v>89</v>
      </c>
      <c r="AI25" s="484"/>
      <c r="AJ25" s="484"/>
      <c r="AK25" s="484"/>
      <c r="AL25" s="526"/>
      <c r="AM25" s="483">
        <v>254095</v>
      </c>
      <c r="AN25" s="484"/>
      <c r="AO25" s="484"/>
      <c r="AP25" s="484"/>
      <c r="AQ25" s="484"/>
      <c r="AR25" s="526"/>
      <c r="AS25" s="483">
        <v>2855</v>
      </c>
      <c r="AT25" s="484"/>
      <c r="AU25" s="484"/>
      <c r="AV25" s="484"/>
      <c r="AW25" s="484"/>
      <c r="AX25" s="485"/>
      <c r="AY25" s="392" t="s">
        <v>177</v>
      </c>
      <c r="AZ25" s="393"/>
      <c r="BA25" s="393"/>
      <c r="BB25" s="393"/>
      <c r="BC25" s="393"/>
      <c r="BD25" s="393"/>
      <c r="BE25" s="393"/>
      <c r="BF25" s="393"/>
      <c r="BG25" s="393"/>
      <c r="BH25" s="393"/>
      <c r="BI25" s="393"/>
      <c r="BJ25" s="393"/>
      <c r="BK25" s="393"/>
      <c r="BL25" s="393"/>
      <c r="BM25" s="394"/>
      <c r="BN25" s="395">
        <v>80</v>
      </c>
      <c r="BO25" s="396"/>
      <c r="BP25" s="396"/>
      <c r="BQ25" s="396"/>
      <c r="BR25" s="396"/>
      <c r="BS25" s="396"/>
      <c r="BT25" s="396"/>
      <c r="BU25" s="397"/>
      <c r="BV25" s="395">
        <v>120</v>
      </c>
      <c r="BW25" s="396"/>
      <c r="BX25" s="396"/>
      <c r="BY25" s="396"/>
      <c r="BZ25" s="396"/>
      <c r="CA25" s="396"/>
      <c r="CB25" s="396"/>
      <c r="CC25" s="397"/>
      <c r="CD25" s="201"/>
      <c r="CE25" s="542"/>
      <c r="CF25" s="542"/>
      <c r="CG25" s="542"/>
      <c r="CH25" s="542"/>
      <c r="CI25" s="542"/>
      <c r="CJ25" s="542"/>
      <c r="CK25" s="542"/>
      <c r="CL25" s="542"/>
      <c r="CM25" s="542"/>
      <c r="CN25" s="542"/>
      <c r="CO25" s="542"/>
      <c r="CP25" s="542"/>
      <c r="CQ25" s="542"/>
      <c r="CR25" s="542"/>
      <c r="CS25" s="543"/>
      <c r="CT25" s="429"/>
      <c r="CU25" s="430"/>
      <c r="CV25" s="430"/>
      <c r="CW25" s="430"/>
      <c r="CX25" s="430"/>
      <c r="CY25" s="430"/>
      <c r="CZ25" s="430"/>
      <c r="DA25" s="431"/>
      <c r="DB25" s="429"/>
      <c r="DC25" s="430"/>
      <c r="DD25" s="430"/>
      <c r="DE25" s="430"/>
      <c r="DF25" s="430"/>
      <c r="DG25" s="430"/>
      <c r="DH25" s="430"/>
      <c r="DI25" s="431"/>
    </row>
    <row r="26" spans="1:119" s="186" customFormat="1" ht="18.75" customHeight="1" x14ac:dyDescent="0.15">
      <c r="A26" s="187"/>
      <c r="B26" s="572"/>
      <c r="C26" s="573"/>
      <c r="D26" s="574"/>
      <c r="E26" s="482" t="s">
        <v>178</v>
      </c>
      <c r="F26" s="462"/>
      <c r="G26" s="462"/>
      <c r="H26" s="462"/>
      <c r="I26" s="462"/>
      <c r="J26" s="462"/>
      <c r="K26" s="463"/>
      <c r="L26" s="483">
        <v>1</v>
      </c>
      <c r="M26" s="484"/>
      <c r="N26" s="484"/>
      <c r="O26" s="484"/>
      <c r="P26" s="526"/>
      <c r="Q26" s="483">
        <v>5348</v>
      </c>
      <c r="R26" s="484"/>
      <c r="S26" s="484"/>
      <c r="T26" s="484"/>
      <c r="U26" s="484"/>
      <c r="V26" s="526"/>
      <c r="W26" s="585"/>
      <c r="X26" s="573"/>
      <c r="Y26" s="574"/>
      <c r="Z26" s="482" t="s">
        <v>179</v>
      </c>
      <c r="AA26" s="595"/>
      <c r="AB26" s="595"/>
      <c r="AC26" s="595"/>
      <c r="AD26" s="595"/>
      <c r="AE26" s="595"/>
      <c r="AF26" s="595"/>
      <c r="AG26" s="596"/>
      <c r="AH26" s="483">
        <v>5</v>
      </c>
      <c r="AI26" s="484"/>
      <c r="AJ26" s="484"/>
      <c r="AK26" s="484"/>
      <c r="AL26" s="526"/>
      <c r="AM26" s="483">
        <v>15970</v>
      </c>
      <c r="AN26" s="484"/>
      <c r="AO26" s="484"/>
      <c r="AP26" s="484"/>
      <c r="AQ26" s="484"/>
      <c r="AR26" s="526"/>
      <c r="AS26" s="483">
        <v>3194</v>
      </c>
      <c r="AT26" s="484"/>
      <c r="AU26" s="484"/>
      <c r="AV26" s="484"/>
      <c r="AW26" s="484"/>
      <c r="AX26" s="485"/>
      <c r="AY26" s="435" t="s">
        <v>180</v>
      </c>
      <c r="AZ26" s="436"/>
      <c r="BA26" s="436"/>
      <c r="BB26" s="436"/>
      <c r="BC26" s="436"/>
      <c r="BD26" s="436"/>
      <c r="BE26" s="436"/>
      <c r="BF26" s="436"/>
      <c r="BG26" s="436"/>
      <c r="BH26" s="436"/>
      <c r="BI26" s="436"/>
      <c r="BJ26" s="436"/>
      <c r="BK26" s="436"/>
      <c r="BL26" s="436"/>
      <c r="BM26" s="437"/>
      <c r="BN26" s="432" t="s">
        <v>139</v>
      </c>
      <c r="BO26" s="433"/>
      <c r="BP26" s="433"/>
      <c r="BQ26" s="433"/>
      <c r="BR26" s="433"/>
      <c r="BS26" s="433"/>
      <c r="BT26" s="433"/>
      <c r="BU26" s="434"/>
      <c r="BV26" s="432" t="s">
        <v>129</v>
      </c>
      <c r="BW26" s="433"/>
      <c r="BX26" s="433"/>
      <c r="BY26" s="433"/>
      <c r="BZ26" s="433"/>
      <c r="CA26" s="433"/>
      <c r="CB26" s="433"/>
      <c r="CC26" s="434"/>
      <c r="CD26" s="201"/>
      <c r="CE26" s="542"/>
      <c r="CF26" s="542"/>
      <c r="CG26" s="542"/>
      <c r="CH26" s="542"/>
      <c r="CI26" s="542"/>
      <c r="CJ26" s="542"/>
      <c r="CK26" s="542"/>
      <c r="CL26" s="542"/>
      <c r="CM26" s="542"/>
      <c r="CN26" s="542"/>
      <c r="CO26" s="542"/>
      <c r="CP26" s="542"/>
      <c r="CQ26" s="542"/>
      <c r="CR26" s="542"/>
      <c r="CS26" s="543"/>
      <c r="CT26" s="429"/>
      <c r="CU26" s="430"/>
      <c r="CV26" s="430"/>
      <c r="CW26" s="430"/>
      <c r="CX26" s="430"/>
      <c r="CY26" s="430"/>
      <c r="CZ26" s="430"/>
      <c r="DA26" s="431"/>
      <c r="DB26" s="429"/>
      <c r="DC26" s="430"/>
      <c r="DD26" s="430"/>
      <c r="DE26" s="430"/>
      <c r="DF26" s="430"/>
      <c r="DG26" s="430"/>
      <c r="DH26" s="430"/>
      <c r="DI26" s="431"/>
    </row>
    <row r="27" spans="1:119" ht="18.75" customHeight="1" thickBot="1" x14ac:dyDescent="0.2">
      <c r="A27" s="187"/>
      <c r="B27" s="572"/>
      <c r="C27" s="573"/>
      <c r="D27" s="574"/>
      <c r="E27" s="482" t="s">
        <v>181</v>
      </c>
      <c r="F27" s="462"/>
      <c r="G27" s="462"/>
      <c r="H27" s="462"/>
      <c r="I27" s="462"/>
      <c r="J27" s="462"/>
      <c r="K27" s="463"/>
      <c r="L27" s="483">
        <v>1</v>
      </c>
      <c r="M27" s="484"/>
      <c r="N27" s="484"/>
      <c r="O27" s="484"/>
      <c r="P27" s="526"/>
      <c r="Q27" s="483">
        <v>3900</v>
      </c>
      <c r="R27" s="484"/>
      <c r="S27" s="484"/>
      <c r="T27" s="484"/>
      <c r="U27" s="484"/>
      <c r="V27" s="526"/>
      <c r="W27" s="585"/>
      <c r="X27" s="573"/>
      <c r="Y27" s="574"/>
      <c r="Z27" s="482" t="s">
        <v>182</v>
      </c>
      <c r="AA27" s="462"/>
      <c r="AB27" s="462"/>
      <c r="AC27" s="462"/>
      <c r="AD27" s="462"/>
      <c r="AE27" s="462"/>
      <c r="AF27" s="462"/>
      <c r="AG27" s="463"/>
      <c r="AH27" s="483">
        <v>9</v>
      </c>
      <c r="AI27" s="484"/>
      <c r="AJ27" s="484"/>
      <c r="AK27" s="484"/>
      <c r="AL27" s="526"/>
      <c r="AM27" s="483">
        <v>28398</v>
      </c>
      <c r="AN27" s="484"/>
      <c r="AO27" s="484"/>
      <c r="AP27" s="484"/>
      <c r="AQ27" s="484"/>
      <c r="AR27" s="526"/>
      <c r="AS27" s="483">
        <v>3155</v>
      </c>
      <c r="AT27" s="484"/>
      <c r="AU27" s="484"/>
      <c r="AV27" s="484"/>
      <c r="AW27" s="484"/>
      <c r="AX27" s="485"/>
      <c r="AY27" s="527" t="s">
        <v>183</v>
      </c>
      <c r="AZ27" s="528"/>
      <c r="BA27" s="528"/>
      <c r="BB27" s="528"/>
      <c r="BC27" s="528"/>
      <c r="BD27" s="528"/>
      <c r="BE27" s="528"/>
      <c r="BF27" s="528"/>
      <c r="BG27" s="528"/>
      <c r="BH27" s="528"/>
      <c r="BI27" s="528"/>
      <c r="BJ27" s="528"/>
      <c r="BK27" s="528"/>
      <c r="BL27" s="528"/>
      <c r="BM27" s="529"/>
      <c r="BN27" s="608" t="s">
        <v>184</v>
      </c>
      <c r="BO27" s="609"/>
      <c r="BP27" s="609"/>
      <c r="BQ27" s="609"/>
      <c r="BR27" s="609"/>
      <c r="BS27" s="609"/>
      <c r="BT27" s="609"/>
      <c r="BU27" s="610"/>
      <c r="BV27" s="608" t="s">
        <v>148</v>
      </c>
      <c r="BW27" s="609"/>
      <c r="BX27" s="609"/>
      <c r="BY27" s="609"/>
      <c r="BZ27" s="609"/>
      <c r="CA27" s="609"/>
      <c r="CB27" s="609"/>
      <c r="CC27" s="610"/>
      <c r="CD27" s="203"/>
      <c r="CE27" s="542"/>
      <c r="CF27" s="542"/>
      <c r="CG27" s="542"/>
      <c r="CH27" s="542"/>
      <c r="CI27" s="542"/>
      <c r="CJ27" s="542"/>
      <c r="CK27" s="542"/>
      <c r="CL27" s="542"/>
      <c r="CM27" s="542"/>
      <c r="CN27" s="542"/>
      <c r="CO27" s="542"/>
      <c r="CP27" s="542"/>
      <c r="CQ27" s="542"/>
      <c r="CR27" s="542"/>
      <c r="CS27" s="543"/>
      <c r="CT27" s="429"/>
      <c r="CU27" s="430"/>
      <c r="CV27" s="430"/>
      <c r="CW27" s="430"/>
      <c r="CX27" s="430"/>
      <c r="CY27" s="430"/>
      <c r="CZ27" s="430"/>
      <c r="DA27" s="431"/>
      <c r="DB27" s="429"/>
      <c r="DC27" s="430"/>
      <c r="DD27" s="430"/>
      <c r="DE27" s="430"/>
      <c r="DF27" s="430"/>
      <c r="DG27" s="430"/>
      <c r="DH27" s="430"/>
      <c r="DI27" s="431"/>
      <c r="DJ27" s="186"/>
      <c r="DK27" s="186"/>
      <c r="DL27" s="186"/>
      <c r="DM27" s="186"/>
      <c r="DN27" s="186"/>
      <c r="DO27" s="186"/>
    </row>
    <row r="28" spans="1:119" ht="18.75" customHeight="1" x14ac:dyDescent="0.15">
      <c r="A28" s="187"/>
      <c r="B28" s="572"/>
      <c r="C28" s="573"/>
      <c r="D28" s="574"/>
      <c r="E28" s="482" t="s">
        <v>185</v>
      </c>
      <c r="F28" s="462"/>
      <c r="G28" s="462"/>
      <c r="H28" s="462"/>
      <c r="I28" s="462"/>
      <c r="J28" s="462"/>
      <c r="K28" s="463"/>
      <c r="L28" s="483">
        <v>1</v>
      </c>
      <c r="M28" s="484"/>
      <c r="N28" s="484"/>
      <c r="O28" s="484"/>
      <c r="P28" s="526"/>
      <c r="Q28" s="483">
        <v>3400</v>
      </c>
      <c r="R28" s="484"/>
      <c r="S28" s="484"/>
      <c r="T28" s="484"/>
      <c r="U28" s="484"/>
      <c r="V28" s="526"/>
      <c r="W28" s="585"/>
      <c r="X28" s="573"/>
      <c r="Y28" s="574"/>
      <c r="Z28" s="482" t="s">
        <v>186</v>
      </c>
      <c r="AA28" s="462"/>
      <c r="AB28" s="462"/>
      <c r="AC28" s="462"/>
      <c r="AD28" s="462"/>
      <c r="AE28" s="462"/>
      <c r="AF28" s="462"/>
      <c r="AG28" s="463"/>
      <c r="AH28" s="483" t="s">
        <v>139</v>
      </c>
      <c r="AI28" s="484"/>
      <c r="AJ28" s="484"/>
      <c r="AK28" s="484"/>
      <c r="AL28" s="526"/>
      <c r="AM28" s="483" t="s">
        <v>139</v>
      </c>
      <c r="AN28" s="484"/>
      <c r="AO28" s="484"/>
      <c r="AP28" s="484"/>
      <c r="AQ28" s="484"/>
      <c r="AR28" s="526"/>
      <c r="AS28" s="483" t="s">
        <v>139</v>
      </c>
      <c r="AT28" s="484"/>
      <c r="AU28" s="484"/>
      <c r="AV28" s="484"/>
      <c r="AW28" s="484"/>
      <c r="AX28" s="485"/>
      <c r="AY28" s="611" t="s">
        <v>187</v>
      </c>
      <c r="AZ28" s="612"/>
      <c r="BA28" s="612"/>
      <c r="BB28" s="613"/>
      <c r="BC28" s="392" t="s">
        <v>48</v>
      </c>
      <c r="BD28" s="393"/>
      <c r="BE28" s="393"/>
      <c r="BF28" s="393"/>
      <c r="BG28" s="393"/>
      <c r="BH28" s="393"/>
      <c r="BI28" s="393"/>
      <c r="BJ28" s="393"/>
      <c r="BK28" s="393"/>
      <c r="BL28" s="393"/>
      <c r="BM28" s="394"/>
      <c r="BN28" s="395">
        <v>3416683</v>
      </c>
      <c r="BO28" s="396"/>
      <c r="BP28" s="396"/>
      <c r="BQ28" s="396"/>
      <c r="BR28" s="396"/>
      <c r="BS28" s="396"/>
      <c r="BT28" s="396"/>
      <c r="BU28" s="397"/>
      <c r="BV28" s="395">
        <v>3524645</v>
      </c>
      <c r="BW28" s="396"/>
      <c r="BX28" s="396"/>
      <c r="BY28" s="396"/>
      <c r="BZ28" s="396"/>
      <c r="CA28" s="396"/>
      <c r="CB28" s="396"/>
      <c r="CC28" s="397"/>
      <c r="CD28" s="201"/>
      <c r="CE28" s="542"/>
      <c r="CF28" s="542"/>
      <c r="CG28" s="542"/>
      <c r="CH28" s="542"/>
      <c r="CI28" s="542"/>
      <c r="CJ28" s="542"/>
      <c r="CK28" s="542"/>
      <c r="CL28" s="542"/>
      <c r="CM28" s="542"/>
      <c r="CN28" s="542"/>
      <c r="CO28" s="542"/>
      <c r="CP28" s="542"/>
      <c r="CQ28" s="542"/>
      <c r="CR28" s="542"/>
      <c r="CS28" s="543"/>
      <c r="CT28" s="429"/>
      <c r="CU28" s="430"/>
      <c r="CV28" s="430"/>
      <c r="CW28" s="430"/>
      <c r="CX28" s="430"/>
      <c r="CY28" s="430"/>
      <c r="CZ28" s="430"/>
      <c r="DA28" s="431"/>
      <c r="DB28" s="429"/>
      <c r="DC28" s="430"/>
      <c r="DD28" s="430"/>
      <c r="DE28" s="430"/>
      <c r="DF28" s="430"/>
      <c r="DG28" s="430"/>
      <c r="DH28" s="430"/>
      <c r="DI28" s="431"/>
      <c r="DJ28" s="186"/>
      <c r="DK28" s="186"/>
      <c r="DL28" s="186"/>
      <c r="DM28" s="186"/>
      <c r="DN28" s="186"/>
      <c r="DO28" s="186"/>
    </row>
    <row r="29" spans="1:119" ht="18.75" customHeight="1" x14ac:dyDescent="0.15">
      <c r="A29" s="187"/>
      <c r="B29" s="572"/>
      <c r="C29" s="573"/>
      <c r="D29" s="574"/>
      <c r="E29" s="482" t="s">
        <v>188</v>
      </c>
      <c r="F29" s="462"/>
      <c r="G29" s="462"/>
      <c r="H29" s="462"/>
      <c r="I29" s="462"/>
      <c r="J29" s="462"/>
      <c r="K29" s="463"/>
      <c r="L29" s="483">
        <v>16</v>
      </c>
      <c r="M29" s="484"/>
      <c r="N29" s="484"/>
      <c r="O29" s="484"/>
      <c r="P29" s="526"/>
      <c r="Q29" s="483">
        <v>3200</v>
      </c>
      <c r="R29" s="484"/>
      <c r="S29" s="484"/>
      <c r="T29" s="484"/>
      <c r="U29" s="484"/>
      <c r="V29" s="526"/>
      <c r="W29" s="586"/>
      <c r="X29" s="587"/>
      <c r="Y29" s="588"/>
      <c r="Z29" s="482" t="s">
        <v>189</v>
      </c>
      <c r="AA29" s="462"/>
      <c r="AB29" s="462"/>
      <c r="AC29" s="462"/>
      <c r="AD29" s="462"/>
      <c r="AE29" s="462"/>
      <c r="AF29" s="462"/>
      <c r="AG29" s="463"/>
      <c r="AH29" s="483">
        <v>408</v>
      </c>
      <c r="AI29" s="484"/>
      <c r="AJ29" s="484"/>
      <c r="AK29" s="484"/>
      <c r="AL29" s="526"/>
      <c r="AM29" s="483">
        <v>1291632</v>
      </c>
      <c r="AN29" s="484"/>
      <c r="AO29" s="484"/>
      <c r="AP29" s="484"/>
      <c r="AQ29" s="484"/>
      <c r="AR29" s="526"/>
      <c r="AS29" s="483">
        <v>3166</v>
      </c>
      <c r="AT29" s="484"/>
      <c r="AU29" s="484"/>
      <c r="AV29" s="484"/>
      <c r="AW29" s="484"/>
      <c r="AX29" s="485"/>
      <c r="AY29" s="614"/>
      <c r="AZ29" s="615"/>
      <c r="BA29" s="615"/>
      <c r="BB29" s="616"/>
      <c r="BC29" s="466" t="s">
        <v>190</v>
      </c>
      <c r="BD29" s="467"/>
      <c r="BE29" s="467"/>
      <c r="BF29" s="467"/>
      <c r="BG29" s="467"/>
      <c r="BH29" s="467"/>
      <c r="BI29" s="467"/>
      <c r="BJ29" s="467"/>
      <c r="BK29" s="467"/>
      <c r="BL29" s="467"/>
      <c r="BM29" s="468"/>
      <c r="BN29" s="432">
        <v>1470086</v>
      </c>
      <c r="BO29" s="433"/>
      <c r="BP29" s="433"/>
      <c r="BQ29" s="433"/>
      <c r="BR29" s="433"/>
      <c r="BS29" s="433"/>
      <c r="BT29" s="433"/>
      <c r="BU29" s="434"/>
      <c r="BV29" s="432">
        <v>2321612</v>
      </c>
      <c r="BW29" s="433"/>
      <c r="BX29" s="433"/>
      <c r="BY29" s="433"/>
      <c r="BZ29" s="433"/>
      <c r="CA29" s="433"/>
      <c r="CB29" s="433"/>
      <c r="CC29" s="434"/>
      <c r="CD29" s="203"/>
      <c r="CE29" s="542"/>
      <c r="CF29" s="542"/>
      <c r="CG29" s="542"/>
      <c r="CH29" s="542"/>
      <c r="CI29" s="542"/>
      <c r="CJ29" s="542"/>
      <c r="CK29" s="542"/>
      <c r="CL29" s="542"/>
      <c r="CM29" s="542"/>
      <c r="CN29" s="542"/>
      <c r="CO29" s="542"/>
      <c r="CP29" s="542"/>
      <c r="CQ29" s="542"/>
      <c r="CR29" s="542"/>
      <c r="CS29" s="543"/>
      <c r="CT29" s="429"/>
      <c r="CU29" s="430"/>
      <c r="CV29" s="430"/>
      <c r="CW29" s="430"/>
      <c r="CX29" s="430"/>
      <c r="CY29" s="430"/>
      <c r="CZ29" s="430"/>
      <c r="DA29" s="431"/>
      <c r="DB29" s="429"/>
      <c r="DC29" s="430"/>
      <c r="DD29" s="430"/>
      <c r="DE29" s="430"/>
      <c r="DF29" s="430"/>
      <c r="DG29" s="430"/>
      <c r="DH29" s="430"/>
      <c r="DI29" s="431"/>
      <c r="DJ29" s="186"/>
      <c r="DK29" s="186"/>
      <c r="DL29" s="186"/>
      <c r="DM29" s="186"/>
      <c r="DN29" s="186"/>
      <c r="DO29" s="186"/>
    </row>
    <row r="30" spans="1:119" ht="18.75" customHeight="1" thickBot="1" x14ac:dyDescent="0.2">
      <c r="A30" s="187"/>
      <c r="B30" s="575"/>
      <c r="C30" s="576"/>
      <c r="D30" s="577"/>
      <c r="E30" s="486"/>
      <c r="F30" s="487"/>
      <c r="G30" s="487"/>
      <c r="H30" s="487"/>
      <c r="I30" s="487"/>
      <c r="J30" s="487"/>
      <c r="K30" s="488"/>
      <c r="L30" s="589"/>
      <c r="M30" s="590"/>
      <c r="N30" s="590"/>
      <c r="O30" s="590"/>
      <c r="P30" s="591"/>
      <c r="Q30" s="589"/>
      <c r="R30" s="590"/>
      <c r="S30" s="590"/>
      <c r="T30" s="590"/>
      <c r="U30" s="590"/>
      <c r="V30" s="591"/>
      <c r="W30" s="592" t="s">
        <v>191</v>
      </c>
      <c r="X30" s="593"/>
      <c r="Y30" s="593"/>
      <c r="Z30" s="593"/>
      <c r="AA30" s="593"/>
      <c r="AB30" s="593"/>
      <c r="AC30" s="593"/>
      <c r="AD30" s="593"/>
      <c r="AE30" s="593"/>
      <c r="AF30" s="593"/>
      <c r="AG30" s="594"/>
      <c r="AH30" s="551">
        <v>100.9</v>
      </c>
      <c r="AI30" s="552"/>
      <c r="AJ30" s="552"/>
      <c r="AK30" s="552"/>
      <c r="AL30" s="552"/>
      <c r="AM30" s="552"/>
      <c r="AN30" s="552"/>
      <c r="AO30" s="552"/>
      <c r="AP30" s="552"/>
      <c r="AQ30" s="552"/>
      <c r="AR30" s="552"/>
      <c r="AS30" s="552"/>
      <c r="AT30" s="552"/>
      <c r="AU30" s="552"/>
      <c r="AV30" s="552"/>
      <c r="AW30" s="552"/>
      <c r="AX30" s="554"/>
      <c r="AY30" s="617"/>
      <c r="AZ30" s="618"/>
      <c r="BA30" s="618"/>
      <c r="BB30" s="619"/>
      <c r="BC30" s="605" t="s">
        <v>50</v>
      </c>
      <c r="BD30" s="606"/>
      <c r="BE30" s="606"/>
      <c r="BF30" s="606"/>
      <c r="BG30" s="606"/>
      <c r="BH30" s="606"/>
      <c r="BI30" s="606"/>
      <c r="BJ30" s="606"/>
      <c r="BK30" s="606"/>
      <c r="BL30" s="606"/>
      <c r="BM30" s="607"/>
      <c r="BN30" s="608">
        <v>9350151</v>
      </c>
      <c r="BO30" s="609"/>
      <c r="BP30" s="609"/>
      <c r="BQ30" s="609"/>
      <c r="BR30" s="609"/>
      <c r="BS30" s="609"/>
      <c r="BT30" s="609"/>
      <c r="BU30" s="610"/>
      <c r="BV30" s="608">
        <v>8960698</v>
      </c>
      <c r="BW30" s="609"/>
      <c r="BX30" s="609"/>
      <c r="BY30" s="609"/>
      <c r="BZ30" s="609"/>
      <c r="CA30" s="609"/>
      <c r="CB30" s="609"/>
      <c r="CC30" s="61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6" t="s">
        <v>198</v>
      </c>
      <c r="D33" s="456"/>
      <c r="E33" s="421" t="s">
        <v>199</v>
      </c>
      <c r="F33" s="421"/>
      <c r="G33" s="421"/>
      <c r="H33" s="421"/>
      <c r="I33" s="421"/>
      <c r="J33" s="421"/>
      <c r="K33" s="421"/>
      <c r="L33" s="421"/>
      <c r="M33" s="421"/>
      <c r="N33" s="421"/>
      <c r="O33" s="421"/>
      <c r="P33" s="421"/>
      <c r="Q33" s="421"/>
      <c r="R33" s="421"/>
      <c r="S33" s="421"/>
      <c r="T33" s="216"/>
      <c r="U33" s="456" t="s">
        <v>198</v>
      </c>
      <c r="V33" s="456"/>
      <c r="W33" s="421" t="s">
        <v>199</v>
      </c>
      <c r="X33" s="421"/>
      <c r="Y33" s="421"/>
      <c r="Z33" s="421"/>
      <c r="AA33" s="421"/>
      <c r="AB33" s="421"/>
      <c r="AC33" s="421"/>
      <c r="AD33" s="421"/>
      <c r="AE33" s="421"/>
      <c r="AF33" s="421"/>
      <c r="AG33" s="421"/>
      <c r="AH33" s="421"/>
      <c r="AI33" s="421"/>
      <c r="AJ33" s="421"/>
      <c r="AK33" s="421"/>
      <c r="AL33" s="216"/>
      <c r="AM33" s="456" t="s">
        <v>198</v>
      </c>
      <c r="AN33" s="456"/>
      <c r="AO33" s="421" t="s">
        <v>199</v>
      </c>
      <c r="AP33" s="421"/>
      <c r="AQ33" s="421"/>
      <c r="AR33" s="421"/>
      <c r="AS33" s="421"/>
      <c r="AT33" s="421"/>
      <c r="AU33" s="421"/>
      <c r="AV33" s="421"/>
      <c r="AW33" s="421"/>
      <c r="AX33" s="421"/>
      <c r="AY33" s="421"/>
      <c r="AZ33" s="421"/>
      <c r="BA33" s="421"/>
      <c r="BB33" s="421"/>
      <c r="BC33" s="421"/>
      <c r="BD33" s="217"/>
      <c r="BE33" s="421" t="s">
        <v>200</v>
      </c>
      <c r="BF33" s="421"/>
      <c r="BG33" s="421" t="s">
        <v>201</v>
      </c>
      <c r="BH33" s="421"/>
      <c r="BI33" s="421"/>
      <c r="BJ33" s="421"/>
      <c r="BK33" s="421"/>
      <c r="BL33" s="421"/>
      <c r="BM33" s="421"/>
      <c r="BN33" s="421"/>
      <c r="BO33" s="421"/>
      <c r="BP33" s="421"/>
      <c r="BQ33" s="421"/>
      <c r="BR33" s="421"/>
      <c r="BS33" s="421"/>
      <c r="BT33" s="421"/>
      <c r="BU33" s="421"/>
      <c r="BV33" s="217"/>
      <c r="BW33" s="456" t="s">
        <v>200</v>
      </c>
      <c r="BX33" s="456"/>
      <c r="BY33" s="421" t="s">
        <v>202</v>
      </c>
      <c r="BZ33" s="421"/>
      <c r="CA33" s="421"/>
      <c r="CB33" s="421"/>
      <c r="CC33" s="421"/>
      <c r="CD33" s="421"/>
      <c r="CE33" s="421"/>
      <c r="CF33" s="421"/>
      <c r="CG33" s="421"/>
      <c r="CH33" s="421"/>
      <c r="CI33" s="421"/>
      <c r="CJ33" s="421"/>
      <c r="CK33" s="421"/>
      <c r="CL33" s="421"/>
      <c r="CM33" s="421"/>
      <c r="CN33" s="216"/>
      <c r="CO33" s="456" t="s">
        <v>198</v>
      </c>
      <c r="CP33" s="456"/>
      <c r="CQ33" s="421" t="s">
        <v>203</v>
      </c>
      <c r="CR33" s="421"/>
      <c r="CS33" s="421"/>
      <c r="CT33" s="421"/>
      <c r="CU33" s="421"/>
      <c r="CV33" s="421"/>
      <c r="CW33" s="421"/>
      <c r="CX33" s="421"/>
      <c r="CY33" s="421"/>
      <c r="CZ33" s="421"/>
      <c r="DA33" s="421"/>
      <c r="DB33" s="421"/>
      <c r="DC33" s="421"/>
      <c r="DD33" s="421"/>
      <c r="DE33" s="421"/>
      <c r="DF33" s="216"/>
      <c r="DG33" s="620" t="s">
        <v>204</v>
      </c>
      <c r="DH33" s="620"/>
      <c r="DI33" s="218"/>
      <c r="DJ33" s="186"/>
      <c r="DK33" s="186"/>
      <c r="DL33" s="186"/>
      <c r="DM33" s="186"/>
      <c r="DN33" s="186"/>
      <c r="DO33" s="186"/>
    </row>
    <row r="34" spans="1:119" ht="32.25" customHeight="1" x14ac:dyDescent="0.15">
      <c r="A34" s="187"/>
      <c r="B34" s="213"/>
      <c r="C34" s="621">
        <f>IF(E34="","",1)</f>
        <v>1</v>
      </c>
      <c r="D34" s="621"/>
      <c r="E34" s="622" t="str">
        <f>IF('各会計、関係団体の財政状況及び健全化判断比率'!B7="","",'各会計、関係団体の財政状況及び健全化判断比率'!B7)</f>
        <v>一般会計</v>
      </c>
      <c r="F34" s="622"/>
      <c r="G34" s="622"/>
      <c r="H34" s="622"/>
      <c r="I34" s="622"/>
      <c r="J34" s="622"/>
      <c r="K34" s="622"/>
      <c r="L34" s="622"/>
      <c r="M34" s="622"/>
      <c r="N34" s="622"/>
      <c r="O34" s="622"/>
      <c r="P34" s="622"/>
      <c r="Q34" s="622"/>
      <c r="R34" s="622"/>
      <c r="S34" s="622"/>
      <c r="T34" s="214"/>
      <c r="U34" s="621">
        <f>IF(W34="","",MAX(C34:D43)+1)</f>
        <v>4</v>
      </c>
      <c r="V34" s="621"/>
      <c r="W34" s="622" t="str">
        <f>IF('各会計、関係団体の財政状況及び健全化判断比率'!B28="","",'各会計、関係団体の財政状況及び健全化判断比率'!B28)</f>
        <v>国民健康保険事業特別会計</v>
      </c>
      <c r="X34" s="622"/>
      <c r="Y34" s="622"/>
      <c r="Z34" s="622"/>
      <c r="AA34" s="622"/>
      <c r="AB34" s="622"/>
      <c r="AC34" s="622"/>
      <c r="AD34" s="622"/>
      <c r="AE34" s="622"/>
      <c r="AF34" s="622"/>
      <c r="AG34" s="622"/>
      <c r="AH34" s="622"/>
      <c r="AI34" s="622"/>
      <c r="AJ34" s="622"/>
      <c r="AK34" s="622"/>
      <c r="AL34" s="214"/>
      <c r="AM34" s="621">
        <f>IF(AO34="","",MAX(C34:D43,U34:V43)+1)</f>
        <v>7</v>
      </c>
      <c r="AN34" s="621"/>
      <c r="AO34" s="622" t="str">
        <f>IF('各会計、関係団体の財政状況及び健全化判断比率'!B31="","",'各会計、関係団体の財政状況及び健全化判断比率'!B31)</f>
        <v>水道事業特別会計</v>
      </c>
      <c r="AP34" s="622"/>
      <c r="AQ34" s="622"/>
      <c r="AR34" s="622"/>
      <c r="AS34" s="622"/>
      <c r="AT34" s="622"/>
      <c r="AU34" s="622"/>
      <c r="AV34" s="622"/>
      <c r="AW34" s="622"/>
      <c r="AX34" s="622"/>
      <c r="AY34" s="622"/>
      <c r="AZ34" s="622"/>
      <c r="BA34" s="622"/>
      <c r="BB34" s="622"/>
      <c r="BC34" s="622"/>
      <c r="BD34" s="214"/>
      <c r="BE34" s="621">
        <f>IF(BG34="","",MAX(C34:D43,U34:V43,AM34:AN43)+1)</f>
        <v>11</v>
      </c>
      <c r="BF34" s="621"/>
      <c r="BG34" s="622" t="str">
        <f>IF('各会計、関係団体の財政状況及び健全化判断比率'!B35="","",'各会計、関係団体の財政状況及び健全化判断比率'!B35)</f>
        <v>農業集落排水事業特別会計</v>
      </c>
      <c r="BH34" s="622"/>
      <c r="BI34" s="622"/>
      <c r="BJ34" s="622"/>
      <c r="BK34" s="622"/>
      <c r="BL34" s="622"/>
      <c r="BM34" s="622"/>
      <c r="BN34" s="622"/>
      <c r="BO34" s="622"/>
      <c r="BP34" s="622"/>
      <c r="BQ34" s="622"/>
      <c r="BR34" s="622"/>
      <c r="BS34" s="622"/>
      <c r="BT34" s="622"/>
      <c r="BU34" s="622"/>
      <c r="BV34" s="214"/>
      <c r="BW34" s="621">
        <f>IF(BY34="","",MAX(C34:D43,U34:V43,AM34:AN43,BE34:BF43)+1)</f>
        <v>13</v>
      </c>
      <c r="BX34" s="621"/>
      <c r="BY34" s="622" t="str">
        <f>IF('各会計、関係団体の財政状況及び健全化判断比率'!B68="","",'各会計、関係団体の財政状況及び健全化判断比率'!B68)</f>
        <v>大分県退職手当組合</v>
      </c>
      <c r="BZ34" s="622"/>
      <c r="CA34" s="622"/>
      <c r="CB34" s="622"/>
      <c r="CC34" s="622"/>
      <c r="CD34" s="622"/>
      <c r="CE34" s="622"/>
      <c r="CF34" s="622"/>
      <c r="CG34" s="622"/>
      <c r="CH34" s="622"/>
      <c r="CI34" s="622"/>
      <c r="CJ34" s="622"/>
      <c r="CK34" s="622"/>
      <c r="CL34" s="622"/>
      <c r="CM34" s="622"/>
      <c r="CN34" s="214"/>
      <c r="CO34" s="621">
        <f>IF(CQ34="","",MAX(C34:D43,U34:V43,AM34:AN43,BE34:BF43,BW34:BX43)+1)</f>
        <v>20</v>
      </c>
      <c r="CP34" s="621"/>
      <c r="CQ34" s="622" t="str">
        <f>IF('各会計、関係団体の財政状況及び健全化判断比率'!BS7="","",'各会計、関係団体の財政状況及び健全化判断比率'!BS7)</f>
        <v>国東市農業公社</v>
      </c>
      <c r="CR34" s="622"/>
      <c r="CS34" s="622"/>
      <c r="CT34" s="622"/>
      <c r="CU34" s="622"/>
      <c r="CV34" s="622"/>
      <c r="CW34" s="622"/>
      <c r="CX34" s="622"/>
      <c r="CY34" s="622"/>
      <c r="CZ34" s="622"/>
      <c r="DA34" s="622"/>
      <c r="DB34" s="622"/>
      <c r="DC34" s="622"/>
      <c r="DD34" s="622"/>
      <c r="DE34" s="622"/>
      <c r="DF34" s="211"/>
      <c r="DG34" s="623" t="str">
        <f>IF('各会計、関係団体の財政状況及び健全化判断比率'!BR7="","",'各会計、関係団体の財政状況及び健全化判断比率'!BR7)</f>
        <v/>
      </c>
      <c r="DH34" s="623"/>
      <c r="DI34" s="218"/>
      <c r="DJ34" s="186"/>
      <c r="DK34" s="186"/>
      <c r="DL34" s="186"/>
      <c r="DM34" s="186"/>
      <c r="DN34" s="186"/>
      <c r="DO34" s="186"/>
    </row>
    <row r="35" spans="1:119" ht="32.25" customHeight="1" x14ac:dyDescent="0.15">
      <c r="A35" s="187"/>
      <c r="B35" s="213"/>
      <c r="C35" s="621">
        <f>IF(E35="","",C34+1)</f>
        <v>2</v>
      </c>
      <c r="D35" s="621"/>
      <c r="E35" s="622" t="str">
        <f>IF('各会計、関係団体の財政状況及び健全化判断比率'!B8="","",'各会計、関係団体の財政状況及び健全化判断比率'!B8)</f>
        <v>住宅新築資金等貸付事業特別会計</v>
      </c>
      <c r="F35" s="622"/>
      <c r="G35" s="622"/>
      <c r="H35" s="622"/>
      <c r="I35" s="622"/>
      <c r="J35" s="622"/>
      <c r="K35" s="622"/>
      <c r="L35" s="622"/>
      <c r="M35" s="622"/>
      <c r="N35" s="622"/>
      <c r="O35" s="622"/>
      <c r="P35" s="622"/>
      <c r="Q35" s="622"/>
      <c r="R35" s="622"/>
      <c r="S35" s="622"/>
      <c r="T35" s="214"/>
      <c r="U35" s="621">
        <f>IF(W35="","",U34+1)</f>
        <v>5</v>
      </c>
      <c r="V35" s="621"/>
      <c r="W35" s="622" t="str">
        <f>IF('各会計、関係団体の財政状況及び健全化判断比率'!B29="","",'各会計、関係団体の財政状況及び健全化判断比率'!B29)</f>
        <v>介護保険事業特別会計</v>
      </c>
      <c r="X35" s="622"/>
      <c r="Y35" s="622"/>
      <c r="Z35" s="622"/>
      <c r="AA35" s="622"/>
      <c r="AB35" s="622"/>
      <c r="AC35" s="622"/>
      <c r="AD35" s="622"/>
      <c r="AE35" s="622"/>
      <c r="AF35" s="622"/>
      <c r="AG35" s="622"/>
      <c r="AH35" s="622"/>
      <c r="AI35" s="622"/>
      <c r="AJ35" s="622"/>
      <c r="AK35" s="622"/>
      <c r="AL35" s="214"/>
      <c r="AM35" s="621">
        <f t="shared" ref="AM35:AM43" si="0">IF(AO35="","",AM34+1)</f>
        <v>8</v>
      </c>
      <c r="AN35" s="621"/>
      <c r="AO35" s="622" t="str">
        <f>IF('各会計、関係団体の財政状況及び健全化判断比率'!B32="","",'各会計、関係団体の財政状況及び健全化判断比率'!B32)</f>
        <v>工業用水道事業特別会計</v>
      </c>
      <c r="AP35" s="622"/>
      <c r="AQ35" s="622"/>
      <c r="AR35" s="622"/>
      <c r="AS35" s="622"/>
      <c r="AT35" s="622"/>
      <c r="AU35" s="622"/>
      <c r="AV35" s="622"/>
      <c r="AW35" s="622"/>
      <c r="AX35" s="622"/>
      <c r="AY35" s="622"/>
      <c r="AZ35" s="622"/>
      <c r="BA35" s="622"/>
      <c r="BB35" s="622"/>
      <c r="BC35" s="622"/>
      <c r="BD35" s="214"/>
      <c r="BE35" s="621">
        <f t="shared" ref="BE35:BE43" si="1">IF(BG35="","",BE34+1)</f>
        <v>12</v>
      </c>
      <c r="BF35" s="621"/>
      <c r="BG35" s="622" t="str">
        <f>IF('各会計、関係団体の財政状況及び健全化判断比率'!B36="","",'各会計、関係団体の財政状況及び健全化判断比率'!B36)</f>
        <v>浄化槽設置事業特別会計</v>
      </c>
      <c r="BH35" s="622"/>
      <c r="BI35" s="622"/>
      <c r="BJ35" s="622"/>
      <c r="BK35" s="622"/>
      <c r="BL35" s="622"/>
      <c r="BM35" s="622"/>
      <c r="BN35" s="622"/>
      <c r="BO35" s="622"/>
      <c r="BP35" s="622"/>
      <c r="BQ35" s="622"/>
      <c r="BR35" s="622"/>
      <c r="BS35" s="622"/>
      <c r="BT35" s="622"/>
      <c r="BU35" s="622"/>
      <c r="BV35" s="214"/>
      <c r="BW35" s="621">
        <f t="shared" ref="BW35:BW43" si="2">IF(BY35="","",BW34+1)</f>
        <v>14</v>
      </c>
      <c r="BX35" s="621"/>
      <c r="BY35" s="622" t="str">
        <f>IF('各会計、関係団体の財政状況及び健全化判断比率'!B69="","",'各会計、関係団体の財政状況及び健全化判断比率'!B69)</f>
        <v>大分県消防補償等組合</v>
      </c>
      <c r="BZ35" s="622"/>
      <c r="CA35" s="622"/>
      <c r="CB35" s="622"/>
      <c r="CC35" s="622"/>
      <c r="CD35" s="622"/>
      <c r="CE35" s="622"/>
      <c r="CF35" s="622"/>
      <c r="CG35" s="622"/>
      <c r="CH35" s="622"/>
      <c r="CI35" s="622"/>
      <c r="CJ35" s="622"/>
      <c r="CK35" s="622"/>
      <c r="CL35" s="622"/>
      <c r="CM35" s="622"/>
      <c r="CN35" s="214"/>
      <c r="CO35" s="621">
        <f t="shared" ref="CO35:CO43" si="3">IF(CQ35="","",CO34+1)</f>
        <v>21</v>
      </c>
      <c r="CP35" s="621"/>
      <c r="CQ35" s="622" t="str">
        <f>IF('各会計、関係団体の財政状況及び健全化判断比率'!BS8="","",'各会計、関係団体の財政状況及び健全化判断比率'!BS8)</f>
        <v>くにみ農産加工有限会社</v>
      </c>
      <c r="CR35" s="622"/>
      <c r="CS35" s="622"/>
      <c r="CT35" s="622"/>
      <c r="CU35" s="622"/>
      <c r="CV35" s="622"/>
      <c r="CW35" s="622"/>
      <c r="CX35" s="622"/>
      <c r="CY35" s="622"/>
      <c r="CZ35" s="622"/>
      <c r="DA35" s="622"/>
      <c r="DB35" s="622"/>
      <c r="DC35" s="622"/>
      <c r="DD35" s="622"/>
      <c r="DE35" s="622"/>
      <c r="DF35" s="211"/>
      <c r="DG35" s="623" t="str">
        <f>IF('各会計、関係団体の財政状況及び健全化判断比率'!BR8="","",'各会計、関係団体の財政状況及び健全化判断比率'!BR8)</f>
        <v/>
      </c>
      <c r="DH35" s="623"/>
      <c r="DI35" s="218"/>
      <c r="DJ35" s="186"/>
      <c r="DK35" s="186"/>
      <c r="DL35" s="186"/>
      <c r="DM35" s="186"/>
      <c r="DN35" s="186"/>
      <c r="DO35" s="186"/>
    </row>
    <row r="36" spans="1:119" ht="32.25" customHeight="1" x14ac:dyDescent="0.15">
      <c r="A36" s="187"/>
      <c r="B36" s="213"/>
      <c r="C36" s="621">
        <f>IF(E36="","",C35+1)</f>
        <v>3</v>
      </c>
      <c r="D36" s="621"/>
      <c r="E36" s="622" t="str">
        <f>IF('各会計、関係団体の財政状況及び健全化判断比率'!B9="","",'各会計、関係団体の財政状況及び健全化判断比率'!B9)</f>
        <v>国東市立国東自動車学校特別会計</v>
      </c>
      <c r="F36" s="622"/>
      <c r="G36" s="622"/>
      <c r="H36" s="622"/>
      <c r="I36" s="622"/>
      <c r="J36" s="622"/>
      <c r="K36" s="622"/>
      <c r="L36" s="622"/>
      <c r="M36" s="622"/>
      <c r="N36" s="622"/>
      <c r="O36" s="622"/>
      <c r="P36" s="622"/>
      <c r="Q36" s="622"/>
      <c r="R36" s="622"/>
      <c r="S36" s="622"/>
      <c r="T36" s="214"/>
      <c r="U36" s="621">
        <f t="shared" ref="U36:U43" si="4">IF(W36="","",U35+1)</f>
        <v>6</v>
      </c>
      <c r="V36" s="621"/>
      <c r="W36" s="622" t="str">
        <f>IF('各会計、関係団体の財政状況及び健全化判断比率'!B30="","",'各会計、関係団体の財政状況及び健全化判断比率'!B30)</f>
        <v>後期高齢者医療事業特別会計</v>
      </c>
      <c r="X36" s="622"/>
      <c r="Y36" s="622"/>
      <c r="Z36" s="622"/>
      <c r="AA36" s="622"/>
      <c r="AB36" s="622"/>
      <c r="AC36" s="622"/>
      <c r="AD36" s="622"/>
      <c r="AE36" s="622"/>
      <c r="AF36" s="622"/>
      <c r="AG36" s="622"/>
      <c r="AH36" s="622"/>
      <c r="AI36" s="622"/>
      <c r="AJ36" s="622"/>
      <c r="AK36" s="622"/>
      <c r="AL36" s="214"/>
      <c r="AM36" s="621">
        <f t="shared" si="0"/>
        <v>9</v>
      </c>
      <c r="AN36" s="621"/>
      <c r="AO36" s="622" t="str">
        <f>IF('各会計、関係団体の財政状況及び健全化判断比率'!B33="","",'各会計、関係団体の財政状況及び健全化判断比率'!B33)</f>
        <v>市民病院事業特別会計</v>
      </c>
      <c r="AP36" s="622"/>
      <c r="AQ36" s="622"/>
      <c r="AR36" s="622"/>
      <c r="AS36" s="622"/>
      <c r="AT36" s="622"/>
      <c r="AU36" s="622"/>
      <c r="AV36" s="622"/>
      <c r="AW36" s="622"/>
      <c r="AX36" s="622"/>
      <c r="AY36" s="622"/>
      <c r="AZ36" s="622"/>
      <c r="BA36" s="622"/>
      <c r="BB36" s="622"/>
      <c r="BC36" s="622"/>
      <c r="BD36" s="214"/>
      <c r="BE36" s="621" t="str">
        <f t="shared" si="1"/>
        <v/>
      </c>
      <c r="BF36" s="621"/>
      <c r="BG36" s="622"/>
      <c r="BH36" s="622"/>
      <c r="BI36" s="622"/>
      <c r="BJ36" s="622"/>
      <c r="BK36" s="622"/>
      <c r="BL36" s="622"/>
      <c r="BM36" s="622"/>
      <c r="BN36" s="622"/>
      <c r="BO36" s="622"/>
      <c r="BP36" s="622"/>
      <c r="BQ36" s="622"/>
      <c r="BR36" s="622"/>
      <c r="BS36" s="622"/>
      <c r="BT36" s="622"/>
      <c r="BU36" s="622"/>
      <c r="BV36" s="214"/>
      <c r="BW36" s="621">
        <f t="shared" si="2"/>
        <v>15</v>
      </c>
      <c r="BX36" s="621"/>
      <c r="BY36" s="622" t="str">
        <f>IF('各会計、関係団体の財政状況及び健全化判断比率'!B70="","",'各会計、関係団体の財政状況及び健全化判断比率'!B70)</f>
        <v>大分県交通災害共済組合（交通災害共済事業会計）</v>
      </c>
      <c r="BZ36" s="622"/>
      <c r="CA36" s="622"/>
      <c r="CB36" s="622"/>
      <c r="CC36" s="622"/>
      <c r="CD36" s="622"/>
      <c r="CE36" s="622"/>
      <c r="CF36" s="622"/>
      <c r="CG36" s="622"/>
      <c r="CH36" s="622"/>
      <c r="CI36" s="622"/>
      <c r="CJ36" s="622"/>
      <c r="CK36" s="622"/>
      <c r="CL36" s="622"/>
      <c r="CM36" s="622"/>
      <c r="CN36" s="214"/>
      <c r="CO36" s="621">
        <f t="shared" si="3"/>
        <v>22</v>
      </c>
      <c r="CP36" s="621"/>
      <c r="CQ36" s="622" t="str">
        <f>IF('各会計、関係団体の財政状況及び健全化判断比率'!BS9="","",'各会計、関係団体の財政状況及び健全化判断比率'!BS9)</f>
        <v>国東市土地開発公社</v>
      </c>
      <c r="CR36" s="622"/>
      <c r="CS36" s="622"/>
      <c r="CT36" s="622"/>
      <c r="CU36" s="622"/>
      <c r="CV36" s="622"/>
      <c r="CW36" s="622"/>
      <c r="CX36" s="622"/>
      <c r="CY36" s="622"/>
      <c r="CZ36" s="622"/>
      <c r="DA36" s="622"/>
      <c r="DB36" s="622"/>
      <c r="DC36" s="622"/>
      <c r="DD36" s="622"/>
      <c r="DE36" s="622"/>
      <c r="DF36" s="211"/>
      <c r="DG36" s="623" t="str">
        <f>IF('各会計、関係団体の財政状況及び健全化判断比率'!BR9="","",'各会計、関係団体の財政状況及び健全化判断比率'!BR9)</f>
        <v/>
      </c>
      <c r="DH36" s="623"/>
      <c r="DI36" s="218"/>
      <c r="DJ36" s="186"/>
      <c r="DK36" s="186"/>
      <c r="DL36" s="186"/>
      <c r="DM36" s="186"/>
      <c r="DN36" s="186"/>
      <c r="DO36" s="186"/>
    </row>
    <row r="37" spans="1:119" ht="32.25" customHeight="1" x14ac:dyDescent="0.15">
      <c r="A37" s="187"/>
      <c r="B37" s="213"/>
      <c r="C37" s="621" t="str">
        <f>IF(E37="","",C36+1)</f>
        <v/>
      </c>
      <c r="D37" s="621"/>
      <c r="E37" s="622" t="str">
        <f>IF('各会計、関係団体の財政状況及び健全化判断比率'!B10="","",'各会計、関係団体の財政状況及び健全化判断比率'!B10)</f>
        <v/>
      </c>
      <c r="F37" s="622"/>
      <c r="G37" s="622"/>
      <c r="H37" s="622"/>
      <c r="I37" s="622"/>
      <c r="J37" s="622"/>
      <c r="K37" s="622"/>
      <c r="L37" s="622"/>
      <c r="M37" s="622"/>
      <c r="N37" s="622"/>
      <c r="O37" s="622"/>
      <c r="P37" s="622"/>
      <c r="Q37" s="622"/>
      <c r="R37" s="622"/>
      <c r="S37" s="622"/>
      <c r="T37" s="214"/>
      <c r="U37" s="621" t="str">
        <f t="shared" si="4"/>
        <v/>
      </c>
      <c r="V37" s="621"/>
      <c r="W37" s="622"/>
      <c r="X37" s="622"/>
      <c r="Y37" s="622"/>
      <c r="Z37" s="622"/>
      <c r="AA37" s="622"/>
      <c r="AB37" s="622"/>
      <c r="AC37" s="622"/>
      <c r="AD37" s="622"/>
      <c r="AE37" s="622"/>
      <c r="AF37" s="622"/>
      <c r="AG37" s="622"/>
      <c r="AH37" s="622"/>
      <c r="AI37" s="622"/>
      <c r="AJ37" s="622"/>
      <c r="AK37" s="622"/>
      <c r="AL37" s="214"/>
      <c r="AM37" s="621">
        <f t="shared" si="0"/>
        <v>10</v>
      </c>
      <c r="AN37" s="621"/>
      <c r="AO37" s="622" t="str">
        <f>IF('各会計、関係団体の財政状況及び健全化判断比率'!B34="","",'各会計、関係団体の財政状況及び健全化判断比率'!B34)</f>
        <v>下水道事業特別会計</v>
      </c>
      <c r="AP37" s="622"/>
      <c r="AQ37" s="622"/>
      <c r="AR37" s="622"/>
      <c r="AS37" s="622"/>
      <c r="AT37" s="622"/>
      <c r="AU37" s="622"/>
      <c r="AV37" s="622"/>
      <c r="AW37" s="622"/>
      <c r="AX37" s="622"/>
      <c r="AY37" s="622"/>
      <c r="AZ37" s="622"/>
      <c r="BA37" s="622"/>
      <c r="BB37" s="622"/>
      <c r="BC37" s="622"/>
      <c r="BD37" s="214"/>
      <c r="BE37" s="621" t="str">
        <f t="shared" si="1"/>
        <v/>
      </c>
      <c r="BF37" s="621"/>
      <c r="BG37" s="622"/>
      <c r="BH37" s="622"/>
      <c r="BI37" s="622"/>
      <c r="BJ37" s="622"/>
      <c r="BK37" s="622"/>
      <c r="BL37" s="622"/>
      <c r="BM37" s="622"/>
      <c r="BN37" s="622"/>
      <c r="BO37" s="622"/>
      <c r="BP37" s="622"/>
      <c r="BQ37" s="622"/>
      <c r="BR37" s="622"/>
      <c r="BS37" s="622"/>
      <c r="BT37" s="622"/>
      <c r="BU37" s="622"/>
      <c r="BV37" s="214"/>
      <c r="BW37" s="621">
        <f t="shared" si="2"/>
        <v>16</v>
      </c>
      <c r="BX37" s="621"/>
      <c r="BY37" s="622" t="str">
        <f>IF('各会計、関係団体の財政状況及び健全化判断比率'!B71="","",'各会計、関係団体の財政状況及び健全化判断比率'!B71)</f>
        <v>大分県市町村会館管理組合</v>
      </c>
      <c r="BZ37" s="622"/>
      <c r="CA37" s="622"/>
      <c r="CB37" s="622"/>
      <c r="CC37" s="622"/>
      <c r="CD37" s="622"/>
      <c r="CE37" s="622"/>
      <c r="CF37" s="622"/>
      <c r="CG37" s="622"/>
      <c r="CH37" s="622"/>
      <c r="CI37" s="622"/>
      <c r="CJ37" s="622"/>
      <c r="CK37" s="622"/>
      <c r="CL37" s="622"/>
      <c r="CM37" s="622"/>
      <c r="CN37" s="214"/>
      <c r="CO37" s="621">
        <f t="shared" si="3"/>
        <v>23</v>
      </c>
      <c r="CP37" s="621"/>
      <c r="CQ37" s="622" t="str">
        <f>IF('各会計、関係団体の財政状況及び健全化判断比率'!BS10="","",'各会計、関係団体の財政状況及び健全化判断比率'!BS10)</f>
        <v>いこいの村国東</v>
      </c>
      <c r="CR37" s="622"/>
      <c r="CS37" s="622"/>
      <c r="CT37" s="622"/>
      <c r="CU37" s="622"/>
      <c r="CV37" s="622"/>
      <c r="CW37" s="622"/>
      <c r="CX37" s="622"/>
      <c r="CY37" s="622"/>
      <c r="CZ37" s="622"/>
      <c r="DA37" s="622"/>
      <c r="DB37" s="622"/>
      <c r="DC37" s="622"/>
      <c r="DD37" s="622"/>
      <c r="DE37" s="622"/>
      <c r="DF37" s="211"/>
      <c r="DG37" s="623" t="str">
        <f>IF('各会計、関係団体の財政状況及び健全化判断比率'!BR10="","",'各会計、関係団体の財政状況及び健全化判断比率'!BR10)</f>
        <v/>
      </c>
      <c r="DH37" s="623"/>
      <c r="DI37" s="218"/>
      <c r="DJ37" s="186"/>
      <c r="DK37" s="186"/>
      <c r="DL37" s="186"/>
      <c r="DM37" s="186"/>
      <c r="DN37" s="186"/>
      <c r="DO37" s="186"/>
    </row>
    <row r="38" spans="1:119" ht="32.25" customHeight="1" x14ac:dyDescent="0.15">
      <c r="A38" s="187"/>
      <c r="B38" s="213"/>
      <c r="C38" s="621" t="str">
        <f t="shared" ref="C38:C43" si="5">IF(E38="","",C37+1)</f>
        <v/>
      </c>
      <c r="D38" s="621"/>
      <c r="E38" s="622" t="str">
        <f>IF('各会計、関係団体の財政状況及び健全化判断比率'!B11="","",'各会計、関係団体の財政状況及び健全化判断比率'!B11)</f>
        <v/>
      </c>
      <c r="F38" s="622"/>
      <c r="G38" s="622"/>
      <c r="H38" s="622"/>
      <c r="I38" s="622"/>
      <c r="J38" s="622"/>
      <c r="K38" s="622"/>
      <c r="L38" s="622"/>
      <c r="M38" s="622"/>
      <c r="N38" s="622"/>
      <c r="O38" s="622"/>
      <c r="P38" s="622"/>
      <c r="Q38" s="622"/>
      <c r="R38" s="622"/>
      <c r="S38" s="622"/>
      <c r="T38" s="214"/>
      <c r="U38" s="621" t="str">
        <f t="shared" si="4"/>
        <v/>
      </c>
      <c r="V38" s="621"/>
      <c r="W38" s="622"/>
      <c r="X38" s="622"/>
      <c r="Y38" s="622"/>
      <c r="Z38" s="622"/>
      <c r="AA38" s="622"/>
      <c r="AB38" s="622"/>
      <c r="AC38" s="622"/>
      <c r="AD38" s="622"/>
      <c r="AE38" s="622"/>
      <c r="AF38" s="622"/>
      <c r="AG38" s="622"/>
      <c r="AH38" s="622"/>
      <c r="AI38" s="622"/>
      <c r="AJ38" s="622"/>
      <c r="AK38" s="622"/>
      <c r="AL38" s="214"/>
      <c r="AM38" s="621" t="str">
        <f t="shared" si="0"/>
        <v/>
      </c>
      <c r="AN38" s="621"/>
      <c r="AO38" s="622"/>
      <c r="AP38" s="622"/>
      <c r="AQ38" s="622"/>
      <c r="AR38" s="622"/>
      <c r="AS38" s="622"/>
      <c r="AT38" s="622"/>
      <c r="AU38" s="622"/>
      <c r="AV38" s="622"/>
      <c r="AW38" s="622"/>
      <c r="AX38" s="622"/>
      <c r="AY38" s="622"/>
      <c r="AZ38" s="622"/>
      <c r="BA38" s="622"/>
      <c r="BB38" s="622"/>
      <c r="BC38" s="622"/>
      <c r="BD38" s="214"/>
      <c r="BE38" s="621" t="str">
        <f t="shared" si="1"/>
        <v/>
      </c>
      <c r="BF38" s="621"/>
      <c r="BG38" s="622"/>
      <c r="BH38" s="622"/>
      <c r="BI38" s="622"/>
      <c r="BJ38" s="622"/>
      <c r="BK38" s="622"/>
      <c r="BL38" s="622"/>
      <c r="BM38" s="622"/>
      <c r="BN38" s="622"/>
      <c r="BO38" s="622"/>
      <c r="BP38" s="622"/>
      <c r="BQ38" s="622"/>
      <c r="BR38" s="622"/>
      <c r="BS38" s="622"/>
      <c r="BT38" s="622"/>
      <c r="BU38" s="622"/>
      <c r="BV38" s="214"/>
      <c r="BW38" s="621">
        <f t="shared" si="2"/>
        <v>17</v>
      </c>
      <c r="BX38" s="621"/>
      <c r="BY38" s="622" t="str">
        <f>IF('各会計、関係団体の財政状況及び健全化判断比率'!B72="","",'各会計、関係団体の財政状況及び健全化判断比率'!B72)</f>
        <v>大分県後期高齢者医療広域連合（普通会計）</v>
      </c>
      <c r="BZ38" s="622"/>
      <c r="CA38" s="622"/>
      <c r="CB38" s="622"/>
      <c r="CC38" s="622"/>
      <c r="CD38" s="622"/>
      <c r="CE38" s="622"/>
      <c r="CF38" s="622"/>
      <c r="CG38" s="622"/>
      <c r="CH38" s="622"/>
      <c r="CI38" s="622"/>
      <c r="CJ38" s="622"/>
      <c r="CK38" s="622"/>
      <c r="CL38" s="622"/>
      <c r="CM38" s="622"/>
      <c r="CN38" s="214"/>
      <c r="CO38" s="621">
        <f t="shared" si="3"/>
        <v>24</v>
      </c>
      <c r="CP38" s="621"/>
      <c r="CQ38" s="622" t="str">
        <f>IF('各会計、関係団体の財政状況及び健全化判断比率'!BS11="","",'各会計、関係団体の財政状況及び健全化判断比率'!BS11)</f>
        <v>未来企業カレッジ</v>
      </c>
      <c r="CR38" s="622"/>
      <c r="CS38" s="622"/>
      <c r="CT38" s="622"/>
      <c r="CU38" s="622"/>
      <c r="CV38" s="622"/>
      <c r="CW38" s="622"/>
      <c r="CX38" s="622"/>
      <c r="CY38" s="622"/>
      <c r="CZ38" s="622"/>
      <c r="DA38" s="622"/>
      <c r="DB38" s="622"/>
      <c r="DC38" s="622"/>
      <c r="DD38" s="622"/>
      <c r="DE38" s="622"/>
      <c r="DF38" s="211"/>
      <c r="DG38" s="623" t="str">
        <f>IF('各会計、関係団体の財政状況及び健全化判断比率'!BR11="","",'各会計、関係団体の財政状況及び健全化判断比率'!BR11)</f>
        <v/>
      </c>
      <c r="DH38" s="623"/>
      <c r="DI38" s="218"/>
      <c r="DJ38" s="186"/>
      <c r="DK38" s="186"/>
      <c r="DL38" s="186"/>
      <c r="DM38" s="186"/>
      <c r="DN38" s="186"/>
      <c r="DO38" s="186"/>
    </row>
    <row r="39" spans="1:119" ht="32.25" customHeight="1" x14ac:dyDescent="0.15">
      <c r="A39" s="187"/>
      <c r="B39" s="213"/>
      <c r="C39" s="621" t="str">
        <f t="shared" si="5"/>
        <v/>
      </c>
      <c r="D39" s="621"/>
      <c r="E39" s="622" t="str">
        <f>IF('各会計、関係団体の財政状況及び健全化判断比率'!B12="","",'各会計、関係団体の財政状況及び健全化判断比率'!B12)</f>
        <v/>
      </c>
      <c r="F39" s="622"/>
      <c r="G39" s="622"/>
      <c r="H39" s="622"/>
      <c r="I39" s="622"/>
      <c r="J39" s="622"/>
      <c r="K39" s="622"/>
      <c r="L39" s="622"/>
      <c r="M39" s="622"/>
      <c r="N39" s="622"/>
      <c r="O39" s="622"/>
      <c r="P39" s="622"/>
      <c r="Q39" s="622"/>
      <c r="R39" s="622"/>
      <c r="S39" s="622"/>
      <c r="T39" s="214"/>
      <c r="U39" s="621" t="str">
        <f t="shared" si="4"/>
        <v/>
      </c>
      <c r="V39" s="621"/>
      <c r="W39" s="622"/>
      <c r="X39" s="622"/>
      <c r="Y39" s="622"/>
      <c r="Z39" s="622"/>
      <c r="AA39" s="622"/>
      <c r="AB39" s="622"/>
      <c r="AC39" s="622"/>
      <c r="AD39" s="622"/>
      <c r="AE39" s="622"/>
      <c r="AF39" s="622"/>
      <c r="AG39" s="622"/>
      <c r="AH39" s="622"/>
      <c r="AI39" s="622"/>
      <c r="AJ39" s="622"/>
      <c r="AK39" s="622"/>
      <c r="AL39" s="214"/>
      <c r="AM39" s="621" t="str">
        <f t="shared" si="0"/>
        <v/>
      </c>
      <c r="AN39" s="621"/>
      <c r="AO39" s="622"/>
      <c r="AP39" s="622"/>
      <c r="AQ39" s="622"/>
      <c r="AR39" s="622"/>
      <c r="AS39" s="622"/>
      <c r="AT39" s="622"/>
      <c r="AU39" s="622"/>
      <c r="AV39" s="622"/>
      <c r="AW39" s="622"/>
      <c r="AX39" s="622"/>
      <c r="AY39" s="622"/>
      <c r="AZ39" s="622"/>
      <c r="BA39" s="622"/>
      <c r="BB39" s="622"/>
      <c r="BC39" s="622"/>
      <c r="BD39" s="214"/>
      <c r="BE39" s="621" t="str">
        <f t="shared" si="1"/>
        <v/>
      </c>
      <c r="BF39" s="621"/>
      <c r="BG39" s="622"/>
      <c r="BH39" s="622"/>
      <c r="BI39" s="622"/>
      <c r="BJ39" s="622"/>
      <c r="BK39" s="622"/>
      <c r="BL39" s="622"/>
      <c r="BM39" s="622"/>
      <c r="BN39" s="622"/>
      <c r="BO39" s="622"/>
      <c r="BP39" s="622"/>
      <c r="BQ39" s="622"/>
      <c r="BR39" s="622"/>
      <c r="BS39" s="622"/>
      <c r="BT39" s="622"/>
      <c r="BU39" s="622"/>
      <c r="BV39" s="214"/>
      <c r="BW39" s="621">
        <f t="shared" si="2"/>
        <v>18</v>
      </c>
      <c r="BX39" s="621"/>
      <c r="BY39" s="622" t="str">
        <f>IF('各会計、関係団体の財政状況及び健全化判断比率'!B73="","",'各会計、関係団体の財政状況及び健全化判断比率'!B73)</f>
        <v>大分県後期高齢者医療広域連合（後期高齢者医療事業会計）</v>
      </c>
      <c r="BZ39" s="622"/>
      <c r="CA39" s="622"/>
      <c r="CB39" s="622"/>
      <c r="CC39" s="622"/>
      <c r="CD39" s="622"/>
      <c r="CE39" s="622"/>
      <c r="CF39" s="622"/>
      <c r="CG39" s="622"/>
      <c r="CH39" s="622"/>
      <c r="CI39" s="622"/>
      <c r="CJ39" s="622"/>
      <c r="CK39" s="622"/>
      <c r="CL39" s="622"/>
      <c r="CM39" s="622"/>
      <c r="CN39" s="214"/>
      <c r="CO39" s="621" t="str">
        <f t="shared" si="3"/>
        <v/>
      </c>
      <c r="CP39" s="621"/>
      <c r="CQ39" s="622" t="str">
        <f>IF('各会計、関係団体の財政状況及び健全化判断比率'!BS12="","",'各会計、関係団体の財政状況及び健全化判断比率'!BS12)</f>
        <v/>
      </c>
      <c r="CR39" s="622"/>
      <c r="CS39" s="622"/>
      <c r="CT39" s="622"/>
      <c r="CU39" s="622"/>
      <c r="CV39" s="622"/>
      <c r="CW39" s="622"/>
      <c r="CX39" s="622"/>
      <c r="CY39" s="622"/>
      <c r="CZ39" s="622"/>
      <c r="DA39" s="622"/>
      <c r="DB39" s="622"/>
      <c r="DC39" s="622"/>
      <c r="DD39" s="622"/>
      <c r="DE39" s="622"/>
      <c r="DF39" s="211"/>
      <c r="DG39" s="623" t="str">
        <f>IF('各会計、関係団体の財政状況及び健全化判断比率'!BR12="","",'各会計、関係団体の財政状況及び健全化判断比率'!BR12)</f>
        <v/>
      </c>
      <c r="DH39" s="623"/>
      <c r="DI39" s="218"/>
      <c r="DJ39" s="186"/>
      <c r="DK39" s="186"/>
      <c r="DL39" s="186"/>
      <c r="DM39" s="186"/>
      <c r="DN39" s="186"/>
      <c r="DO39" s="186"/>
    </row>
    <row r="40" spans="1:119" ht="32.25" customHeight="1" x14ac:dyDescent="0.15">
      <c r="A40" s="187"/>
      <c r="B40" s="213"/>
      <c r="C40" s="621" t="str">
        <f t="shared" si="5"/>
        <v/>
      </c>
      <c r="D40" s="621"/>
      <c r="E40" s="622" t="str">
        <f>IF('各会計、関係団体の財政状況及び健全化判断比率'!B13="","",'各会計、関係団体の財政状況及び健全化判断比率'!B13)</f>
        <v/>
      </c>
      <c r="F40" s="622"/>
      <c r="G40" s="622"/>
      <c r="H40" s="622"/>
      <c r="I40" s="622"/>
      <c r="J40" s="622"/>
      <c r="K40" s="622"/>
      <c r="L40" s="622"/>
      <c r="M40" s="622"/>
      <c r="N40" s="622"/>
      <c r="O40" s="622"/>
      <c r="P40" s="622"/>
      <c r="Q40" s="622"/>
      <c r="R40" s="622"/>
      <c r="S40" s="622"/>
      <c r="T40" s="214"/>
      <c r="U40" s="621" t="str">
        <f t="shared" si="4"/>
        <v/>
      </c>
      <c r="V40" s="621"/>
      <c r="W40" s="622"/>
      <c r="X40" s="622"/>
      <c r="Y40" s="622"/>
      <c r="Z40" s="622"/>
      <c r="AA40" s="622"/>
      <c r="AB40" s="622"/>
      <c r="AC40" s="622"/>
      <c r="AD40" s="622"/>
      <c r="AE40" s="622"/>
      <c r="AF40" s="622"/>
      <c r="AG40" s="622"/>
      <c r="AH40" s="622"/>
      <c r="AI40" s="622"/>
      <c r="AJ40" s="622"/>
      <c r="AK40" s="622"/>
      <c r="AL40" s="214"/>
      <c r="AM40" s="621" t="str">
        <f t="shared" si="0"/>
        <v/>
      </c>
      <c r="AN40" s="621"/>
      <c r="AO40" s="622"/>
      <c r="AP40" s="622"/>
      <c r="AQ40" s="622"/>
      <c r="AR40" s="622"/>
      <c r="AS40" s="622"/>
      <c r="AT40" s="622"/>
      <c r="AU40" s="622"/>
      <c r="AV40" s="622"/>
      <c r="AW40" s="622"/>
      <c r="AX40" s="622"/>
      <c r="AY40" s="622"/>
      <c r="AZ40" s="622"/>
      <c r="BA40" s="622"/>
      <c r="BB40" s="622"/>
      <c r="BC40" s="622"/>
      <c r="BD40" s="214"/>
      <c r="BE40" s="621" t="str">
        <f t="shared" si="1"/>
        <v/>
      </c>
      <c r="BF40" s="621"/>
      <c r="BG40" s="622"/>
      <c r="BH40" s="622"/>
      <c r="BI40" s="622"/>
      <c r="BJ40" s="622"/>
      <c r="BK40" s="622"/>
      <c r="BL40" s="622"/>
      <c r="BM40" s="622"/>
      <c r="BN40" s="622"/>
      <c r="BO40" s="622"/>
      <c r="BP40" s="622"/>
      <c r="BQ40" s="622"/>
      <c r="BR40" s="622"/>
      <c r="BS40" s="622"/>
      <c r="BT40" s="622"/>
      <c r="BU40" s="622"/>
      <c r="BV40" s="214"/>
      <c r="BW40" s="621">
        <f t="shared" si="2"/>
        <v>19</v>
      </c>
      <c r="BX40" s="621"/>
      <c r="BY40" s="622" t="str">
        <f>IF('各会計、関係団体の財政状況及び健全化判断比率'!B74="","",'各会計、関係団体の財政状況及び健全化判断比率'!B74)</f>
        <v>宇佐・高田・国東広域事務組合</v>
      </c>
      <c r="BZ40" s="622"/>
      <c r="CA40" s="622"/>
      <c r="CB40" s="622"/>
      <c r="CC40" s="622"/>
      <c r="CD40" s="622"/>
      <c r="CE40" s="622"/>
      <c r="CF40" s="622"/>
      <c r="CG40" s="622"/>
      <c r="CH40" s="622"/>
      <c r="CI40" s="622"/>
      <c r="CJ40" s="622"/>
      <c r="CK40" s="622"/>
      <c r="CL40" s="622"/>
      <c r="CM40" s="622"/>
      <c r="CN40" s="214"/>
      <c r="CO40" s="621" t="str">
        <f t="shared" si="3"/>
        <v/>
      </c>
      <c r="CP40" s="621"/>
      <c r="CQ40" s="622" t="str">
        <f>IF('各会計、関係団体の財政状況及び健全化判断比率'!BS13="","",'各会計、関係団体の財政状況及び健全化判断比率'!BS13)</f>
        <v/>
      </c>
      <c r="CR40" s="622"/>
      <c r="CS40" s="622"/>
      <c r="CT40" s="622"/>
      <c r="CU40" s="622"/>
      <c r="CV40" s="622"/>
      <c r="CW40" s="622"/>
      <c r="CX40" s="622"/>
      <c r="CY40" s="622"/>
      <c r="CZ40" s="622"/>
      <c r="DA40" s="622"/>
      <c r="DB40" s="622"/>
      <c r="DC40" s="622"/>
      <c r="DD40" s="622"/>
      <c r="DE40" s="622"/>
      <c r="DF40" s="211"/>
      <c r="DG40" s="623" t="str">
        <f>IF('各会計、関係団体の財政状況及び健全化判断比率'!BR13="","",'各会計、関係団体の財政状況及び健全化判断比率'!BR13)</f>
        <v/>
      </c>
      <c r="DH40" s="623"/>
      <c r="DI40" s="218"/>
      <c r="DJ40" s="186"/>
      <c r="DK40" s="186"/>
      <c r="DL40" s="186"/>
      <c r="DM40" s="186"/>
      <c r="DN40" s="186"/>
      <c r="DO40" s="186"/>
    </row>
    <row r="41" spans="1:119" ht="32.25" customHeight="1" x14ac:dyDescent="0.15">
      <c r="A41" s="187"/>
      <c r="B41" s="213"/>
      <c r="C41" s="621" t="str">
        <f t="shared" si="5"/>
        <v/>
      </c>
      <c r="D41" s="621"/>
      <c r="E41" s="622" t="str">
        <f>IF('各会計、関係団体の財政状況及び健全化判断比率'!B14="","",'各会計、関係団体の財政状況及び健全化判断比率'!B14)</f>
        <v/>
      </c>
      <c r="F41" s="622"/>
      <c r="G41" s="622"/>
      <c r="H41" s="622"/>
      <c r="I41" s="622"/>
      <c r="J41" s="622"/>
      <c r="K41" s="622"/>
      <c r="L41" s="622"/>
      <c r="M41" s="622"/>
      <c r="N41" s="622"/>
      <c r="O41" s="622"/>
      <c r="P41" s="622"/>
      <c r="Q41" s="622"/>
      <c r="R41" s="622"/>
      <c r="S41" s="622"/>
      <c r="T41" s="214"/>
      <c r="U41" s="621" t="str">
        <f t="shared" si="4"/>
        <v/>
      </c>
      <c r="V41" s="621"/>
      <c r="W41" s="622"/>
      <c r="X41" s="622"/>
      <c r="Y41" s="622"/>
      <c r="Z41" s="622"/>
      <c r="AA41" s="622"/>
      <c r="AB41" s="622"/>
      <c r="AC41" s="622"/>
      <c r="AD41" s="622"/>
      <c r="AE41" s="622"/>
      <c r="AF41" s="622"/>
      <c r="AG41" s="622"/>
      <c r="AH41" s="622"/>
      <c r="AI41" s="622"/>
      <c r="AJ41" s="622"/>
      <c r="AK41" s="622"/>
      <c r="AL41" s="214"/>
      <c r="AM41" s="621" t="str">
        <f t="shared" si="0"/>
        <v/>
      </c>
      <c r="AN41" s="621"/>
      <c r="AO41" s="622"/>
      <c r="AP41" s="622"/>
      <c r="AQ41" s="622"/>
      <c r="AR41" s="622"/>
      <c r="AS41" s="622"/>
      <c r="AT41" s="622"/>
      <c r="AU41" s="622"/>
      <c r="AV41" s="622"/>
      <c r="AW41" s="622"/>
      <c r="AX41" s="622"/>
      <c r="AY41" s="622"/>
      <c r="AZ41" s="622"/>
      <c r="BA41" s="622"/>
      <c r="BB41" s="622"/>
      <c r="BC41" s="622"/>
      <c r="BD41" s="214"/>
      <c r="BE41" s="621" t="str">
        <f t="shared" si="1"/>
        <v/>
      </c>
      <c r="BF41" s="621"/>
      <c r="BG41" s="622"/>
      <c r="BH41" s="622"/>
      <c r="BI41" s="622"/>
      <c r="BJ41" s="622"/>
      <c r="BK41" s="622"/>
      <c r="BL41" s="622"/>
      <c r="BM41" s="622"/>
      <c r="BN41" s="622"/>
      <c r="BO41" s="622"/>
      <c r="BP41" s="622"/>
      <c r="BQ41" s="622"/>
      <c r="BR41" s="622"/>
      <c r="BS41" s="622"/>
      <c r="BT41" s="622"/>
      <c r="BU41" s="622"/>
      <c r="BV41" s="214"/>
      <c r="BW41" s="621" t="str">
        <f t="shared" si="2"/>
        <v/>
      </c>
      <c r="BX41" s="621"/>
      <c r="BY41" s="622" t="str">
        <f>IF('各会計、関係団体の財政状況及び健全化判断比率'!B75="","",'各会計、関係団体の財政状況及び健全化判断比率'!B75)</f>
        <v/>
      </c>
      <c r="BZ41" s="622"/>
      <c r="CA41" s="622"/>
      <c r="CB41" s="622"/>
      <c r="CC41" s="622"/>
      <c r="CD41" s="622"/>
      <c r="CE41" s="622"/>
      <c r="CF41" s="622"/>
      <c r="CG41" s="622"/>
      <c r="CH41" s="622"/>
      <c r="CI41" s="622"/>
      <c r="CJ41" s="622"/>
      <c r="CK41" s="622"/>
      <c r="CL41" s="622"/>
      <c r="CM41" s="622"/>
      <c r="CN41" s="214"/>
      <c r="CO41" s="621" t="str">
        <f t="shared" si="3"/>
        <v/>
      </c>
      <c r="CP41" s="621"/>
      <c r="CQ41" s="622" t="str">
        <f>IF('各会計、関係団体の財政状況及び健全化判断比率'!BS14="","",'各会計、関係団体の財政状況及び健全化判断比率'!BS14)</f>
        <v/>
      </c>
      <c r="CR41" s="622"/>
      <c r="CS41" s="622"/>
      <c r="CT41" s="622"/>
      <c r="CU41" s="622"/>
      <c r="CV41" s="622"/>
      <c r="CW41" s="622"/>
      <c r="CX41" s="622"/>
      <c r="CY41" s="622"/>
      <c r="CZ41" s="622"/>
      <c r="DA41" s="622"/>
      <c r="DB41" s="622"/>
      <c r="DC41" s="622"/>
      <c r="DD41" s="622"/>
      <c r="DE41" s="622"/>
      <c r="DF41" s="211"/>
      <c r="DG41" s="623" t="str">
        <f>IF('各会計、関係団体の財政状況及び健全化判断比率'!BR14="","",'各会計、関係団体の財政状況及び健全化判断比率'!BR14)</f>
        <v/>
      </c>
      <c r="DH41" s="623"/>
      <c r="DI41" s="218"/>
      <c r="DJ41" s="186"/>
      <c r="DK41" s="186"/>
      <c r="DL41" s="186"/>
      <c r="DM41" s="186"/>
      <c r="DN41" s="186"/>
      <c r="DO41" s="186"/>
    </row>
    <row r="42" spans="1:119" ht="32.25" customHeight="1" x14ac:dyDescent="0.15">
      <c r="A42" s="186"/>
      <c r="B42" s="213"/>
      <c r="C42" s="621" t="str">
        <f t="shared" si="5"/>
        <v/>
      </c>
      <c r="D42" s="621"/>
      <c r="E42" s="622" t="str">
        <f>IF('各会計、関係団体の財政状況及び健全化判断比率'!B15="","",'各会計、関係団体の財政状況及び健全化判断比率'!B15)</f>
        <v/>
      </c>
      <c r="F42" s="622"/>
      <c r="G42" s="622"/>
      <c r="H42" s="622"/>
      <c r="I42" s="622"/>
      <c r="J42" s="622"/>
      <c r="K42" s="622"/>
      <c r="L42" s="622"/>
      <c r="M42" s="622"/>
      <c r="N42" s="622"/>
      <c r="O42" s="622"/>
      <c r="P42" s="622"/>
      <c r="Q42" s="622"/>
      <c r="R42" s="622"/>
      <c r="S42" s="622"/>
      <c r="T42" s="214"/>
      <c r="U42" s="621" t="str">
        <f t="shared" si="4"/>
        <v/>
      </c>
      <c r="V42" s="621"/>
      <c r="W42" s="622"/>
      <c r="X42" s="622"/>
      <c r="Y42" s="622"/>
      <c r="Z42" s="622"/>
      <c r="AA42" s="622"/>
      <c r="AB42" s="622"/>
      <c r="AC42" s="622"/>
      <c r="AD42" s="622"/>
      <c r="AE42" s="622"/>
      <c r="AF42" s="622"/>
      <c r="AG42" s="622"/>
      <c r="AH42" s="622"/>
      <c r="AI42" s="622"/>
      <c r="AJ42" s="622"/>
      <c r="AK42" s="622"/>
      <c r="AL42" s="214"/>
      <c r="AM42" s="621" t="str">
        <f t="shared" si="0"/>
        <v/>
      </c>
      <c r="AN42" s="621"/>
      <c r="AO42" s="622"/>
      <c r="AP42" s="622"/>
      <c r="AQ42" s="622"/>
      <c r="AR42" s="622"/>
      <c r="AS42" s="622"/>
      <c r="AT42" s="622"/>
      <c r="AU42" s="622"/>
      <c r="AV42" s="622"/>
      <c r="AW42" s="622"/>
      <c r="AX42" s="622"/>
      <c r="AY42" s="622"/>
      <c r="AZ42" s="622"/>
      <c r="BA42" s="622"/>
      <c r="BB42" s="622"/>
      <c r="BC42" s="622"/>
      <c r="BD42" s="214"/>
      <c r="BE42" s="621" t="str">
        <f t="shared" si="1"/>
        <v/>
      </c>
      <c r="BF42" s="621"/>
      <c r="BG42" s="622"/>
      <c r="BH42" s="622"/>
      <c r="BI42" s="622"/>
      <c r="BJ42" s="622"/>
      <c r="BK42" s="622"/>
      <c r="BL42" s="622"/>
      <c r="BM42" s="622"/>
      <c r="BN42" s="622"/>
      <c r="BO42" s="622"/>
      <c r="BP42" s="622"/>
      <c r="BQ42" s="622"/>
      <c r="BR42" s="622"/>
      <c r="BS42" s="622"/>
      <c r="BT42" s="622"/>
      <c r="BU42" s="622"/>
      <c r="BV42" s="214"/>
      <c r="BW42" s="621" t="str">
        <f t="shared" si="2"/>
        <v/>
      </c>
      <c r="BX42" s="621"/>
      <c r="BY42" s="622" t="str">
        <f>IF('各会計、関係団体の財政状況及び健全化判断比率'!B76="","",'各会計、関係団体の財政状況及び健全化判断比率'!B76)</f>
        <v/>
      </c>
      <c r="BZ42" s="622"/>
      <c r="CA42" s="622"/>
      <c r="CB42" s="622"/>
      <c r="CC42" s="622"/>
      <c r="CD42" s="622"/>
      <c r="CE42" s="622"/>
      <c r="CF42" s="622"/>
      <c r="CG42" s="622"/>
      <c r="CH42" s="622"/>
      <c r="CI42" s="622"/>
      <c r="CJ42" s="622"/>
      <c r="CK42" s="622"/>
      <c r="CL42" s="622"/>
      <c r="CM42" s="622"/>
      <c r="CN42" s="214"/>
      <c r="CO42" s="621" t="str">
        <f t="shared" si="3"/>
        <v/>
      </c>
      <c r="CP42" s="621"/>
      <c r="CQ42" s="622" t="str">
        <f>IF('各会計、関係団体の財政状況及び健全化判断比率'!BS15="","",'各会計、関係団体の財政状況及び健全化判断比率'!BS15)</f>
        <v/>
      </c>
      <c r="CR42" s="622"/>
      <c r="CS42" s="622"/>
      <c r="CT42" s="622"/>
      <c r="CU42" s="622"/>
      <c r="CV42" s="622"/>
      <c r="CW42" s="622"/>
      <c r="CX42" s="622"/>
      <c r="CY42" s="622"/>
      <c r="CZ42" s="622"/>
      <c r="DA42" s="622"/>
      <c r="DB42" s="622"/>
      <c r="DC42" s="622"/>
      <c r="DD42" s="622"/>
      <c r="DE42" s="622"/>
      <c r="DF42" s="211"/>
      <c r="DG42" s="623" t="str">
        <f>IF('各会計、関係団体の財政状況及び健全化判断比率'!BR15="","",'各会計、関係団体の財政状況及び健全化判断比率'!BR15)</f>
        <v/>
      </c>
      <c r="DH42" s="623"/>
      <c r="DI42" s="218"/>
      <c r="DJ42" s="186"/>
      <c r="DK42" s="186"/>
      <c r="DL42" s="186"/>
      <c r="DM42" s="186"/>
      <c r="DN42" s="186"/>
      <c r="DO42" s="186"/>
    </row>
    <row r="43" spans="1:119" ht="32.25" customHeight="1" x14ac:dyDescent="0.15">
      <c r="A43" s="186"/>
      <c r="B43" s="213"/>
      <c r="C43" s="621" t="str">
        <f t="shared" si="5"/>
        <v/>
      </c>
      <c r="D43" s="621"/>
      <c r="E43" s="622" t="str">
        <f>IF('各会計、関係団体の財政状況及び健全化判断比率'!B16="","",'各会計、関係団体の財政状況及び健全化判断比率'!B16)</f>
        <v/>
      </c>
      <c r="F43" s="622"/>
      <c r="G43" s="622"/>
      <c r="H43" s="622"/>
      <c r="I43" s="622"/>
      <c r="J43" s="622"/>
      <c r="K43" s="622"/>
      <c r="L43" s="622"/>
      <c r="M43" s="622"/>
      <c r="N43" s="622"/>
      <c r="O43" s="622"/>
      <c r="P43" s="622"/>
      <c r="Q43" s="622"/>
      <c r="R43" s="622"/>
      <c r="S43" s="622"/>
      <c r="T43" s="214"/>
      <c r="U43" s="621" t="str">
        <f t="shared" si="4"/>
        <v/>
      </c>
      <c r="V43" s="621"/>
      <c r="W43" s="622"/>
      <c r="X43" s="622"/>
      <c r="Y43" s="622"/>
      <c r="Z43" s="622"/>
      <c r="AA43" s="622"/>
      <c r="AB43" s="622"/>
      <c r="AC43" s="622"/>
      <c r="AD43" s="622"/>
      <c r="AE43" s="622"/>
      <c r="AF43" s="622"/>
      <c r="AG43" s="622"/>
      <c r="AH43" s="622"/>
      <c r="AI43" s="622"/>
      <c r="AJ43" s="622"/>
      <c r="AK43" s="622"/>
      <c r="AL43" s="214"/>
      <c r="AM43" s="621" t="str">
        <f t="shared" si="0"/>
        <v/>
      </c>
      <c r="AN43" s="621"/>
      <c r="AO43" s="622"/>
      <c r="AP43" s="622"/>
      <c r="AQ43" s="622"/>
      <c r="AR43" s="622"/>
      <c r="AS43" s="622"/>
      <c r="AT43" s="622"/>
      <c r="AU43" s="622"/>
      <c r="AV43" s="622"/>
      <c r="AW43" s="622"/>
      <c r="AX43" s="622"/>
      <c r="AY43" s="622"/>
      <c r="AZ43" s="622"/>
      <c r="BA43" s="622"/>
      <c r="BB43" s="622"/>
      <c r="BC43" s="622"/>
      <c r="BD43" s="214"/>
      <c r="BE43" s="621" t="str">
        <f t="shared" si="1"/>
        <v/>
      </c>
      <c r="BF43" s="621"/>
      <c r="BG43" s="622"/>
      <c r="BH43" s="622"/>
      <c r="BI43" s="622"/>
      <c r="BJ43" s="622"/>
      <c r="BK43" s="622"/>
      <c r="BL43" s="622"/>
      <c r="BM43" s="622"/>
      <c r="BN43" s="622"/>
      <c r="BO43" s="622"/>
      <c r="BP43" s="622"/>
      <c r="BQ43" s="622"/>
      <c r="BR43" s="622"/>
      <c r="BS43" s="622"/>
      <c r="BT43" s="622"/>
      <c r="BU43" s="622"/>
      <c r="BV43" s="214"/>
      <c r="BW43" s="621" t="str">
        <f t="shared" si="2"/>
        <v/>
      </c>
      <c r="BX43" s="621"/>
      <c r="BY43" s="622" t="str">
        <f>IF('各会計、関係団体の財政状況及び健全化判断比率'!B77="","",'各会計、関係団体の財政状況及び健全化判断比率'!B77)</f>
        <v/>
      </c>
      <c r="BZ43" s="622"/>
      <c r="CA43" s="622"/>
      <c r="CB43" s="622"/>
      <c r="CC43" s="622"/>
      <c r="CD43" s="622"/>
      <c r="CE43" s="622"/>
      <c r="CF43" s="622"/>
      <c r="CG43" s="622"/>
      <c r="CH43" s="622"/>
      <c r="CI43" s="622"/>
      <c r="CJ43" s="622"/>
      <c r="CK43" s="622"/>
      <c r="CL43" s="622"/>
      <c r="CM43" s="622"/>
      <c r="CN43" s="214"/>
      <c r="CO43" s="621" t="str">
        <f t="shared" si="3"/>
        <v/>
      </c>
      <c r="CP43" s="621"/>
      <c r="CQ43" s="622" t="str">
        <f>IF('各会計、関係団体の財政状況及び健全化判断比率'!BS16="","",'各会計、関係団体の財政状況及び健全化判断比率'!BS16)</f>
        <v/>
      </c>
      <c r="CR43" s="622"/>
      <c r="CS43" s="622"/>
      <c r="CT43" s="622"/>
      <c r="CU43" s="622"/>
      <c r="CV43" s="622"/>
      <c r="CW43" s="622"/>
      <c r="CX43" s="622"/>
      <c r="CY43" s="622"/>
      <c r="CZ43" s="622"/>
      <c r="DA43" s="622"/>
      <c r="DB43" s="622"/>
      <c r="DC43" s="622"/>
      <c r="DD43" s="622"/>
      <c r="DE43" s="622"/>
      <c r="DF43" s="211"/>
      <c r="DG43" s="623" t="str">
        <f>IF('各会計、関係団体の財政状況及び健全化判断比率'!BR16="","",'各会計、関係団体の財政状況及び健全化判断比率'!BR16)</f>
        <v/>
      </c>
      <c r="DH43" s="623"/>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8XUKOl2i0z8uGyjqASnB9lPheSkle30sAzd1j3mbdWB5choo3s6X3qJarEqX9W0492zSmZ9JKf4KNGEJFRryBw==" saltValue="QT7bh9aKaJ5RCDtTBATL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587</v>
      </c>
      <c r="G33" s="29" t="s">
        <v>588</v>
      </c>
      <c r="H33" s="29" t="s">
        <v>589</v>
      </c>
      <c r="I33" s="29" t="s">
        <v>590</v>
      </c>
      <c r="J33" s="30" t="s">
        <v>591</v>
      </c>
      <c r="K33" s="22"/>
      <c r="L33" s="22"/>
      <c r="M33" s="22"/>
      <c r="N33" s="22"/>
      <c r="O33" s="22"/>
      <c r="P33" s="22"/>
    </row>
    <row r="34" spans="1:16" ht="39" customHeight="1" x14ac:dyDescent="0.15">
      <c r="A34" s="22"/>
      <c r="B34" s="31"/>
      <c r="C34" s="1214" t="s">
        <v>595</v>
      </c>
      <c r="D34" s="1214"/>
      <c r="E34" s="1215"/>
      <c r="F34" s="32">
        <v>6.7</v>
      </c>
      <c r="G34" s="33">
        <v>5.72</v>
      </c>
      <c r="H34" s="33">
        <v>6.45</v>
      </c>
      <c r="I34" s="33">
        <v>5.48</v>
      </c>
      <c r="J34" s="34">
        <v>7.85</v>
      </c>
      <c r="K34" s="22"/>
      <c r="L34" s="22"/>
      <c r="M34" s="22"/>
      <c r="N34" s="22"/>
      <c r="O34" s="22"/>
      <c r="P34" s="22"/>
    </row>
    <row r="35" spans="1:16" ht="39" customHeight="1" x14ac:dyDescent="0.15">
      <c r="A35" s="22"/>
      <c r="B35" s="35"/>
      <c r="C35" s="1208" t="s">
        <v>596</v>
      </c>
      <c r="D35" s="1209"/>
      <c r="E35" s="1210"/>
      <c r="F35" s="36">
        <v>3.43</v>
      </c>
      <c r="G35" s="37">
        <v>3.33</v>
      </c>
      <c r="H35" s="37">
        <v>3.48</v>
      </c>
      <c r="I35" s="37">
        <v>3.63</v>
      </c>
      <c r="J35" s="38">
        <v>4.76</v>
      </c>
      <c r="K35" s="22"/>
      <c r="L35" s="22"/>
      <c r="M35" s="22"/>
      <c r="N35" s="22"/>
      <c r="O35" s="22"/>
      <c r="P35" s="22"/>
    </row>
    <row r="36" spans="1:16" ht="39" customHeight="1" x14ac:dyDescent="0.15">
      <c r="A36" s="22"/>
      <c r="B36" s="35"/>
      <c r="C36" s="1208" t="s">
        <v>597</v>
      </c>
      <c r="D36" s="1209"/>
      <c r="E36" s="1210"/>
      <c r="F36" s="36">
        <v>0.75</v>
      </c>
      <c r="G36" s="37">
        <v>0.98</v>
      </c>
      <c r="H36" s="37">
        <v>0.7</v>
      </c>
      <c r="I36" s="37">
        <v>0.84</v>
      </c>
      <c r="J36" s="38">
        <v>1.06</v>
      </c>
      <c r="K36" s="22"/>
      <c r="L36" s="22"/>
      <c r="M36" s="22"/>
      <c r="N36" s="22"/>
      <c r="O36" s="22"/>
      <c r="P36" s="22"/>
    </row>
    <row r="37" spans="1:16" ht="39" customHeight="1" x14ac:dyDescent="0.15">
      <c r="A37" s="22"/>
      <c r="B37" s="35"/>
      <c r="C37" s="1208" t="s">
        <v>598</v>
      </c>
      <c r="D37" s="1209"/>
      <c r="E37" s="1210"/>
      <c r="F37" s="36">
        <v>0.5</v>
      </c>
      <c r="G37" s="37">
        <v>0.47</v>
      </c>
      <c r="H37" s="37">
        <v>0.56999999999999995</v>
      </c>
      <c r="I37" s="37">
        <v>0.66</v>
      </c>
      <c r="J37" s="38">
        <v>0.82</v>
      </c>
      <c r="K37" s="22"/>
      <c r="L37" s="22"/>
      <c r="M37" s="22"/>
      <c r="N37" s="22"/>
      <c r="O37" s="22"/>
      <c r="P37" s="22"/>
    </row>
    <row r="38" spans="1:16" ht="39" customHeight="1" x14ac:dyDescent="0.15">
      <c r="A38" s="22"/>
      <c r="B38" s="35"/>
      <c r="C38" s="1208" t="s">
        <v>599</v>
      </c>
      <c r="D38" s="1209"/>
      <c r="E38" s="1210"/>
      <c r="F38" s="36">
        <v>0.35</v>
      </c>
      <c r="G38" s="37">
        <v>0.62</v>
      </c>
      <c r="H38" s="37">
        <v>0.37</v>
      </c>
      <c r="I38" s="37">
        <v>0.33</v>
      </c>
      <c r="J38" s="38">
        <v>0.79</v>
      </c>
      <c r="K38" s="22"/>
      <c r="L38" s="22"/>
      <c r="M38" s="22"/>
      <c r="N38" s="22"/>
      <c r="O38" s="22"/>
      <c r="P38" s="22"/>
    </row>
    <row r="39" spans="1:16" ht="39" customHeight="1" x14ac:dyDescent="0.15">
      <c r="A39" s="22"/>
      <c r="B39" s="35"/>
      <c r="C39" s="1208" t="s">
        <v>600</v>
      </c>
      <c r="D39" s="1209"/>
      <c r="E39" s="1210"/>
      <c r="F39" s="36" t="s">
        <v>546</v>
      </c>
      <c r="G39" s="37" t="s">
        <v>546</v>
      </c>
      <c r="H39" s="37" t="s">
        <v>546</v>
      </c>
      <c r="I39" s="37" t="s">
        <v>546</v>
      </c>
      <c r="J39" s="38">
        <v>0.54</v>
      </c>
      <c r="K39" s="22"/>
      <c r="L39" s="22"/>
      <c r="M39" s="22"/>
      <c r="N39" s="22"/>
      <c r="O39" s="22"/>
      <c r="P39" s="22"/>
    </row>
    <row r="40" spans="1:16" ht="39" customHeight="1" x14ac:dyDescent="0.15">
      <c r="A40" s="22"/>
      <c r="B40" s="35"/>
      <c r="C40" s="1208" t="s">
        <v>601</v>
      </c>
      <c r="D40" s="1209"/>
      <c r="E40" s="1210"/>
      <c r="F40" s="36">
        <v>0.74</v>
      </c>
      <c r="G40" s="37">
        <v>0.56000000000000005</v>
      </c>
      <c r="H40" s="37">
        <v>0.64</v>
      </c>
      <c r="I40" s="37">
        <v>0.3</v>
      </c>
      <c r="J40" s="38">
        <v>0.41</v>
      </c>
      <c r="K40" s="22"/>
      <c r="L40" s="22"/>
      <c r="M40" s="22"/>
      <c r="N40" s="22"/>
      <c r="O40" s="22"/>
      <c r="P40" s="22"/>
    </row>
    <row r="41" spans="1:16" ht="39" customHeight="1" x14ac:dyDescent="0.15">
      <c r="A41" s="22"/>
      <c r="B41" s="35"/>
      <c r="C41" s="1208" t="s">
        <v>602</v>
      </c>
      <c r="D41" s="1209"/>
      <c r="E41" s="1210"/>
      <c r="F41" s="36">
        <v>0</v>
      </c>
      <c r="G41" s="37">
        <v>0</v>
      </c>
      <c r="H41" s="37">
        <v>0</v>
      </c>
      <c r="I41" s="37">
        <v>0</v>
      </c>
      <c r="J41" s="38">
        <v>0.01</v>
      </c>
      <c r="K41" s="22"/>
      <c r="L41" s="22"/>
      <c r="M41" s="22"/>
      <c r="N41" s="22"/>
      <c r="O41" s="22"/>
      <c r="P41" s="22"/>
    </row>
    <row r="42" spans="1:16" ht="39" customHeight="1" x14ac:dyDescent="0.15">
      <c r="A42" s="22"/>
      <c r="B42" s="39"/>
      <c r="C42" s="1208" t="s">
        <v>603</v>
      </c>
      <c r="D42" s="1209"/>
      <c r="E42" s="1210"/>
      <c r="F42" s="36" t="s">
        <v>546</v>
      </c>
      <c r="G42" s="37" t="s">
        <v>546</v>
      </c>
      <c r="H42" s="37" t="s">
        <v>546</v>
      </c>
      <c r="I42" s="37" t="s">
        <v>546</v>
      </c>
      <c r="J42" s="38" t="s">
        <v>546</v>
      </c>
      <c r="K42" s="22"/>
      <c r="L42" s="22"/>
      <c r="M42" s="22"/>
      <c r="N42" s="22"/>
      <c r="O42" s="22"/>
      <c r="P42" s="22"/>
    </row>
    <row r="43" spans="1:16" ht="39" customHeight="1" thickBot="1" x14ac:dyDescent="0.2">
      <c r="A43" s="22"/>
      <c r="B43" s="40"/>
      <c r="C43" s="1211" t="s">
        <v>604</v>
      </c>
      <c r="D43" s="1212"/>
      <c r="E43" s="1213"/>
      <c r="F43" s="41">
        <v>0.13</v>
      </c>
      <c r="G43" s="42">
        <v>0.14000000000000001</v>
      </c>
      <c r="H43" s="42">
        <v>0.14000000000000001</v>
      </c>
      <c r="I43" s="42">
        <v>0.44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04giQ45hCvZ3KQUluMzlg7sITjZ0p0WGsN+DgxpL1zj5zDoo4/HOauUIOHIBYQBngDohMcUFr6DyI0dY5JULw==" saltValue="kY29ns8x3HchoE27TC4C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587</v>
      </c>
      <c r="L44" s="56" t="s">
        <v>588</v>
      </c>
      <c r="M44" s="56" t="s">
        <v>589</v>
      </c>
      <c r="N44" s="56" t="s">
        <v>590</v>
      </c>
      <c r="O44" s="57" t="s">
        <v>591</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2829</v>
      </c>
      <c r="L45" s="60">
        <v>2784</v>
      </c>
      <c r="M45" s="60">
        <v>2446</v>
      </c>
      <c r="N45" s="60">
        <v>2358</v>
      </c>
      <c r="O45" s="61">
        <v>2365</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546</v>
      </c>
      <c r="L46" s="64" t="s">
        <v>546</v>
      </c>
      <c r="M46" s="64" t="s">
        <v>546</v>
      </c>
      <c r="N46" s="64" t="s">
        <v>546</v>
      </c>
      <c r="O46" s="65" t="s">
        <v>546</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546</v>
      </c>
      <c r="L47" s="64" t="s">
        <v>546</v>
      </c>
      <c r="M47" s="64" t="s">
        <v>546</v>
      </c>
      <c r="N47" s="64" t="s">
        <v>546</v>
      </c>
      <c r="O47" s="65" t="s">
        <v>546</v>
      </c>
      <c r="P47" s="48"/>
      <c r="Q47" s="48"/>
      <c r="R47" s="48"/>
      <c r="S47" s="48"/>
      <c r="T47" s="48"/>
      <c r="U47" s="48"/>
    </row>
    <row r="48" spans="1:21" ht="30.75" customHeight="1" x14ac:dyDescent="0.15">
      <c r="A48" s="48"/>
      <c r="B48" s="1218"/>
      <c r="C48" s="1219"/>
      <c r="D48" s="62"/>
      <c r="E48" s="1224" t="s">
        <v>15</v>
      </c>
      <c r="F48" s="1224"/>
      <c r="G48" s="1224"/>
      <c r="H48" s="1224"/>
      <c r="I48" s="1224"/>
      <c r="J48" s="1225"/>
      <c r="K48" s="63">
        <v>751</v>
      </c>
      <c r="L48" s="64">
        <v>688</v>
      </c>
      <c r="M48" s="64">
        <v>669</v>
      </c>
      <c r="N48" s="64">
        <v>672</v>
      </c>
      <c r="O48" s="65">
        <v>486</v>
      </c>
      <c r="P48" s="48"/>
      <c r="Q48" s="48"/>
      <c r="R48" s="48"/>
      <c r="S48" s="48"/>
      <c r="T48" s="48"/>
      <c r="U48" s="48"/>
    </row>
    <row r="49" spans="1:21" ht="30.75" customHeight="1" x14ac:dyDescent="0.15">
      <c r="A49" s="48"/>
      <c r="B49" s="1218"/>
      <c r="C49" s="1219"/>
      <c r="D49" s="62"/>
      <c r="E49" s="1224" t="s">
        <v>16</v>
      </c>
      <c r="F49" s="1224"/>
      <c r="G49" s="1224"/>
      <c r="H49" s="1224"/>
      <c r="I49" s="1224"/>
      <c r="J49" s="1225"/>
      <c r="K49" s="63" t="s">
        <v>546</v>
      </c>
      <c r="L49" s="64" t="s">
        <v>546</v>
      </c>
      <c r="M49" s="64" t="s">
        <v>546</v>
      </c>
      <c r="N49" s="64" t="s">
        <v>546</v>
      </c>
      <c r="O49" s="65" t="s">
        <v>546</v>
      </c>
      <c r="P49" s="48"/>
      <c r="Q49" s="48"/>
      <c r="R49" s="48"/>
      <c r="S49" s="48"/>
      <c r="T49" s="48"/>
      <c r="U49" s="48"/>
    </row>
    <row r="50" spans="1:21" ht="30.75" customHeight="1" x14ac:dyDescent="0.15">
      <c r="A50" s="48"/>
      <c r="B50" s="1218"/>
      <c r="C50" s="1219"/>
      <c r="D50" s="62"/>
      <c r="E50" s="1224" t="s">
        <v>17</v>
      </c>
      <c r="F50" s="1224"/>
      <c r="G50" s="1224"/>
      <c r="H50" s="1224"/>
      <c r="I50" s="1224"/>
      <c r="J50" s="1225"/>
      <c r="K50" s="63" t="s">
        <v>546</v>
      </c>
      <c r="L50" s="64" t="s">
        <v>546</v>
      </c>
      <c r="M50" s="64" t="s">
        <v>546</v>
      </c>
      <c r="N50" s="64" t="s">
        <v>546</v>
      </c>
      <c r="O50" s="65" t="s">
        <v>546</v>
      </c>
      <c r="P50" s="48"/>
      <c r="Q50" s="48"/>
      <c r="R50" s="48"/>
      <c r="S50" s="48"/>
      <c r="T50" s="48"/>
      <c r="U50" s="48"/>
    </row>
    <row r="51" spans="1:21" ht="30.75" customHeight="1" x14ac:dyDescent="0.15">
      <c r="A51" s="48"/>
      <c r="B51" s="1220"/>
      <c r="C51" s="1221"/>
      <c r="D51" s="66"/>
      <c r="E51" s="1224" t="s">
        <v>18</v>
      </c>
      <c r="F51" s="1224"/>
      <c r="G51" s="1224"/>
      <c r="H51" s="1224"/>
      <c r="I51" s="1224"/>
      <c r="J51" s="1225"/>
      <c r="K51" s="63">
        <v>0</v>
      </c>
      <c r="L51" s="64" t="s">
        <v>546</v>
      </c>
      <c r="M51" s="64" t="s">
        <v>546</v>
      </c>
      <c r="N51" s="64" t="s">
        <v>546</v>
      </c>
      <c r="O51" s="65" t="s">
        <v>546</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2591</v>
      </c>
      <c r="L52" s="64">
        <v>2580</v>
      </c>
      <c r="M52" s="64">
        <v>2454</v>
      </c>
      <c r="N52" s="64">
        <v>2433</v>
      </c>
      <c r="O52" s="65">
        <v>2566</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989</v>
      </c>
      <c r="L53" s="69">
        <v>892</v>
      </c>
      <c r="M53" s="69">
        <v>661</v>
      </c>
      <c r="N53" s="69">
        <v>597</v>
      </c>
      <c r="O53" s="70">
        <v>285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605</v>
      </c>
      <c r="P55" s="48"/>
      <c r="Q55" s="48"/>
      <c r="R55" s="48"/>
      <c r="S55" s="48"/>
      <c r="T55" s="48"/>
      <c r="U55" s="48"/>
    </row>
    <row r="56" spans="1:21" ht="31.5" customHeight="1" thickBot="1" x14ac:dyDescent="0.2">
      <c r="A56" s="48"/>
      <c r="B56" s="76"/>
      <c r="C56" s="77"/>
      <c r="D56" s="77"/>
      <c r="E56" s="78"/>
      <c r="F56" s="78"/>
      <c r="G56" s="78"/>
      <c r="H56" s="78"/>
      <c r="I56" s="78"/>
      <c r="J56" s="79" t="s">
        <v>2</v>
      </c>
      <c r="K56" s="80" t="s">
        <v>606</v>
      </c>
      <c r="L56" s="81" t="s">
        <v>607</v>
      </c>
      <c r="M56" s="81" t="s">
        <v>608</v>
      </c>
      <c r="N56" s="81" t="s">
        <v>609</v>
      </c>
      <c r="O56" s="82" t="s">
        <v>610</v>
      </c>
      <c r="P56" s="48"/>
      <c r="Q56" s="48"/>
      <c r="R56" s="48"/>
      <c r="S56" s="48"/>
      <c r="T56" s="48"/>
      <c r="U56" s="48"/>
    </row>
    <row r="57" spans="1:21" ht="31.5" customHeight="1" x14ac:dyDescent="0.15">
      <c r="B57" s="1232" t="s">
        <v>25</v>
      </c>
      <c r="C57" s="1233"/>
      <c r="D57" s="1236" t="s">
        <v>26</v>
      </c>
      <c r="E57" s="1237"/>
      <c r="F57" s="1237"/>
      <c r="G57" s="1237"/>
      <c r="H57" s="1237"/>
      <c r="I57" s="1237"/>
      <c r="J57" s="1238"/>
      <c r="K57" s="83" t="s">
        <v>611</v>
      </c>
      <c r="L57" s="84" t="s">
        <v>611</v>
      </c>
      <c r="M57" s="84" t="s">
        <v>611</v>
      </c>
      <c r="N57" s="84" t="s">
        <v>611</v>
      </c>
      <c r="O57" s="85" t="s">
        <v>629</v>
      </c>
    </row>
    <row r="58" spans="1:21" ht="31.5" customHeight="1" thickBot="1" x14ac:dyDescent="0.2">
      <c r="B58" s="1234"/>
      <c r="C58" s="1235"/>
      <c r="D58" s="1239" t="s">
        <v>27</v>
      </c>
      <c r="E58" s="1240"/>
      <c r="F58" s="1240"/>
      <c r="G58" s="1240"/>
      <c r="H58" s="1240"/>
      <c r="I58" s="1240"/>
      <c r="J58" s="1241"/>
      <c r="K58" s="86" t="s">
        <v>611</v>
      </c>
      <c r="L58" s="87" t="s">
        <v>611</v>
      </c>
      <c r="M58" s="87" t="s">
        <v>611</v>
      </c>
      <c r="N58" s="87" t="s">
        <v>611</v>
      </c>
      <c r="O58" s="88" t="s">
        <v>630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0GtTk/8JLW6Sa8+Ylo94M9SiTHBP4MRCDgFu0LqLBM/OYhwSVi8f8hjaeaGO37O32SGvb6sHkjQDXEK+wKVGg==" saltValue="1w2tRn/heDbaZFZNMRHR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587</v>
      </c>
      <c r="J40" s="100" t="s">
        <v>588</v>
      </c>
      <c r="K40" s="100" t="s">
        <v>589</v>
      </c>
      <c r="L40" s="100" t="s">
        <v>590</v>
      </c>
      <c r="M40" s="101" t="s">
        <v>591</v>
      </c>
    </row>
    <row r="41" spans="2:13" ht="27.75" customHeight="1" x14ac:dyDescent="0.15">
      <c r="B41" s="1242" t="s">
        <v>30</v>
      </c>
      <c r="C41" s="1243"/>
      <c r="D41" s="102"/>
      <c r="E41" s="1248" t="s">
        <v>31</v>
      </c>
      <c r="F41" s="1248"/>
      <c r="G41" s="1248"/>
      <c r="H41" s="1249"/>
      <c r="I41" s="103">
        <v>22449</v>
      </c>
      <c r="J41" s="104">
        <v>20463</v>
      </c>
      <c r="K41" s="104">
        <v>19244</v>
      </c>
      <c r="L41" s="104">
        <v>20219</v>
      </c>
      <c r="M41" s="105">
        <v>19441</v>
      </c>
    </row>
    <row r="42" spans="2:13" ht="27.75" customHeight="1" x14ac:dyDescent="0.15">
      <c r="B42" s="1244"/>
      <c r="C42" s="1245"/>
      <c r="D42" s="106"/>
      <c r="E42" s="1250" t="s">
        <v>32</v>
      </c>
      <c r="F42" s="1250"/>
      <c r="G42" s="1250"/>
      <c r="H42" s="1251"/>
      <c r="I42" s="107" t="s">
        <v>546</v>
      </c>
      <c r="J42" s="108" t="s">
        <v>546</v>
      </c>
      <c r="K42" s="108" t="s">
        <v>546</v>
      </c>
      <c r="L42" s="108" t="s">
        <v>546</v>
      </c>
      <c r="M42" s="109" t="s">
        <v>546</v>
      </c>
    </row>
    <row r="43" spans="2:13" ht="27.75" customHeight="1" x14ac:dyDescent="0.15">
      <c r="B43" s="1244"/>
      <c r="C43" s="1245"/>
      <c r="D43" s="106"/>
      <c r="E43" s="1250" t="s">
        <v>33</v>
      </c>
      <c r="F43" s="1250"/>
      <c r="G43" s="1250"/>
      <c r="H43" s="1251"/>
      <c r="I43" s="107">
        <v>7400</v>
      </c>
      <c r="J43" s="108">
        <v>6831</v>
      </c>
      <c r="K43" s="108">
        <v>6169</v>
      </c>
      <c r="L43" s="108">
        <v>5945</v>
      </c>
      <c r="M43" s="109">
        <v>6839</v>
      </c>
    </row>
    <row r="44" spans="2:13" ht="27.75" customHeight="1" x14ac:dyDescent="0.15">
      <c r="B44" s="1244"/>
      <c r="C44" s="1245"/>
      <c r="D44" s="106"/>
      <c r="E44" s="1250" t="s">
        <v>34</v>
      </c>
      <c r="F44" s="1250"/>
      <c r="G44" s="1250"/>
      <c r="H44" s="1251"/>
      <c r="I44" s="107" t="s">
        <v>546</v>
      </c>
      <c r="J44" s="108" t="s">
        <v>546</v>
      </c>
      <c r="K44" s="108" t="s">
        <v>546</v>
      </c>
      <c r="L44" s="108" t="s">
        <v>546</v>
      </c>
      <c r="M44" s="109" t="s">
        <v>546</v>
      </c>
    </row>
    <row r="45" spans="2:13" ht="27.75" customHeight="1" x14ac:dyDescent="0.15">
      <c r="B45" s="1244"/>
      <c r="C45" s="1245"/>
      <c r="D45" s="106"/>
      <c r="E45" s="1250" t="s">
        <v>35</v>
      </c>
      <c r="F45" s="1250"/>
      <c r="G45" s="1250"/>
      <c r="H45" s="1251"/>
      <c r="I45" s="107">
        <v>3709</v>
      </c>
      <c r="J45" s="108">
        <v>3561</v>
      </c>
      <c r="K45" s="108">
        <v>3344</v>
      </c>
      <c r="L45" s="108">
        <v>3196</v>
      </c>
      <c r="M45" s="109">
        <v>3177</v>
      </c>
    </row>
    <row r="46" spans="2:13" ht="27.75" customHeight="1" x14ac:dyDescent="0.15">
      <c r="B46" s="1244"/>
      <c r="C46" s="1245"/>
      <c r="D46" s="110"/>
      <c r="E46" s="1250" t="s">
        <v>36</v>
      </c>
      <c r="F46" s="1250"/>
      <c r="G46" s="1250"/>
      <c r="H46" s="1251"/>
      <c r="I46" s="107">
        <v>5</v>
      </c>
      <c r="J46" s="108">
        <v>3</v>
      </c>
      <c r="K46" s="108">
        <v>2</v>
      </c>
      <c r="L46" s="108">
        <v>2</v>
      </c>
      <c r="M46" s="109">
        <v>1</v>
      </c>
    </row>
    <row r="47" spans="2:13" ht="27.75" customHeight="1" x14ac:dyDescent="0.15">
      <c r="B47" s="1244"/>
      <c r="C47" s="1245"/>
      <c r="D47" s="111"/>
      <c r="E47" s="1252" t="s">
        <v>37</v>
      </c>
      <c r="F47" s="1253"/>
      <c r="G47" s="1253"/>
      <c r="H47" s="1254"/>
      <c r="I47" s="107" t="s">
        <v>546</v>
      </c>
      <c r="J47" s="108" t="s">
        <v>546</v>
      </c>
      <c r="K47" s="108" t="s">
        <v>546</v>
      </c>
      <c r="L47" s="108" t="s">
        <v>546</v>
      </c>
      <c r="M47" s="109" t="s">
        <v>546</v>
      </c>
    </row>
    <row r="48" spans="2:13" ht="27.75" customHeight="1" x14ac:dyDescent="0.15">
      <c r="B48" s="1244"/>
      <c r="C48" s="1245"/>
      <c r="D48" s="106"/>
      <c r="E48" s="1250" t="s">
        <v>38</v>
      </c>
      <c r="F48" s="1250"/>
      <c r="G48" s="1250"/>
      <c r="H48" s="1251"/>
      <c r="I48" s="107" t="s">
        <v>546</v>
      </c>
      <c r="J48" s="108" t="s">
        <v>546</v>
      </c>
      <c r="K48" s="108" t="s">
        <v>546</v>
      </c>
      <c r="L48" s="108" t="s">
        <v>546</v>
      </c>
      <c r="M48" s="109" t="s">
        <v>546</v>
      </c>
    </row>
    <row r="49" spans="2:13" ht="27.75" customHeight="1" x14ac:dyDescent="0.15">
      <c r="B49" s="1246"/>
      <c r="C49" s="1247"/>
      <c r="D49" s="106"/>
      <c r="E49" s="1250" t="s">
        <v>39</v>
      </c>
      <c r="F49" s="1250"/>
      <c r="G49" s="1250"/>
      <c r="H49" s="1251"/>
      <c r="I49" s="107" t="s">
        <v>546</v>
      </c>
      <c r="J49" s="108" t="s">
        <v>546</v>
      </c>
      <c r="K49" s="108" t="s">
        <v>546</v>
      </c>
      <c r="L49" s="108" t="s">
        <v>546</v>
      </c>
      <c r="M49" s="109" t="s">
        <v>546</v>
      </c>
    </row>
    <row r="50" spans="2:13" ht="27.75" customHeight="1" x14ac:dyDescent="0.15">
      <c r="B50" s="1255" t="s">
        <v>40</v>
      </c>
      <c r="C50" s="1256"/>
      <c r="D50" s="112"/>
      <c r="E50" s="1250" t="s">
        <v>41</v>
      </c>
      <c r="F50" s="1250"/>
      <c r="G50" s="1250"/>
      <c r="H50" s="1251"/>
      <c r="I50" s="107">
        <v>12829</v>
      </c>
      <c r="J50" s="108">
        <v>12962</v>
      </c>
      <c r="K50" s="108">
        <v>12273</v>
      </c>
      <c r="L50" s="108">
        <v>12780</v>
      </c>
      <c r="M50" s="109">
        <v>12256</v>
      </c>
    </row>
    <row r="51" spans="2:13" ht="27.75" customHeight="1" x14ac:dyDescent="0.15">
      <c r="B51" s="1244"/>
      <c r="C51" s="1245"/>
      <c r="D51" s="106"/>
      <c r="E51" s="1250" t="s">
        <v>42</v>
      </c>
      <c r="F51" s="1250"/>
      <c r="G51" s="1250"/>
      <c r="H51" s="1251"/>
      <c r="I51" s="107">
        <v>353</v>
      </c>
      <c r="J51" s="108">
        <v>243</v>
      </c>
      <c r="K51" s="108">
        <v>162</v>
      </c>
      <c r="L51" s="108">
        <v>94</v>
      </c>
      <c r="M51" s="109">
        <v>60</v>
      </c>
    </row>
    <row r="52" spans="2:13" ht="27.75" customHeight="1" x14ac:dyDescent="0.15">
      <c r="B52" s="1246"/>
      <c r="C52" s="1247"/>
      <c r="D52" s="106"/>
      <c r="E52" s="1250" t="s">
        <v>43</v>
      </c>
      <c r="F52" s="1250"/>
      <c r="G52" s="1250"/>
      <c r="H52" s="1251"/>
      <c r="I52" s="107">
        <v>23295</v>
      </c>
      <c r="J52" s="108">
        <v>22367</v>
      </c>
      <c r="K52" s="108">
        <v>21544</v>
      </c>
      <c r="L52" s="108">
        <v>21032</v>
      </c>
      <c r="M52" s="109">
        <v>21586</v>
      </c>
    </row>
    <row r="53" spans="2:13" ht="27.75" customHeight="1" thickBot="1" x14ac:dyDescent="0.2">
      <c r="B53" s="1257" t="s">
        <v>44</v>
      </c>
      <c r="C53" s="1258"/>
      <c r="D53" s="113"/>
      <c r="E53" s="1259" t="s">
        <v>45</v>
      </c>
      <c r="F53" s="1259"/>
      <c r="G53" s="1259"/>
      <c r="H53" s="1260"/>
      <c r="I53" s="114">
        <v>-2913</v>
      </c>
      <c r="J53" s="115">
        <v>-4713</v>
      </c>
      <c r="K53" s="115">
        <v>-5219</v>
      </c>
      <c r="L53" s="115">
        <v>-4545</v>
      </c>
      <c r="M53" s="116">
        <v>-4442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2V8iclFYJ2Qj5xY8YM98RNwgHFN38In0C9kL92ZxH3Q+1ph94pjljGw0QpuklFiys1pAEgicupbB5rloqw/EQ==" saltValue="iJpJpB+L5IF0UIK9//9m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589</v>
      </c>
      <c r="G54" s="125" t="s">
        <v>590</v>
      </c>
      <c r="H54" s="126" t="s">
        <v>591</v>
      </c>
    </row>
    <row r="55" spans="2:8" ht="52.5" customHeight="1" x14ac:dyDescent="0.15">
      <c r="B55" s="127"/>
      <c r="C55" s="1269" t="s">
        <v>48</v>
      </c>
      <c r="D55" s="1269"/>
      <c r="E55" s="1270"/>
      <c r="F55" s="128">
        <v>3763</v>
      </c>
      <c r="G55" s="128">
        <v>3525</v>
      </c>
      <c r="H55" s="129">
        <v>3417</v>
      </c>
    </row>
    <row r="56" spans="2:8" ht="52.5" customHeight="1" x14ac:dyDescent="0.15">
      <c r="B56" s="130"/>
      <c r="C56" s="1271" t="s">
        <v>49</v>
      </c>
      <c r="D56" s="1271"/>
      <c r="E56" s="1272"/>
      <c r="F56" s="131">
        <v>2300</v>
      </c>
      <c r="G56" s="131">
        <v>2322</v>
      </c>
      <c r="H56" s="132">
        <v>1470</v>
      </c>
    </row>
    <row r="57" spans="2:8" ht="53.25" customHeight="1" x14ac:dyDescent="0.15">
      <c r="B57" s="130"/>
      <c r="C57" s="1273" t="s">
        <v>50</v>
      </c>
      <c r="D57" s="1273"/>
      <c r="E57" s="1274"/>
      <c r="F57" s="133">
        <v>8252</v>
      </c>
      <c r="G57" s="133">
        <v>8961</v>
      </c>
      <c r="H57" s="134">
        <v>9350</v>
      </c>
    </row>
    <row r="58" spans="2:8" ht="45.75" customHeight="1" x14ac:dyDescent="0.15">
      <c r="B58" s="135"/>
      <c r="C58" s="1261" t="s">
        <v>612</v>
      </c>
      <c r="D58" s="1262"/>
      <c r="E58" s="1263"/>
      <c r="F58" s="136">
        <v>2641</v>
      </c>
      <c r="G58" s="136">
        <v>3422</v>
      </c>
      <c r="H58" s="137">
        <v>4005</v>
      </c>
    </row>
    <row r="59" spans="2:8" ht="45.75" customHeight="1" x14ac:dyDescent="0.15">
      <c r="B59" s="135"/>
      <c r="C59" s="1261" t="s">
        <v>613</v>
      </c>
      <c r="D59" s="1262"/>
      <c r="E59" s="1263"/>
      <c r="F59" s="136">
        <v>2653</v>
      </c>
      <c r="G59" s="136">
        <v>2677</v>
      </c>
      <c r="H59" s="137">
        <v>2696</v>
      </c>
    </row>
    <row r="60" spans="2:8" ht="45.75" customHeight="1" x14ac:dyDescent="0.15">
      <c r="B60" s="135"/>
      <c r="C60" s="1261" t="s">
        <v>614</v>
      </c>
      <c r="D60" s="1262"/>
      <c r="E60" s="1263"/>
      <c r="F60" s="136">
        <v>1972</v>
      </c>
      <c r="G60" s="136">
        <v>1885</v>
      </c>
      <c r="H60" s="137">
        <v>1697</v>
      </c>
    </row>
    <row r="61" spans="2:8" ht="45.75" customHeight="1" x14ac:dyDescent="0.15">
      <c r="B61" s="135"/>
      <c r="C61" s="1261" t="s">
        <v>615</v>
      </c>
      <c r="D61" s="1262"/>
      <c r="E61" s="1263"/>
      <c r="F61" s="136">
        <v>783</v>
      </c>
      <c r="G61" s="136">
        <v>783</v>
      </c>
      <c r="H61" s="137">
        <v>783</v>
      </c>
    </row>
    <row r="62" spans="2:8" ht="45.75" customHeight="1" thickBot="1" x14ac:dyDescent="0.2">
      <c r="B62" s="138"/>
      <c r="C62" s="1264" t="s">
        <v>616</v>
      </c>
      <c r="D62" s="1265"/>
      <c r="E62" s="1266"/>
      <c r="F62" s="139">
        <v>75</v>
      </c>
      <c r="G62" s="139">
        <v>75</v>
      </c>
      <c r="H62" s="140">
        <v>75</v>
      </c>
    </row>
    <row r="63" spans="2:8" ht="52.5" customHeight="1" thickBot="1" x14ac:dyDescent="0.2">
      <c r="B63" s="141"/>
      <c r="C63" s="1267" t="s">
        <v>51</v>
      </c>
      <c r="D63" s="1267"/>
      <c r="E63" s="1268"/>
      <c r="F63" s="142">
        <v>14315</v>
      </c>
      <c r="G63" s="142">
        <v>14807</v>
      </c>
      <c r="H63" s="143">
        <v>14237</v>
      </c>
    </row>
    <row r="64" spans="2:8" ht="15" customHeight="1" x14ac:dyDescent="0.15"/>
  </sheetData>
  <sheetProtection algorithmName="SHA-512" hashValue="bu5qOOV52Ecj1f3UFKk8ua4tGmk1mIQtOOqq3hgaq45+j6J53jQxtXXZ+gWCxYkpsM3F59AhJFHxGEqI1tItDQ==" saltValue="kiQbv+AKowbLwsm0v95L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AN65" sqref="AN65:DC69"/>
    </sheetView>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2"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3"/>
      <c r="DG10" s="293"/>
      <c r="DH10" s="293"/>
      <c r="DI10" s="293"/>
      <c r="DJ10" s="293"/>
      <c r="DK10" s="293"/>
      <c r="DL10" s="293"/>
      <c r="DM10" s="293"/>
      <c r="DN10" s="293"/>
      <c r="DO10" s="293"/>
      <c r="DP10" s="293"/>
      <c r="DQ10" s="293"/>
      <c r="DR10" s="293"/>
      <c r="DS10" s="293"/>
      <c r="DT10" s="293"/>
      <c r="DU10" s="293"/>
      <c r="DV10" s="293"/>
      <c r="DW10" s="293"/>
      <c r="EM10" s="292" t="s">
        <v>644</v>
      </c>
    </row>
    <row r="11" spans="1:143" s="292"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3"/>
      <c r="DG12" s="293"/>
      <c r="DH12" s="293"/>
      <c r="DI12" s="293"/>
      <c r="DJ12" s="293"/>
      <c r="DK12" s="293"/>
      <c r="DL12" s="293"/>
      <c r="DM12" s="293"/>
      <c r="DN12" s="293"/>
      <c r="DO12" s="293"/>
      <c r="DP12" s="293"/>
      <c r="DQ12" s="293"/>
      <c r="DR12" s="293"/>
      <c r="DS12" s="293"/>
      <c r="DT12" s="293"/>
      <c r="DU12" s="293"/>
      <c r="DV12" s="293"/>
      <c r="DW12" s="293"/>
      <c r="EM12" s="292" t="s">
        <v>644</v>
      </c>
    </row>
    <row r="13" spans="1:143" s="292"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645</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646</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647</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648</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587</v>
      </c>
      <c r="BQ50" s="1309"/>
      <c r="BR50" s="1309"/>
      <c r="BS50" s="1309"/>
      <c r="BT50" s="1309"/>
      <c r="BU50" s="1309"/>
      <c r="BV50" s="1309"/>
      <c r="BW50" s="1309"/>
      <c r="BX50" s="1309" t="s">
        <v>588</v>
      </c>
      <c r="BY50" s="1309"/>
      <c r="BZ50" s="1309"/>
      <c r="CA50" s="1309"/>
      <c r="CB50" s="1309"/>
      <c r="CC50" s="1309"/>
      <c r="CD50" s="1309"/>
      <c r="CE50" s="1309"/>
      <c r="CF50" s="1309" t="s">
        <v>589</v>
      </c>
      <c r="CG50" s="1309"/>
      <c r="CH50" s="1309"/>
      <c r="CI50" s="1309"/>
      <c r="CJ50" s="1309"/>
      <c r="CK50" s="1309"/>
      <c r="CL50" s="1309"/>
      <c r="CM50" s="1309"/>
      <c r="CN50" s="1309" t="s">
        <v>590</v>
      </c>
      <c r="CO50" s="1309"/>
      <c r="CP50" s="1309"/>
      <c r="CQ50" s="1309"/>
      <c r="CR50" s="1309"/>
      <c r="CS50" s="1309"/>
      <c r="CT50" s="1309"/>
      <c r="CU50" s="1309"/>
      <c r="CV50" s="1309" t="s">
        <v>591</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649</v>
      </c>
      <c r="AO51" s="1313"/>
      <c r="AP51" s="1313"/>
      <c r="AQ51" s="1313"/>
      <c r="AR51" s="1313"/>
      <c r="AS51" s="1313"/>
      <c r="AT51" s="1313"/>
      <c r="AU51" s="1313"/>
      <c r="AV51" s="1313"/>
      <c r="AW51" s="1313"/>
      <c r="AX51" s="1313"/>
      <c r="AY51" s="1313"/>
      <c r="AZ51" s="1313"/>
      <c r="BA51" s="1313"/>
      <c r="BB51" s="1313" t="s">
        <v>650</v>
      </c>
      <c r="BC51" s="1313"/>
      <c r="BD51" s="1313"/>
      <c r="BE51" s="1313"/>
      <c r="BF51" s="1313"/>
      <c r="BG51" s="1313"/>
      <c r="BH51" s="1313"/>
      <c r="BI51" s="1313"/>
      <c r="BJ51" s="1313"/>
      <c r="BK51" s="1313"/>
      <c r="BL51" s="1313"/>
      <c r="BM51" s="1313"/>
      <c r="BN51" s="1313"/>
      <c r="BO51" s="1313"/>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651</v>
      </c>
      <c r="BC53" s="1313"/>
      <c r="BD53" s="1313"/>
      <c r="BE53" s="1313"/>
      <c r="BF53" s="1313"/>
      <c r="BG53" s="1313"/>
      <c r="BH53" s="1313"/>
      <c r="BI53" s="1313"/>
      <c r="BJ53" s="1313"/>
      <c r="BK53" s="1313"/>
      <c r="BL53" s="1313"/>
      <c r="BM53" s="1313"/>
      <c r="BN53" s="1313"/>
      <c r="BO53" s="1313"/>
      <c r="BP53" s="1314">
        <v>63.7</v>
      </c>
      <c r="BQ53" s="1314"/>
      <c r="BR53" s="1314"/>
      <c r="BS53" s="1314"/>
      <c r="BT53" s="1314"/>
      <c r="BU53" s="1314"/>
      <c r="BV53" s="1314"/>
      <c r="BW53" s="1314"/>
      <c r="BX53" s="1314">
        <v>65.2</v>
      </c>
      <c r="BY53" s="1314"/>
      <c r="BZ53" s="1314"/>
      <c r="CA53" s="1314"/>
      <c r="CB53" s="1314"/>
      <c r="CC53" s="1314"/>
      <c r="CD53" s="1314"/>
      <c r="CE53" s="1314"/>
      <c r="CF53" s="1314">
        <v>66.8</v>
      </c>
      <c r="CG53" s="1314"/>
      <c r="CH53" s="1314"/>
      <c r="CI53" s="1314"/>
      <c r="CJ53" s="1314"/>
      <c r="CK53" s="1314"/>
      <c r="CL53" s="1314"/>
      <c r="CM53" s="1314"/>
      <c r="CN53" s="1314">
        <v>67.7</v>
      </c>
      <c r="CO53" s="1314"/>
      <c r="CP53" s="1314"/>
      <c r="CQ53" s="1314"/>
      <c r="CR53" s="1314"/>
      <c r="CS53" s="1314"/>
      <c r="CT53" s="1314"/>
      <c r="CU53" s="1314"/>
      <c r="CV53" s="1314">
        <v>68.5</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652</v>
      </c>
      <c r="AO55" s="1309"/>
      <c r="AP55" s="1309"/>
      <c r="AQ55" s="1309"/>
      <c r="AR55" s="1309"/>
      <c r="AS55" s="1309"/>
      <c r="AT55" s="1309"/>
      <c r="AU55" s="1309"/>
      <c r="AV55" s="1309"/>
      <c r="AW55" s="1309"/>
      <c r="AX55" s="1309"/>
      <c r="AY55" s="1309"/>
      <c r="AZ55" s="1309"/>
      <c r="BA55" s="1309"/>
      <c r="BB55" s="1313" t="s">
        <v>650</v>
      </c>
      <c r="BC55" s="1313"/>
      <c r="BD55" s="1313"/>
      <c r="BE55" s="1313"/>
      <c r="BF55" s="1313"/>
      <c r="BG55" s="1313"/>
      <c r="BH55" s="1313"/>
      <c r="BI55" s="1313"/>
      <c r="BJ55" s="1313"/>
      <c r="BK55" s="1313"/>
      <c r="BL55" s="1313"/>
      <c r="BM55" s="1313"/>
      <c r="BN55" s="1313"/>
      <c r="BO55" s="1313"/>
      <c r="BP55" s="1314">
        <v>20.2</v>
      </c>
      <c r="BQ55" s="1314"/>
      <c r="BR55" s="1314"/>
      <c r="BS55" s="1314"/>
      <c r="BT55" s="1314"/>
      <c r="BU55" s="1314"/>
      <c r="BV55" s="1314"/>
      <c r="BW55" s="1314"/>
      <c r="BX55" s="1314">
        <v>19</v>
      </c>
      <c r="BY55" s="1314"/>
      <c r="BZ55" s="1314"/>
      <c r="CA55" s="1314"/>
      <c r="CB55" s="1314"/>
      <c r="CC55" s="1314"/>
      <c r="CD55" s="1314"/>
      <c r="CE55" s="1314"/>
      <c r="CF55" s="1314">
        <v>15.4</v>
      </c>
      <c r="CG55" s="1314"/>
      <c r="CH55" s="1314"/>
      <c r="CI55" s="1314"/>
      <c r="CJ55" s="1314"/>
      <c r="CK55" s="1314"/>
      <c r="CL55" s="1314"/>
      <c r="CM55" s="1314"/>
      <c r="CN55" s="1314">
        <v>14.9</v>
      </c>
      <c r="CO55" s="1314"/>
      <c r="CP55" s="1314"/>
      <c r="CQ55" s="1314"/>
      <c r="CR55" s="1314"/>
      <c r="CS55" s="1314"/>
      <c r="CT55" s="1314"/>
      <c r="CU55" s="1314"/>
      <c r="CV55" s="1314">
        <v>14.5</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651</v>
      </c>
      <c r="BC57" s="1313"/>
      <c r="BD57" s="1313"/>
      <c r="BE57" s="1313"/>
      <c r="BF57" s="1313"/>
      <c r="BG57" s="1313"/>
      <c r="BH57" s="1313"/>
      <c r="BI57" s="1313"/>
      <c r="BJ57" s="1313"/>
      <c r="BK57" s="1313"/>
      <c r="BL57" s="1313"/>
      <c r="BM57" s="1313"/>
      <c r="BN57" s="1313"/>
      <c r="BO57" s="1313"/>
      <c r="BP57" s="1314">
        <v>53.6</v>
      </c>
      <c r="BQ57" s="1314"/>
      <c r="BR57" s="1314"/>
      <c r="BS57" s="1314"/>
      <c r="BT57" s="1314"/>
      <c r="BU57" s="1314"/>
      <c r="BV57" s="1314"/>
      <c r="BW57" s="1314"/>
      <c r="BX57" s="1314">
        <v>56.1</v>
      </c>
      <c r="BY57" s="1314"/>
      <c r="BZ57" s="1314"/>
      <c r="CA57" s="1314"/>
      <c r="CB57" s="1314"/>
      <c r="CC57" s="1314"/>
      <c r="CD57" s="1314"/>
      <c r="CE57" s="1314"/>
      <c r="CF57" s="1314">
        <v>57.5</v>
      </c>
      <c r="CG57" s="1314"/>
      <c r="CH57" s="1314"/>
      <c r="CI57" s="1314"/>
      <c r="CJ57" s="1314"/>
      <c r="CK57" s="1314"/>
      <c r="CL57" s="1314"/>
      <c r="CM57" s="1314"/>
      <c r="CN57" s="1314">
        <v>58.5</v>
      </c>
      <c r="CO57" s="1314"/>
      <c r="CP57" s="1314"/>
      <c r="CQ57" s="1314"/>
      <c r="CR57" s="1314"/>
      <c r="CS57" s="1314"/>
      <c r="CT57" s="1314"/>
      <c r="CU57" s="1314"/>
      <c r="CV57" s="1314">
        <v>58.9</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653</v>
      </c>
    </row>
    <row r="64" spans="1:109" x14ac:dyDescent="0.15">
      <c r="B64" s="1284"/>
      <c r="G64" s="1291"/>
      <c r="I64" s="1324"/>
      <c r="J64" s="1324"/>
      <c r="K64" s="1324"/>
      <c r="L64" s="1324"/>
      <c r="M64" s="1324"/>
      <c r="N64" s="1325"/>
      <c r="AM64" s="1291"/>
      <c r="AN64" s="1291" t="s">
        <v>646</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654</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648</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587</v>
      </c>
      <c r="BQ72" s="1309"/>
      <c r="BR72" s="1309"/>
      <c r="BS72" s="1309"/>
      <c r="BT72" s="1309"/>
      <c r="BU72" s="1309"/>
      <c r="BV72" s="1309"/>
      <c r="BW72" s="1309"/>
      <c r="BX72" s="1309" t="s">
        <v>588</v>
      </c>
      <c r="BY72" s="1309"/>
      <c r="BZ72" s="1309"/>
      <c r="CA72" s="1309"/>
      <c r="CB72" s="1309"/>
      <c r="CC72" s="1309"/>
      <c r="CD72" s="1309"/>
      <c r="CE72" s="1309"/>
      <c r="CF72" s="1309" t="s">
        <v>589</v>
      </c>
      <c r="CG72" s="1309"/>
      <c r="CH72" s="1309"/>
      <c r="CI72" s="1309"/>
      <c r="CJ72" s="1309"/>
      <c r="CK72" s="1309"/>
      <c r="CL72" s="1309"/>
      <c r="CM72" s="1309"/>
      <c r="CN72" s="1309" t="s">
        <v>590</v>
      </c>
      <c r="CO72" s="1309"/>
      <c r="CP72" s="1309"/>
      <c r="CQ72" s="1309"/>
      <c r="CR72" s="1309"/>
      <c r="CS72" s="1309"/>
      <c r="CT72" s="1309"/>
      <c r="CU72" s="1309"/>
      <c r="CV72" s="1309" t="s">
        <v>591</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649</v>
      </c>
      <c r="AO73" s="1313"/>
      <c r="AP73" s="1313"/>
      <c r="AQ73" s="1313"/>
      <c r="AR73" s="1313"/>
      <c r="AS73" s="1313"/>
      <c r="AT73" s="1313"/>
      <c r="AU73" s="1313"/>
      <c r="AV73" s="1313"/>
      <c r="AW73" s="1313"/>
      <c r="AX73" s="1313"/>
      <c r="AY73" s="1313"/>
      <c r="AZ73" s="1313"/>
      <c r="BA73" s="1313"/>
      <c r="BB73" s="1313" t="s">
        <v>650</v>
      </c>
      <c r="BC73" s="1313"/>
      <c r="BD73" s="1313"/>
      <c r="BE73" s="1313"/>
      <c r="BF73" s="1313"/>
      <c r="BG73" s="1313"/>
      <c r="BH73" s="1313"/>
      <c r="BI73" s="1313"/>
      <c r="BJ73" s="1313"/>
      <c r="BK73" s="1313"/>
      <c r="BL73" s="1313"/>
      <c r="BM73" s="1313"/>
      <c r="BN73" s="1313"/>
      <c r="BO73" s="1313"/>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655</v>
      </c>
      <c r="BC75" s="1313"/>
      <c r="BD75" s="1313"/>
      <c r="BE75" s="1313"/>
      <c r="BF75" s="1313"/>
      <c r="BG75" s="1313"/>
      <c r="BH75" s="1313"/>
      <c r="BI75" s="1313"/>
      <c r="BJ75" s="1313"/>
      <c r="BK75" s="1313"/>
      <c r="BL75" s="1313"/>
      <c r="BM75" s="1313"/>
      <c r="BN75" s="1313"/>
      <c r="BO75" s="1313"/>
      <c r="BP75" s="1314">
        <v>9.4</v>
      </c>
      <c r="BQ75" s="1314"/>
      <c r="BR75" s="1314"/>
      <c r="BS75" s="1314"/>
      <c r="BT75" s="1314"/>
      <c r="BU75" s="1314"/>
      <c r="BV75" s="1314"/>
      <c r="BW75" s="1314"/>
      <c r="BX75" s="1314">
        <v>9.5</v>
      </c>
      <c r="BY75" s="1314"/>
      <c r="BZ75" s="1314"/>
      <c r="CA75" s="1314"/>
      <c r="CB75" s="1314"/>
      <c r="CC75" s="1314"/>
      <c r="CD75" s="1314"/>
      <c r="CE75" s="1314"/>
      <c r="CF75" s="1314">
        <v>8.5</v>
      </c>
      <c r="CG75" s="1314"/>
      <c r="CH75" s="1314"/>
      <c r="CI75" s="1314"/>
      <c r="CJ75" s="1314"/>
      <c r="CK75" s="1314"/>
      <c r="CL75" s="1314"/>
      <c r="CM75" s="1314"/>
      <c r="CN75" s="1314">
        <v>7.4</v>
      </c>
      <c r="CO75" s="1314"/>
      <c r="CP75" s="1314"/>
      <c r="CQ75" s="1314"/>
      <c r="CR75" s="1314"/>
      <c r="CS75" s="1314"/>
      <c r="CT75" s="1314"/>
      <c r="CU75" s="1314"/>
      <c r="CV75" s="1314">
        <v>5.4</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652</v>
      </c>
      <c r="AO77" s="1309"/>
      <c r="AP77" s="1309"/>
      <c r="AQ77" s="1309"/>
      <c r="AR77" s="1309"/>
      <c r="AS77" s="1309"/>
      <c r="AT77" s="1309"/>
      <c r="AU77" s="1309"/>
      <c r="AV77" s="1309"/>
      <c r="AW77" s="1309"/>
      <c r="AX77" s="1309"/>
      <c r="AY77" s="1309"/>
      <c r="AZ77" s="1309"/>
      <c r="BA77" s="1309"/>
      <c r="BB77" s="1313" t="s">
        <v>650</v>
      </c>
      <c r="BC77" s="1313"/>
      <c r="BD77" s="1313"/>
      <c r="BE77" s="1313"/>
      <c r="BF77" s="1313"/>
      <c r="BG77" s="1313"/>
      <c r="BH77" s="1313"/>
      <c r="BI77" s="1313"/>
      <c r="BJ77" s="1313"/>
      <c r="BK77" s="1313"/>
      <c r="BL77" s="1313"/>
      <c r="BM77" s="1313"/>
      <c r="BN77" s="1313"/>
      <c r="BO77" s="1313"/>
      <c r="BP77" s="1314">
        <v>20.2</v>
      </c>
      <c r="BQ77" s="1314"/>
      <c r="BR77" s="1314"/>
      <c r="BS77" s="1314"/>
      <c r="BT77" s="1314"/>
      <c r="BU77" s="1314"/>
      <c r="BV77" s="1314"/>
      <c r="BW77" s="1314"/>
      <c r="BX77" s="1314">
        <v>19</v>
      </c>
      <c r="BY77" s="1314"/>
      <c r="BZ77" s="1314"/>
      <c r="CA77" s="1314"/>
      <c r="CB77" s="1314"/>
      <c r="CC77" s="1314"/>
      <c r="CD77" s="1314"/>
      <c r="CE77" s="1314"/>
      <c r="CF77" s="1314">
        <v>15.4</v>
      </c>
      <c r="CG77" s="1314"/>
      <c r="CH77" s="1314"/>
      <c r="CI77" s="1314"/>
      <c r="CJ77" s="1314"/>
      <c r="CK77" s="1314"/>
      <c r="CL77" s="1314"/>
      <c r="CM77" s="1314"/>
      <c r="CN77" s="1314">
        <v>14.9</v>
      </c>
      <c r="CO77" s="1314"/>
      <c r="CP77" s="1314"/>
      <c r="CQ77" s="1314"/>
      <c r="CR77" s="1314"/>
      <c r="CS77" s="1314"/>
      <c r="CT77" s="1314"/>
      <c r="CU77" s="1314"/>
      <c r="CV77" s="1314">
        <v>14.5</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655</v>
      </c>
      <c r="BC79" s="1313"/>
      <c r="BD79" s="1313"/>
      <c r="BE79" s="1313"/>
      <c r="BF79" s="1313"/>
      <c r="BG79" s="1313"/>
      <c r="BH79" s="1313"/>
      <c r="BI79" s="1313"/>
      <c r="BJ79" s="1313"/>
      <c r="BK79" s="1313"/>
      <c r="BL79" s="1313"/>
      <c r="BM79" s="1313"/>
      <c r="BN79" s="1313"/>
      <c r="BO79" s="1313"/>
      <c r="BP79" s="1314">
        <v>8.6</v>
      </c>
      <c r="BQ79" s="1314"/>
      <c r="BR79" s="1314"/>
      <c r="BS79" s="1314"/>
      <c r="BT79" s="1314"/>
      <c r="BU79" s="1314"/>
      <c r="BV79" s="1314"/>
      <c r="BW79" s="1314"/>
      <c r="BX79" s="1314">
        <v>8.5</v>
      </c>
      <c r="BY79" s="1314"/>
      <c r="BZ79" s="1314"/>
      <c r="CA79" s="1314"/>
      <c r="CB79" s="1314"/>
      <c r="CC79" s="1314"/>
      <c r="CD79" s="1314"/>
      <c r="CE79" s="1314"/>
      <c r="CF79" s="1314">
        <v>8.5</v>
      </c>
      <c r="CG79" s="1314"/>
      <c r="CH79" s="1314"/>
      <c r="CI79" s="1314"/>
      <c r="CJ79" s="1314"/>
      <c r="CK79" s="1314"/>
      <c r="CL79" s="1314"/>
      <c r="CM79" s="1314"/>
      <c r="CN79" s="1314">
        <v>8.5</v>
      </c>
      <c r="CO79" s="1314"/>
      <c r="CP79" s="1314"/>
      <c r="CQ79" s="1314"/>
      <c r="CR79" s="1314"/>
      <c r="CS79" s="1314"/>
      <c r="CT79" s="1314"/>
      <c r="CU79" s="1314"/>
      <c r="CV79" s="1314">
        <v>8.4</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e+SYr46ETWfT/KEpf+YbBO9jKXqfu/8sB5iF1xU3l/1pNllG0FkuHhSxdgiqZexz530UYVo4iGl1Q43Lhnghww==" saltValue="Ce6ppc91DisCXCtRGmoL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M1" zoomScale="85" zoomScaleNormal="85"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534</v>
      </c>
    </row>
  </sheetData>
  <sheetProtection algorithmName="SHA-512" hashValue="a5aPPU5On/cGhoeky/7V/dPtLJOwoyWQlXU9gBqAnonm3MbHg9fT2hat8ELj0iiCC8CneHSXLvfvl69lReJnLw==" saltValue="YZr14VEBXj9au51+XoAG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534</v>
      </c>
    </row>
  </sheetData>
  <sheetProtection algorithmName="SHA-512" hashValue="z1A97uLcbts1b87+lQKOTCNIVO3GGJFtDyKWBrBLhUAk+cRdN6Y/i93GOH0VPhhXhOJP5MSM0LB++a+O1RwGMw==" saltValue="vk/YkameSMAOWk3it7YJ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584</v>
      </c>
      <c r="G2" s="157"/>
      <c r="H2" s="158"/>
    </row>
    <row r="3" spans="1:8" x14ac:dyDescent="0.15">
      <c r="A3" s="154" t="s">
        <v>577</v>
      </c>
      <c r="B3" s="159"/>
      <c r="C3" s="160"/>
      <c r="D3" s="161">
        <v>93138</v>
      </c>
      <c r="E3" s="162"/>
      <c r="F3" s="163">
        <v>78864</v>
      </c>
      <c r="G3" s="164"/>
      <c r="H3" s="165"/>
    </row>
    <row r="4" spans="1:8" x14ac:dyDescent="0.15">
      <c r="A4" s="166"/>
      <c r="B4" s="167"/>
      <c r="C4" s="168"/>
      <c r="D4" s="169">
        <v>47409</v>
      </c>
      <c r="E4" s="170"/>
      <c r="F4" s="171">
        <v>46136</v>
      </c>
      <c r="G4" s="172"/>
      <c r="H4" s="173"/>
    </row>
    <row r="5" spans="1:8" x14ac:dyDescent="0.15">
      <c r="A5" s="154" t="s">
        <v>579</v>
      </c>
      <c r="B5" s="159"/>
      <c r="C5" s="160"/>
      <c r="D5" s="161">
        <v>98013</v>
      </c>
      <c r="E5" s="162"/>
      <c r="F5" s="163">
        <v>85042</v>
      </c>
      <c r="G5" s="164"/>
      <c r="H5" s="165"/>
    </row>
    <row r="6" spans="1:8" x14ac:dyDescent="0.15">
      <c r="A6" s="166"/>
      <c r="B6" s="167"/>
      <c r="C6" s="168"/>
      <c r="D6" s="169">
        <v>61414</v>
      </c>
      <c r="E6" s="170"/>
      <c r="F6" s="171">
        <v>50806</v>
      </c>
      <c r="G6" s="172"/>
      <c r="H6" s="173"/>
    </row>
    <row r="7" spans="1:8" x14ac:dyDescent="0.15">
      <c r="A7" s="154" t="s">
        <v>580</v>
      </c>
      <c r="B7" s="159"/>
      <c r="C7" s="160"/>
      <c r="D7" s="161">
        <v>109462</v>
      </c>
      <c r="E7" s="162"/>
      <c r="F7" s="163">
        <v>83774</v>
      </c>
      <c r="G7" s="164"/>
      <c r="H7" s="165"/>
    </row>
    <row r="8" spans="1:8" x14ac:dyDescent="0.15">
      <c r="A8" s="166"/>
      <c r="B8" s="167"/>
      <c r="C8" s="168"/>
      <c r="D8" s="169">
        <v>68744</v>
      </c>
      <c r="E8" s="170"/>
      <c r="F8" s="171">
        <v>52179</v>
      </c>
      <c r="G8" s="172"/>
      <c r="H8" s="173"/>
    </row>
    <row r="9" spans="1:8" x14ac:dyDescent="0.15">
      <c r="A9" s="154" t="s">
        <v>581</v>
      </c>
      <c r="B9" s="159"/>
      <c r="C9" s="160"/>
      <c r="D9" s="161">
        <v>175137</v>
      </c>
      <c r="E9" s="162"/>
      <c r="F9" s="163">
        <v>132981</v>
      </c>
      <c r="G9" s="164"/>
      <c r="H9" s="165"/>
    </row>
    <row r="10" spans="1:8" x14ac:dyDescent="0.15">
      <c r="A10" s="166"/>
      <c r="B10" s="167"/>
      <c r="C10" s="168"/>
      <c r="D10" s="169">
        <v>82139</v>
      </c>
      <c r="E10" s="170"/>
      <c r="F10" s="171">
        <v>56973</v>
      </c>
      <c r="G10" s="172"/>
      <c r="H10" s="173"/>
    </row>
    <row r="11" spans="1:8" x14ac:dyDescent="0.15">
      <c r="A11" s="154" t="s">
        <v>582</v>
      </c>
      <c r="B11" s="159"/>
      <c r="C11" s="160"/>
      <c r="D11" s="161">
        <v>168604</v>
      </c>
      <c r="E11" s="162"/>
      <c r="F11" s="163">
        <v>128523</v>
      </c>
      <c r="G11" s="164"/>
      <c r="H11" s="165"/>
    </row>
    <row r="12" spans="1:8" x14ac:dyDescent="0.15">
      <c r="A12" s="166"/>
      <c r="B12" s="167"/>
      <c r="C12" s="174"/>
      <c r="D12" s="169">
        <v>68086</v>
      </c>
      <c r="E12" s="170"/>
      <c r="F12" s="171">
        <v>56792</v>
      </c>
      <c r="G12" s="172"/>
      <c r="H12" s="173"/>
    </row>
    <row r="13" spans="1:8" x14ac:dyDescent="0.15">
      <c r="A13" s="154"/>
      <c r="B13" s="159"/>
      <c r="C13" s="175"/>
      <c r="D13" s="176">
        <v>128871</v>
      </c>
      <c r="E13" s="177"/>
      <c r="F13" s="178">
        <v>101837</v>
      </c>
      <c r="G13" s="179"/>
      <c r="H13" s="165"/>
    </row>
    <row r="14" spans="1:8" x14ac:dyDescent="0.15">
      <c r="A14" s="166"/>
      <c r="B14" s="167"/>
      <c r="C14" s="168"/>
      <c r="D14" s="169">
        <v>65558</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3.44</v>
      </c>
      <c r="C19" s="180">
        <f>ROUND(VALUE(SUBSTITUTE(実質収支比率等に係る経年分析!G$48,"▲","-")),2)</f>
        <v>3.34</v>
      </c>
      <c r="D19" s="180">
        <f>ROUND(VALUE(SUBSTITUTE(実質収支比率等に係る経年分析!H$48,"▲","-")),2)</f>
        <v>3.49</v>
      </c>
      <c r="E19" s="180">
        <f>ROUND(VALUE(SUBSTITUTE(実質収支比率等に係る経年分析!I$48,"▲","-")),2)</f>
        <v>3.64</v>
      </c>
      <c r="F19" s="180">
        <f>ROUND(VALUE(SUBSTITUTE(実質収支比率等に係る経年分析!J$48,"▲","-")),2)</f>
        <v>4.7699999999999996</v>
      </c>
    </row>
    <row r="20" spans="1:11" x14ac:dyDescent="0.15">
      <c r="A20" s="180" t="s">
        <v>55</v>
      </c>
      <c r="B20" s="180">
        <f>ROUND(VALUE(SUBSTITUTE(実質収支比率等に係る経年分析!F$47,"▲","-")),2)</f>
        <v>51.35</v>
      </c>
      <c r="C20" s="180">
        <f>ROUND(VALUE(SUBSTITUTE(実質収支比率等に係る経年分析!G$47,"▲","-")),2)</f>
        <v>34.33</v>
      </c>
      <c r="D20" s="180">
        <f>ROUND(VALUE(SUBSTITUTE(実質収支比率等に係る経年分析!H$47,"▲","-")),2)</f>
        <v>31.56</v>
      </c>
      <c r="E20" s="180">
        <f>ROUND(VALUE(SUBSTITUTE(実質収支比率等に係る経年分析!I$47,"▲","-")),2)</f>
        <v>29.9</v>
      </c>
      <c r="F20" s="180">
        <f>ROUND(VALUE(SUBSTITUTE(実質収支比率等に係る経年分析!J$47,"▲","-")),2)</f>
        <v>28.5</v>
      </c>
    </row>
    <row r="21" spans="1:11" x14ac:dyDescent="0.15">
      <c r="A21" s="180" t="s">
        <v>56</v>
      </c>
      <c r="B21" s="180">
        <f>IF(ISNUMBER(VALUE(SUBSTITUTE(実質収支比率等に係る経年分析!F$49,"▲","-"))),ROUND(VALUE(SUBSTITUTE(実質収支比率等に係る経年分析!F$49,"▲","-")),2),NA())</f>
        <v>0</v>
      </c>
      <c r="C21" s="180">
        <f>IF(ISNUMBER(VALUE(SUBSTITUTE(実質収支比率等に係る経年分析!G$49,"▲","-"))),ROUND(VALUE(SUBSTITUTE(実質収支比率等に係る経年分析!G$49,"▲","-")),2),NA())</f>
        <v>-10.63</v>
      </c>
      <c r="D21" s="180">
        <f>IF(ISNUMBER(VALUE(SUBSTITUTE(実質収支比率等に係る経年分析!H$49,"▲","-"))),ROUND(VALUE(SUBSTITUTE(実質収支比率等に係る経年分析!H$49,"▲","-")),2),NA())</f>
        <v>2.13</v>
      </c>
      <c r="E21" s="180">
        <f>IF(ISNUMBER(VALUE(SUBSTITUTE(実質収支比率等に係る経年分析!I$49,"▲","-"))),ROUND(VALUE(SUBSTITUTE(実質収支比率等に係る経年分析!I$49,"▲","-")),2),NA())</f>
        <v>-1.91</v>
      </c>
      <c r="F21" s="180">
        <f>IF(ISNUMBER(VALUE(SUBSTITUTE(実質収支比率等に係る経年分析!J$49,"▲","-"))),ROUND(VALUE(SUBSTITUTE(実質収支比率等に係る経年分析!J$49,"▲","-")),2),NA())</f>
        <v>7.47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国東市立国東自動車学校特別会計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工業用水道事業特別会計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0.56000000000000005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v>
      </c>
    </row>
    <row r="36" spans="1:16" x14ac:dyDescent="0.15">
      <c r="A36" s="181" t="str">
        <f>IF(連結実質赤字比率に係る赤字・黒字の構成分析!C$34="",NA(),連結実質赤字比率に係る赤字・黒字の構成分析!C$34)</f>
        <v>市民病院事業特別会計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2591</v>
      </c>
      <c r="E42" s="182"/>
      <c r="F42" s="182"/>
      <c r="G42" s="182">
        <f>'実質公債費比率（分子）の構造'!L$52</f>
        <v>2580</v>
      </c>
      <c r="H42" s="182"/>
      <c r="I42" s="182"/>
      <c r="J42" s="182">
        <f>'実質公債費比率（分子）の構造'!M$52</f>
        <v>2454</v>
      </c>
      <c r="K42" s="182"/>
      <c r="L42" s="182"/>
      <c r="M42" s="182">
        <f>'実質公債費比率（分子）の構造'!N$52</f>
        <v>2433</v>
      </c>
      <c r="N42" s="182"/>
      <c r="O42" s="182"/>
      <c r="P42" s="182">
        <f>'実質公債費比率（分子）の構造'!O$52</f>
        <v>2566</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751</v>
      </c>
      <c r="C46" s="182"/>
      <c r="D46" s="182"/>
      <c r="E46" s="182">
        <f>'実質公債費比率（分子）の構造'!L$48</f>
        <v>688</v>
      </c>
      <c r="F46" s="182"/>
      <c r="G46" s="182"/>
      <c r="H46" s="182">
        <f>'実質公債費比率（分子）の構造'!M$48</f>
        <v>669</v>
      </c>
      <c r="I46" s="182"/>
      <c r="J46" s="182"/>
      <c r="K46" s="182">
        <f>'実質公債費比率（分子）の構造'!N$48</f>
        <v>672</v>
      </c>
      <c r="L46" s="182"/>
      <c r="M46" s="182"/>
      <c r="N46" s="182">
        <f>'実質公債費比率（分子）の構造'!O$48</f>
        <v>486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2829</v>
      </c>
      <c r="C49" s="182"/>
      <c r="D49" s="182"/>
      <c r="E49" s="182">
        <f>'実質公債費比率（分子）の構造'!L$45</f>
        <v>2784</v>
      </c>
      <c r="F49" s="182"/>
      <c r="G49" s="182"/>
      <c r="H49" s="182">
        <f>'実質公債費比率（分子）の構造'!M$45</f>
        <v>2446</v>
      </c>
      <c r="I49" s="182"/>
      <c r="J49" s="182"/>
      <c r="K49" s="182">
        <f>'実質公債費比率（分子）の構造'!N$45</f>
        <v>2358</v>
      </c>
      <c r="L49" s="182"/>
      <c r="M49" s="182"/>
      <c r="N49" s="182">
        <f>'実質公債費比率（分子）の構造'!O$45</f>
        <v>2365</v>
      </c>
      <c r="O49" s="182"/>
      <c r="P49" s="182"/>
    </row>
    <row r="50" spans="1:16" x14ac:dyDescent="0.15">
      <c r="A50" s="182" t="s">
        <v>71</v>
      </c>
      <c r="B50" s="182" t="e">
        <f>NA()</f>
        <v>#N/A</v>
      </c>
      <c r="C50" s="182">
        <f>IF(ISNUMBER('実質公債費比率（分子）の構造'!K$53),'実質公債費比率（分子）の構造'!K$53,NA())</f>
        <v>989</v>
      </c>
      <c r="D50" s="182" t="e">
        <f>NA()</f>
        <v>#N/A</v>
      </c>
      <c r="E50" s="182" t="e">
        <f>NA()</f>
        <v>#N/A</v>
      </c>
      <c r="F50" s="182">
        <f>IF(ISNUMBER('実質公債費比率（分子）の構造'!L$53),'実質公債費比率（分子）の構造'!L$53,NA())</f>
        <v>892</v>
      </c>
      <c r="G50" s="182" t="e">
        <f>NA()</f>
        <v>#N/A</v>
      </c>
      <c r="H50" s="182" t="e">
        <f>NA()</f>
        <v>#N/A</v>
      </c>
      <c r="I50" s="182">
        <f>IF(ISNUMBER('実質公債費比率（分子）の構造'!M$53),'実質公債費比率（分子）の構造'!M$53,NA())</f>
        <v>661</v>
      </c>
      <c r="J50" s="182" t="e">
        <f>NA()</f>
        <v>#N/A</v>
      </c>
      <c r="K50" s="182" t="e">
        <f>NA()</f>
        <v>#N/A</v>
      </c>
      <c r="L50" s="182">
        <f>IF(ISNUMBER('実質公債費比率（分子）の構造'!N$53),'実質公債費比率（分子）の構造'!N$53,NA())</f>
        <v>597</v>
      </c>
      <c r="M50" s="182" t="e">
        <f>NA()</f>
        <v>#N/A</v>
      </c>
      <c r="N50" s="182" t="e">
        <f>NA()</f>
        <v>#N/A</v>
      </c>
      <c r="O50" s="182">
        <f>IF(ISNUMBER('実質公債費比率（分子）の構造'!O$53),'実質公債費比率（分子）の構造'!O$53,NA())</f>
        <v>285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23295</v>
      </c>
      <c r="E56" s="181"/>
      <c r="F56" s="181"/>
      <c r="G56" s="181">
        <f>'将来負担比率（分子）の構造'!J$52</f>
        <v>22367</v>
      </c>
      <c r="H56" s="181"/>
      <c r="I56" s="181"/>
      <c r="J56" s="181">
        <f>'将来負担比率（分子）の構造'!K$52</f>
        <v>21544</v>
      </c>
      <c r="K56" s="181"/>
      <c r="L56" s="181"/>
      <c r="M56" s="181">
        <f>'将来負担比率（分子）の構造'!L$52</f>
        <v>21032</v>
      </c>
      <c r="N56" s="181"/>
      <c r="O56" s="181"/>
      <c r="P56" s="181">
        <f>'将来負担比率（分子）の構造'!M$52</f>
        <v>21586</v>
      </c>
    </row>
    <row r="57" spans="1:16" x14ac:dyDescent="0.15">
      <c r="A57" s="181" t="s">
        <v>42</v>
      </c>
      <c r="B57" s="181"/>
      <c r="C57" s="181"/>
      <c r="D57" s="181">
        <f>'将来負担比率（分子）の構造'!I$51</f>
        <v>353</v>
      </c>
      <c r="E57" s="181"/>
      <c r="F57" s="181"/>
      <c r="G57" s="181">
        <f>'将来負担比率（分子）の構造'!J$51</f>
        <v>243</v>
      </c>
      <c r="H57" s="181"/>
      <c r="I57" s="181"/>
      <c r="J57" s="181">
        <f>'将来負担比率（分子）の構造'!K$51</f>
        <v>162</v>
      </c>
      <c r="K57" s="181"/>
      <c r="L57" s="181"/>
      <c r="M57" s="181">
        <f>'将来負担比率（分子）の構造'!L$51</f>
        <v>94</v>
      </c>
      <c r="N57" s="181"/>
      <c r="O57" s="181"/>
      <c r="P57" s="181">
        <f>'将来負担比率（分子）の構造'!M$51</f>
        <v>60</v>
      </c>
    </row>
    <row r="58" spans="1:16" x14ac:dyDescent="0.15">
      <c r="A58" s="181" t="s">
        <v>41</v>
      </c>
      <c r="B58" s="181"/>
      <c r="C58" s="181"/>
      <c r="D58" s="181">
        <f>'将来負担比率（分子）の構造'!I$50</f>
        <v>12829</v>
      </c>
      <c r="E58" s="181"/>
      <c r="F58" s="181"/>
      <c r="G58" s="181">
        <f>'将来負担比率（分子）の構造'!J$50</f>
        <v>12962</v>
      </c>
      <c r="H58" s="181"/>
      <c r="I58" s="181"/>
      <c r="J58" s="181">
        <f>'将来負担比率（分子）の構造'!K$50</f>
        <v>12273</v>
      </c>
      <c r="K58" s="181"/>
      <c r="L58" s="181"/>
      <c r="M58" s="181">
        <f>'将来負担比率（分子）の構造'!L$50</f>
        <v>12780</v>
      </c>
      <c r="N58" s="181"/>
      <c r="O58" s="181"/>
      <c r="P58" s="181">
        <f>'将来負担比率（分子）の構造'!M$50</f>
        <v>12256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f>'将来負担比率（分子）の構造'!J$46</f>
        <v>3</v>
      </c>
      <c r="F61" s="181"/>
      <c r="G61" s="181"/>
      <c r="H61" s="181">
        <f>'将来負担比率（分子）の構造'!K$46</f>
        <v>2</v>
      </c>
      <c r="I61" s="181"/>
      <c r="J61" s="181"/>
      <c r="K61" s="181">
        <f>'将来負担比率（分子）の構造'!L$46</f>
        <v>2</v>
      </c>
      <c r="L61" s="181"/>
      <c r="M61" s="181"/>
      <c r="N61" s="181">
        <f>'将来負担比率（分子）の構造'!M$46</f>
        <v>1</v>
      </c>
      <c r="O61" s="181"/>
      <c r="P61" s="181"/>
    </row>
    <row r="62" spans="1:16" x14ac:dyDescent="0.15">
      <c r="A62" s="181" t="s">
        <v>35</v>
      </c>
      <c r="B62" s="181">
        <f>'将来負担比率（分子）の構造'!I$45</f>
        <v>3709</v>
      </c>
      <c r="C62" s="181"/>
      <c r="D62" s="181"/>
      <c r="E62" s="181">
        <f>'将来負担比率（分子）の構造'!J$45</f>
        <v>3561</v>
      </c>
      <c r="F62" s="181"/>
      <c r="G62" s="181"/>
      <c r="H62" s="181">
        <f>'将来負担比率（分子）の構造'!K$45</f>
        <v>3344</v>
      </c>
      <c r="I62" s="181"/>
      <c r="J62" s="181"/>
      <c r="K62" s="181">
        <f>'将来負担比率（分子）の構造'!L$45</f>
        <v>3196</v>
      </c>
      <c r="L62" s="181"/>
      <c r="M62" s="181"/>
      <c r="N62" s="181">
        <f>'将来負担比率（分子）の構造'!M$45</f>
        <v>3177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7400</v>
      </c>
      <c r="C64" s="181"/>
      <c r="D64" s="181"/>
      <c r="E64" s="181">
        <f>'将来負担比率（分子）の構造'!J$43</f>
        <v>6831</v>
      </c>
      <c r="F64" s="181"/>
      <c r="G64" s="181"/>
      <c r="H64" s="181">
        <f>'将来負担比率（分子）の構造'!K$43</f>
        <v>6169</v>
      </c>
      <c r="I64" s="181"/>
      <c r="J64" s="181"/>
      <c r="K64" s="181">
        <f>'将来負担比率（分子）の構造'!L$43</f>
        <v>5945</v>
      </c>
      <c r="L64" s="181"/>
      <c r="M64" s="181"/>
      <c r="N64" s="181">
        <f>'将来負担比率（分子）の構造'!M$43</f>
        <v>6839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22449</v>
      </c>
      <c r="C66" s="181"/>
      <c r="D66" s="181"/>
      <c r="E66" s="181">
        <f>'将来負担比率（分子）の構造'!J$41</f>
        <v>20463</v>
      </c>
      <c r="F66" s="181"/>
      <c r="G66" s="181"/>
      <c r="H66" s="181">
        <f>'将来負担比率（分子）の構造'!K$41</f>
        <v>19244</v>
      </c>
      <c r="I66" s="181"/>
      <c r="J66" s="181"/>
      <c r="K66" s="181">
        <f>'将来負担比率（分子）の構造'!L$41</f>
        <v>20219</v>
      </c>
      <c r="L66" s="181"/>
      <c r="M66" s="181"/>
      <c r="N66" s="181">
        <f>'将来負担比率（分子）の構造'!M$41</f>
        <v>19441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3763</v>
      </c>
      <c r="C72" s="185">
        <f>基金残高に係る経年分析!G55</f>
        <v>3525</v>
      </c>
      <c r="D72" s="185">
        <f>基金残高に係る経年分析!H55</f>
        <v>3417</v>
      </c>
    </row>
    <row r="73" spans="1:16" x14ac:dyDescent="0.15">
      <c r="A73" s="184" t="s">
        <v>78</v>
      </c>
      <c r="B73" s="185">
        <f>基金残高に係る経年分析!F56</f>
        <v>2300</v>
      </c>
      <c r="C73" s="185">
        <f>基金残高に係る経年分析!G56</f>
        <v>2322</v>
      </c>
      <c r="D73" s="185">
        <f>基金残高に係る経年分析!H56</f>
        <v>1470</v>
      </c>
    </row>
    <row r="74" spans="1:16" x14ac:dyDescent="0.15">
      <c r="A74" s="184" t="s">
        <v>79</v>
      </c>
      <c r="B74" s="185">
        <f>基金残高に係る経年分析!F57</f>
        <v>8252</v>
      </c>
      <c r="C74" s="185">
        <f>基金残高に係る経年分析!G57</f>
        <v>8961</v>
      </c>
      <c r="D74" s="185">
        <f>基金残高に係る経年分析!H57</f>
        <v>9350</v>
      </c>
    </row>
  </sheetData>
  <sheetProtection algorithmName="SHA-512" hashValue="qh37WdV0bq58PYI7kauv0/sbdddoNHeK5DUoFk+hsY42YZUgXXPiDy4XDpYYnsj0k7N6SWUjJexyHH3MfSk9aA==" saltValue="ZL5QfN4KHCc9eN70+y3f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4" t="s">
        <v>213</v>
      </c>
      <c r="DI1" s="625"/>
      <c r="DJ1" s="625"/>
      <c r="DK1" s="625"/>
      <c r="DL1" s="625"/>
      <c r="DM1" s="625"/>
      <c r="DN1" s="626"/>
      <c r="DO1" s="226"/>
      <c r="DP1" s="624" t="s">
        <v>214</v>
      </c>
      <c r="DQ1" s="625"/>
      <c r="DR1" s="625"/>
      <c r="DS1" s="625"/>
      <c r="DT1" s="625"/>
      <c r="DU1" s="625"/>
      <c r="DV1" s="625"/>
      <c r="DW1" s="625"/>
      <c r="DX1" s="625"/>
      <c r="DY1" s="625"/>
      <c r="DZ1" s="625"/>
      <c r="EA1" s="625"/>
      <c r="EB1" s="625"/>
      <c r="EC1" s="626"/>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7" t="s">
        <v>216</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7" t="s">
        <v>217</v>
      </c>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9"/>
      <c r="CD3" s="630" t="s">
        <v>218</v>
      </c>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1"/>
      <c r="DY3" s="631"/>
      <c r="DZ3" s="631"/>
      <c r="EA3" s="631"/>
      <c r="EB3" s="631"/>
      <c r="EC3" s="632"/>
    </row>
    <row r="4" spans="2:143" ht="11.25" customHeight="1" x14ac:dyDescent="0.15">
      <c r="B4" s="627" t="s">
        <v>1</v>
      </c>
      <c r="C4" s="628"/>
      <c r="D4" s="628"/>
      <c r="E4" s="628"/>
      <c r="F4" s="628"/>
      <c r="G4" s="628"/>
      <c r="H4" s="628"/>
      <c r="I4" s="628"/>
      <c r="J4" s="628"/>
      <c r="K4" s="628"/>
      <c r="L4" s="628"/>
      <c r="M4" s="628"/>
      <c r="N4" s="628"/>
      <c r="O4" s="628"/>
      <c r="P4" s="628"/>
      <c r="Q4" s="629"/>
      <c r="R4" s="627" t="s">
        <v>219</v>
      </c>
      <c r="S4" s="628"/>
      <c r="T4" s="628"/>
      <c r="U4" s="628"/>
      <c r="V4" s="628"/>
      <c r="W4" s="628"/>
      <c r="X4" s="628"/>
      <c r="Y4" s="629"/>
      <c r="Z4" s="627" t="s">
        <v>220</v>
      </c>
      <c r="AA4" s="628"/>
      <c r="AB4" s="628"/>
      <c r="AC4" s="629"/>
      <c r="AD4" s="627" t="s">
        <v>221</v>
      </c>
      <c r="AE4" s="628"/>
      <c r="AF4" s="628"/>
      <c r="AG4" s="628"/>
      <c r="AH4" s="628"/>
      <c r="AI4" s="628"/>
      <c r="AJ4" s="628"/>
      <c r="AK4" s="629"/>
      <c r="AL4" s="627" t="s">
        <v>220</v>
      </c>
      <c r="AM4" s="628"/>
      <c r="AN4" s="628"/>
      <c r="AO4" s="629"/>
      <c r="AP4" s="633" t="s">
        <v>222</v>
      </c>
      <c r="AQ4" s="633"/>
      <c r="AR4" s="633"/>
      <c r="AS4" s="633"/>
      <c r="AT4" s="633"/>
      <c r="AU4" s="633"/>
      <c r="AV4" s="633"/>
      <c r="AW4" s="633"/>
      <c r="AX4" s="633"/>
      <c r="AY4" s="633"/>
      <c r="AZ4" s="633"/>
      <c r="BA4" s="633"/>
      <c r="BB4" s="633"/>
      <c r="BC4" s="633"/>
      <c r="BD4" s="633"/>
      <c r="BE4" s="633"/>
      <c r="BF4" s="633"/>
      <c r="BG4" s="633" t="s">
        <v>223</v>
      </c>
      <c r="BH4" s="633"/>
      <c r="BI4" s="633"/>
      <c r="BJ4" s="633"/>
      <c r="BK4" s="633"/>
      <c r="BL4" s="633"/>
      <c r="BM4" s="633"/>
      <c r="BN4" s="633"/>
      <c r="BO4" s="633" t="s">
        <v>220</v>
      </c>
      <c r="BP4" s="633"/>
      <c r="BQ4" s="633"/>
      <c r="BR4" s="633"/>
      <c r="BS4" s="633" t="s">
        <v>224</v>
      </c>
      <c r="BT4" s="633"/>
      <c r="BU4" s="633"/>
      <c r="BV4" s="633"/>
      <c r="BW4" s="633"/>
      <c r="BX4" s="633"/>
      <c r="BY4" s="633"/>
      <c r="BZ4" s="633"/>
      <c r="CA4" s="633"/>
      <c r="CB4" s="633"/>
      <c r="CD4" s="630" t="s">
        <v>225</v>
      </c>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2"/>
    </row>
    <row r="5" spans="2:143" s="230" customFormat="1" ht="11.25" customHeight="1" x14ac:dyDescent="0.15">
      <c r="B5" s="634" t="s">
        <v>226</v>
      </c>
      <c r="C5" s="635"/>
      <c r="D5" s="635"/>
      <c r="E5" s="635"/>
      <c r="F5" s="635"/>
      <c r="G5" s="635"/>
      <c r="H5" s="635"/>
      <c r="I5" s="635"/>
      <c r="J5" s="635"/>
      <c r="K5" s="635"/>
      <c r="L5" s="635"/>
      <c r="M5" s="635"/>
      <c r="N5" s="635"/>
      <c r="O5" s="635"/>
      <c r="P5" s="635"/>
      <c r="Q5" s="636"/>
      <c r="R5" s="637">
        <v>3014323</v>
      </c>
      <c r="S5" s="638"/>
      <c r="T5" s="638"/>
      <c r="U5" s="638"/>
      <c r="V5" s="638"/>
      <c r="W5" s="638"/>
      <c r="X5" s="638"/>
      <c r="Y5" s="639"/>
      <c r="Z5" s="640">
        <v>10.5</v>
      </c>
      <c r="AA5" s="640"/>
      <c r="AB5" s="640"/>
      <c r="AC5" s="640"/>
      <c r="AD5" s="641">
        <v>3014310</v>
      </c>
      <c r="AE5" s="641"/>
      <c r="AF5" s="641"/>
      <c r="AG5" s="641"/>
      <c r="AH5" s="641"/>
      <c r="AI5" s="641"/>
      <c r="AJ5" s="641"/>
      <c r="AK5" s="641"/>
      <c r="AL5" s="642">
        <v>26.3</v>
      </c>
      <c r="AM5" s="643"/>
      <c r="AN5" s="643"/>
      <c r="AO5" s="644"/>
      <c r="AP5" s="634" t="s">
        <v>227</v>
      </c>
      <c r="AQ5" s="635"/>
      <c r="AR5" s="635"/>
      <c r="AS5" s="635"/>
      <c r="AT5" s="635"/>
      <c r="AU5" s="635"/>
      <c r="AV5" s="635"/>
      <c r="AW5" s="635"/>
      <c r="AX5" s="635"/>
      <c r="AY5" s="635"/>
      <c r="AZ5" s="635"/>
      <c r="BA5" s="635"/>
      <c r="BB5" s="635"/>
      <c r="BC5" s="635"/>
      <c r="BD5" s="635"/>
      <c r="BE5" s="635"/>
      <c r="BF5" s="636"/>
      <c r="BG5" s="648">
        <v>3014220</v>
      </c>
      <c r="BH5" s="649"/>
      <c r="BI5" s="649"/>
      <c r="BJ5" s="649"/>
      <c r="BK5" s="649"/>
      <c r="BL5" s="649"/>
      <c r="BM5" s="649"/>
      <c r="BN5" s="650"/>
      <c r="BO5" s="651">
        <v>100</v>
      </c>
      <c r="BP5" s="651"/>
      <c r="BQ5" s="651"/>
      <c r="BR5" s="651"/>
      <c r="BS5" s="652">
        <v>9945</v>
      </c>
      <c r="BT5" s="652"/>
      <c r="BU5" s="652"/>
      <c r="BV5" s="652"/>
      <c r="BW5" s="652"/>
      <c r="BX5" s="652"/>
      <c r="BY5" s="652"/>
      <c r="BZ5" s="652"/>
      <c r="CA5" s="652"/>
      <c r="CB5" s="656"/>
      <c r="CD5" s="630" t="s">
        <v>222</v>
      </c>
      <c r="CE5" s="631"/>
      <c r="CF5" s="631"/>
      <c r="CG5" s="631"/>
      <c r="CH5" s="631"/>
      <c r="CI5" s="631"/>
      <c r="CJ5" s="631"/>
      <c r="CK5" s="631"/>
      <c r="CL5" s="631"/>
      <c r="CM5" s="631"/>
      <c r="CN5" s="631"/>
      <c r="CO5" s="631"/>
      <c r="CP5" s="631"/>
      <c r="CQ5" s="632"/>
      <c r="CR5" s="630" t="s">
        <v>228</v>
      </c>
      <c r="CS5" s="631"/>
      <c r="CT5" s="631"/>
      <c r="CU5" s="631"/>
      <c r="CV5" s="631"/>
      <c r="CW5" s="631"/>
      <c r="CX5" s="631"/>
      <c r="CY5" s="632"/>
      <c r="CZ5" s="630" t="s">
        <v>220</v>
      </c>
      <c r="DA5" s="631"/>
      <c r="DB5" s="631"/>
      <c r="DC5" s="632"/>
      <c r="DD5" s="630" t="s">
        <v>229</v>
      </c>
      <c r="DE5" s="631"/>
      <c r="DF5" s="631"/>
      <c r="DG5" s="631"/>
      <c r="DH5" s="631"/>
      <c r="DI5" s="631"/>
      <c r="DJ5" s="631"/>
      <c r="DK5" s="631"/>
      <c r="DL5" s="631"/>
      <c r="DM5" s="631"/>
      <c r="DN5" s="631"/>
      <c r="DO5" s="631"/>
      <c r="DP5" s="632"/>
      <c r="DQ5" s="630" t="s">
        <v>230</v>
      </c>
      <c r="DR5" s="631"/>
      <c r="DS5" s="631"/>
      <c r="DT5" s="631"/>
      <c r="DU5" s="631"/>
      <c r="DV5" s="631"/>
      <c r="DW5" s="631"/>
      <c r="DX5" s="631"/>
      <c r="DY5" s="631"/>
      <c r="DZ5" s="631"/>
      <c r="EA5" s="631"/>
      <c r="EB5" s="631"/>
      <c r="EC5" s="632"/>
    </row>
    <row r="6" spans="2:143" ht="11.25" customHeight="1" x14ac:dyDescent="0.15">
      <c r="B6" s="645" t="s">
        <v>231</v>
      </c>
      <c r="C6" s="646"/>
      <c r="D6" s="646"/>
      <c r="E6" s="646"/>
      <c r="F6" s="646"/>
      <c r="G6" s="646"/>
      <c r="H6" s="646"/>
      <c r="I6" s="646"/>
      <c r="J6" s="646"/>
      <c r="K6" s="646"/>
      <c r="L6" s="646"/>
      <c r="M6" s="646"/>
      <c r="N6" s="646"/>
      <c r="O6" s="646"/>
      <c r="P6" s="646"/>
      <c r="Q6" s="647"/>
      <c r="R6" s="648">
        <v>274306</v>
      </c>
      <c r="S6" s="649"/>
      <c r="T6" s="649"/>
      <c r="U6" s="649"/>
      <c r="V6" s="649"/>
      <c r="W6" s="649"/>
      <c r="X6" s="649"/>
      <c r="Y6" s="650"/>
      <c r="Z6" s="651">
        <v>1</v>
      </c>
      <c r="AA6" s="651"/>
      <c r="AB6" s="651"/>
      <c r="AC6" s="651"/>
      <c r="AD6" s="652">
        <v>274306</v>
      </c>
      <c r="AE6" s="652"/>
      <c r="AF6" s="652"/>
      <c r="AG6" s="652"/>
      <c r="AH6" s="652"/>
      <c r="AI6" s="652"/>
      <c r="AJ6" s="652"/>
      <c r="AK6" s="652"/>
      <c r="AL6" s="653">
        <v>2.4</v>
      </c>
      <c r="AM6" s="654"/>
      <c r="AN6" s="654"/>
      <c r="AO6" s="655"/>
      <c r="AP6" s="645" t="s">
        <v>232</v>
      </c>
      <c r="AQ6" s="646"/>
      <c r="AR6" s="646"/>
      <c r="AS6" s="646"/>
      <c r="AT6" s="646"/>
      <c r="AU6" s="646"/>
      <c r="AV6" s="646"/>
      <c r="AW6" s="646"/>
      <c r="AX6" s="646"/>
      <c r="AY6" s="646"/>
      <c r="AZ6" s="646"/>
      <c r="BA6" s="646"/>
      <c r="BB6" s="646"/>
      <c r="BC6" s="646"/>
      <c r="BD6" s="646"/>
      <c r="BE6" s="646"/>
      <c r="BF6" s="647"/>
      <c r="BG6" s="648">
        <v>3014220</v>
      </c>
      <c r="BH6" s="649"/>
      <c r="BI6" s="649"/>
      <c r="BJ6" s="649"/>
      <c r="BK6" s="649"/>
      <c r="BL6" s="649"/>
      <c r="BM6" s="649"/>
      <c r="BN6" s="650"/>
      <c r="BO6" s="651">
        <v>100</v>
      </c>
      <c r="BP6" s="651"/>
      <c r="BQ6" s="651"/>
      <c r="BR6" s="651"/>
      <c r="BS6" s="652">
        <v>9945</v>
      </c>
      <c r="BT6" s="652"/>
      <c r="BU6" s="652"/>
      <c r="BV6" s="652"/>
      <c r="BW6" s="652"/>
      <c r="BX6" s="652"/>
      <c r="BY6" s="652"/>
      <c r="BZ6" s="652"/>
      <c r="CA6" s="652"/>
      <c r="CB6" s="656"/>
      <c r="CD6" s="659" t="s">
        <v>233</v>
      </c>
      <c r="CE6" s="660"/>
      <c r="CF6" s="660"/>
      <c r="CG6" s="660"/>
      <c r="CH6" s="660"/>
      <c r="CI6" s="660"/>
      <c r="CJ6" s="660"/>
      <c r="CK6" s="660"/>
      <c r="CL6" s="660"/>
      <c r="CM6" s="660"/>
      <c r="CN6" s="660"/>
      <c r="CO6" s="660"/>
      <c r="CP6" s="660"/>
      <c r="CQ6" s="661"/>
      <c r="CR6" s="648">
        <v>165323</v>
      </c>
      <c r="CS6" s="649"/>
      <c r="CT6" s="649"/>
      <c r="CU6" s="649"/>
      <c r="CV6" s="649"/>
      <c r="CW6" s="649"/>
      <c r="CX6" s="649"/>
      <c r="CY6" s="650"/>
      <c r="CZ6" s="642">
        <v>0.6</v>
      </c>
      <c r="DA6" s="643"/>
      <c r="DB6" s="643"/>
      <c r="DC6" s="662"/>
      <c r="DD6" s="657" t="s">
        <v>234</v>
      </c>
      <c r="DE6" s="649"/>
      <c r="DF6" s="649"/>
      <c r="DG6" s="649"/>
      <c r="DH6" s="649"/>
      <c r="DI6" s="649"/>
      <c r="DJ6" s="649"/>
      <c r="DK6" s="649"/>
      <c r="DL6" s="649"/>
      <c r="DM6" s="649"/>
      <c r="DN6" s="649"/>
      <c r="DO6" s="649"/>
      <c r="DP6" s="650"/>
      <c r="DQ6" s="657">
        <v>165323</v>
      </c>
      <c r="DR6" s="649"/>
      <c r="DS6" s="649"/>
      <c r="DT6" s="649"/>
      <c r="DU6" s="649"/>
      <c r="DV6" s="649"/>
      <c r="DW6" s="649"/>
      <c r="DX6" s="649"/>
      <c r="DY6" s="649"/>
      <c r="DZ6" s="649"/>
      <c r="EA6" s="649"/>
      <c r="EB6" s="649"/>
      <c r="EC6" s="658"/>
    </row>
    <row r="7" spans="2:143" ht="11.25" customHeight="1" x14ac:dyDescent="0.15">
      <c r="B7" s="645" t="s">
        <v>235</v>
      </c>
      <c r="C7" s="646"/>
      <c r="D7" s="646"/>
      <c r="E7" s="646"/>
      <c r="F7" s="646"/>
      <c r="G7" s="646"/>
      <c r="H7" s="646"/>
      <c r="I7" s="646"/>
      <c r="J7" s="646"/>
      <c r="K7" s="646"/>
      <c r="L7" s="646"/>
      <c r="M7" s="646"/>
      <c r="N7" s="646"/>
      <c r="O7" s="646"/>
      <c r="P7" s="646"/>
      <c r="Q7" s="647"/>
      <c r="R7" s="648">
        <v>1972</v>
      </c>
      <c r="S7" s="649"/>
      <c r="T7" s="649"/>
      <c r="U7" s="649"/>
      <c r="V7" s="649"/>
      <c r="W7" s="649"/>
      <c r="X7" s="649"/>
      <c r="Y7" s="650"/>
      <c r="Z7" s="651">
        <v>0</v>
      </c>
      <c r="AA7" s="651"/>
      <c r="AB7" s="651"/>
      <c r="AC7" s="651"/>
      <c r="AD7" s="652">
        <v>1972</v>
      </c>
      <c r="AE7" s="652"/>
      <c r="AF7" s="652"/>
      <c r="AG7" s="652"/>
      <c r="AH7" s="652"/>
      <c r="AI7" s="652"/>
      <c r="AJ7" s="652"/>
      <c r="AK7" s="652"/>
      <c r="AL7" s="653">
        <v>0</v>
      </c>
      <c r="AM7" s="654"/>
      <c r="AN7" s="654"/>
      <c r="AO7" s="655"/>
      <c r="AP7" s="645" t="s">
        <v>236</v>
      </c>
      <c r="AQ7" s="646"/>
      <c r="AR7" s="646"/>
      <c r="AS7" s="646"/>
      <c r="AT7" s="646"/>
      <c r="AU7" s="646"/>
      <c r="AV7" s="646"/>
      <c r="AW7" s="646"/>
      <c r="AX7" s="646"/>
      <c r="AY7" s="646"/>
      <c r="AZ7" s="646"/>
      <c r="BA7" s="646"/>
      <c r="BB7" s="646"/>
      <c r="BC7" s="646"/>
      <c r="BD7" s="646"/>
      <c r="BE7" s="646"/>
      <c r="BF7" s="647"/>
      <c r="BG7" s="648">
        <v>1011466</v>
      </c>
      <c r="BH7" s="649"/>
      <c r="BI7" s="649"/>
      <c r="BJ7" s="649"/>
      <c r="BK7" s="649"/>
      <c r="BL7" s="649"/>
      <c r="BM7" s="649"/>
      <c r="BN7" s="650"/>
      <c r="BO7" s="651">
        <v>33.6</v>
      </c>
      <c r="BP7" s="651"/>
      <c r="BQ7" s="651"/>
      <c r="BR7" s="651"/>
      <c r="BS7" s="652">
        <v>9945</v>
      </c>
      <c r="BT7" s="652"/>
      <c r="BU7" s="652"/>
      <c r="BV7" s="652"/>
      <c r="BW7" s="652"/>
      <c r="BX7" s="652"/>
      <c r="BY7" s="652"/>
      <c r="BZ7" s="652"/>
      <c r="CA7" s="652"/>
      <c r="CB7" s="656"/>
      <c r="CD7" s="663" t="s">
        <v>237</v>
      </c>
      <c r="CE7" s="664"/>
      <c r="CF7" s="664"/>
      <c r="CG7" s="664"/>
      <c r="CH7" s="664"/>
      <c r="CI7" s="664"/>
      <c r="CJ7" s="664"/>
      <c r="CK7" s="664"/>
      <c r="CL7" s="664"/>
      <c r="CM7" s="664"/>
      <c r="CN7" s="664"/>
      <c r="CO7" s="664"/>
      <c r="CP7" s="664"/>
      <c r="CQ7" s="665"/>
      <c r="CR7" s="648">
        <v>8553402</v>
      </c>
      <c r="CS7" s="649"/>
      <c r="CT7" s="649"/>
      <c r="CU7" s="649"/>
      <c r="CV7" s="649"/>
      <c r="CW7" s="649"/>
      <c r="CX7" s="649"/>
      <c r="CY7" s="650"/>
      <c r="CZ7" s="651">
        <v>31.2</v>
      </c>
      <c r="DA7" s="651"/>
      <c r="DB7" s="651"/>
      <c r="DC7" s="651"/>
      <c r="DD7" s="657">
        <v>931080</v>
      </c>
      <c r="DE7" s="649"/>
      <c r="DF7" s="649"/>
      <c r="DG7" s="649"/>
      <c r="DH7" s="649"/>
      <c r="DI7" s="649"/>
      <c r="DJ7" s="649"/>
      <c r="DK7" s="649"/>
      <c r="DL7" s="649"/>
      <c r="DM7" s="649"/>
      <c r="DN7" s="649"/>
      <c r="DO7" s="649"/>
      <c r="DP7" s="650"/>
      <c r="DQ7" s="657">
        <v>2226111</v>
      </c>
      <c r="DR7" s="649"/>
      <c r="DS7" s="649"/>
      <c r="DT7" s="649"/>
      <c r="DU7" s="649"/>
      <c r="DV7" s="649"/>
      <c r="DW7" s="649"/>
      <c r="DX7" s="649"/>
      <c r="DY7" s="649"/>
      <c r="DZ7" s="649"/>
      <c r="EA7" s="649"/>
      <c r="EB7" s="649"/>
      <c r="EC7" s="658"/>
    </row>
    <row r="8" spans="2:143" ht="11.25" customHeight="1" x14ac:dyDescent="0.15">
      <c r="B8" s="645" t="s">
        <v>238</v>
      </c>
      <c r="C8" s="646"/>
      <c r="D8" s="646"/>
      <c r="E8" s="646"/>
      <c r="F8" s="646"/>
      <c r="G8" s="646"/>
      <c r="H8" s="646"/>
      <c r="I8" s="646"/>
      <c r="J8" s="646"/>
      <c r="K8" s="646"/>
      <c r="L8" s="646"/>
      <c r="M8" s="646"/>
      <c r="N8" s="646"/>
      <c r="O8" s="646"/>
      <c r="P8" s="646"/>
      <c r="Q8" s="647"/>
      <c r="R8" s="648">
        <v>5729</v>
      </c>
      <c r="S8" s="649"/>
      <c r="T8" s="649"/>
      <c r="U8" s="649"/>
      <c r="V8" s="649"/>
      <c r="W8" s="649"/>
      <c r="X8" s="649"/>
      <c r="Y8" s="650"/>
      <c r="Z8" s="651">
        <v>0</v>
      </c>
      <c r="AA8" s="651"/>
      <c r="AB8" s="651"/>
      <c r="AC8" s="651"/>
      <c r="AD8" s="652">
        <v>5729</v>
      </c>
      <c r="AE8" s="652"/>
      <c r="AF8" s="652"/>
      <c r="AG8" s="652"/>
      <c r="AH8" s="652"/>
      <c r="AI8" s="652"/>
      <c r="AJ8" s="652"/>
      <c r="AK8" s="652"/>
      <c r="AL8" s="653">
        <v>0</v>
      </c>
      <c r="AM8" s="654"/>
      <c r="AN8" s="654"/>
      <c r="AO8" s="655"/>
      <c r="AP8" s="645" t="s">
        <v>239</v>
      </c>
      <c r="AQ8" s="646"/>
      <c r="AR8" s="646"/>
      <c r="AS8" s="646"/>
      <c r="AT8" s="646"/>
      <c r="AU8" s="646"/>
      <c r="AV8" s="646"/>
      <c r="AW8" s="646"/>
      <c r="AX8" s="646"/>
      <c r="AY8" s="646"/>
      <c r="AZ8" s="646"/>
      <c r="BA8" s="646"/>
      <c r="BB8" s="646"/>
      <c r="BC8" s="646"/>
      <c r="BD8" s="646"/>
      <c r="BE8" s="646"/>
      <c r="BF8" s="647"/>
      <c r="BG8" s="648">
        <v>43623</v>
      </c>
      <c r="BH8" s="649"/>
      <c r="BI8" s="649"/>
      <c r="BJ8" s="649"/>
      <c r="BK8" s="649"/>
      <c r="BL8" s="649"/>
      <c r="BM8" s="649"/>
      <c r="BN8" s="650"/>
      <c r="BO8" s="651">
        <v>1.4</v>
      </c>
      <c r="BP8" s="651"/>
      <c r="BQ8" s="651"/>
      <c r="BR8" s="651"/>
      <c r="BS8" s="657" t="s">
        <v>129</v>
      </c>
      <c r="BT8" s="649"/>
      <c r="BU8" s="649"/>
      <c r="BV8" s="649"/>
      <c r="BW8" s="649"/>
      <c r="BX8" s="649"/>
      <c r="BY8" s="649"/>
      <c r="BZ8" s="649"/>
      <c r="CA8" s="649"/>
      <c r="CB8" s="658"/>
      <c r="CD8" s="663" t="s">
        <v>240</v>
      </c>
      <c r="CE8" s="664"/>
      <c r="CF8" s="664"/>
      <c r="CG8" s="664"/>
      <c r="CH8" s="664"/>
      <c r="CI8" s="664"/>
      <c r="CJ8" s="664"/>
      <c r="CK8" s="664"/>
      <c r="CL8" s="664"/>
      <c r="CM8" s="664"/>
      <c r="CN8" s="664"/>
      <c r="CO8" s="664"/>
      <c r="CP8" s="664"/>
      <c r="CQ8" s="665"/>
      <c r="CR8" s="648">
        <v>5767949</v>
      </c>
      <c r="CS8" s="649"/>
      <c r="CT8" s="649"/>
      <c r="CU8" s="649"/>
      <c r="CV8" s="649"/>
      <c r="CW8" s="649"/>
      <c r="CX8" s="649"/>
      <c r="CY8" s="650"/>
      <c r="CZ8" s="651">
        <v>21</v>
      </c>
      <c r="DA8" s="651"/>
      <c r="DB8" s="651"/>
      <c r="DC8" s="651"/>
      <c r="DD8" s="657">
        <v>9123</v>
      </c>
      <c r="DE8" s="649"/>
      <c r="DF8" s="649"/>
      <c r="DG8" s="649"/>
      <c r="DH8" s="649"/>
      <c r="DI8" s="649"/>
      <c r="DJ8" s="649"/>
      <c r="DK8" s="649"/>
      <c r="DL8" s="649"/>
      <c r="DM8" s="649"/>
      <c r="DN8" s="649"/>
      <c r="DO8" s="649"/>
      <c r="DP8" s="650"/>
      <c r="DQ8" s="657">
        <v>3294131</v>
      </c>
      <c r="DR8" s="649"/>
      <c r="DS8" s="649"/>
      <c r="DT8" s="649"/>
      <c r="DU8" s="649"/>
      <c r="DV8" s="649"/>
      <c r="DW8" s="649"/>
      <c r="DX8" s="649"/>
      <c r="DY8" s="649"/>
      <c r="DZ8" s="649"/>
      <c r="EA8" s="649"/>
      <c r="EB8" s="649"/>
      <c r="EC8" s="658"/>
    </row>
    <row r="9" spans="2:143" ht="11.25" customHeight="1" x14ac:dyDescent="0.15">
      <c r="B9" s="645" t="s">
        <v>241</v>
      </c>
      <c r="C9" s="646"/>
      <c r="D9" s="646"/>
      <c r="E9" s="646"/>
      <c r="F9" s="646"/>
      <c r="G9" s="646"/>
      <c r="H9" s="646"/>
      <c r="I9" s="646"/>
      <c r="J9" s="646"/>
      <c r="K9" s="646"/>
      <c r="L9" s="646"/>
      <c r="M9" s="646"/>
      <c r="N9" s="646"/>
      <c r="O9" s="646"/>
      <c r="P9" s="646"/>
      <c r="Q9" s="647"/>
      <c r="R9" s="648">
        <v>6851</v>
      </c>
      <c r="S9" s="649"/>
      <c r="T9" s="649"/>
      <c r="U9" s="649"/>
      <c r="V9" s="649"/>
      <c r="W9" s="649"/>
      <c r="X9" s="649"/>
      <c r="Y9" s="650"/>
      <c r="Z9" s="651">
        <v>0</v>
      </c>
      <c r="AA9" s="651"/>
      <c r="AB9" s="651"/>
      <c r="AC9" s="651"/>
      <c r="AD9" s="652">
        <v>6851</v>
      </c>
      <c r="AE9" s="652"/>
      <c r="AF9" s="652"/>
      <c r="AG9" s="652"/>
      <c r="AH9" s="652"/>
      <c r="AI9" s="652"/>
      <c r="AJ9" s="652"/>
      <c r="AK9" s="652"/>
      <c r="AL9" s="653">
        <v>0.1</v>
      </c>
      <c r="AM9" s="654"/>
      <c r="AN9" s="654"/>
      <c r="AO9" s="655"/>
      <c r="AP9" s="645" t="s">
        <v>242</v>
      </c>
      <c r="AQ9" s="646"/>
      <c r="AR9" s="646"/>
      <c r="AS9" s="646"/>
      <c r="AT9" s="646"/>
      <c r="AU9" s="646"/>
      <c r="AV9" s="646"/>
      <c r="AW9" s="646"/>
      <c r="AX9" s="646"/>
      <c r="AY9" s="646"/>
      <c r="AZ9" s="646"/>
      <c r="BA9" s="646"/>
      <c r="BB9" s="646"/>
      <c r="BC9" s="646"/>
      <c r="BD9" s="646"/>
      <c r="BE9" s="646"/>
      <c r="BF9" s="647"/>
      <c r="BG9" s="648">
        <v>831774</v>
      </c>
      <c r="BH9" s="649"/>
      <c r="BI9" s="649"/>
      <c r="BJ9" s="649"/>
      <c r="BK9" s="649"/>
      <c r="BL9" s="649"/>
      <c r="BM9" s="649"/>
      <c r="BN9" s="650"/>
      <c r="BO9" s="651">
        <v>27.6</v>
      </c>
      <c r="BP9" s="651"/>
      <c r="BQ9" s="651"/>
      <c r="BR9" s="651"/>
      <c r="BS9" s="657" t="s">
        <v>234</v>
      </c>
      <c r="BT9" s="649"/>
      <c r="BU9" s="649"/>
      <c r="BV9" s="649"/>
      <c r="BW9" s="649"/>
      <c r="BX9" s="649"/>
      <c r="BY9" s="649"/>
      <c r="BZ9" s="649"/>
      <c r="CA9" s="649"/>
      <c r="CB9" s="658"/>
      <c r="CD9" s="663" t="s">
        <v>243</v>
      </c>
      <c r="CE9" s="664"/>
      <c r="CF9" s="664"/>
      <c r="CG9" s="664"/>
      <c r="CH9" s="664"/>
      <c r="CI9" s="664"/>
      <c r="CJ9" s="664"/>
      <c r="CK9" s="664"/>
      <c r="CL9" s="664"/>
      <c r="CM9" s="664"/>
      <c r="CN9" s="664"/>
      <c r="CO9" s="664"/>
      <c r="CP9" s="664"/>
      <c r="CQ9" s="665"/>
      <c r="CR9" s="648">
        <v>1530541</v>
      </c>
      <c r="CS9" s="649"/>
      <c r="CT9" s="649"/>
      <c r="CU9" s="649"/>
      <c r="CV9" s="649"/>
      <c r="CW9" s="649"/>
      <c r="CX9" s="649"/>
      <c r="CY9" s="650"/>
      <c r="CZ9" s="651">
        <v>5.6</v>
      </c>
      <c r="DA9" s="651"/>
      <c r="DB9" s="651"/>
      <c r="DC9" s="651"/>
      <c r="DD9" s="657">
        <v>156313</v>
      </c>
      <c r="DE9" s="649"/>
      <c r="DF9" s="649"/>
      <c r="DG9" s="649"/>
      <c r="DH9" s="649"/>
      <c r="DI9" s="649"/>
      <c r="DJ9" s="649"/>
      <c r="DK9" s="649"/>
      <c r="DL9" s="649"/>
      <c r="DM9" s="649"/>
      <c r="DN9" s="649"/>
      <c r="DO9" s="649"/>
      <c r="DP9" s="650"/>
      <c r="DQ9" s="657">
        <v>1319180</v>
      </c>
      <c r="DR9" s="649"/>
      <c r="DS9" s="649"/>
      <c r="DT9" s="649"/>
      <c r="DU9" s="649"/>
      <c r="DV9" s="649"/>
      <c r="DW9" s="649"/>
      <c r="DX9" s="649"/>
      <c r="DY9" s="649"/>
      <c r="DZ9" s="649"/>
      <c r="EA9" s="649"/>
      <c r="EB9" s="649"/>
      <c r="EC9" s="658"/>
    </row>
    <row r="10" spans="2:143" ht="11.25" customHeight="1" x14ac:dyDescent="0.15">
      <c r="B10" s="645" t="s">
        <v>244</v>
      </c>
      <c r="C10" s="646"/>
      <c r="D10" s="646"/>
      <c r="E10" s="646"/>
      <c r="F10" s="646"/>
      <c r="G10" s="646"/>
      <c r="H10" s="646"/>
      <c r="I10" s="646"/>
      <c r="J10" s="646"/>
      <c r="K10" s="646"/>
      <c r="L10" s="646"/>
      <c r="M10" s="646"/>
      <c r="N10" s="646"/>
      <c r="O10" s="646"/>
      <c r="P10" s="646"/>
      <c r="Q10" s="647"/>
      <c r="R10" s="648" t="s">
        <v>234</v>
      </c>
      <c r="S10" s="649"/>
      <c r="T10" s="649"/>
      <c r="U10" s="649"/>
      <c r="V10" s="649"/>
      <c r="W10" s="649"/>
      <c r="X10" s="649"/>
      <c r="Y10" s="650"/>
      <c r="Z10" s="651" t="s">
        <v>234</v>
      </c>
      <c r="AA10" s="651"/>
      <c r="AB10" s="651"/>
      <c r="AC10" s="651"/>
      <c r="AD10" s="652" t="s">
        <v>234</v>
      </c>
      <c r="AE10" s="652"/>
      <c r="AF10" s="652"/>
      <c r="AG10" s="652"/>
      <c r="AH10" s="652"/>
      <c r="AI10" s="652"/>
      <c r="AJ10" s="652"/>
      <c r="AK10" s="652"/>
      <c r="AL10" s="653" t="s">
        <v>234</v>
      </c>
      <c r="AM10" s="654"/>
      <c r="AN10" s="654"/>
      <c r="AO10" s="655"/>
      <c r="AP10" s="645" t="s">
        <v>245</v>
      </c>
      <c r="AQ10" s="646"/>
      <c r="AR10" s="646"/>
      <c r="AS10" s="646"/>
      <c r="AT10" s="646"/>
      <c r="AU10" s="646"/>
      <c r="AV10" s="646"/>
      <c r="AW10" s="646"/>
      <c r="AX10" s="646"/>
      <c r="AY10" s="646"/>
      <c r="AZ10" s="646"/>
      <c r="BA10" s="646"/>
      <c r="BB10" s="646"/>
      <c r="BC10" s="646"/>
      <c r="BD10" s="646"/>
      <c r="BE10" s="646"/>
      <c r="BF10" s="647"/>
      <c r="BG10" s="648">
        <v>62889</v>
      </c>
      <c r="BH10" s="649"/>
      <c r="BI10" s="649"/>
      <c r="BJ10" s="649"/>
      <c r="BK10" s="649"/>
      <c r="BL10" s="649"/>
      <c r="BM10" s="649"/>
      <c r="BN10" s="650"/>
      <c r="BO10" s="651">
        <v>2.1</v>
      </c>
      <c r="BP10" s="651"/>
      <c r="BQ10" s="651"/>
      <c r="BR10" s="651"/>
      <c r="BS10" s="657" t="s">
        <v>234</v>
      </c>
      <c r="BT10" s="649"/>
      <c r="BU10" s="649"/>
      <c r="BV10" s="649"/>
      <c r="BW10" s="649"/>
      <c r="BX10" s="649"/>
      <c r="BY10" s="649"/>
      <c r="BZ10" s="649"/>
      <c r="CA10" s="649"/>
      <c r="CB10" s="658"/>
      <c r="CD10" s="663" t="s">
        <v>246</v>
      </c>
      <c r="CE10" s="664"/>
      <c r="CF10" s="664"/>
      <c r="CG10" s="664"/>
      <c r="CH10" s="664"/>
      <c r="CI10" s="664"/>
      <c r="CJ10" s="664"/>
      <c r="CK10" s="664"/>
      <c r="CL10" s="664"/>
      <c r="CM10" s="664"/>
      <c r="CN10" s="664"/>
      <c r="CO10" s="664"/>
      <c r="CP10" s="664"/>
      <c r="CQ10" s="665"/>
      <c r="CR10" s="648">
        <v>4713</v>
      </c>
      <c r="CS10" s="649"/>
      <c r="CT10" s="649"/>
      <c r="CU10" s="649"/>
      <c r="CV10" s="649"/>
      <c r="CW10" s="649"/>
      <c r="CX10" s="649"/>
      <c r="CY10" s="650"/>
      <c r="CZ10" s="651">
        <v>0</v>
      </c>
      <c r="DA10" s="651"/>
      <c r="DB10" s="651"/>
      <c r="DC10" s="651"/>
      <c r="DD10" s="657" t="s">
        <v>139</v>
      </c>
      <c r="DE10" s="649"/>
      <c r="DF10" s="649"/>
      <c r="DG10" s="649"/>
      <c r="DH10" s="649"/>
      <c r="DI10" s="649"/>
      <c r="DJ10" s="649"/>
      <c r="DK10" s="649"/>
      <c r="DL10" s="649"/>
      <c r="DM10" s="649"/>
      <c r="DN10" s="649"/>
      <c r="DO10" s="649"/>
      <c r="DP10" s="650"/>
      <c r="DQ10" s="657">
        <v>4713</v>
      </c>
      <c r="DR10" s="649"/>
      <c r="DS10" s="649"/>
      <c r="DT10" s="649"/>
      <c r="DU10" s="649"/>
      <c r="DV10" s="649"/>
      <c r="DW10" s="649"/>
      <c r="DX10" s="649"/>
      <c r="DY10" s="649"/>
      <c r="DZ10" s="649"/>
      <c r="EA10" s="649"/>
      <c r="EB10" s="649"/>
      <c r="EC10" s="658"/>
    </row>
    <row r="11" spans="2:143" ht="11.25" customHeight="1" x14ac:dyDescent="0.15">
      <c r="B11" s="645" t="s">
        <v>247</v>
      </c>
      <c r="C11" s="646"/>
      <c r="D11" s="646"/>
      <c r="E11" s="646"/>
      <c r="F11" s="646"/>
      <c r="G11" s="646"/>
      <c r="H11" s="646"/>
      <c r="I11" s="646"/>
      <c r="J11" s="646"/>
      <c r="K11" s="646"/>
      <c r="L11" s="646"/>
      <c r="M11" s="646"/>
      <c r="N11" s="646"/>
      <c r="O11" s="646"/>
      <c r="P11" s="646"/>
      <c r="Q11" s="647"/>
      <c r="R11" s="648">
        <v>623836</v>
      </c>
      <c r="S11" s="649"/>
      <c r="T11" s="649"/>
      <c r="U11" s="649"/>
      <c r="V11" s="649"/>
      <c r="W11" s="649"/>
      <c r="X11" s="649"/>
      <c r="Y11" s="650"/>
      <c r="Z11" s="653">
        <v>2.2000000000000002</v>
      </c>
      <c r="AA11" s="654"/>
      <c r="AB11" s="654"/>
      <c r="AC11" s="666"/>
      <c r="AD11" s="657">
        <v>623836</v>
      </c>
      <c r="AE11" s="649"/>
      <c r="AF11" s="649"/>
      <c r="AG11" s="649"/>
      <c r="AH11" s="649"/>
      <c r="AI11" s="649"/>
      <c r="AJ11" s="649"/>
      <c r="AK11" s="650"/>
      <c r="AL11" s="653">
        <v>5.4</v>
      </c>
      <c r="AM11" s="654"/>
      <c r="AN11" s="654"/>
      <c r="AO11" s="655"/>
      <c r="AP11" s="645" t="s">
        <v>248</v>
      </c>
      <c r="AQ11" s="646"/>
      <c r="AR11" s="646"/>
      <c r="AS11" s="646"/>
      <c r="AT11" s="646"/>
      <c r="AU11" s="646"/>
      <c r="AV11" s="646"/>
      <c r="AW11" s="646"/>
      <c r="AX11" s="646"/>
      <c r="AY11" s="646"/>
      <c r="AZ11" s="646"/>
      <c r="BA11" s="646"/>
      <c r="BB11" s="646"/>
      <c r="BC11" s="646"/>
      <c r="BD11" s="646"/>
      <c r="BE11" s="646"/>
      <c r="BF11" s="647"/>
      <c r="BG11" s="648">
        <v>73180</v>
      </c>
      <c r="BH11" s="649"/>
      <c r="BI11" s="649"/>
      <c r="BJ11" s="649"/>
      <c r="BK11" s="649"/>
      <c r="BL11" s="649"/>
      <c r="BM11" s="649"/>
      <c r="BN11" s="650"/>
      <c r="BO11" s="651">
        <v>2.4</v>
      </c>
      <c r="BP11" s="651"/>
      <c r="BQ11" s="651"/>
      <c r="BR11" s="651"/>
      <c r="BS11" s="657">
        <v>9945</v>
      </c>
      <c r="BT11" s="649"/>
      <c r="BU11" s="649"/>
      <c r="BV11" s="649"/>
      <c r="BW11" s="649"/>
      <c r="BX11" s="649"/>
      <c r="BY11" s="649"/>
      <c r="BZ11" s="649"/>
      <c r="CA11" s="649"/>
      <c r="CB11" s="658"/>
      <c r="CD11" s="663" t="s">
        <v>249</v>
      </c>
      <c r="CE11" s="664"/>
      <c r="CF11" s="664"/>
      <c r="CG11" s="664"/>
      <c r="CH11" s="664"/>
      <c r="CI11" s="664"/>
      <c r="CJ11" s="664"/>
      <c r="CK11" s="664"/>
      <c r="CL11" s="664"/>
      <c r="CM11" s="664"/>
      <c r="CN11" s="664"/>
      <c r="CO11" s="664"/>
      <c r="CP11" s="664"/>
      <c r="CQ11" s="665"/>
      <c r="CR11" s="648">
        <v>1762099</v>
      </c>
      <c r="CS11" s="649"/>
      <c r="CT11" s="649"/>
      <c r="CU11" s="649"/>
      <c r="CV11" s="649"/>
      <c r="CW11" s="649"/>
      <c r="CX11" s="649"/>
      <c r="CY11" s="650"/>
      <c r="CZ11" s="651">
        <v>6.4</v>
      </c>
      <c r="DA11" s="651"/>
      <c r="DB11" s="651"/>
      <c r="DC11" s="651"/>
      <c r="DD11" s="657">
        <v>951696</v>
      </c>
      <c r="DE11" s="649"/>
      <c r="DF11" s="649"/>
      <c r="DG11" s="649"/>
      <c r="DH11" s="649"/>
      <c r="DI11" s="649"/>
      <c r="DJ11" s="649"/>
      <c r="DK11" s="649"/>
      <c r="DL11" s="649"/>
      <c r="DM11" s="649"/>
      <c r="DN11" s="649"/>
      <c r="DO11" s="649"/>
      <c r="DP11" s="650"/>
      <c r="DQ11" s="657">
        <v>674597</v>
      </c>
      <c r="DR11" s="649"/>
      <c r="DS11" s="649"/>
      <c r="DT11" s="649"/>
      <c r="DU11" s="649"/>
      <c r="DV11" s="649"/>
      <c r="DW11" s="649"/>
      <c r="DX11" s="649"/>
      <c r="DY11" s="649"/>
      <c r="DZ11" s="649"/>
      <c r="EA11" s="649"/>
      <c r="EB11" s="649"/>
      <c r="EC11" s="658"/>
    </row>
    <row r="12" spans="2:143" ht="11.25" customHeight="1" x14ac:dyDescent="0.15">
      <c r="B12" s="645" t="s">
        <v>250</v>
      </c>
      <c r="C12" s="646"/>
      <c r="D12" s="646"/>
      <c r="E12" s="646"/>
      <c r="F12" s="646"/>
      <c r="G12" s="646"/>
      <c r="H12" s="646"/>
      <c r="I12" s="646"/>
      <c r="J12" s="646"/>
      <c r="K12" s="646"/>
      <c r="L12" s="646"/>
      <c r="M12" s="646"/>
      <c r="N12" s="646"/>
      <c r="O12" s="646"/>
      <c r="P12" s="646"/>
      <c r="Q12" s="647"/>
      <c r="R12" s="648">
        <v>6091</v>
      </c>
      <c r="S12" s="649"/>
      <c r="T12" s="649"/>
      <c r="U12" s="649"/>
      <c r="V12" s="649"/>
      <c r="W12" s="649"/>
      <c r="X12" s="649"/>
      <c r="Y12" s="650"/>
      <c r="Z12" s="651">
        <v>0</v>
      </c>
      <c r="AA12" s="651"/>
      <c r="AB12" s="651"/>
      <c r="AC12" s="651"/>
      <c r="AD12" s="652">
        <v>6091</v>
      </c>
      <c r="AE12" s="652"/>
      <c r="AF12" s="652"/>
      <c r="AG12" s="652"/>
      <c r="AH12" s="652"/>
      <c r="AI12" s="652"/>
      <c r="AJ12" s="652"/>
      <c r="AK12" s="652"/>
      <c r="AL12" s="653">
        <v>0.1</v>
      </c>
      <c r="AM12" s="654"/>
      <c r="AN12" s="654"/>
      <c r="AO12" s="655"/>
      <c r="AP12" s="645" t="s">
        <v>251</v>
      </c>
      <c r="AQ12" s="646"/>
      <c r="AR12" s="646"/>
      <c r="AS12" s="646"/>
      <c r="AT12" s="646"/>
      <c r="AU12" s="646"/>
      <c r="AV12" s="646"/>
      <c r="AW12" s="646"/>
      <c r="AX12" s="646"/>
      <c r="AY12" s="646"/>
      <c r="AZ12" s="646"/>
      <c r="BA12" s="646"/>
      <c r="BB12" s="646"/>
      <c r="BC12" s="646"/>
      <c r="BD12" s="646"/>
      <c r="BE12" s="646"/>
      <c r="BF12" s="647"/>
      <c r="BG12" s="648">
        <v>1721217</v>
      </c>
      <c r="BH12" s="649"/>
      <c r="BI12" s="649"/>
      <c r="BJ12" s="649"/>
      <c r="BK12" s="649"/>
      <c r="BL12" s="649"/>
      <c r="BM12" s="649"/>
      <c r="BN12" s="650"/>
      <c r="BO12" s="651">
        <v>57.1</v>
      </c>
      <c r="BP12" s="651"/>
      <c r="BQ12" s="651"/>
      <c r="BR12" s="651"/>
      <c r="BS12" s="657" t="s">
        <v>234</v>
      </c>
      <c r="BT12" s="649"/>
      <c r="BU12" s="649"/>
      <c r="BV12" s="649"/>
      <c r="BW12" s="649"/>
      <c r="BX12" s="649"/>
      <c r="BY12" s="649"/>
      <c r="BZ12" s="649"/>
      <c r="CA12" s="649"/>
      <c r="CB12" s="658"/>
      <c r="CD12" s="663" t="s">
        <v>252</v>
      </c>
      <c r="CE12" s="664"/>
      <c r="CF12" s="664"/>
      <c r="CG12" s="664"/>
      <c r="CH12" s="664"/>
      <c r="CI12" s="664"/>
      <c r="CJ12" s="664"/>
      <c r="CK12" s="664"/>
      <c r="CL12" s="664"/>
      <c r="CM12" s="664"/>
      <c r="CN12" s="664"/>
      <c r="CO12" s="664"/>
      <c r="CP12" s="664"/>
      <c r="CQ12" s="665"/>
      <c r="CR12" s="648">
        <v>522895</v>
      </c>
      <c r="CS12" s="649"/>
      <c r="CT12" s="649"/>
      <c r="CU12" s="649"/>
      <c r="CV12" s="649"/>
      <c r="CW12" s="649"/>
      <c r="CX12" s="649"/>
      <c r="CY12" s="650"/>
      <c r="CZ12" s="651">
        <v>1.9</v>
      </c>
      <c r="DA12" s="651"/>
      <c r="DB12" s="651"/>
      <c r="DC12" s="651"/>
      <c r="DD12" s="657">
        <v>57166</v>
      </c>
      <c r="DE12" s="649"/>
      <c r="DF12" s="649"/>
      <c r="DG12" s="649"/>
      <c r="DH12" s="649"/>
      <c r="DI12" s="649"/>
      <c r="DJ12" s="649"/>
      <c r="DK12" s="649"/>
      <c r="DL12" s="649"/>
      <c r="DM12" s="649"/>
      <c r="DN12" s="649"/>
      <c r="DO12" s="649"/>
      <c r="DP12" s="650"/>
      <c r="DQ12" s="657">
        <v>489772</v>
      </c>
      <c r="DR12" s="649"/>
      <c r="DS12" s="649"/>
      <c r="DT12" s="649"/>
      <c r="DU12" s="649"/>
      <c r="DV12" s="649"/>
      <c r="DW12" s="649"/>
      <c r="DX12" s="649"/>
      <c r="DY12" s="649"/>
      <c r="DZ12" s="649"/>
      <c r="EA12" s="649"/>
      <c r="EB12" s="649"/>
      <c r="EC12" s="658"/>
    </row>
    <row r="13" spans="2:143" ht="11.25" customHeight="1" x14ac:dyDescent="0.15">
      <c r="B13" s="645" t="s">
        <v>253</v>
      </c>
      <c r="C13" s="646"/>
      <c r="D13" s="646"/>
      <c r="E13" s="646"/>
      <c r="F13" s="646"/>
      <c r="G13" s="646"/>
      <c r="H13" s="646"/>
      <c r="I13" s="646"/>
      <c r="J13" s="646"/>
      <c r="K13" s="646"/>
      <c r="L13" s="646"/>
      <c r="M13" s="646"/>
      <c r="N13" s="646"/>
      <c r="O13" s="646"/>
      <c r="P13" s="646"/>
      <c r="Q13" s="647"/>
      <c r="R13" s="648" t="s">
        <v>234</v>
      </c>
      <c r="S13" s="649"/>
      <c r="T13" s="649"/>
      <c r="U13" s="649"/>
      <c r="V13" s="649"/>
      <c r="W13" s="649"/>
      <c r="X13" s="649"/>
      <c r="Y13" s="650"/>
      <c r="Z13" s="651" t="s">
        <v>139</v>
      </c>
      <c r="AA13" s="651"/>
      <c r="AB13" s="651"/>
      <c r="AC13" s="651"/>
      <c r="AD13" s="652" t="s">
        <v>234</v>
      </c>
      <c r="AE13" s="652"/>
      <c r="AF13" s="652"/>
      <c r="AG13" s="652"/>
      <c r="AH13" s="652"/>
      <c r="AI13" s="652"/>
      <c r="AJ13" s="652"/>
      <c r="AK13" s="652"/>
      <c r="AL13" s="653" t="s">
        <v>234</v>
      </c>
      <c r="AM13" s="654"/>
      <c r="AN13" s="654"/>
      <c r="AO13" s="655"/>
      <c r="AP13" s="645" t="s">
        <v>254</v>
      </c>
      <c r="AQ13" s="646"/>
      <c r="AR13" s="646"/>
      <c r="AS13" s="646"/>
      <c r="AT13" s="646"/>
      <c r="AU13" s="646"/>
      <c r="AV13" s="646"/>
      <c r="AW13" s="646"/>
      <c r="AX13" s="646"/>
      <c r="AY13" s="646"/>
      <c r="AZ13" s="646"/>
      <c r="BA13" s="646"/>
      <c r="BB13" s="646"/>
      <c r="BC13" s="646"/>
      <c r="BD13" s="646"/>
      <c r="BE13" s="646"/>
      <c r="BF13" s="647"/>
      <c r="BG13" s="648">
        <v>1656403</v>
      </c>
      <c r="BH13" s="649"/>
      <c r="BI13" s="649"/>
      <c r="BJ13" s="649"/>
      <c r="BK13" s="649"/>
      <c r="BL13" s="649"/>
      <c r="BM13" s="649"/>
      <c r="BN13" s="650"/>
      <c r="BO13" s="651">
        <v>55</v>
      </c>
      <c r="BP13" s="651"/>
      <c r="BQ13" s="651"/>
      <c r="BR13" s="651"/>
      <c r="BS13" s="657" t="s">
        <v>129</v>
      </c>
      <c r="BT13" s="649"/>
      <c r="BU13" s="649"/>
      <c r="BV13" s="649"/>
      <c r="BW13" s="649"/>
      <c r="BX13" s="649"/>
      <c r="BY13" s="649"/>
      <c r="BZ13" s="649"/>
      <c r="CA13" s="649"/>
      <c r="CB13" s="658"/>
      <c r="CD13" s="663" t="s">
        <v>255</v>
      </c>
      <c r="CE13" s="664"/>
      <c r="CF13" s="664"/>
      <c r="CG13" s="664"/>
      <c r="CH13" s="664"/>
      <c r="CI13" s="664"/>
      <c r="CJ13" s="664"/>
      <c r="CK13" s="664"/>
      <c r="CL13" s="664"/>
      <c r="CM13" s="664"/>
      <c r="CN13" s="664"/>
      <c r="CO13" s="664"/>
      <c r="CP13" s="664"/>
      <c r="CQ13" s="665"/>
      <c r="CR13" s="648">
        <v>2062969</v>
      </c>
      <c r="CS13" s="649"/>
      <c r="CT13" s="649"/>
      <c r="CU13" s="649"/>
      <c r="CV13" s="649"/>
      <c r="CW13" s="649"/>
      <c r="CX13" s="649"/>
      <c r="CY13" s="650"/>
      <c r="CZ13" s="651">
        <v>7.5</v>
      </c>
      <c r="DA13" s="651"/>
      <c r="DB13" s="651"/>
      <c r="DC13" s="651"/>
      <c r="DD13" s="657">
        <v>1129230</v>
      </c>
      <c r="DE13" s="649"/>
      <c r="DF13" s="649"/>
      <c r="DG13" s="649"/>
      <c r="DH13" s="649"/>
      <c r="DI13" s="649"/>
      <c r="DJ13" s="649"/>
      <c r="DK13" s="649"/>
      <c r="DL13" s="649"/>
      <c r="DM13" s="649"/>
      <c r="DN13" s="649"/>
      <c r="DO13" s="649"/>
      <c r="DP13" s="650"/>
      <c r="DQ13" s="657">
        <v>1074440</v>
      </c>
      <c r="DR13" s="649"/>
      <c r="DS13" s="649"/>
      <c r="DT13" s="649"/>
      <c r="DU13" s="649"/>
      <c r="DV13" s="649"/>
      <c r="DW13" s="649"/>
      <c r="DX13" s="649"/>
      <c r="DY13" s="649"/>
      <c r="DZ13" s="649"/>
      <c r="EA13" s="649"/>
      <c r="EB13" s="649"/>
      <c r="EC13" s="658"/>
    </row>
    <row r="14" spans="2:143" ht="11.25" customHeight="1" x14ac:dyDescent="0.15">
      <c r="B14" s="645" t="s">
        <v>256</v>
      </c>
      <c r="C14" s="646"/>
      <c r="D14" s="646"/>
      <c r="E14" s="646"/>
      <c r="F14" s="646"/>
      <c r="G14" s="646"/>
      <c r="H14" s="646"/>
      <c r="I14" s="646"/>
      <c r="J14" s="646"/>
      <c r="K14" s="646"/>
      <c r="L14" s="646"/>
      <c r="M14" s="646"/>
      <c r="N14" s="646"/>
      <c r="O14" s="646"/>
      <c r="P14" s="646"/>
      <c r="Q14" s="647"/>
      <c r="R14" s="648" t="s">
        <v>234</v>
      </c>
      <c r="S14" s="649"/>
      <c r="T14" s="649"/>
      <c r="U14" s="649"/>
      <c r="V14" s="649"/>
      <c r="W14" s="649"/>
      <c r="X14" s="649"/>
      <c r="Y14" s="650"/>
      <c r="Z14" s="651" t="s">
        <v>129</v>
      </c>
      <c r="AA14" s="651"/>
      <c r="AB14" s="651"/>
      <c r="AC14" s="651"/>
      <c r="AD14" s="652" t="s">
        <v>234</v>
      </c>
      <c r="AE14" s="652"/>
      <c r="AF14" s="652"/>
      <c r="AG14" s="652"/>
      <c r="AH14" s="652"/>
      <c r="AI14" s="652"/>
      <c r="AJ14" s="652"/>
      <c r="AK14" s="652"/>
      <c r="AL14" s="653" t="s">
        <v>234</v>
      </c>
      <c r="AM14" s="654"/>
      <c r="AN14" s="654"/>
      <c r="AO14" s="655"/>
      <c r="AP14" s="645" t="s">
        <v>257</v>
      </c>
      <c r="AQ14" s="646"/>
      <c r="AR14" s="646"/>
      <c r="AS14" s="646"/>
      <c r="AT14" s="646"/>
      <c r="AU14" s="646"/>
      <c r="AV14" s="646"/>
      <c r="AW14" s="646"/>
      <c r="AX14" s="646"/>
      <c r="AY14" s="646"/>
      <c r="AZ14" s="646"/>
      <c r="BA14" s="646"/>
      <c r="BB14" s="646"/>
      <c r="BC14" s="646"/>
      <c r="BD14" s="646"/>
      <c r="BE14" s="646"/>
      <c r="BF14" s="647"/>
      <c r="BG14" s="648">
        <v>118824</v>
      </c>
      <c r="BH14" s="649"/>
      <c r="BI14" s="649"/>
      <c r="BJ14" s="649"/>
      <c r="BK14" s="649"/>
      <c r="BL14" s="649"/>
      <c r="BM14" s="649"/>
      <c r="BN14" s="650"/>
      <c r="BO14" s="651">
        <v>3.9</v>
      </c>
      <c r="BP14" s="651"/>
      <c r="BQ14" s="651"/>
      <c r="BR14" s="651"/>
      <c r="BS14" s="657" t="s">
        <v>139</v>
      </c>
      <c r="BT14" s="649"/>
      <c r="BU14" s="649"/>
      <c r="BV14" s="649"/>
      <c r="BW14" s="649"/>
      <c r="BX14" s="649"/>
      <c r="BY14" s="649"/>
      <c r="BZ14" s="649"/>
      <c r="CA14" s="649"/>
      <c r="CB14" s="658"/>
      <c r="CD14" s="663" t="s">
        <v>258</v>
      </c>
      <c r="CE14" s="664"/>
      <c r="CF14" s="664"/>
      <c r="CG14" s="664"/>
      <c r="CH14" s="664"/>
      <c r="CI14" s="664"/>
      <c r="CJ14" s="664"/>
      <c r="CK14" s="664"/>
      <c r="CL14" s="664"/>
      <c r="CM14" s="664"/>
      <c r="CN14" s="664"/>
      <c r="CO14" s="664"/>
      <c r="CP14" s="664"/>
      <c r="CQ14" s="665"/>
      <c r="CR14" s="648">
        <v>815184</v>
      </c>
      <c r="CS14" s="649"/>
      <c r="CT14" s="649"/>
      <c r="CU14" s="649"/>
      <c r="CV14" s="649"/>
      <c r="CW14" s="649"/>
      <c r="CX14" s="649"/>
      <c r="CY14" s="650"/>
      <c r="CZ14" s="651">
        <v>3</v>
      </c>
      <c r="DA14" s="651"/>
      <c r="DB14" s="651"/>
      <c r="DC14" s="651"/>
      <c r="DD14" s="657">
        <v>11396</v>
      </c>
      <c r="DE14" s="649"/>
      <c r="DF14" s="649"/>
      <c r="DG14" s="649"/>
      <c r="DH14" s="649"/>
      <c r="DI14" s="649"/>
      <c r="DJ14" s="649"/>
      <c r="DK14" s="649"/>
      <c r="DL14" s="649"/>
      <c r="DM14" s="649"/>
      <c r="DN14" s="649"/>
      <c r="DO14" s="649"/>
      <c r="DP14" s="650"/>
      <c r="DQ14" s="657">
        <v>738001</v>
      </c>
      <c r="DR14" s="649"/>
      <c r="DS14" s="649"/>
      <c r="DT14" s="649"/>
      <c r="DU14" s="649"/>
      <c r="DV14" s="649"/>
      <c r="DW14" s="649"/>
      <c r="DX14" s="649"/>
      <c r="DY14" s="649"/>
      <c r="DZ14" s="649"/>
      <c r="EA14" s="649"/>
      <c r="EB14" s="649"/>
      <c r="EC14" s="658"/>
    </row>
    <row r="15" spans="2:143" ht="11.25" customHeight="1" x14ac:dyDescent="0.15">
      <c r="B15" s="645" t="s">
        <v>259</v>
      </c>
      <c r="C15" s="646"/>
      <c r="D15" s="646"/>
      <c r="E15" s="646"/>
      <c r="F15" s="646"/>
      <c r="G15" s="646"/>
      <c r="H15" s="646"/>
      <c r="I15" s="646"/>
      <c r="J15" s="646"/>
      <c r="K15" s="646"/>
      <c r="L15" s="646"/>
      <c r="M15" s="646"/>
      <c r="N15" s="646"/>
      <c r="O15" s="646"/>
      <c r="P15" s="646"/>
      <c r="Q15" s="647"/>
      <c r="R15" s="648" t="s">
        <v>129</v>
      </c>
      <c r="S15" s="649"/>
      <c r="T15" s="649"/>
      <c r="U15" s="649"/>
      <c r="V15" s="649"/>
      <c r="W15" s="649"/>
      <c r="X15" s="649"/>
      <c r="Y15" s="650"/>
      <c r="Z15" s="651" t="s">
        <v>139</v>
      </c>
      <c r="AA15" s="651"/>
      <c r="AB15" s="651"/>
      <c r="AC15" s="651"/>
      <c r="AD15" s="652" t="s">
        <v>129</v>
      </c>
      <c r="AE15" s="652"/>
      <c r="AF15" s="652"/>
      <c r="AG15" s="652"/>
      <c r="AH15" s="652"/>
      <c r="AI15" s="652"/>
      <c r="AJ15" s="652"/>
      <c r="AK15" s="652"/>
      <c r="AL15" s="653" t="s">
        <v>234</v>
      </c>
      <c r="AM15" s="654"/>
      <c r="AN15" s="654"/>
      <c r="AO15" s="655"/>
      <c r="AP15" s="645" t="s">
        <v>260</v>
      </c>
      <c r="AQ15" s="646"/>
      <c r="AR15" s="646"/>
      <c r="AS15" s="646"/>
      <c r="AT15" s="646"/>
      <c r="AU15" s="646"/>
      <c r="AV15" s="646"/>
      <c r="AW15" s="646"/>
      <c r="AX15" s="646"/>
      <c r="AY15" s="646"/>
      <c r="AZ15" s="646"/>
      <c r="BA15" s="646"/>
      <c r="BB15" s="646"/>
      <c r="BC15" s="646"/>
      <c r="BD15" s="646"/>
      <c r="BE15" s="646"/>
      <c r="BF15" s="647"/>
      <c r="BG15" s="648">
        <v>162713</v>
      </c>
      <c r="BH15" s="649"/>
      <c r="BI15" s="649"/>
      <c r="BJ15" s="649"/>
      <c r="BK15" s="649"/>
      <c r="BL15" s="649"/>
      <c r="BM15" s="649"/>
      <c r="BN15" s="650"/>
      <c r="BO15" s="651">
        <v>5.4</v>
      </c>
      <c r="BP15" s="651"/>
      <c r="BQ15" s="651"/>
      <c r="BR15" s="651"/>
      <c r="BS15" s="657" t="s">
        <v>129</v>
      </c>
      <c r="BT15" s="649"/>
      <c r="BU15" s="649"/>
      <c r="BV15" s="649"/>
      <c r="BW15" s="649"/>
      <c r="BX15" s="649"/>
      <c r="BY15" s="649"/>
      <c r="BZ15" s="649"/>
      <c r="CA15" s="649"/>
      <c r="CB15" s="658"/>
      <c r="CD15" s="663" t="s">
        <v>261</v>
      </c>
      <c r="CE15" s="664"/>
      <c r="CF15" s="664"/>
      <c r="CG15" s="664"/>
      <c r="CH15" s="664"/>
      <c r="CI15" s="664"/>
      <c r="CJ15" s="664"/>
      <c r="CK15" s="664"/>
      <c r="CL15" s="664"/>
      <c r="CM15" s="664"/>
      <c r="CN15" s="664"/>
      <c r="CO15" s="664"/>
      <c r="CP15" s="664"/>
      <c r="CQ15" s="665"/>
      <c r="CR15" s="648">
        <v>2952337</v>
      </c>
      <c r="CS15" s="649"/>
      <c r="CT15" s="649"/>
      <c r="CU15" s="649"/>
      <c r="CV15" s="649"/>
      <c r="CW15" s="649"/>
      <c r="CX15" s="649"/>
      <c r="CY15" s="650"/>
      <c r="CZ15" s="651">
        <v>10.8</v>
      </c>
      <c r="DA15" s="651"/>
      <c r="DB15" s="651"/>
      <c r="DC15" s="651"/>
      <c r="DD15" s="657">
        <v>1333797</v>
      </c>
      <c r="DE15" s="649"/>
      <c r="DF15" s="649"/>
      <c r="DG15" s="649"/>
      <c r="DH15" s="649"/>
      <c r="DI15" s="649"/>
      <c r="DJ15" s="649"/>
      <c r="DK15" s="649"/>
      <c r="DL15" s="649"/>
      <c r="DM15" s="649"/>
      <c r="DN15" s="649"/>
      <c r="DO15" s="649"/>
      <c r="DP15" s="650"/>
      <c r="DQ15" s="657">
        <v>1540216</v>
      </c>
      <c r="DR15" s="649"/>
      <c r="DS15" s="649"/>
      <c r="DT15" s="649"/>
      <c r="DU15" s="649"/>
      <c r="DV15" s="649"/>
      <c r="DW15" s="649"/>
      <c r="DX15" s="649"/>
      <c r="DY15" s="649"/>
      <c r="DZ15" s="649"/>
      <c r="EA15" s="649"/>
      <c r="EB15" s="649"/>
      <c r="EC15" s="658"/>
    </row>
    <row r="16" spans="2:143" ht="11.25" customHeight="1" x14ac:dyDescent="0.15">
      <c r="B16" s="645" t="s">
        <v>262</v>
      </c>
      <c r="C16" s="646"/>
      <c r="D16" s="646"/>
      <c r="E16" s="646"/>
      <c r="F16" s="646"/>
      <c r="G16" s="646"/>
      <c r="H16" s="646"/>
      <c r="I16" s="646"/>
      <c r="J16" s="646"/>
      <c r="K16" s="646"/>
      <c r="L16" s="646"/>
      <c r="M16" s="646"/>
      <c r="N16" s="646"/>
      <c r="O16" s="646"/>
      <c r="P16" s="646"/>
      <c r="Q16" s="647"/>
      <c r="R16" s="648">
        <v>16195</v>
      </c>
      <c r="S16" s="649"/>
      <c r="T16" s="649"/>
      <c r="U16" s="649"/>
      <c r="V16" s="649"/>
      <c r="W16" s="649"/>
      <c r="X16" s="649"/>
      <c r="Y16" s="650"/>
      <c r="Z16" s="651">
        <v>0.1</v>
      </c>
      <c r="AA16" s="651"/>
      <c r="AB16" s="651"/>
      <c r="AC16" s="651"/>
      <c r="AD16" s="652">
        <v>16195</v>
      </c>
      <c r="AE16" s="652"/>
      <c r="AF16" s="652"/>
      <c r="AG16" s="652"/>
      <c r="AH16" s="652"/>
      <c r="AI16" s="652"/>
      <c r="AJ16" s="652"/>
      <c r="AK16" s="652"/>
      <c r="AL16" s="653">
        <v>0.1</v>
      </c>
      <c r="AM16" s="654"/>
      <c r="AN16" s="654"/>
      <c r="AO16" s="655"/>
      <c r="AP16" s="645" t="s">
        <v>263</v>
      </c>
      <c r="AQ16" s="646"/>
      <c r="AR16" s="646"/>
      <c r="AS16" s="646"/>
      <c r="AT16" s="646"/>
      <c r="AU16" s="646"/>
      <c r="AV16" s="646"/>
      <c r="AW16" s="646"/>
      <c r="AX16" s="646"/>
      <c r="AY16" s="646"/>
      <c r="AZ16" s="646"/>
      <c r="BA16" s="646"/>
      <c r="BB16" s="646"/>
      <c r="BC16" s="646"/>
      <c r="BD16" s="646"/>
      <c r="BE16" s="646"/>
      <c r="BF16" s="647"/>
      <c r="BG16" s="648" t="s">
        <v>129</v>
      </c>
      <c r="BH16" s="649"/>
      <c r="BI16" s="649"/>
      <c r="BJ16" s="649"/>
      <c r="BK16" s="649"/>
      <c r="BL16" s="649"/>
      <c r="BM16" s="649"/>
      <c r="BN16" s="650"/>
      <c r="BO16" s="651" t="s">
        <v>129</v>
      </c>
      <c r="BP16" s="651"/>
      <c r="BQ16" s="651"/>
      <c r="BR16" s="651"/>
      <c r="BS16" s="657" t="s">
        <v>129</v>
      </c>
      <c r="BT16" s="649"/>
      <c r="BU16" s="649"/>
      <c r="BV16" s="649"/>
      <c r="BW16" s="649"/>
      <c r="BX16" s="649"/>
      <c r="BY16" s="649"/>
      <c r="BZ16" s="649"/>
      <c r="CA16" s="649"/>
      <c r="CB16" s="658"/>
      <c r="CD16" s="663" t="s">
        <v>264</v>
      </c>
      <c r="CE16" s="664"/>
      <c r="CF16" s="664"/>
      <c r="CG16" s="664"/>
      <c r="CH16" s="664"/>
      <c r="CI16" s="664"/>
      <c r="CJ16" s="664"/>
      <c r="CK16" s="664"/>
      <c r="CL16" s="664"/>
      <c r="CM16" s="664"/>
      <c r="CN16" s="664"/>
      <c r="CO16" s="664"/>
      <c r="CP16" s="664"/>
      <c r="CQ16" s="665"/>
      <c r="CR16" s="648">
        <v>72987</v>
      </c>
      <c r="CS16" s="649"/>
      <c r="CT16" s="649"/>
      <c r="CU16" s="649"/>
      <c r="CV16" s="649"/>
      <c r="CW16" s="649"/>
      <c r="CX16" s="649"/>
      <c r="CY16" s="650"/>
      <c r="CZ16" s="651">
        <v>0.3</v>
      </c>
      <c r="DA16" s="651"/>
      <c r="DB16" s="651"/>
      <c r="DC16" s="651"/>
      <c r="DD16" s="657" t="s">
        <v>234</v>
      </c>
      <c r="DE16" s="649"/>
      <c r="DF16" s="649"/>
      <c r="DG16" s="649"/>
      <c r="DH16" s="649"/>
      <c r="DI16" s="649"/>
      <c r="DJ16" s="649"/>
      <c r="DK16" s="649"/>
      <c r="DL16" s="649"/>
      <c r="DM16" s="649"/>
      <c r="DN16" s="649"/>
      <c r="DO16" s="649"/>
      <c r="DP16" s="650"/>
      <c r="DQ16" s="657">
        <v>23000</v>
      </c>
      <c r="DR16" s="649"/>
      <c r="DS16" s="649"/>
      <c r="DT16" s="649"/>
      <c r="DU16" s="649"/>
      <c r="DV16" s="649"/>
      <c r="DW16" s="649"/>
      <c r="DX16" s="649"/>
      <c r="DY16" s="649"/>
      <c r="DZ16" s="649"/>
      <c r="EA16" s="649"/>
      <c r="EB16" s="649"/>
      <c r="EC16" s="658"/>
    </row>
    <row r="17" spans="2:133" ht="11.25" customHeight="1" x14ac:dyDescent="0.15">
      <c r="B17" s="645" t="s">
        <v>265</v>
      </c>
      <c r="C17" s="646"/>
      <c r="D17" s="646"/>
      <c r="E17" s="646"/>
      <c r="F17" s="646"/>
      <c r="G17" s="646"/>
      <c r="H17" s="646"/>
      <c r="I17" s="646"/>
      <c r="J17" s="646"/>
      <c r="K17" s="646"/>
      <c r="L17" s="646"/>
      <c r="M17" s="646"/>
      <c r="N17" s="646"/>
      <c r="O17" s="646"/>
      <c r="P17" s="646"/>
      <c r="Q17" s="647"/>
      <c r="R17" s="648">
        <v>23137</v>
      </c>
      <c r="S17" s="649"/>
      <c r="T17" s="649"/>
      <c r="U17" s="649"/>
      <c r="V17" s="649"/>
      <c r="W17" s="649"/>
      <c r="X17" s="649"/>
      <c r="Y17" s="650"/>
      <c r="Z17" s="651">
        <v>0.1</v>
      </c>
      <c r="AA17" s="651"/>
      <c r="AB17" s="651"/>
      <c r="AC17" s="651"/>
      <c r="AD17" s="652">
        <v>23137</v>
      </c>
      <c r="AE17" s="652"/>
      <c r="AF17" s="652"/>
      <c r="AG17" s="652"/>
      <c r="AH17" s="652"/>
      <c r="AI17" s="652"/>
      <c r="AJ17" s="652"/>
      <c r="AK17" s="652"/>
      <c r="AL17" s="653">
        <v>0.2</v>
      </c>
      <c r="AM17" s="654"/>
      <c r="AN17" s="654"/>
      <c r="AO17" s="655"/>
      <c r="AP17" s="645" t="s">
        <v>266</v>
      </c>
      <c r="AQ17" s="646"/>
      <c r="AR17" s="646"/>
      <c r="AS17" s="646"/>
      <c r="AT17" s="646"/>
      <c r="AU17" s="646"/>
      <c r="AV17" s="646"/>
      <c r="AW17" s="646"/>
      <c r="AX17" s="646"/>
      <c r="AY17" s="646"/>
      <c r="AZ17" s="646"/>
      <c r="BA17" s="646"/>
      <c r="BB17" s="646"/>
      <c r="BC17" s="646"/>
      <c r="BD17" s="646"/>
      <c r="BE17" s="646"/>
      <c r="BF17" s="647"/>
      <c r="BG17" s="648" t="s">
        <v>234</v>
      </c>
      <c r="BH17" s="649"/>
      <c r="BI17" s="649"/>
      <c r="BJ17" s="649"/>
      <c r="BK17" s="649"/>
      <c r="BL17" s="649"/>
      <c r="BM17" s="649"/>
      <c r="BN17" s="650"/>
      <c r="BO17" s="651" t="s">
        <v>139</v>
      </c>
      <c r="BP17" s="651"/>
      <c r="BQ17" s="651"/>
      <c r="BR17" s="651"/>
      <c r="BS17" s="657" t="s">
        <v>234</v>
      </c>
      <c r="BT17" s="649"/>
      <c r="BU17" s="649"/>
      <c r="BV17" s="649"/>
      <c r="BW17" s="649"/>
      <c r="BX17" s="649"/>
      <c r="BY17" s="649"/>
      <c r="BZ17" s="649"/>
      <c r="CA17" s="649"/>
      <c r="CB17" s="658"/>
      <c r="CD17" s="663" t="s">
        <v>267</v>
      </c>
      <c r="CE17" s="664"/>
      <c r="CF17" s="664"/>
      <c r="CG17" s="664"/>
      <c r="CH17" s="664"/>
      <c r="CI17" s="664"/>
      <c r="CJ17" s="664"/>
      <c r="CK17" s="664"/>
      <c r="CL17" s="664"/>
      <c r="CM17" s="664"/>
      <c r="CN17" s="664"/>
      <c r="CO17" s="664"/>
      <c r="CP17" s="664"/>
      <c r="CQ17" s="665"/>
      <c r="CR17" s="648">
        <v>3220480</v>
      </c>
      <c r="CS17" s="649"/>
      <c r="CT17" s="649"/>
      <c r="CU17" s="649"/>
      <c r="CV17" s="649"/>
      <c r="CW17" s="649"/>
      <c r="CX17" s="649"/>
      <c r="CY17" s="650"/>
      <c r="CZ17" s="651">
        <v>11.7</v>
      </c>
      <c r="DA17" s="651"/>
      <c r="DB17" s="651"/>
      <c r="DC17" s="651"/>
      <c r="DD17" s="657" t="s">
        <v>234</v>
      </c>
      <c r="DE17" s="649"/>
      <c r="DF17" s="649"/>
      <c r="DG17" s="649"/>
      <c r="DH17" s="649"/>
      <c r="DI17" s="649"/>
      <c r="DJ17" s="649"/>
      <c r="DK17" s="649"/>
      <c r="DL17" s="649"/>
      <c r="DM17" s="649"/>
      <c r="DN17" s="649"/>
      <c r="DO17" s="649"/>
      <c r="DP17" s="650"/>
      <c r="DQ17" s="657">
        <v>3182365</v>
      </c>
      <c r="DR17" s="649"/>
      <c r="DS17" s="649"/>
      <c r="DT17" s="649"/>
      <c r="DU17" s="649"/>
      <c r="DV17" s="649"/>
      <c r="DW17" s="649"/>
      <c r="DX17" s="649"/>
      <c r="DY17" s="649"/>
      <c r="DZ17" s="649"/>
      <c r="EA17" s="649"/>
      <c r="EB17" s="649"/>
      <c r="EC17" s="658"/>
    </row>
    <row r="18" spans="2:133" ht="11.25" customHeight="1" x14ac:dyDescent="0.15">
      <c r="B18" s="645" t="s">
        <v>268</v>
      </c>
      <c r="C18" s="646"/>
      <c r="D18" s="646"/>
      <c r="E18" s="646"/>
      <c r="F18" s="646"/>
      <c r="G18" s="646"/>
      <c r="H18" s="646"/>
      <c r="I18" s="646"/>
      <c r="J18" s="646"/>
      <c r="K18" s="646"/>
      <c r="L18" s="646"/>
      <c r="M18" s="646"/>
      <c r="N18" s="646"/>
      <c r="O18" s="646"/>
      <c r="P18" s="646"/>
      <c r="Q18" s="647"/>
      <c r="R18" s="648">
        <v>19744</v>
      </c>
      <c r="S18" s="649"/>
      <c r="T18" s="649"/>
      <c r="U18" s="649"/>
      <c r="V18" s="649"/>
      <c r="W18" s="649"/>
      <c r="X18" s="649"/>
      <c r="Y18" s="650"/>
      <c r="Z18" s="651">
        <v>0.1</v>
      </c>
      <c r="AA18" s="651"/>
      <c r="AB18" s="651"/>
      <c r="AC18" s="651"/>
      <c r="AD18" s="652">
        <v>19744</v>
      </c>
      <c r="AE18" s="652"/>
      <c r="AF18" s="652"/>
      <c r="AG18" s="652"/>
      <c r="AH18" s="652"/>
      <c r="AI18" s="652"/>
      <c r="AJ18" s="652"/>
      <c r="AK18" s="652"/>
      <c r="AL18" s="653">
        <v>0.2</v>
      </c>
      <c r="AM18" s="654"/>
      <c r="AN18" s="654"/>
      <c r="AO18" s="655"/>
      <c r="AP18" s="645" t="s">
        <v>269</v>
      </c>
      <c r="AQ18" s="646"/>
      <c r="AR18" s="646"/>
      <c r="AS18" s="646"/>
      <c r="AT18" s="646"/>
      <c r="AU18" s="646"/>
      <c r="AV18" s="646"/>
      <c r="AW18" s="646"/>
      <c r="AX18" s="646"/>
      <c r="AY18" s="646"/>
      <c r="AZ18" s="646"/>
      <c r="BA18" s="646"/>
      <c r="BB18" s="646"/>
      <c r="BC18" s="646"/>
      <c r="BD18" s="646"/>
      <c r="BE18" s="646"/>
      <c r="BF18" s="647"/>
      <c r="BG18" s="648" t="s">
        <v>234</v>
      </c>
      <c r="BH18" s="649"/>
      <c r="BI18" s="649"/>
      <c r="BJ18" s="649"/>
      <c r="BK18" s="649"/>
      <c r="BL18" s="649"/>
      <c r="BM18" s="649"/>
      <c r="BN18" s="650"/>
      <c r="BO18" s="651" t="s">
        <v>234</v>
      </c>
      <c r="BP18" s="651"/>
      <c r="BQ18" s="651"/>
      <c r="BR18" s="651"/>
      <c r="BS18" s="657" t="s">
        <v>234</v>
      </c>
      <c r="BT18" s="649"/>
      <c r="BU18" s="649"/>
      <c r="BV18" s="649"/>
      <c r="BW18" s="649"/>
      <c r="BX18" s="649"/>
      <c r="BY18" s="649"/>
      <c r="BZ18" s="649"/>
      <c r="CA18" s="649"/>
      <c r="CB18" s="658"/>
      <c r="CD18" s="663" t="s">
        <v>270</v>
      </c>
      <c r="CE18" s="664"/>
      <c r="CF18" s="664"/>
      <c r="CG18" s="664"/>
      <c r="CH18" s="664"/>
      <c r="CI18" s="664"/>
      <c r="CJ18" s="664"/>
      <c r="CK18" s="664"/>
      <c r="CL18" s="664"/>
      <c r="CM18" s="664"/>
      <c r="CN18" s="664"/>
      <c r="CO18" s="664"/>
      <c r="CP18" s="664"/>
      <c r="CQ18" s="665"/>
      <c r="CR18" s="648" t="s">
        <v>234</v>
      </c>
      <c r="CS18" s="649"/>
      <c r="CT18" s="649"/>
      <c r="CU18" s="649"/>
      <c r="CV18" s="649"/>
      <c r="CW18" s="649"/>
      <c r="CX18" s="649"/>
      <c r="CY18" s="650"/>
      <c r="CZ18" s="651" t="s">
        <v>234</v>
      </c>
      <c r="DA18" s="651"/>
      <c r="DB18" s="651"/>
      <c r="DC18" s="651"/>
      <c r="DD18" s="657" t="s">
        <v>139</v>
      </c>
      <c r="DE18" s="649"/>
      <c r="DF18" s="649"/>
      <c r="DG18" s="649"/>
      <c r="DH18" s="649"/>
      <c r="DI18" s="649"/>
      <c r="DJ18" s="649"/>
      <c r="DK18" s="649"/>
      <c r="DL18" s="649"/>
      <c r="DM18" s="649"/>
      <c r="DN18" s="649"/>
      <c r="DO18" s="649"/>
      <c r="DP18" s="650"/>
      <c r="DQ18" s="657" t="s">
        <v>129</v>
      </c>
      <c r="DR18" s="649"/>
      <c r="DS18" s="649"/>
      <c r="DT18" s="649"/>
      <c r="DU18" s="649"/>
      <c r="DV18" s="649"/>
      <c r="DW18" s="649"/>
      <c r="DX18" s="649"/>
      <c r="DY18" s="649"/>
      <c r="DZ18" s="649"/>
      <c r="EA18" s="649"/>
      <c r="EB18" s="649"/>
      <c r="EC18" s="658"/>
    </row>
    <row r="19" spans="2:133" ht="11.25" customHeight="1" x14ac:dyDescent="0.15">
      <c r="B19" s="645" t="s">
        <v>271</v>
      </c>
      <c r="C19" s="646"/>
      <c r="D19" s="646"/>
      <c r="E19" s="646"/>
      <c r="F19" s="646"/>
      <c r="G19" s="646"/>
      <c r="H19" s="646"/>
      <c r="I19" s="646"/>
      <c r="J19" s="646"/>
      <c r="K19" s="646"/>
      <c r="L19" s="646"/>
      <c r="M19" s="646"/>
      <c r="N19" s="646"/>
      <c r="O19" s="646"/>
      <c r="P19" s="646"/>
      <c r="Q19" s="647"/>
      <c r="R19" s="648">
        <v>10650</v>
      </c>
      <c r="S19" s="649"/>
      <c r="T19" s="649"/>
      <c r="U19" s="649"/>
      <c r="V19" s="649"/>
      <c r="W19" s="649"/>
      <c r="X19" s="649"/>
      <c r="Y19" s="650"/>
      <c r="Z19" s="651">
        <v>0</v>
      </c>
      <c r="AA19" s="651"/>
      <c r="AB19" s="651"/>
      <c r="AC19" s="651"/>
      <c r="AD19" s="652">
        <v>10650</v>
      </c>
      <c r="AE19" s="652"/>
      <c r="AF19" s="652"/>
      <c r="AG19" s="652"/>
      <c r="AH19" s="652"/>
      <c r="AI19" s="652"/>
      <c r="AJ19" s="652"/>
      <c r="AK19" s="652"/>
      <c r="AL19" s="653">
        <v>0.1</v>
      </c>
      <c r="AM19" s="654"/>
      <c r="AN19" s="654"/>
      <c r="AO19" s="655"/>
      <c r="AP19" s="645" t="s">
        <v>272</v>
      </c>
      <c r="AQ19" s="646"/>
      <c r="AR19" s="646"/>
      <c r="AS19" s="646"/>
      <c r="AT19" s="646"/>
      <c r="AU19" s="646"/>
      <c r="AV19" s="646"/>
      <c r="AW19" s="646"/>
      <c r="AX19" s="646"/>
      <c r="AY19" s="646"/>
      <c r="AZ19" s="646"/>
      <c r="BA19" s="646"/>
      <c r="BB19" s="646"/>
      <c r="BC19" s="646"/>
      <c r="BD19" s="646"/>
      <c r="BE19" s="646"/>
      <c r="BF19" s="647"/>
      <c r="BG19" s="648">
        <v>103</v>
      </c>
      <c r="BH19" s="649"/>
      <c r="BI19" s="649"/>
      <c r="BJ19" s="649"/>
      <c r="BK19" s="649"/>
      <c r="BL19" s="649"/>
      <c r="BM19" s="649"/>
      <c r="BN19" s="650"/>
      <c r="BO19" s="651">
        <v>0</v>
      </c>
      <c r="BP19" s="651"/>
      <c r="BQ19" s="651"/>
      <c r="BR19" s="651"/>
      <c r="BS19" s="657" t="s">
        <v>234</v>
      </c>
      <c r="BT19" s="649"/>
      <c r="BU19" s="649"/>
      <c r="BV19" s="649"/>
      <c r="BW19" s="649"/>
      <c r="BX19" s="649"/>
      <c r="BY19" s="649"/>
      <c r="BZ19" s="649"/>
      <c r="CA19" s="649"/>
      <c r="CB19" s="658"/>
      <c r="CD19" s="663" t="s">
        <v>273</v>
      </c>
      <c r="CE19" s="664"/>
      <c r="CF19" s="664"/>
      <c r="CG19" s="664"/>
      <c r="CH19" s="664"/>
      <c r="CI19" s="664"/>
      <c r="CJ19" s="664"/>
      <c r="CK19" s="664"/>
      <c r="CL19" s="664"/>
      <c r="CM19" s="664"/>
      <c r="CN19" s="664"/>
      <c r="CO19" s="664"/>
      <c r="CP19" s="664"/>
      <c r="CQ19" s="665"/>
      <c r="CR19" s="648" t="s">
        <v>129</v>
      </c>
      <c r="CS19" s="649"/>
      <c r="CT19" s="649"/>
      <c r="CU19" s="649"/>
      <c r="CV19" s="649"/>
      <c r="CW19" s="649"/>
      <c r="CX19" s="649"/>
      <c r="CY19" s="650"/>
      <c r="CZ19" s="651" t="s">
        <v>129</v>
      </c>
      <c r="DA19" s="651"/>
      <c r="DB19" s="651"/>
      <c r="DC19" s="651"/>
      <c r="DD19" s="657" t="s">
        <v>129</v>
      </c>
      <c r="DE19" s="649"/>
      <c r="DF19" s="649"/>
      <c r="DG19" s="649"/>
      <c r="DH19" s="649"/>
      <c r="DI19" s="649"/>
      <c r="DJ19" s="649"/>
      <c r="DK19" s="649"/>
      <c r="DL19" s="649"/>
      <c r="DM19" s="649"/>
      <c r="DN19" s="649"/>
      <c r="DO19" s="649"/>
      <c r="DP19" s="650"/>
      <c r="DQ19" s="657" t="s">
        <v>139</v>
      </c>
      <c r="DR19" s="649"/>
      <c r="DS19" s="649"/>
      <c r="DT19" s="649"/>
      <c r="DU19" s="649"/>
      <c r="DV19" s="649"/>
      <c r="DW19" s="649"/>
      <c r="DX19" s="649"/>
      <c r="DY19" s="649"/>
      <c r="DZ19" s="649"/>
      <c r="EA19" s="649"/>
      <c r="EB19" s="649"/>
      <c r="EC19" s="658"/>
    </row>
    <row r="20" spans="2:133" ht="11.25" customHeight="1" x14ac:dyDescent="0.15">
      <c r="B20" s="645" t="s">
        <v>274</v>
      </c>
      <c r="C20" s="646"/>
      <c r="D20" s="646"/>
      <c r="E20" s="646"/>
      <c r="F20" s="646"/>
      <c r="G20" s="646"/>
      <c r="H20" s="646"/>
      <c r="I20" s="646"/>
      <c r="J20" s="646"/>
      <c r="K20" s="646"/>
      <c r="L20" s="646"/>
      <c r="M20" s="646"/>
      <c r="N20" s="646"/>
      <c r="O20" s="646"/>
      <c r="P20" s="646"/>
      <c r="Q20" s="647"/>
      <c r="R20" s="648">
        <v>7266</v>
      </c>
      <c r="S20" s="649"/>
      <c r="T20" s="649"/>
      <c r="U20" s="649"/>
      <c r="V20" s="649"/>
      <c r="W20" s="649"/>
      <c r="X20" s="649"/>
      <c r="Y20" s="650"/>
      <c r="Z20" s="651">
        <v>0</v>
      </c>
      <c r="AA20" s="651"/>
      <c r="AB20" s="651"/>
      <c r="AC20" s="651"/>
      <c r="AD20" s="652">
        <v>7266</v>
      </c>
      <c r="AE20" s="652"/>
      <c r="AF20" s="652"/>
      <c r="AG20" s="652"/>
      <c r="AH20" s="652"/>
      <c r="AI20" s="652"/>
      <c r="AJ20" s="652"/>
      <c r="AK20" s="652"/>
      <c r="AL20" s="653">
        <v>0.1</v>
      </c>
      <c r="AM20" s="654"/>
      <c r="AN20" s="654"/>
      <c r="AO20" s="655"/>
      <c r="AP20" s="645" t="s">
        <v>275</v>
      </c>
      <c r="AQ20" s="646"/>
      <c r="AR20" s="646"/>
      <c r="AS20" s="646"/>
      <c r="AT20" s="646"/>
      <c r="AU20" s="646"/>
      <c r="AV20" s="646"/>
      <c r="AW20" s="646"/>
      <c r="AX20" s="646"/>
      <c r="AY20" s="646"/>
      <c r="AZ20" s="646"/>
      <c r="BA20" s="646"/>
      <c r="BB20" s="646"/>
      <c r="BC20" s="646"/>
      <c r="BD20" s="646"/>
      <c r="BE20" s="646"/>
      <c r="BF20" s="647"/>
      <c r="BG20" s="648">
        <v>103</v>
      </c>
      <c r="BH20" s="649"/>
      <c r="BI20" s="649"/>
      <c r="BJ20" s="649"/>
      <c r="BK20" s="649"/>
      <c r="BL20" s="649"/>
      <c r="BM20" s="649"/>
      <c r="BN20" s="650"/>
      <c r="BO20" s="651">
        <v>0</v>
      </c>
      <c r="BP20" s="651"/>
      <c r="BQ20" s="651"/>
      <c r="BR20" s="651"/>
      <c r="BS20" s="657" t="s">
        <v>234</v>
      </c>
      <c r="BT20" s="649"/>
      <c r="BU20" s="649"/>
      <c r="BV20" s="649"/>
      <c r="BW20" s="649"/>
      <c r="BX20" s="649"/>
      <c r="BY20" s="649"/>
      <c r="BZ20" s="649"/>
      <c r="CA20" s="649"/>
      <c r="CB20" s="658"/>
      <c r="CD20" s="663" t="s">
        <v>276</v>
      </c>
      <c r="CE20" s="664"/>
      <c r="CF20" s="664"/>
      <c r="CG20" s="664"/>
      <c r="CH20" s="664"/>
      <c r="CI20" s="664"/>
      <c r="CJ20" s="664"/>
      <c r="CK20" s="664"/>
      <c r="CL20" s="664"/>
      <c r="CM20" s="664"/>
      <c r="CN20" s="664"/>
      <c r="CO20" s="664"/>
      <c r="CP20" s="664"/>
      <c r="CQ20" s="665"/>
      <c r="CR20" s="648">
        <v>27430879</v>
      </c>
      <c r="CS20" s="649"/>
      <c r="CT20" s="649"/>
      <c r="CU20" s="649"/>
      <c r="CV20" s="649"/>
      <c r="CW20" s="649"/>
      <c r="CX20" s="649"/>
      <c r="CY20" s="650"/>
      <c r="CZ20" s="651">
        <v>100</v>
      </c>
      <c r="DA20" s="651"/>
      <c r="DB20" s="651"/>
      <c r="DC20" s="651"/>
      <c r="DD20" s="657">
        <v>4579801</v>
      </c>
      <c r="DE20" s="649"/>
      <c r="DF20" s="649"/>
      <c r="DG20" s="649"/>
      <c r="DH20" s="649"/>
      <c r="DI20" s="649"/>
      <c r="DJ20" s="649"/>
      <c r="DK20" s="649"/>
      <c r="DL20" s="649"/>
      <c r="DM20" s="649"/>
      <c r="DN20" s="649"/>
      <c r="DO20" s="649"/>
      <c r="DP20" s="650"/>
      <c r="DQ20" s="657">
        <v>14731849</v>
      </c>
      <c r="DR20" s="649"/>
      <c r="DS20" s="649"/>
      <c r="DT20" s="649"/>
      <c r="DU20" s="649"/>
      <c r="DV20" s="649"/>
      <c r="DW20" s="649"/>
      <c r="DX20" s="649"/>
      <c r="DY20" s="649"/>
      <c r="DZ20" s="649"/>
      <c r="EA20" s="649"/>
      <c r="EB20" s="649"/>
      <c r="EC20" s="658"/>
    </row>
    <row r="21" spans="2:133" ht="11.25" customHeight="1" x14ac:dyDescent="0.15">
      <c r="B21" s="645" t="s">
        <v>277</v>
      </c>
      <c r="C21" s="646"/>
      <c r="D21" s="646"/>
      <c r="E21" s="646"/>
      <c r="F21" s="646"/>
      <c r="G21" s="646"/>
      <c r="H21" s="646"/>
      <c r="I21" s="646"/>
      <c r="J21" s="646"/>
      <c r="K21" s="646"/>
      <c r="L21" s="646"/>
      <c r="M21" s="646"/>
      <c r="N21" s="646"/>
      <c r="O21" s="646"/>
      <c r="P21" s="646"/>
      <c r="Q21" s="647"/>
      <c r="R21" s="648">
        <v>1828</v>
      </c>
      <c r="S21" s="649"/>
      <c r="T21" s="649"/>
      <c r="U21" s="649"/>
      <c r="V21" s="649"/>
      <c r="W21" s="649"/>
      <c r="X21" s="649"/>
      <c r="Y21" s="650"/>
      <c r="Z21" s="651">
        <v>0</v>
      </c>
      <c r="AA21" s="651"/>
      <c r="AB21" s="651"/>
      <c r="AC21" s="651"/>
      <c r="AD21" s="652">
        <v>1828</v>
      </c>
      <c r="AE21" s="652"/>
      <c r="AF21" s="652"/>
      <c r="AG21" s="652"/>
      <c r="AH21" s="652"/>
      <c r="AI21" s="652"/>
      <c r="AJ21" s="652"/>
      <c r="AK21" s="652"/>
      <c r="AL21" s="653">
        <v>0</v>
      </c>
      <c r="AM21" s="654"/>
      <c r="AN21" s="654"/>
      <c r="AO21" s="655"/>
      <c r="AP21" s="667" t="s">
        <v>278</v>
      </c>
      <c r="AQ21" s="668"/>
      <c r="AR21" s="668"/>
      <c r="AS21" s="668"/>
      <c r="AT21" s="668"/>
      <c r="AU21" s="668"/>
      <c r="AV21" s="668"/>
      <c r="AW21" s="668"/>
      <c r="AX21" s="668"/>
      <c r="AY21" s="668"/>
      <c r="AZ21" s="668"/>
      <c r="BA21" s="668"/>
      <c r="BB21" s="668"/>
      <c r="BC21" s="668"/>
      <c r="BD21" s="668"/>
      <c r="BE21" s="668"/>
      <c r="BF21" s="669"/>
      <c r="BG21" s="648">
        <v>90</v>
      </c>
      <c r="BH21" s="649"/>
      <c r="BI21" s="649"/>
      <c r="BJ21" s="649"/>
      <c r="BK21" s="649"/>
      <c r="BL21" s="649"/>
      <c r="BM21" s="649"/>
      <c r="BN21" s="650"/>
      <c r="BO21" s="651">
        <v>0</v>
      </c>
      <c r="BP21" s="651"/>
      <c r="BQ21" s="651"/>
      <c r="BR21" s="651"/>
      <c r="BS21" s="657" t="s">
        <v>129</v>
      </c>
      <c r="BT21" s="649"/>
      <c r="BU21" s="649"/>
      <c r="BV21" s="649"/>
      <c r="BW21" s="649"/>
      <c r="BX21" s="649"/>
      <c r="BY21" s="649"/>
      <c r="BZ21" s="649"/>
      <c r="CA21" s="649"/>
      <c r="CB21" s="658"/>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45" t="s">
        <v>279</v>
      </c>
      <c r="C22" s="646"/>
      <c r="D22" s="646"/>
      <c r="E22" s="646"/>
      <c r="F22" s="646"/>
      <c r="G22" s="646"/>
      <c r="H22" s="646"/>
      <c r="I22" s="646"/>
      <c r="J22" s="646"/>
      <c r="K22" s="646"/>
      <c r="L22" s="646"/>
      <c r="M22" s="646"/>
      <c r="N22" s="646"/>
      <c r="O22" s="646"/>
      <c r="P22" s="646"/>
      <c r="Q22" s="647"/>
      <c r="R22" s="648">
        <v>8129183</v>
      </c>
      <c r="S22" s="649"/>
      <c r="T22" s="649"/>
      <c r="U22" s="649"/>
      <c r="V22" s="649"/>
      <c r="W22" s="649"/>
      <c r="X22" s="649"/>
      <c r="Y22" s="650"/>
      <c r="Z22" s="651">
        <v>28.3</v>
      </c>
      <c r="AA22" s="651"/>
      <c r="AB22" s="651"/>
      <c r="AC22" s="651"/>
      <c r="AD22" s="652">
        <v>7448572</v>
      </c>
      <c r="AE22" s="652"/>
      <c r="AF22" s="652"/>
      <c r="AG22" s="652"/>
      <c r="AH22" s="652"/>
      <c r="AI22" s="652"/>
      <c r="AJ22" s="652"/>
      <c r="AK22" s="652"/>
      <c r="AL22" s="653">
        <v>65</v>
      </c>
      <c r="AM22" s="654"/>
      <c r="AN22" s="654"/>
      <c r="AO22" s="655"/>
      <c r="AP22" s="667" t="s">
        <v>280</v>
      </c>
      <c r="AQ22" s="668"/>
      <c r="AR22" s="668"/>
      <c r="AS22" s="668"/>
      <c r="AT22" s="668"/>
      <c r="AU22" s="668"/>
      <c r="AV22" s="668"/>
      <c r="AW22" s="668"/>
      <c r="AX22" s="668"/>
      <c r="AY22" s="668"/>
      <c r="AZ22" s="668"/>
      <c r="BA22" s="668"/>
      <c r="BB22" s="668"/>
      <c r="BC22" s="668"/>
      <c r="BD22" s="668"/>
      <c r="BE22" s="668"/>
      <c r="BF22" s="669"/>
      <c r="BG22" s="648" t="s">
        <v>129</v>
      </c>
      <c r="BH22" s="649"/>
      <c r="BI22" s="649"/>
      <c r="BJ22" s="649"/>
      <c r="BK22" s="649"/>
      <c r="BL22" s="649"/>
      <c r="BM22" s="649"/>
      <c r="BN22" s="650"/>
      <c r="BO22" s="651" t="s">
        <v>234</v>
      </c>
      <c r="BP22" s="651"/>
      <c r="BQ22" s="651"/>
      <c r="BR22" s="651"/>
      <c r="BS22" s="657" t="s">
        <v>234</v>
      </c>
      <c r="BT22" s="649"/>
      <c r="BU22" s="649"/>
      <c r="BV22" s="649"/>
      <c r="BW22" s="649"/>
      <c r="BX22" s="649"/>
      <c r="BY22" s="649"/>
      <c r="BZ22" s="649"/>
      <c r="CA22" s="649"/>
      <c r="CB22" s="658"/>
      <c r="CD22" s="630" t="s">
        <v>281</v>
      </c>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2"/>
    </row>
    <row r="23" spans="2:133" ht="11.25" customHeight="1" x14ac:dyDescent="0.15">
      <c r="B23" s="645" t="s">
        <v>282</v>
      </c>
      <c r="C23" s="646"/>
      <c r="D23" s="646"/>
      <c r="E23" s="646"/>
      <c r="F23" s="646"/>
      <c r="G23" s="646"/>
      <c r="H23" s="646"/>
      <c r="I23" s="646"/>
      <c r="J23" s="646"/>
      <c r="K23" s="646"/>
      <c r="L23" s="646"/>
      <c r="M23" s="646"/>
      <c r="N23" s="646"/>
      <c r="O23" s="646"/>
      <c r="P23" s="646"/>
      <c r="Q23" s="647"/>
      <c r="R23" s="648">
        <v>7448572</v>
      </c>
      <c r="S23" s="649"/>
      <c r="T23" s="649"/>
      <c r="U23" s="649"/>
      <c r="V23" s="649"/>
      <c r="W23" s="649"/>
      <c r="X23" s="649"/>
      <c r="Y23" s="650"/>
      <c r="Z23" s="651">
        <v>25.9</v>
      </c>
      <c r="AA23" s="651"/>
      <c r="AB23" s="651"/>
      <c r="AC23" s="651"/>
      <c r="AD23" s="652">
        <v>7448572</v>
      </c>
      <c r="AE23" s="652"/>
      <c r="AF23" s="652"/>
      <c r="AG23" s="652"/>
      <c r="AH23" s="652"/>
      <c r="AI23" s="652"/>
      <c r="AJ23" s="652"/>
      <c r="AK23" s="652"/>
      <c r="AL23" s="653">
        <v>65</v>
      </c>
      <c r="AM23" s="654"/>
      <c r="AN23" s="654"/>
      <c r="AO23" s="655"/>
      <c r="AP23" s="667" t="s">
        <v>283</v>
      </c>
      <c r="AQ23" s="668"/>
      <c r="AR23" s="668"/>
      <c r="AS23" s="668"/>
      <c r="AT23" s="668"/>
      <c r="AU23" s="668"/>
      <c r="AV23" s="668"/>
      <c r="AW23" s="668"/>
      <c r="AX23" s="668"/>
      <c r="AY23" s="668"/>
      <c r="AZ23" s="668"/>
      <c r="BA23" s="668"/>
      <c r="BB23" s="668"/>
      <c r="BC23" s="668"/>
      <c r="BD23" s="668"/>
      <c r="BE23" s="668"/>
      <c r="BF23" s="669"/>
      <c r="BG23" s="648">
        <v>13</v>
      </c>
      <c r="BH23" s="649"/>
      <c r="BI23" s="649"/>
      <c r="BJ23" s="649"/>
      <c r="BK23" s="649"/>
      <c r="BL23" s="649"/>
      <c r="BM23" s="649"/>
      <c r="BN23" s="650"/>
      <c r="BO23" s="651">
        <v>0</v>
      </c>
      <c r="BP23" s="651"/>
      <c r="BQ23" s="651"/>
      <c r="BR23" s="651"/>
      <c r="BS23" s="657" t="s">
        <v>139</v>
      </c>
      <c r="BT23" s="649"/>
      <c r="BU23" s="649"/>
      <c r="BV23" s="649"/>
      <c r="BW23" s="649"/>
      <c r="BX23" s="649"/>
      <c r="BY23" s="649"/>
      <c r="BZ23" s="649"/>
      <c r="CA23" s="649"/>
      <c r="CB23" s="658"/>
      <c r="CD23" s="630" t="s">
        <v>222</v>
      </c>
      <c r="CE23" s="631"/>
      <c r="CF23" s="631"/>
      <c r="CG23" s="631"/>
      <c r="CH23" s="631"/>
      <c r="CI23" s="631"/>
      <c r="CJ23" s="631"/>
      <c r="CK23" s="631"/>
      <c r="CL23" s="631"/>
      <c r="CM23" s="631"/>
      <c r="CN23" s="631"/>
      <c r="CO23" s="631"/>
      <c r="CP23" s="631"/>
      <c r="CQ23" s="632"/>
      <c r="CR23" s="630" t="s">
        <v>284</v>
      </c>
      <c r="CS23" s="631"/>
      <c r="CT23" s="631"/>
      <c r="CU23" s="631"/>
      <c r="CV23" s="631"/>
      <c r="CW23" s="631"/>
      <c r="CX23" s="631"/>
      <c r="CY23" s="632"/>
      <c r="CZ23" s="630" t="s">
        <v>285</v>
      </c>
      <c r="DA23" s="631"/>
      <c r="DB23" s="631"/>
      <c r="DC23" s="632"/>
      <c r="DD23" s="630" t="s">
        <v>286</v>
      </c>
      <c r="DE23" s="631"/>
      <c r="DF23" s="631"/>
      <c r="DG23" s="631"/>
      <c r="DH23" s="631"/>
      <c r="DI23" s="631"/>
      <c r="DJ23" s="631"/>
      <c r="DK23" s="632"/>
      <c r="DL23" s="679" t="s">
        <v>287</v>
      </c>
      <c r="DM23" s="680"/>
      <c r="DN23" s="680"/>
      <c r="DO23" s="680"/>
      <c r="DP23" s="680"/>
      <c r="DQ23" s="680"/>
      <c r="DR23" s="680"/>
      <c r="DS23" s="680"/>
      <c r="DT23" s="680"/>
      <c r="DU23" s="680"/>
      <c r="DV23" s="681"/>
      <c r="DW23" s="630" t="s">
        <v>288</v>
      </c>
      <c r="DX23" s="631"/>
      <c r="DY23" s="631"/>
      <c r="DZ23" s="631"/>
      <c r="EA23" s="631"/>
      <c r="EB23" s="631"/>
      <c r="EC23" s="632"/>
    </row>
    <row r="24" spans="2:133" ht="11.25" customHeight="1" x14ac:dyDescent="0.15">
      <c r="B24" s="645" t="s">
        <v>289</v>
      </c>
      <c r="C24" s="646"/>
      <c r="D24" s="646"/>
      <c r="E24" s="646"/>
      <c r="F24" s="646"/>
      <c r="G24" s="646"/>
      <c r="H24" s="646"/>
      <c r="I24" s="646"/>
      <c r="J24" s="646"/>
      <c r="K24" s="646"/>
      <c r="L24" s="646"/>
      <c r="M24" s="646"/>
      <c r="N24" s="646"/>
      <c r="O24" s="646"/>
      <c r="P24" s="646"/>
      <c r="Q24" s="647"/>
      <c r="R24" s="648">
        <v>680611</v>
      </c>
      <c r="S24" s="649"/>
      <c r="T24" s="649"/>
      <c r="U24" s="649"/>
      <c r="V24" s="649"/>
      <c r="W24" s="649"/>
      <c r="X24" s="649"/>
      <c r="Y24" s="650"/>
      <c r="Z24" s="651">
        <v>2.4</v>
      </c>
      <c r="AA24" s="651"/>
      <c r="AB24" s="651"/>
      <c r="AC24" s="651"/>
      <c r="AD24" s="652" t="s">
        <v>139</v>
      </c>
      <c r="AE24" s="652"/>
      <c r="AF24" s="652"/>
      <c r="AG24" s="652"/>
      <c r="AH24" s="652"/>
      <c r="AI24" s="652"/>
      <c r="AJ24" s="652"/>
      <c r="AK24" s="652"/>
      <c r="AL24" s="653" t="s">
        <v>129</v>
      </c>
      <c r="AM24" s="654"/>
      <c r="AN24" s="654"/>
      <c r="AO24" s="655"/>
      <c r="AP24" s="667" t="s">
        <v>290</v>
      </c>
      <c r="AQ24" s="668"/>
      <c r="AR24" s="668"/>
      <c r="AS24" s="668"/>
      <c r="AT24" s="668"/>
      <c r="AU24" s="668"/>
      <c r="AV24" s="668"/>
      <c r="AW24" s="668"/>
      <c r="AX24" s="668"/>
      <c r="AY24" s="668"/>
      <c r="AZ24" s="668"/>
      <c r="BA24" s="668"/>
      <c r="BB24" s="668"/>
      <c r="BC24" s="668"/>
      <c r="BD24" s="668"/>
      <c r="BE24" s="668"/>
      <c r="BF24" s="669"/>
      <c r="BG24" s="648" t="s">
        <v>234</v>
      </c>
      <c r="BH24" s="649"/>
      <c r="BI24" s="649"/>
      <c r="BJ24" s="649"/>
      <c r="BK24" s="649"/>
      <c r="BL24" s="649"/>
      <c r="BM24" s="649"/>
      <c r="BN24" s="650"/>
      <c r="BO24" s="651" t="s">
        <v>129</v>
      </c>
      <c r="BP24" s="651"/>
      <c r="BQ24" s="651"/>
      <c r="BR24" s="651"/>
      <c r="BS24" s="657" t="s">
        <v>234</v>
      </c>
      <c r="BT24" s="649"/>
      <c r="BU24" s="649"/>
      <c r="BV24" s="649"/>
      <c r="BW24" s="649"/>
      <c r="BX24" s="649"/>
      <c r="BY24" s="649"/>
      <c r="BZ24" s="649"/>
      <c r="CA24" s="649"/>
      <c r="CB24" s="658"/>
      <c r="CD24" s="659" t="s">
        <v>291</v>
      </c>
      <c r="CE24" s="660"/>
      <c r="CF24" s="660"/>
      <c r="CG24" s="660"/>
      <c r="CH24" s="660"/>
      <c r="CI24" s="660"/>
      <c r="CJ24" s="660"/>
      <c r="CK24" s="660"/>
      <c r="CL24" s="660"/>
      <c r="CM24" s="660"/>
      <c r="CN24" s="660"/>
      <c r="CO24" s="660"/>
      <c r="CP24" s="660"/>
      <c r="CQ24" s="661"/>
      <c r="CR24" s="637">
        <v>10492240</v>
      </c>
      <c r="CS24" s="638"/>
      <c r="CT24" s="638"/>
      <c r="CU24" s="638"/>
      <c r="CV24" s="638"/>
      <c r="CW24" s="638"/>
      <c r="CX24" s="638"/>
      <c r="CY24" s="639"/>
      <c r="CZ24" s="642">
        <v>38.200000000000003</v>
      </c>
      <c r="DA24" s="643"/>
      <c r="DB24" s="643"/>
      <c r="DC24" s="662"/>
      <c r="DD24" s="682">
        <v>8063495</v>
      </c>
      <c r="DE24" s="638"/>
      <c r="DF24" s="638"/>
      <c r="DG24" s="638"/>
      <c r="DH24" s="638"/>
      <c r="DI24" s="638"/>
      <c r="DJ24" s="638"/>
      <c r="DK24" s="639"/>
      <c r="DL24" s="682">
        <v>7178816</v>
      </c>
      <c r="DM24" s="638"/>
      <c r="DN24" s="638"/>
      <c r="DO24" s="638"/>
      <c r="DP24" s="638"/>
      <c r="DQ24" s="638"/>
      <c r="DR24" s="638"/>
      <c r="DS24" s="638"/>
      <c r="DT24" s="638"/>
      <c r="DU24" s="638"/>
      <c r="DV24" s="639"/>
      <c r="DW24" s="642">
        <v>60.8</v>
      </c>
      <c r="DX24" s="643"/>
      <c r="DY24" s="643"/>
      <c r="DZ24" s="643"/>
      <c r="EA24" s="643"/>
      <c r="EB24" s="643"/>
      <c r="EC24" s="644"/>
    </row>
    <row r="25" spans="2:133" ht="11.25" customHeight="1" x14ac:dyDescent="0.15">
      <c r="B25" s="645" t="s">
        <v>292</v>
      </c>
      <c r="C25" s="646"/>
      <c r="D25" s="646"/>
      <c r="E25" s="646"/>
      <c r="F25" s="646"/>
      <c r="G25" s="646"/>
      <c r="H25" s="646"/>
      <c r="I25" s="646"/>
      <c r="J25" s="646"/>
      <c r="K25" s="646"/>
      <c r="L25" s="646"/>
      <c r="M25" s="646"/>
      <c r="N25" s="646"/>
      <c r="O25" s="646"/>
      <c r="P25" s="646"/>
      <c r="Q25" s="647"/>
      <c r="R25" s="648" t="s">
        <v>234</v>
      </c>
      <c r="S25" s="649"/>
      <c r="T25" s="649"/>
      <c r="U25" s="649"/>
      <c r="V25" s="649"/>
      <c r="W25" s="649"/>
      <c r="X25" s="649"/>
      <c r="Y25" s="650"/>
      <c r="Z25" s="651" t="s">
        <v>129</v>
      </c>
      <c r="AA25" s="651"/>
      <c r="AB25" s="651"/>
      <c r="AC25" s="651"/>
      <c r="AD25" s="652" t="s">
        <v>234</v>
      </c>
      <c r="AE25" s="652"/>
      <c r="AF25" s="652"/>
      <c r="AG25" s="652"/>
      <c r="AH25" s="652"/>
      <c r="AI25" s="652"/>
      <c r="AJ25" s="652"/>
      <c r="AK25" s="652"/>
      <c r="AL25" s="653" t="s">
        <v>234</v>
      </c>
      <c r="AM25" s="654"/>
      <c r="AN25" s="654"/>
      <c r="AO25" s="655"/>
      <c r="AP25" s="667" t="s">
        <v>293</v>
      </c>
      <c r="AQ25" s="668"/>
      <c r="AR25" s="668"/>
      <c r="AS25" s="668"/>
      <c r="AT25" s="668"/>
      <c r="AU25" s="668"/>
      <c r="AV25" s="668"/>
      <c r="AW25" s="668"/>
      <c r="AX25" s="668"/>
      <c r="AY25" s="668"/>
      <c r="AZ25" s="668"/>
      <c r="BA25" s="668"/>
      <c r="BB25" s="668"/>
      <c r="BC25" s="668"/>
      <c r="BD25" s="668"/>
      <c r="BE25" s="668"/>
      <c r="BF25" s="669"/>
      <c r="BG25" s="648" t="s">
        <v>234</v>
      </c>
      <c r="BH25" s="649"/>
      <c r="BI25" s="649"/>
      <c r="BJ25" s="649"/>
      <c r="BK25" s="649"/>
      <c r="BL25" s="649"/>
      <c r="BM25" s="649"/>
      <c r="BN25" s="650"/>
      <c r="BO25" s="651" t="s">
        <v>234</v>
      </c>
      <c r="BP25" s="651"/>
      <c r="BQ25" s="651"/>
      <c r="BR25" s="651"/>
      <c r="BS25" s="657" t="s">
        <v>234</v>
      </c>
      <c r="BT25" s="649"/>
      <c r="BU25" s="649"/>
      <c r="BV25" s="649"/>
      <c r="BW25" s="649"/>
      <c r="BX25" s="649"/>
      <c r="BY25" s="649"/>
      <c r="BZ25" s="649"/>
      <c r="CA25" s="649"/>
      <c r="CB25" s="658"/>
      <c r="CD25" s="663" t="s">
        <v>294</v>
      </c>
      <c r="CE25" s="664"/>
      <c r="CF25" s="664"/>
      <c r="CG25" s="664"/>
      <c r="CH25" s="664"/>
      <c r="CI25" s="664"/>
      <c r="CJ25" s="664"/>
      <c r="CK25" s="664"/>
      <c r="CL25" s="664"/>
      <c r="CM25" s="664"/>
      <c r="CN25" s="664"/>
      <c r="CO25" s="664"/>
      <c r="CP25" s="664"/>
      <c r="CQ25" s="665"/>
      <c r="CR25" s="648">
        <v>4181537</v>
      </c>
      <c r="CS25" s="685"/>
      <c r="CT25" s="685"/>
      <c r="CU25" s="685"/>
      <c r="CV25" s="685"/>
      <c r="CW25" s="685"/>
      <c r="CX25" s="685"/>
      <c r="CY25" s="686"/>
      <c r="CZ25" s="653">
        <v>15.2</v>
      </c>
      <c r="DA25" s="683"/>
      <c r="DB25" s="683"/>
      <c r="DC25" s="687"/>
      <c r="DD25" s="657">
        <v>3939544</v>
      </c>
      <c r="DE25" s="685"/>
      <c r="DF25" s="685"/>
      <c r="DG25" s="685"/>
      <c r="DH25" s="685"/>
      <c r="DI25" s="685"/>
      <c r="DJ25" s="685"/>
      <c r="DK25" s="686"/>
      <c r="DL25" s="657">
        <v>3925715</v>
      </c>
      <c r="DM25" s="685"/>
      <c r="DN25" s="685"/>
      <c r="DO25" s="685"/>
      <c r="DP25" s="685"/>
      <c r="DQ25" s="685"/>
      <c r="DR25" s="685"/>
      <c r="DS25" s="685"/>
      <c r="DT25" s="685"/>
      <c r="DU25" s="685"/>
      <c r="DV25" s="686"/>
      <c r="DW25" s="653">
        <v>33.200000000000003</v>
      </c>
      <c r="DX25" s="683"/>
      <c r="DY25" s="683"/>
      <c r="DZ25" s="683"/>
      <c r="EA25" s="683"/>
      <c r="EB25" s="683"/>
      <c r="EC25" s="684"/>
    </row>
    <row r="26" spans="2:133" ht="11.25" customHeight="1" x14ac:dyDescent="0.15">
      <c r="B26" s="645" t="s">
        <v>295</v>
      </c>
      <c r="C26" s="646"/>
      <c r="D26" s="646"/>
      <c r="E26" s="646"/>
      <c r="F26" s="646"/>
      <c r="G26" s="646"/>
      <c r="H26" s="646"/>
      <c r="I26" s="646"/>
      <c r="J26" s="646"/>
      <c r="K26" s="646"/>
      <c r="L26" s="646"/>
      <c r="M26" s="646"/>
      <c r="N26" s="646"/>
      <c r="O26" s="646"/>
      <c r="P26" s="646"/>
      <c r="Q26" s="647"/>
      <c r="R26" s="648">
        <v>12121367</v>
      </c>
      <c r="S26" s="649"/>
      <c r="T26" s="649"/>
      <c r="U26" s="649"/>
      <c r="V26" s="649"/>
      <c r="W26" s="649"/>
      <c r="X26" s="649"/>
      <c r="Y26" s="650"/>
      <c r="Z26" s="651">
        <v>42.2</v>
      </c>
      <c r="AA26" s="651"/>
      <c r="AB26" s="651"/>
      <c r="AC26" s="651"/>
      <c r="AD26" s="652">
        <v>11440743</v>
      </c>
      <c r="AE26" s="652"/>
      <c r="AF26" s="652"/>
      <c r="AG26" s="652"/>
      <c r="AH26" s="652"/>
      <c r="AI26" s="652"/>
      <c r="AJ26" s="652"/>
      <c r="AK26" s="652"/>
      <c r="AL26" s="653">
        <v>99.8</v>
      </c>
      <c r="AM26" s="654"/>
      <c r="AN26" s="654"/>
      <c r="AO26" s="655"/>
      <c r="AP26" s="667" t="s">
        <v>296</v>
      </c>
      <c r="AQ26" s="694"/>
      <c r="AR26" s="694"/>
      <c r="AS26" s="694"/>
      <c r="AT26" s="694"/>
      <c r="AU26" s="694"/>
      <c r="AV26" s="694"/>
      <c r="AW26" s="694"/>
      <c r="AX26" s="694"/>
      <c r="AY26" s="694"/>
      <c r="AZ26" s="694"/>
      <c r="BA26" s="694"/>
      <c r="BB26" s="694"/>
      <c r="BC26" s="694"/>
      <c r="BD26" s="694"/>
      <c r="BE26" s="694"/>
      <c r="BF26" s="669"/>
      <c r="BG26" s="648" t="s">
        <v>234</v>
      </c>
      <c r="BH26" s="649"/>
      <c r="BI26" s="649"/>
      <c r="BJ26" s="649"/>
      <c r="BK26" s="649"/>
      <c r="BL26" s="649"/>
      <c r="BM26" s="649"/>
      <c r="BN26" s="650"/>
      <c r="BO26" s="651" t="s">
        <v>129</v>
      </c>
      <c r="BP26" s="651"/>
      <c r="BQ26" s="651"/>
      <c r="BR26" s="651"/>
      <c r="BS26" s="657" t="s">
        <v>234</v>
      </c>
      <c r="BT26" s="649"/>
      <c r="BU26" s="649"/>
      <c r="BV26" s="649"/>
      <c r="BW26" s="649"/>
      <c r="BX26" s="649"/>
      <c r="BY26" s="649"/>
      <c r="BZ26" s="649"/>
      <c r="CA26" s="649"/>
      <c r="CB26" s="658"/>
      <c r="CD26" s="663" t="s">
        <v>297</v>
      </c>
      <c r="CE26" s="664"/>
      <c r="CF26" s="664"/>
      <c r="CG26" s="664"/>
      <c r="CH26" s="664"/>
      <c r="CI26" s="664"/>
      <c r="CJ26" s="664"/>
      <c r="CK26" s="664"/>
      <c r="CL26" s="664"/>
      <c r="CM26" s="664"/>
      <c r="CN26" s="664"/>
      <c r="CO26" s="664"/>
      <c r="CP26" s="664"/>
      <c r="CQ26" s="665"/>
      <c r="CR26" s="648">
        <v>2481879</v>
      </c>
      <c r="CS26" s="649"/>
      <c r="CT26" s="649"/>
      <c r="CU26" s="649"/>
      <c r="CV26" s="649"/>
      <c r="CW26" s="649"/>
      <c r="CX26" s="649"/>
      <c r="CY26" s="650"/>
      <c r="CZ26" s="653">
        <v>9</v>
      </c>
      <c r="DA26" s="683"/>
      <c r="DB26" s="683"/>
      <c r="DC26" s="687"/>
      <c r="DD26" s="657">
        <v>2329071</v>
      </c>
      <c r="DE26" s="649"/>
      <c r="DF26" s="649"/>
      <c r="DG26" s="649"/>
      <c r="DH26" s="649"/>
      <c r="DI26" s="649"/>
      <c r="DJ26" s="649"/>
      <c r="DK26" s="650"/>
      <c r="DL26" s="657" t="s">
        <v>129</v>
      </c>
      <c r="DM26" s="649"/>
      <c r="DN26" s="649"/>
      <c r="DO26" s="649"/>
      <c r="DP26" s="649"/>
      <c r="DQ26" s="649"/>
      <c r="DR26" s="649"/>
      <c r="DS26" s="649"/>
      <c r="DT26" s="649"/>
      <c r="DU26" s="649"/>
      <c r="DV26" s="650"/>
      <c r="DW26" s="653" t="s">
        <v>139</v>
      </c>
      <c r="DX26" s="683"/>
      <c r="DY26" s="683"/>
      <c r="DZ26" s="683"/>
      <c r="EA26" s="683"/>
      <c r="EB26" s="683"/>
      <c r="EC26" s="684"/>
    </row>
    <row r="27" spans="2:133" ht="11.25" customHeight="1" x14ac:dyDescent="0.15">
      <c r="B27" s="645" t="s">
        <v>298</v>
      </c>
      <c r="C27" s="646"/>
      <c r="D27" s="646"/>
      <c r="E27" s="646"/>
      <c r="F27" s="646"/>
      <c r="G27" s="646"/>
      <c r="H27" s="646"/>
      <c r="I27" s="646"/>
      <c r="J27" s="646"/>
      <c r="K27" s="646"/>
      <c r="L27" s="646"/>
      <c r="M27" s="646"/>
      <c r="N27" s="646"/>
      <c r="O27" s="646"/>
      <c r="P27" s="646"/>
      <c r="Q27" s="647"/>
      <c r="R27" s="648">
        <v>4150</v>
      </c>
      <c r="S27" s="649"/>
      <c r="T27" s="649"/>
      <c r="U27" s="649"/>
      <c r="V27" s="649"/>
      <c r="W27" s="649"/>
      <c r="X27" s="649"/>
      <c r="Y27" s="650"/>
      <c r="Z27" s="651">
        <v>0</v>
      </c>
      <c r="AA27" s="651"/>
      <c r="AB27" s="651"/>
      <c r="AC27" s="651"/>
      <c r="AD27" s="652">
        <v>4150</v>
      </c>
      <c r="AE27" s="652"/>
      <c r="AF27" s="652"/>
      <c r="AG27" s="652"/>
      <c r="AH27" s="652"/>
      <c r="AI27" s="652"/>
      <c r="AJ27" s="652"/>
      <c r="AK27" s="652"/>
      <c r="AL27" s="653">
        <v>0</v>
      </c>
      <c r="AM27" s="654"/>
      <c r="AN27" s="654"/>
      <c r="AO27" s="655"/>
      <c r="AP27" s="645" t="s">
        <v>299</v>
      </c>
      <c r="AQ27" s="646"/>
      <c r="AR27" s="646"/>
      <c r="AS27" s="646"/>
      <c r="AT27" s="646"/>
      <c r="AU27" s="646"/>
      <c r="AV27" s="646"/>
      <c r="AW27" s="646"/>
      <c r="AX27" s="646"/>
      <c r="AY27" s="646"/>
      <c r="AZ27" s="646"/>
      <c r="BA27" s="646"/>
      <c r="BB27" s="646"/>
      <c r="BC27" s="646"/>
      <c r="BD27" s="646"/>
      <c r="BE27" s="646"/>
      <c r="BF27" s="647"/>
      <c r="BG27" s="648">
        <v>3014323</v>
      </c>
      <c r="BH27" s="649"/>
      <c r="BI27" s="649"/>
      <c r="BJ27" s="649"/>
      <c r="BK27" s="649"/>
      <c r="BL27" s="649"/>
      <c r="BM27" s="649"/>
      <c r="BN27" s="650"/>
      <c r="BO27" s="651">
        <v>100</v>
      </c>
      <c r="BP27" s="651"/>
      <c r="BQ27" s="651"/>
      <c r="BR27" s="651"/>
      <c r="BS27" s="657">
        <v>9945</v>
      </c>
      <c r="BT27" s="649"/>
      <c r="BU27" s="649"/>
      <c r="BV27" s="649"/>
      <c r="BW27" s="649"/>
      <c r="BX27" s="649"/>
      <c r="BY27" s="649"/>
      <c r="BZ27" s="649"/>
      <c r="CA27" s="649"/>
      <c r="CB27" s="658"/>
      <c r="CD27" s="663" t="s">
        <v>300</v>
      </c>
      <c r="CE27" s="664"/>
      <c r="CF27" s="664"/>
      <c r="CG27" s="664"/>
      <c r="CH27" s="664"/>
      <c r="CI27" s="664"/>
      <c r="CJ27" s="664"/>
      <c r="CK27" s="664"/>
      <c r="CL27" s="664"/>
      <c r="CM27" s="664"/>
      <c r="CN27" s="664"/>
      <c r="CO27" s="664"/>
      <c r="CP27" s="664"/>
      <c r="CQ27" s="665"/>
      <c r="CR27" s="648">
        <v>3090223</v>
      </c>
      <c r="CS27" s="685"/>
      <c r="CT27" s="685"/>
      <c r="CU27" s="685"/>
      <c r="CV27" s="685"/>
      <c r="CW27" s="685"/>
      <c r="CX27" s="685"/>
      <c r="CY27" s="686"/>
      <c r="CZ27" s="653">
        <v>11.3</v>
      </c>
      <c r="DA27" s="683"/>
      <c r="DB27" s="683"/>
      <c r="DC27" s="687"/>
      <c r="DD27" s="657">
        <v>941586</v>
      </c>
      <c r="DE27" s="685"/>
      <c r="DF27" s="685"/>
      <c r="DG27" s="685"/>
      <c r="DH27" s="685"/>
      <c r="DI27" s="685"/>
      <c r="DJ27" s="685"/>
      <c r="DK27" s="686"/>
      <c r="DL27" s="657">
        <v>931806</v>
      </c>
      <c r="DM27" s="685"/>
      <c r="DN27" s="685"/>
      <c r="DO27" s="685"/>
      <c r="DP27" s="685"/>
      <c r="DQ27" s="685"/>
      <c r="DR27" s="685"/>
      <c r="DS27" s="685"/>
      <c r="DT27" s="685"/>
      <c r="DU27" s="685"/>
      <c r="DV27" s="686"/>
      <c r="DW27" s="653">
        <v>7.9</v>
      </c>
      <c r="DX27" s="683"/>
      <c r="DY27" s="683"/>
      <c r="DZ27" s="683"/>
      <c r="EA27" s="683"/>
      <c r="EB27" s="683"/>
      <c r="EC27" s="684"/>
    </row>
    <row r="28" spans="2:133" ht="11.25" customHeight="1" x14ac:dyDescent="0.15">
      <c r="B28" s="645" t="s">
        <v>301</v>
      </c>
      <c r="C28" s="646"/>
      <c r="D28" s="646"/>
      <c r="E28" s="646"/>
      <c r="F28" s="646"/>
      <c r="G28" s="646"/>
      <c r="H28" s="646"/>
      <c r="I28" s="646"/>
      <c r="J28" s="646"/>
      <c r="K28" s="646"/>
      <c r="L28" s="646"/>
      <c r="M28" s="646"/>
      <c r="N28" s="646"/>
      <c r="O28" s="646"/>
      <c r="P28" s="646"/>
      <c r="Q28" s="647"/>
      <c r="R28" s="648">
        <v>157065</v>
      </c>
      <c r="S28" s="649"/>
      <c r="T28" s="649"/>
      <c r="U28" s="649"/>
      <c r="V28" s="649"/>
      <c r="W28" s="649"/>
      <c r="X28" s="649"/>
      <c r="Y28" s="650"/>
      <c r="Z28" s="651">
        <v>0.5</v>
      </c>
      <c r="AA28" s="651"/>
      <c r="AB28" s="651"/>
      <c r="AC28" s="651"/>
      <c r="AD28" s="652" t="s">
        <v>129</v>
      </c>
      <c r="AE28" s="652"/>
      <c r="AF28" s="652"/>
      <c r="AG28" s="652"/>
      <c r="AH28" s="652"/>
      <c r="AI28" s="652"/>
      <c r="AJ28" s="652"/>
      <c r="AK28" s="652"/>
      <c r="AL28" s="653" t="s">
        <v>129</v>
      </c>
      <c r="AM28" s="654"/>
      <c r="AN28" s="654"/>
      <c r="AO28" s="655"/>
      <c r="AP28" s="645"/>
      <c r="AQ28" s="646"/>
      <c r="AR28" s="646"/>
      <c r="AS28" s="646"/>
      <c r="AT28" s="646"/>
      <c r="AU28" s="646"/>
      <c r="AV28" s="646"/>
      <c r="AW28" s="646"/>
      <c r="AX28" s="646"/>
      <c r="AY28" s="646"/>
      <c r="AZ28" s="646"/>
      <c r="BA28" s="646"/>
      <c r="BB28" s="646"/>
      <c r="BC28" s="646"/>
      <c r="BD28" s="646"/>
      <c r="BE28" s="646"/>
      <c r="BF28" s="647"/>
      <c r="BG28" s="648"/>
      <c r="BH28" s="649"/>
      <c r="BI28" s="649"/>
      <c r="BJ28" s="649"/>
      <c r="BK28" s="649"/>
      <c r="BL28" s="649"/>
      <c r="BM28" s="649"/>
      <c r="BN28" s="650"/>
      <c r="BO28" s="651"/>
      <c r="BP28" s="651"/>
      <c r="BQ28" s="651"/>
      <c r="BR28" s="651"/>
      <c r="BS28" s="657"/>
      <c r="BT28" s="649"/>
      <c r="BU28" s="649"/>
      <c r="BV28" s="649"/>
      <c r="BW28" s="649"/>
      <c r="BX28" s="649"/>
      <c r="BY28" s="649"/>
      <c r="BZ28" s="649"/>
      <c r="CA28" s="649"/>
      <c r="CB28" s="658"/>
      <c r="CD28" s="663" t="s">
        <v>302</v>
      </c>
      <c r="CE28" s="664"/>
      <c r="CF28" s="664"/>
      <c r="CG28" s="664"/>
      <c r="CH28" s="664"/>
      <c r="CI28" s="664"/>
      <c r="CJ28" s="664"/>
      <c r="CK28" s="664"/>
      <c r="CL28" s="664"/>
      <c r="CM28" s="664"/>
      <c r="CN28" s="664"/>
      <c r="CO28" s="664"/>
      <c r="CP28" s="664"/>
      <c r="CQ28" s="665"/>
      <c r="CR28" s="648">
        <v>3220480</v>
      </c>
      <c r="CS28" s="649"/>
      <c r="CT28" s="649"/>
      <c r="CU28" s="649"/>
      <c r="CV28" s="649"/>
      <c r="CW28" s="649"/>
      <c r="CX28" s="649"/>
      <c r="CY28" s="650"/>
      <c r="CZ28" s="653">
        <v>11.7</v>
      </c>
      <c r="DA28" s="683"/>
      <c r="DB28" s="683"/>
      <c r="DC28" s="687"/>
      <c r="DD28" s="657">
        <v>3182365</v>
      </c>
      <c r="DE28" s="649"/>
      <c r="DF28" s="649"/>
      <c r="DG28" s="649"/>
      <c r="DH28" s="649"/>
      <c r="DI28" s="649"/>
      <c r="DJ28" s="649"/>
      <c r="DK28" s="650"/>
      <c r="DL28" s="657">
        <v>2321295</v>
      </c>
      <c r="DM28" s="649"/>
      <c r="DN28" s="649"/>
      <c r="DO28" s="649"/>
      <c r="DP28" s="649"/>
      <c r="DQ28" s="649"/>
      <c r="DR28" s="649"/>
      <c r="DS28" s="649"/>
      <c r="DT28" s="649"/>
      <c r="DU28" s="649"/>
      <c r="DV28" s="650"/>
      <c r="DW28" s="653">
        <v>19.600000000000001</v>
      </c>
      <c r="DX28" s="683"/>
      <c r="DY28" s="683"/>
      <c r="DZ28" s="683"/>
      <c r="EA28" s="683"/>
      <c r="EB28" s="683"/>
      <c r="EC28" s="684"/>
    </row>
    <row r="29" spans="2:133" ht="11.25" customHeight="1" x14ac:dyDescent="0.15">
      <c r="B29" s="645" t="s">
        <v>303</v>
      </c>
      <c r="C29" s="646"/>
      <c r="D29" s="646"/>
      <c r="E29" s="646"/>
      <c r="F29" s="646"/>
      <c r="G29" s="646"/>
      <c r="H29" s="646"/>
      <c r="I29" s="646"/>
      <c r="J29" s="646"/>
      <c r="K29" s="646"/>
      <c r="L29" s="646"/>
      <c r="M29" s="646"/>
      <c r="N29" s="646"/>
      <c r="O29" s="646"/>
      <c r="P29" s="646"/>
      <c r="Q29" s="647"/>
      <c r="R29" s="648">
        <v>250135</v>
      </c>
      <c r="S29" s="649"/>
      <c r="T29" s="649"/>
      <c r="U29" s="649"/>
      <c r="V29" s="649"/>
      <c r="W29" s="649"/>
      <c r="X29" s="649"/>
      <c r="Y29" s="650"/>
      <c r="Z29" s="651">
        <v>0.9</v>
      </c>
      <c r="AA29" s="651"/>
      <c r="AB29" s="651"/>
      <c r="AC29" s="651"/>
      <c r="AD29" s="652">
        <v>2533</v>
      </c>
      <c r="AE29" s="652"/>
      <c r="AF29" s="652"/>
      <c r="AG29" s="652"/>
      <c r="AH29" s="652"/>
      <c r="AI29" s="652"/>
      <c r="AJ29" s="652"/>
      <c r="AK29" s="652"/>
      <c r="AL29" s="653">
        <v>0</v>
      </c>
      <c r="AM29" s="654"/>
      <c r="AN29" s="654"/>
      <c r="AO29" s="655"/>
      <c r="AP29" s="697"/>
      <c r="AQ29" s="698"/>
      <c r="AR29" s="698"/>
      <c r="AS29" s="698"/>
      <c r="AT29" s="698"/>
      <c r="AU29" s="698"/>
      <c r="AV29" s="698"/>
      <c r="AW29" s="698"/>
      <c r="AX29" s="698"/>
      <c r="AY29" s="698"/>
      <c r="AZ29" s="698"/>
      <c r="BA29" s="698"/>
      <c r="BB29" s="698"/>
      <c r="BC29" s="698"/>
      <c r="BD29" s="698"/>
      <c r="BE29" s="698"/>
      <c r="BF29" s="699"/>
      <c r="BG29" s="648"/>
      <c r="BH29" s="649"/>
      <c r="BI29" s="649"/>
      <c r="BJ29" s="649"/>
      <c r="BK29" s="649"/>
      <c r="BL29" s="649"/>
      <c r="BM29" s="649"/>
      <c r="BN29" s="650"/>
      <c r="BO29" s="651"/>
      <c r="BP29" s="651"/>
      <c r="BQ29" s="651"/>
      <c r="BR29" s="651"/>
      <c r="BS29" s="652"/>
      <c r="BT29" s="652"/>
      <c r="BU29" s="652"/>
      <c r="BV29" s="652"/>
      <c r="BW29" s="652"/>
      <c r="BX29" s="652"/>
      <c r="BY29" s="652"/>
      <c r="BZ29" s="652"/>
      <c r="CA29" s="652"/>
      <c r="CB29" s="656"/>
      <c r="CD29" s="688" t="s">
        <v>304</v>
      </c>
      <c r="CE29" s="689"/>
      <c r="CF29" s="663" t="s">
        <v>305</v>
      </c>
      <c r="CG29" s="664"/>
      <c r="CH29" s="664"/>
      <c r="CI29" s="664"/>
      <c r="CJ29" s="664"/>
      <c r="CK29" s="664"/>
      <c r="CL29" s="664"/>
      <c r="CM29" s="664"/>
      <c r="CN29" s="664"/>
      <c r="CO29" s="664"/>
      <c r="CP29" s="664"/>
      <c r="CQ29" s="665"/>
      <c r="CR29" s="648">
        <v>3220480</v>
      </c>
      <c r="CS29" s="685"/>
      <c r="CT29" s="685"/>
      <c r="CU29" s="685"/>
      <c r="CV29" s="685"/>
      <c r="CW29" s="685"/>
      <c r="CX29" s="685"/>
      <c r="CY29" s="686"/>
      <c r="CZ29" s="653">
        <v>11.7</v>
      </c>
      <c r="DA29" s="683"/>
      <c r="DB29" s="683"/>
      <c r="DC29" s="687"/>
      <c r="DD29" s="657">
        <v>3182365</v>
      </c>
      <c r="DE29" s="685"/>
      <c r="DF29" s="685"/>
      <c r="DG29" s="685"/>
      <c r="DH29" s="685"/>
      <c r="DI29" s="685"/>
      <c r="DJ29" s="685"/>
      <c r="DK29" s="686"/>
      <c r="DL29" s="657">
        <v>2321295</v>
      </c>
      <c r="DM29" s="685"/>
      <c r="DN29" s="685"/>
      <c r="DO29" s="685"/>
      <c r="DP29" s="685"/>
      <c r="DQ29" s="685"/>
      <c r="DR29" s="685"/>
      <c r="DS29" s="685"/>
      <c r="DT29" s="685"/>
      <c r="DU29" s="685"/>
      <c r="DV29" s="686"/>
      <c r="DW29" s="653">
        <v>19.600000000000001</v>
      </c>
      <c r="DX29" s="683"/>
      <c r="DY29" s="683"/>
      <c r="DZ29" s="683"/>
      <c r="EA29" s="683"/>
      <c r="EB29" s="683"/>
      <c r="EC29" s="684"/>
    </row>
    <row r="30" spans="2:133" ht="11.25" customHeight="1" x14ac:dyDescent="0.15">
      <c r="B30" s="645" t="s">
        <v>306</v>
      </c>
      <c r="C30" s="646"/>
      <c r="D30" s="646"/>
      <c r="E30" s="646"/>
      <c r="F30" s="646"/>
      <c r="G30" s="646"/>
      <c r="H30" s="646"/>
      <c r="I30" s="646"/>
      <c r="J30" s="646"/>
      <c r="K30" s="646"/>
      <c r="L30" s="646"/>
      <c r="M30" s="646"/>
      <c r="N30" s="646"/>
      <c r="O30" s="646"/>
      <c r="P30" s="646"/>
      <c r="Q30" s="647"/>
      <c r="R30" s="648">
        <v>65350</v>
      </c>
      <c r="S30" s="649"/>
      <c r="T30" s="649"/>
      <c r="U30" s="649"/>
      <c r="V30" s="649"/>
      <c r="W30" s="649"/>
      <c r="X30" s="649"/>
      <c r="Y30" s="650"/>
      <c r="Z30" s="651">
        <v>0.2</v>
      </c>
      <c r="AA30" s="651"/>
      <c r="AB30" s="651"/>
      <c r="AC30" s="651"/>
      <c r="AD30" s="652" t="s">
        <v>234</v>
      </c>
      <c r="AE30" s="652"/>
      <c r="AF30" s="652"/>
      <c r="AG30" s="652"/>
      <c r="AH30" s="652"/>
      <c r="AI30" s="652"/>
      <c r="AJ30" s="652"/>
      <c r="AK30" s="652"/>
      <c r="AL30" s="653" t="s">
        <v>234</v>
      </c>
      <c r="AM30" s="654"/>
      <c r="AN30" s="654"/>
      <c r="AO30" s="655"/>
      <c r="AP30" s="627" t="s">
        <v>222</v>
      </c>
      <c r="AQ30" s="628"/>
      <c r="AR30" s="628"/>
      <c r="AS30" s="628"/>
      <c r="AT30" s="628"/>
      <c r="AU30" s="628"/>
      <c r="AV30" s="628"/>
      <c r="AW30" s="628"/>
      <c r="AX30" s="628"/>
      <c r="AY30" s="628"/>
      <c r="AZ30" s="628"/>
      <c r="BA30" s="628"/>
      <c r="BB30" s="628"/>
      <c r="BC30" s="628"/>
      <c r="BD30" s="628"/>
      <c r="BE30" s="628"/>
      <c r="BF30" s="629"/>
      <c r="BG30" s="627" t="s">
        <v>307</v>
      </c>
      <c r="BH30" s="695"/>
      <c r="BI30" s="695"/>
      <c r="BJ30" s="695"/>
      <c r="BK30" s="695"/>
      <c r="BL30" s="695"/>
      <c r="BM30" s="695"/>
      <c r="BN30" s="695"/>
      <c r="BO30" s="695"/>
      <c r="BP30" s="695"/>
      <c r="BQ30" s="696"/>
      <c r="BR30" s="627" t="s">
        <v>308</v>
      </c>
      <c r="BS30" s="695"/>
      <c r="BT30" s="695"/>
      <c r="BU30" s="695"/>
      <c r="BV30" s="695"/>
      <c r="BW30" s="695"/>
      <c r="BX30" s="695"/>
      <c r="BY30" s="695"/>
      <c r="BZ30" s="695"/>
      <c r="CA30" s="695"/>
      <c r="CB30" s="696"/>
      <c r="CD30" s="690"/>
      <c r="CE30" s="691"/>
      <c r="CF30" s="663" t="s">
        <v>309</v>
      </c>
      <c r="CG30" s="664"/>
      <c r="CH30" s="664"/>
      <c r="CI30" s="664"/>
      <c r="CJ30" s="664"/>
      <c r="CK30" s="664"/>
      <c r="CL30" s="664"/>
      <c r="CM30" s="664"/>
      <c r="CN30" s="664"/>
      <c r="CO30" s="664"/>
      <c r="CP30" s="664"/>
      <c r="CQ30" s="665"/>
      <c r="CR30" s="648">
        <v>3147803</v>
      </c>
      <c r="CS30" s="649"/>
      <c r="CT30" s="649"/>
      <c r="CU30" s="649"/>
      <c r="CV30" s="649"/>
      <c r="CW30" s="649"/>
      <c r="CX30" s="649"/>
      <c r="CY30" s="650"/>
      <c r="CZ30" s="653">
        <v>11.5</v>
      </c>
      <c r="DA30" s="683"/>
      <c r="DB30" s="683"/>
      <c r="DC30" s="687"/>
      <c r="DD30" s="657">
        <v>3109688</v>
      </c>
      <c r="DE30" s="649"/>
      <c r="DF30" s="649"/>
      <c r="DG30" s="649"/>
      <c r="DH30" s="649"/>
      <c r="DI30" s="649"/>
      <c r="DJ30" s="649"/>
      <c r="DK30" s="650"/>
      <c r="DL30" s="657">
        <v>2248618</v>
      </c>
      <c r="DM30" s="649"/>
      <c r="DN30" s="649"/>
      <c r="DO30" s="649"/>
      <c r="DP30" s="649"/>
      <c r="DQ30" s="649"/>
      <c r="DR30" s="649"/>
      <c r="DS30" s="649"/>
      <c r="DT30" s="649"/>
      <c r="DU30" s="649"/>
      <c r="DV30" s="650"/>
      <c r="DW30" s="653">
        <v>19</v>
      </c>
      <c r="DX30" s="683"/>
      <c r="DY30" s="683"/>
      <c r="DZ30" s="683"/>
      <c r="EA30" s="683"/>
      <c r="EB30" s="683"/>
      <c r="EC30" s="684"/>
    </row>
    <row r="31" spans="2:133" ht="11.25" customHeight="1" x14ac:dyDescent="0.15">
      <c r="B31" s="645" t="s">
        <v>310</v>
      </c>
      <c r="C31" s="646"/>
      <c r="D31" s="646"/>
      <c r="E31" s="646"/>
      <c r="F31" s="646"/>
      <c r="G31" s="646"/>
      <c r="H31" s="646"/>
      <c r="I31" s="646"/>
      <c r="J31" s="646"/>
      <c r="K31" s="646"/>
      <c r="L31" s="646"/>
      <c r="M31" s="646"/>
      <c r="N31" s="646"/>
      <c r="O31" s="646"/>
      <c r="P31" s="646"/>
      <c r="Q31" s="647"/>
      <c r="R31" s="648">
        <v>6390950</v>
      </c>
      <c r="S31" s="649"/>
      <c r="T31" s="649"/>
      <c r="U31" s="649"/>
      <c r="V31" s="649"/>
      <c r="W31" s="649"/>
      <c r="X31" s="649"/>
      <c r="Y31" s="650"/>
      <c r="Z31" s="651">
        <v>22.2</v>
      </c>
      <c r="AA31" s="651"/>
      <c r="AB31" s="651"/>
      <c r="AC31" s="651"/>
      <c r="AD31" s="652" t="s">
        <v>234</v>
      </c>
      <c r="AE31" s="652"/>
      <c r="AF31" s="652"/>
      <c r="AG31" s="652"/>
      <c r="AH31" s="652"/>
      <c r="AI31" s="652"/>
      <c r="AJ31" s="652"/>
      <c r="AK31" s="652"/>
      <c r="AL31" s="653" t="s">
        <v>129</v>
      </c>
      <c r="AM31" s="654"/>
      <c r="AN31" s="654"/>
      <c r="AO31" s="655"/>
      <c r="AP31" s="702" t="s">
        <v>311</v>
      </c>
      <c r="AQ31" s="703"/>
      <c r="AR31" s="703"/>
      <c r="AS31" s="703"/>
      <c r="AT31" s="708" t="s">
        <v>312</v>
      </c>
      <c r="AU31" s="231"/>
      <c r="AV31" s="231"/>
      <c r="AW31" s="231"/>
      <c r="AX31" s="634" t="s">
        <v>189</v>
      </c>
      <c r="AY31" s="635"/>
      <c r="AZ31" s="635"/>
      <c r="BA31" s="635"/>
      <c r="BB31" s="635"/>
      <c r="BC31" s="635"/>
      <c r="BD31" s="635"/>
      <c r="BE31" s="635"/>
      <c r="BF31" s="636"/>
      <c r="BG31" s="716">
        <v>98.5</v>
      </c>
      <c r="BH31" s="700"/>
      <c r="BI31" s="700"/>
      <c r="BJ31" s="700"/>
      <c r="BK31" s="700"/>
      <c r="BL31" s="700"/>
      <c r="BM31" s="643">
        <v>96.9</v>
      </c>
      <c r="BN31" s="700"/>
      <c r="BO31" s="700"/>
      <c r="BP31" s="700"/>
      <c r="BQ31" s="701"/>
      <c r="BR31" s="716">
        <v>99.5</v>
      </c>
      <c r="BS31" s="700"/>
      <c r="BT31" s="700"/>
      <c r="BU31" s="700"/>
      <c r="BV31" s="700"/>
      <c r="BW31" s="700"/>
      <c r="BX31" s="643">
        <v>97.6</v>
      </c>
      <c r="BY31" s="700"/>
      <c r="BZ31" s="700"/>
      <c r="CA31" s="700"/>
      <c r="CB31" s="701"/>
      <c r="CD31" s="690"/>
      <c r="CE31" s="691"/>
      <c r="CF31" s="663" t="s">
        <v>313</v>
      </c>
      <c r="CG31" s="664"/>
      <c r="CH31" s="664"/>
      <c r="CI31" s="664"/>
      <c r="CJ31" s="664"/>
      <c r="CK31" s="664"/>
      <c r="CL31" s="664"/>
      <c r="CM31" s="664"/>
      <c r="CN31" s="664"/>
      <c r="CO31" s="664"/>
      <c r="CP31" s="664"/>
      <c r="CQ31" s="665"/>
      <c r="CR31" s="648">
        <v>72677</v>
      </c>
      <c r="CS31" s="685"/>
      <c r="CT31" s="685"/>
      <c r="CU31" s="685"/>
      <c r="CV31" s="685"/>
      <c r="CW31" s="685"/>
      <c r="CX31" s="685"/>
      <c r="CY31" s="686"/>
      <c r="CZ31" s="653">
        <v>0.3</v>
      </c>
      <c r="DA31" s="683"/>
      <c r="DB31" s="683"/>
      <c r="DC31" s="687"/>
      <c r="DD31" s="657">
        <v>72677</v>
      </c>
      <c r="DE31" s="685"/>
      <c r="DF31" s="685"/>
      <c r="DG31" s="685"/>
      <c r="DH31" s="685"/>
      <c r="DI31" s="685"/>
      <c r="DJ31" s="685"/>
      <c r="DK31" s="686"/>
      <c r="DL31" s="657">
        <v>72677</v>
      </c>
      <c r="DM31" s="685"/>
      <c r="DN31" s="685"/>
      <c r="DO31" s="685"/>
      <c r="DP31" s="685"/>
      <c r="DQ31" s="685"/>
      <c r="DR31" s="685"/>
      <c r="DS31" s="685"/>
      <c r="DT31" s="685"/>
      <c r="DU31" s="685"/>
      <c r="DV31" s="686"/>
      <c r="DW31" s="653">
        <v>0.6</v>
      </c>
      <c r="DX31" s="683"/>
      <c r="DY31" s="683"/>
      <c r="DZ31" s="683"/>
      <c r="EA31" s="683"/>
      <c r="EB31" s="683"/>
      <c r="EC31" s="684"/>
    </row>
    <row r="32" spans="2:133" ht="11.25" customHeight="1" x14ac:dyDescent="0.15">
      <c r="B32" s="711" t="s">
        <v>314</v>
      </c>
      <c r="C32" s="712"/>
      <c r="D32" s="712"/>
      <c r="E32" s="712"/>
      <c r="F32" s="712"/>
      <c r="G32" s="712"/>
      <c r="H32" s="712"/>
      <c r="I32" s="712"/>
      <c r="J32" s="712"/>
      <c r="K32" s="712"/>
      <c r="L32" s="712"/>
      <c r="M32" s="712"/>
      <c r="N32" s="712"/>
      <c r="O32" s="712"/>
      <c r="P32" s="712"/>
      <c r="Q32" s="713"/>
      <c r="R32" s="648" t="s">
        <v>139</v>
      </c>
      <c r="S32" s="649"/>
      <c r="T32" s="649"/>
      <c r="U32" s="649"/>
      <c r="V32" s="649"/>
      <c r="W32" s="649"/>
      <c r="X32" s="649"/>
      <c r="Y32" s="650"/>
      <c r="Z32" s="651" t="s">
        <v>234</v>
      </c>
      <c r="AA32" s="651"/>
      <c r="AB32" s="651"/>
      <c r="AC32" s="651"/>
      <c r="AD32" s="652" t="s">
        <v>129</v>
      </c>
      <c r="AE32" s="652"/>
      <c r="AF32" s="652"/>
      <c r="AG32" s="652"/>
      <c r="AH32" s="652"/>
      <c r="AI32" s="652"/>
      <c r="AJ32" s="652"/>
      <c r="AK32" s="652"/>
      <c r="AL32" s="653" t="s">
        <v>234</v>
      </c>
      <c r="AM32" s="654"/>
      <c r="AN32" s="654"/>
      <c r="AO32" s="655"/>
      <c r="AP32" s="704"/>
      <c r="AQ32" s="705"/>
      <c r="AR32" s="705"/>
      <c r="AS32" s="705"/>
      <c r="AT32" s="709"/>
      <c r="AU32" s="230" t="s">
        <v>315</v>
      </c>
      <c r="AV32" s="230"/>
      <c r="AW32" s="230"/>
      <c r="AX32" s="645" t="s">
        <v>316</v>
      </c>
      <c r="AY32" s="646"/>
      <c r="AZ32" s="646"/>
      <c r="BA32" s="646"/>
      <c r="BB32" s="646"/>
      <c r="BC32" s="646"/>
      <c r="BD32" s="646"/>
      <c r="BE32" s="646"/>
      <c r="BF32" s="647"/>
      <c r="BG32" s="717">
        <v>99.6</v>
      </c>
      <c r="BH32" s="685"/>
      <c r="BI32" s="685"/>
      <c r="BJ32" s="685"/>
      <c r="BK32" s="685"/>
      <c r="BL32" s="685"/>
      <c r="BM32" s="654">
        <v>98.5</v>
      </c>
      <c r="BN32" s="714"/>
      <c r="BO32" s="714"/>
      <c r="BP32" s="714"/>
      <c r="BQ32" s="715"/>
      <c r="BR32" s="717">
        <v>99.6</v>
      </c>
      <c r="BS32" s="685"/>
      <c r="BT32" s="685"/>
      <c r="BU32" s="685"/>
      <c r="BV32" s="685"/>
      <c r="BW32" s="685"/>
      <c r="BX32" s="654">
        <v>98</v>
      </c>
      <c r="BY32" s="714"/>
      <c r="BZ32" s="714"/>
      <c r="CA32" s="714"/>
      <c r="CB32" s="715"/>
      <c r="CD32" s="692"/>
      <c r="CE32" s="693"/>
      <c r="CF32" s="663" t="s">
        <v>317</v>
      </c>
      <c r="CG32" s="664"/>
      <c r="CH32" s="664"/>
      <c r="CI32" s="664"/>
      <c r="CJ32" s="664"/>
      <c r="CK32" s="664"/>
      <c r="CL32" s="664"/>
      <c r="CM32" s="664"/>
      <c r="CN32" s="664"/>
      <c r="CO32" s="664"/>
      <c r="CP32" s="664"/>
      <c r="CQ32" s="665"/>
      <c r="CR32" s="648" t="s">
        <v>234</v>
      </c>
      <c r="CS32" s="649"/>
      <c r="CT32" s="649"/>
      <c r="CU32" s="649"/>
      <c r="CV32" s="649"/>
      <c r="CW32" s="649"/>
      <c r="CX32" s="649"/>
      <c r="CY32" s="650"/>
      <c r="CZ32" s="653" t="s">
        <v>139</v>
      </c>
      <c r="DA32" s="683"/>
      <c r="DB32" s="683"/>
      <c r="DC32" s="687"/>
      <c r="DD32" s="657" t="s">
        <v>129</v>
      </c>
      <c r="DE32" s="649"/>
      <c r="DF32" s="649"/>
      <c r="DG32" s="649"/>
      <c r="DH32" s="649"/>
      <c r="DI32" s="649"/>
      <c r="DJ32" s="649"/>
      <c r="DK32" s="650"/>
      <c r="DL32" s="657" t="s">
        <v>139</v>
      </c>
      <c r="DM32" s="649"/>
      <c r="DN32" s="649"/>
      <c r="DO32" s="649"/>
      <c r="DP32" s="649"/>
      <c r="DQ32" s="649"/>
      <c r="DR32" s="649"/>
      <c r="DS32" s="649"/>
      <c r="DT32" s="649"/>
      <c r="DU32" s="649"/>
      <c r="DV32" s="650"/>
      <c r="DW32" s="653" t="s">
        <v>139</v>
      </c>
      <c r="DX32" s="683"/>
      <c r="DY32" s="683"/>
      <c r="DZ32" s="683"/>
      <c r="EA32" s="683"/>
      <c r="EB32" s="683"/>
      <c r="EC32" s="684"/>
    </row>
    <row r="33" spans="2:133" ht="11.25" customHeight="1" x14ac:dyDescent="0.15">
      <c r="B33" s="645" t="s">
        <v>318</v>
      </c>
      <c r="C33" s="646"/>
      <c r="D33" s="646"/>
      <c r="E33" s="646"/>
      <c r="F33" s="646"/>
      <c r="G33" s="646"/>
      <c r="H33" s="646"/>
      <c r="I33" s="646"/>
      <c r="J33" s="646"/>
      <c r="K33" s="646"/>
      <c r="L33" s="646"/>
      <c r="M33" s="646"/>
      <c r="N33" s="646"/>
      <c r="O33" s="646"/>
      <c r="P33" s="646"/>
      <c r="Q33" s="647"/>
      <c r="R33" s="648">
        <v>1753619</v>
      </c>
      <c r="S33" s="649"/>
      <c r="T33" s="649"/>
      <c r="U33" s="649"/>
      <c r="V33" s="649"/>
      <c r="W33" s="649"/>
      <c r="X33" s="649"/>
      <c r="Y33" s="650"/>
      <c r="Z33" s="651">
        <v>6.1</v>
      </c>
      <c r="AA33" s="651"/>
      <c r="AB33" s="651"/>
      <c r="AC33" s="651"/>
      <c r="AD33" s="652" t="s">
        <v>234</v>
      </c>
      <c r="AE33" s="652"/>
      <c r="AF33" s="652"/>
      <c r="AG33" s="652"/>
      <c r="AH33" s="652"/>
      <c r="AI33" s="652"/>
      <c r="AJ33" s="652"/>
      <c r="AK33" s="652"/>
      <c r="AL33" s="653" t="s">
        <v>129</v>
      </c>
      <c r="AM33" s="654"/>
      <c r="AN33" s="654"/>
      <c r="AO33" s="655"/>
      <c r="AP33" s="706"/>
      <c r="AQ33" s="707"/>
      <c r="AR33" s="707"/>
      <c r="AS33" s="707"/>
      <c r="AT33" s="710"/>
      <c r="AU33" s="232"/>
      <c r="AV33" s="232"/>
      <c r="AW33" s="232"/>
      <c r="AX33" s="697" t="s">
        <v>319</v>
      </c>
      <c r="AY33" s="698"/>
      <c r="AZ33" s="698"/>
      <c r="BA33" s="698"/>
      <c r="BB33" s="698"/>
      <c r="BC33" s="698"/>
      <c r="BD33" s="698"/>
      <c r="BE33" s="698"/>
      <c r="BF33" s="699"/>
      <c r="BG33" s="718">
        <v>97.6</v>
      </c>
      <c r="BH33" s="719"/>
      <c r="BI33" s="719"/>
      <c r="BJ33" s="719"/>
      <c r="BK33" s="719"/>
      <c r="BL33" s="719"/>
      <c r="BM33" s="720">
        <v>95.4</v>
      </c>
      <c r="BN33" s="719"/>
      <c r="BO33" s="719"/>
      <c r="BP33" s="719"/>
      <c r="BQ33" s="721"/>
      <c r="BR33" s="718">
        <v>99.5</v>
      </c>
      <c r="BS33" s="719"/>
      <c r="BT33" s="719"/>
      <c r="BU33" s="719"/>
      <c r="BV33" s="719"/>
      <c r="BW33" s="719"/>
      <c r="BX33" s="720">
        <v>97</v>
      </c>
      <c r="BY33" s="719"/>
      <c r="BZ33" s="719"/>
      <c r="CA33" s="719"/>
      <c r="CB33" s="721"/>
      <c r="CD33" s="663" t="s">
        <v>320</v>
      </c>
      <c r="CE33" s="664"/>
      <c r="CF33" s="664"/>
      <c r="CG33" s="664"/>
      <c r="CH33" s="664"/>
      <c r="CI33" s="664"/>
      <c r="CJ33" s="664"/>
      <c r="CK33" s="664"/>
      <c r="CL33" s="664"/>
      <c r="CM33" s="664"/>
      <c r="CN33" s="664"/>
      <c r="CO33" s="664"/>
      <c r="CP33" s="664"/>
      <c r="CQ33" s="665"/>
      <c r="CR33" s="648">
        <v>12285851</v>
      </c>
      <c r="CS33" s="685"/>
      <c r="CT33" s="685"/>
      <c r="CU33" s="685"/>
      <c r="CV33" s="685"/>
      <c r="CW33" s="685"/>
      <c r="CX33" s="685"/>
      <c r="CY33" s="686"/>
      <c r="CZ33" s="653">
        <v>44.8</v>
      </c>
      <c r="DA33" s="683"/>
      <c r="DB33" s="683"/>
      <c r="DC33" s="687"/>
      <c r="DD33" s="657">
        <v>5719766</v>
      </c>
      <c r="DE33" s="685"/>
      <c r="DF33" s="685"/>
      <c r="DG33" s="685"/>
      <c r="DH33" s="685"/>
      <c r="DI33" s="685"/>
      <c r="DJ33" s="685"/>
      <c r="DK33" s="686"/>
      <c r="DL33" s="657">
        <v>4133112</v>
      </c>
      <c r="DM33" s="685"/>
      <c r="DN33" s="685"/>
      <c r="DO33" s="685"/>
      <c r="DP33" s="685"/>
      <c r="DQ33" s="685"/>
      <c r="DR33" s="685"/>
      <c r="DS33" s="685"/>
      <c r="DT33" s="685"/>
      <c r="DU33" s="685"/>
      <c r="DV33" s="686"/>
      <c r="DW33" s="653">
        <v>35</v>
      </c>
      <c r="DX33" s="683"/>
      <c r="DY33" s="683"/>
      <c r="DZ33" s="683"/>
      <c r="EA33" s="683"/>
      <c r="EB33" s="683"/>
      <c r="EC33" s="684"/>
    </row>
    <row r="34" spans="2:133" ht="11.25" customHeight="1" x14ac:dyDescent="0.15">
      <c r="B34" s="645" t="s">
        <v>321</v>
      </c>
      <c r="C34" s="646"/>
      <c r="D34" s="646"/>
      <c r="E34" s="646"/>
      <c r="F34" s="646"/>
      <c r="G34" s="646"/>
      <c r="H34" s="646"/>
      <c r="I34" s="646"/>
      <c r="J34" s="646"/>
      <c r="K34" s="646"/>
      <c r="L34" s="646"/>
      <c r="M34" s="646"/>
      <c r="N34" s="646"/>
      <c r="O34" s="646"/>
      <c r="P34" s="646"/>
      <c r="Q34" s="647"/>
      <c r="R34" s="648">
        <v>139212</v>
      </c>
      <c r="S34" s="649"/>
      <c r="T34" s="649"/>
      <c r="U34" s="649"/>
      <c r="V34" s="649"/>
      <c r="W34" s="649"/>
      <c r="X34" s="649"/>
      <c r="Y34" s="650"/>
      <c r="Z34" s="651">
        <v>0.5</v>
      </c>
      <c r="AA34" s="651"/>
      <c r="AB34" s="651"/>
      <c r="AC34" s="651"/>
      <c r="AD34" s="652" t="s">
        <v>234</v>
      </c>
      <c r="AE34" s="652"/>
      <c r="AF34" s="652"/>
      <c r="AG34" s="652"/>
      <c r="AH34" s="652"/>
      <c r="AI34" s="652"/>
      <c r="AJ34" s="652"/>
      <c r="AK34" s="652"/>
      <c r="AL34" s="653" t="s">
        <v>129</v>
      </c>
      <c r="AM34" s="654"/>
      <c r="AN34" s="654"/>
      <c r="AO34" s="65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3" t="s">
        <v>322</v>
      </c>
      <c r="CE34" s="664"/>
      <c r="CF34" s="664"/>
      <c r="CG34" s="664"/>
      <c r="CH34" s="664"/>
      <c r="CI34" s="664"/>
      <c r="CJ34" s="664"/>
      <c r="CK34" s="664"/>
      <c r="CL34" s="664"/>
      <c r="CM34" s="664"/>
      <c r="CN34" s="664"/>
      <c r="CO34" s="664"/>
      <c r="CP34" s="664"/>
      <c r="CQ34" s="665"/>
      <c r="CR34" s="648">
        <v>2897398</v>
      </c>
      <c r="CS34" s="649"/>
      <c r="CT34" s="649"/>
      <c r="CU34" s="649"/>
      <c r="CV34" s="649"/>
      <c r="CW34" s="649"/>
      <c r="CX34" s="649"/>
      <c r="CY34" s="650"/>
      <c r="CZ34" s="653">
        <v>10.6</v>
      </c>
      <c r="DA34" s="683"/>
      <c r="DB34" s="683"/>
      <c r="DC34" s="687"/>
      <c r="DD34" s="657">
        <v>2005968</v>
      </c>
      <c r="DE34" s="649"/>
      <c r="DF34" s="649"/>
      <c r="DG34" s="649"/>
      <c r="DH34" s="649"/>
      <c r="DI34" s="649"/>
      <c r="DJ34" s="649"/>
      <c r="DK34" s="650"/>
      <c r="DL34" s="657">
        <v>1423460</v>
      </c>
      <c r="DM34" s="649"/>
      <c r="DN34" s="649"/>
      <c r="DO34" s="649"/>
      <c r="DP34" s="649"/>
      <c r="DQ34" s="649"/>
      <c r="DR34" s="649"/>
      <c r="DS34" s="649"/>
      <c r="DT34" s="649"/>
      <c r="DU34" s="649"/>
      <c r="DV34" s="650"/>
      <c r="DW34" s="653">
        <v>12</v>
      </c>
      <c r="DX34" s="683"/>
      <c r="DY34" s="683"/>
      <c r="DZ34" s="683"/>
      <c r="EA34" s="683"/>
      <c r="EB34" s="683"/>
      <c r="EC34" s="684"/>
    </row>
    <row r="35" spans="2:133" ht="11.25" customHeight="1" x14ac:dyDescent="0.15">
      <c r="B35" s="645" t="s">
        <v>323</v>
      </c>
      <c r="C35" s="646"/>
      <c r="D35" s="646"/>
      <c r="E35" s="646"/>
      <c r="F35" s="646"/>
      <c r="G35" s="646"/>
      <c r="H35" s="646"/>
      <c r="I35" s="646"/>
      <c r="J35" s="646"/>
      <c r="K35" s="646"/>
      <c r="L35" s="646"/>
      <c r="M35" s="646"/>
      <c r="N35" s="646"/>
      <c r="O35" s="646"/>
      <c r="P35" s="646"/>
      <c r="Q35" s="647"/>
      <c r="R35" s="648">
        <v>2538278</v>
      </c>
      <c r="S35" s="649"/>
      <c r="T35" s="649"/>
      <c r="U35" s="649"/>
      <c r="V35" s="649"/>
      <c r="W35" s="649"/>
      <c r="X35" s="649"/>
      <c r="Y35" s="650"/>
      <c r="Z35" s="651">
        <v>8.8000000000000007</v>
      </c>
      <c r="AA35" s="651"/>
      <c r="AB35" s="651"/>
      <c r="AC35" s="651"/>
      <c r="AD35" s="652" t="s">
        <v>234</v>
      </c>
      <c r="AE35" s="652"/>
      <c r="AF35" s="652"/>
      <c r="AG35" s="652"/>
      <c r="AH35" s="652"/>
      <c r="AI35" s="652"/>
      <c r="AJ35" s="652"/>
      <c r="AK35" s="652"/>
      <c r="AL35" s="653" t="s">
        <v>234</v>
      </c>
      <c r="AM35" s="654"/>
      <c r="AN35" s="654"/>
      <c r="AO35" s="655"/>
      <c r="AP35" s="235"/>
      <c r="AQ35" s="627" t="s">
        <v>324</v>
      </c>
      <c r="AR35" s="628"/>
      <c r="AS35" s="628"/>
      <c r="AT35" s="628"/>
      <c r="AU35" s="628"/>
      <c r="AV35" s="628"/>
      <c r="AW35" s="628"/>
      <c r="AX35" s="628"/>
      <c r="AY35" s="628"/>
      <c r="AZ35" s="628"/>
      <c r="BA35" s="628"/>
      <c r="BB35" s="628"/>
      <c r="BC35" s="628"/>
      <c r="BD35" s="628"/>
      <c r="BE35" s="628"/>
      <c r="BF35" s="629"/>
      <c r="BG35" s="627" t="s">
        <v>325</v>
      </c>
      <c r="BH35" s="628"/>
      <c r="BI35" s="628"/>
      <c r="BJ35" s="628"/>
      <c r="BK35" s="628"/>
      <c r="BL35" s="628"/>
      <c r="BM35" s="628"/>
      <c r="BN35" s="628"/>
      <c r="BO35" s="628"/>
      <c r="BP35" s="628"/>
      <c r="BQ35" s="628"/>
      <c r="BR35" s="628"/>
      <c r="BS35" s="628"/>
      <c r="BT35" s="628"/>
      <c r="BU35" s="628"/>
      <c r="BV35" s="628"/>
      <c r="BW35" s="628"/>
      <c r="BX35" s="628"/>
      <c r="BY35" s="628"/>
      <c r="BZ35" s="628"/>
      <c r="CA35" s="628"/>
      <c r="CB35" s="629"/>
      <c r="CD35" s="663" t="s">
        <v>326</v>
      </c>
      <c r="CE35" s="664"/>
      <c r="CF35" s="664"/>
      <c r="CG35" s="664"/>
      <c r="CH35" s="664"/>
      <c r="CI35" s="664"/>
      <c r="CJ35" s="664"/>
      <c r="CK35" s="664"/>
      <c r="CL35" s="664"/>
      <c r="CM35" s="664"/>
      <c r="CN35" s="664"/>
      <c r="CO35" s="664"/>
      <c r="CP35" s="664"/>
      <c r="CQ35" s="665"/>
      <c r="CR35" s="648">
        <v>128965</v>
      </c>
      <c r="CS35" s="685"/>
      <c r="CT35" s="685"/>
      <c r="CU35" s="685"/>
      <c r="CV35" s="685"/>
      <c r="CW35" s="685"/>
      <c r="CX35" s="685"/>
      <c r="CY35" s="686"/>
      <c r="CZ35" s="653">
        <v>0.5</v>
      </c>
      <c r="DA35" s="683"/>
      <c r="DB35" s="683"/>
      <c r="DC35" s="687"/>
      <c r="DD35" s="657">
        <v>96627</v>
      </c>
      <c r="DE35" s="685"/>
      <c r="DF35" s="685"/>
      <c r="DG35" s="685"/>
      <c r="DH35" s="685"/>
      <c r="DI35" s="685"/>
      <c r="DJ35" s="685"/>
      <c r="DK35" s="686"/>
      <c r="DL35" s="657">
        <v>96627</v>
      </c>
      <c r="DM35" s="685"/>
      <c r="DN35" s="685"/>
      <c r="DO35" s="685"/>
      <c r="DP35" s="685"/>
      <c r="DQ35" s="685"/>
      <c r="DR35" s="685"/>
      <c r="DS35" s="685"/>
      <c r="DT35" s="685"/>
      <c r="DU35" s="685"/>
      <c r="DV35" s="686"/>
      <c r="DW35" s="653">
        <v>0.8</v>
      </c>
      <c r="DX35" s="683"/>
      <c r="DY35" s="683"/>
      <c r="DZ35" s="683"/>
      <c r="EA35" s="683"/>
      <c r="EB35" s="683"/>
      <c r="EC35" s="684"/>
    </row>
    <row r="36" spans="2:133" ht="11.25" customHeight="1" x14ac:dyDescent="0.15">
      <c r="B36" s="645" t="s">
        <v>327</v>
      </c>
      <c r="C36" s="646"/>
      <c r="D36" s="646"/>
      <c r="E36" s="646"/>
      <c r="F36" s="646"/>
      <c r="G36" s="646"/>
      <c r="H36" s="646"/>
      <c r="I36" s="646"/>
      <c r="J36" s="646"/>
      <c r="K36" s="646"/>
      <c r="L36" s="646"/>
      <c r="M36" s="646"/>
      <c r="N36" s="646"/>
      <c r="O36" s="646"/>
      <c r="P36" s="646"/>
      <c r="Q36" s="647"/>
      <c r="R36" s="648">
        <v>2179348</v>
      </c>
      <c r="S36" s="649"/>
      <c r="T36" s="649"/>
      <c r="U36" s="649"/>
      <c r="V36" s="649"/>
      <c r="W36" s="649"/>
      <c r="X36" s="649"/>
      <c r="Y36" s="650"/>
      <c r="Z36" s="651">
        <v>7.6</v>
      </c>
      <c r="AA36" s="651"/>
      <c r="AB36" s="651"/>
      <c r="AC36" s="651"/>
      <c r="AD36" s="652" t="s">
        <v>139</v>
      </c>
      <c r="AE36" s="652"/>
      <c r="AF36" s="652"/>
      <c r="AG36" s="652"/>
      <c r="AH36" s="652"/>
      <c r="AI36" s="652"/>
      <c r="AJ36" s="652"/>
      <c r="AK36" s="652"/>
      <c r="AL36" s="653" t="s">
        <v>234</v>
      </c>
      <c r="AM36" s="654"/>
      <c r="AN36" s="654"/>
      <c r="AO36" s="655"/>
      <c r="AP36" s="235"/>
      <c r="AQ36" s="722" t="s">
        <v>328</v>
      </c>
      <c r="AR36" s="723"/>
      <c r="AS36" s="723"/>
      <c r="AT36" s="723"/>
      <c r="AU36" s="723"/>
      <c r="AV36" s="723"/>
      <c r="AW36" s="723"/>
      <c r="AX36" s="723"/>
      <c r="AY36" s="724"/>
      <c r="AZ36" s="637">
        <v>2813599</v>
      </c>
      <c r="BA36" s="638"/>
      <c r="BB36" s="638"/>
      <c r="BC36" s="638"/>
      <c r="BD36" s="638"/>
      <c r="BE36" s="638"/>
      <c r="BF36" s="725"/>
      <c r="BG36" s="659" t="s">
        <v>329</v>
      </c>
      <c r="BH36" s="660"/>
      <c r="BI36" s="660"/>
      <c r="BJ36" s="660"/>
      <c r="BK36" s="660"/>
      <c r="BL36" s="660"/>
      <c r="BM36" s="660"/>
      <c r="BN36" s="660"/>
      <c r="BO36" s="660"/>
      <c r="BP36" s="660"/>
      <c r="BQ36" s="660"/>
      <c r="BR36" s="660"/>
      <c r="BS36" s="660"/>
      <c r="BT36" s="660"/>
      <c r="BU36" s="661"/>
      <c r="BV36" s="637">
        <v>128164</v>
      </c>
      <c r="BW36" s="638"/>
      <c r="BX36" s="638"/>
      <c r="BY36" s="638"/>
      <c r="BZ36" s="638"/>
      <c r="CA36" s="638"/>
      <c r="CB36" s="725"/>
      <c r="CD36" s="663" t="s">
        <v>330</v>
      </c>
      <c r="CE36" s="664"/>
      <c r="CF36" s="664"/>
      <c r="CG36" s="664"/>
      <c r="CH36" s="664"/>
      <c r="CI36" s="664"/>
      <c r="CJ36" s="664"/>
      <c r="CK36" s="664"/>
      <c r="CL36" s="664"/>
      <c r="CM36" s="664"/>
      <c r="CN36" s="664"/>
      <c r="CO36" s="664"/>
      <c r="CP36" s="664"/>
      <c r="CQ36" s="665"/>
      <c r="CR36" s="648">
        <v>5394387</v>
      </c>
      <c r="CS36" s="649"/>
      <c r="CT36" s="649"/>
      <c r="CU36" s="649"/>
      <c r="CV36" s="649"/>
      <c r="CW36" s="649"/>
      <c r="CX36" s="649"/>
      <c r="CY36" s="650"/>
      <c r="CZ36" s="653">
        <v>19.7</v>
      </c>
      <c r="DA36" s="683"/>
      <c r="DB36" s="683"/>
      <c r="DC36" s="687"/>
      <c r="DD36" s="657">
        <v>1440905</v>
      </c>
      <c r="DE36" s="649"/>
      <c r="DF36" s="649"/>
      <c r="DG36" s="649"/>
      <c r="DH36" s="649"/>
      <c r="DI36" s="649"/>
      <c r="DJ36" s="649"/>
      <c r="DK36" s="650"/>
      <c r="DL36" s="657">
        <v>1035693</v>
      </c>
      <c r="DM36" s="649"/>
      <c r="DN36" s="649"/>
      <c r="DO36" s="649"/>
      <c r="DP36" s="649"/>
      <c r="DQ36" s="649"/>
      <c r="DR36" s="649"/>
      <c r="DS36" s="649"/>
      <c r="DT36" s="649"/>
      <c r="DU36" s="649"/>
      <c r="DV36" s="650"/>
      <c r="DW36" s="653">
        <v>8.8000000000000007</v>
      </c>
      <c r="DX36" s="683"/>
      <c r="DY36" s="683"/>
      <c r="DZ36" s="683"/>
      <c r="EA36" s="683"/>
      <c r="EB36" s="683"/>
      <c r="EC36" s="684"/>
    </row>
    <row r="37" spans="2:133" ht="11.25" customHeight="1" x14ac:dyDescent="0.15">
      <c r="B37" s="645" t="s">
        <v>331</v>
      </c>
      <c r="C37" s="646"/>
      <c r="D37" s="646"/>
      <c r="E37" s="646"/>
      <c r="F37" s="646"/>
      <c r="G37" s="646"/>
      <c r="H37" s="646"/>
      <c r="I37" s="646"/>
      <c r="J37" s="646"/>
      <c r="K37" s="646"/>
      <c r="L37" s="646"/>
      <c r="M37" s="646"/>
      <c r="N37" s="646"/>
      <c r="O37" s="646"/>
      <c r="P37" s="646"/>
      <c r="Q37" s="647"/>
      <c r="R37" s="648">
        <v>568592</v>
      </c>
      <c r="S37" s="649"/>
      <c r="T37" s="649"/>
      <c r="U37" s="649"/>
      <c r="V37" s="649"/>
      <c r="W37" s="649"/>
      <c r="X37" s="649"/>
      <c r="Y37" s="650"/>
      <c r="Z37" s="651">
        <v>2</v>
      </c>
      <c r="AA37" s="651"/>
      <c r="AB37" s="651"/>
      <c r="AC37" s="651"/>
      <c r="AD37" s="652" t="s">
        <v>234</v>
      </c>
      <c r="AE37" s="652"/>
      <c r="AF37" s="652"/>
      <c r="AG37" s="652"/>
      <c r="AH37" s="652"/>
      <c r="AI37" s="652"/>
      <c r="AJ37" s="652"/>
      <c r="AK37" s="652"/>
      <c r="AL37" s="653" t="s">
        <v>139</v>
      </c>
      <c r="AM37" s="654"/>
      <c r="AN37" s="654"/>
      <c r="AO37" s="655"/>
      <c r="AQ37" s="726" t="s">
        <v>332</v>
      </c>
      <c r="AR37" s="727"/>
      <c r="AS37" s="727"/>
      <c r="AT37" s="727"/>
      <c r="AU37" s="727"/>
      <c r="AV37" s="727"/>
      <c r="AW37" s="727"/>
      <c r="AX37" s="727"/>
      <c r="AY37" s="728"/>
      <c r="AZ37" s="648">
        <v>486476</v>
      </c>
      <c r="BA37" s="649"/>
      <c r="BB37" s="649"/>
      <c r="BC37" s="649"/>
      <c r="BD37" s="685"/>
      <c r="BE37" s="685"/>
      <c r="BF37" s="715"/>
      <c r="BG37" s="663" t="s">
        <v>333</v>
      </c>
      <c r="BH37" s="664"/>
      <c r="BI37" s="664"/>
      <c r="BJ37" s="664"/>
      <c r="BK37" s="664"/>
      <c r="BL37" s="664"/>
      <c r="BM37" s="664"/>
      <c r="BN37" s="664"/>
      <c r="BO37" s="664"/>
      <c r="BP37" s="664"/>
      <c r="BQ37" s="664"/>
      <c r="BR37" s="664"/>
      <c r="BS37" s="664"/>
      <c r="BT37" s="664"/>
      <c r="BU37" s="665"/>
      <c r="BV37" s="648">
        <v>79340</v>
      </c>
      <c r="BW37" s="649"/>
      <c r="BX37" s="649"/>
      <c r="BY37" s="649"/>
      <c r="BZ37" s="649"/>
      <c r="CA37" s="649"/>
      <c r="CB37" s="658"/>
      <c r="CD37" s="663" t="s">
        <v>334</v>
      </c>
      <c r="CE37" s="664"/>
      <c r="CF37" s="664"/>
      <c r="CG37" s="664"/>
      <c r="CH37" s="664"/>
      <c r="CI37" s="664"/>
      <c r="CJ37" s="664"/>
      <c r="CK37" s="664"/>
      <c r="CL37" s="664"/>
      <c r="CM37" s="664"/>
      <c r="CN37" s="664"/>
      <c r="CO37" s="664"/>
      <c r="CP37" s="664"/>
      <c r="CQ37" s="665"/>
      <c r="CR37" s="648">
        <v>46205</v>
      </c>
      <c r="CS37" s="685"/>
      <c r="CT37" s="685"/>
      <c r="CU37" s="685"/>
      <c r="CV37" s="685"/>
      <c r="CW37" s="685"/>
      <c r="CX37" s="685"/>
      <c r="CY37" s="686"/>
      <c r="CZ37" s="653">
        <v>0.2</v>
      </c>
      <c r="DA37" s="683"/>
      <c r="DB37" s="683"/>
      <c r="DC37" s="687"/>
      <c r="DD37" s="657">
        <v>46205</v>
      </c>
      <c r="DE37" s="685"/>
      <c r="DF37" s="685"/>
      <c r="DG37" s="685"/>
      <c r="DH37" s="685"/>
      <c r="DI37" s="685"/>
      <c r="DJ37" s="685"/>
      <c r="DK37" s="686"/>
      <c r="DL37" s="657">
        <v>42933</v>
      </c>
      <c r="DM37" s="685"/>
      <c r="DN37" s="685"/>
      <c r="DO37" s="685"/>
      <c r="DP37" s="685"/>
      <c r="DQ37" s="685"/>
      <c r="DR37" s="685"/>
      <c r="DS37" s="685"/>
      <c r="DT37" s="685"/>
      <c r="DU37" s="685"/>
      <c r="DV37" s="686"/>
      <c r="DW37" s="653">
        <v>0.4</v>
      </c>
      <c r="DX37" s="683"/>
      <c r="DY37" s="683"/>
      <c r="DZ37" s="683"/>
      <c r="EA37" s="683"/>
      <c r="EB37" s="683"/>
      <c r="EC37" s="684"/>
    </row>
    <row r="38" spans="2:133" ht="11.25" customHeight="1" x14ac:dyDescent="0.15">
      <c r="B38" s="645" t="s">
        <v>335</v>
      </c>
      <c r="C38" s="646"/>
      <c r="D38" s="646"/>
      <c r="E38" s="646"/>
      <c r="F38" s="646"/>
      <c r="G38" s="646"/>
      <c r="H38" s="646"/>
      <c r="I38" s="646"/>
      <c r="J38" s="646"/>
      <c r="K38" s="646"/>
      <c r="L38" s="646"/>
      <c r="M38" s="646"/>
      <c r="N38" s="646"/>
      <c r="O38" s="646"/>
      <c r="P38" s="646"/>
      <c r="Q38" s="647"/>
      <c r="R38" s="648">
        <v>199006</v>
      </c>
      <c r="S38" s="649"/>
      <c r="T38" s="649"/>
      <c r="U38" s="649"/>
      <c r="V38" s="649"/>
      <c r="W38" s="649"/>
      <c r="X38" s="649"/>
      <c r="Y38" s="650"/>
      <c r="Z38" s="651">
        <v>0.7</v>
      </c>
      <c r="AA38" s="651"/>
      <c r="AB38" s="651"/>
      <c r="AC38" s="651"/>
      <c r="AD38" s="652">
        <v>11309</v>
      </c>
      <c r="AE38" s="652"/>
      <c r="AF38" s="652"/>
      <c r="AG38" s="652"/>
      <c r="AH38" s="652"/>
      <c r="AI38" s="652"/>
      <c r="AJ38" s="652"/>
      <c r="AK38" s="652"/>
      <c r="AL38" s="653">
        <v>0.1</v>
      </c>
      <c r="AM38" s="654"/>
      <c r="AN38" s="654"/>
      <c r="AO38" s="655"/>
      <c r="AQ38" s="726" t="s">
        <v>336</v>
      </c>
      <c r="AR38" s="727"/>
      <c r="AS38" s="727"/>
      <c r="AT38" s="727"/>
      <c r="AU38" s="727"/>
      <c r="AV38" s="727"/>
      <c r="AW38" s="727"/>
      <c r="AX38" s="727"/>
      <c r="AY38" s="728"/>
      <c r="AZ38" s="648">
        <v>427956</v>
      </c>
      <c r="BA38" s="649"/>
      <c r="BB38" s="649"/>
      <c r="BC38" s="649"/>
      <c r="BD38" s="685"/>
      <c r="BE38" s="685"/>
      <c r="BF38" s="715"/>
      <c r="BG38" s="663" t="s">
        <v>337</v>
      </c>
      <c r="BH38" s="664"/>
      <c r="BI38" s="664"/>
      <c r="BJ38" s="664"/>
      <c r="BK38" s="664"/>
      <c r="BL38" s="664"/>
      <c r="BM38" s="664"/>
      <c r="BN38" s="664"/>
      <c r="BO38" s="664"/>
      <c r="BP38" s="664"/>
      <c r="BQ38" s="664"/>
      <c r="BR38" s="664"/>
      <c r="BS38" s="664"/>
      <c r="BT38" s="664"/>
      <c r="BU38" s="665"/>
      <c r="BV38" s="648">
        <v>4356</v>
      </c>
      <c r="BW38" s="649"/>
      <c r="BX38" s="649"/>
      <c r="BY38" s="649"/>
      <c r="BZ38" s="649"/>
      <c r="CA38" s="649"/>
      <c r="CB38" s="658"/>
      <c r="CD38" s="663" t="s">
        <v>338</v>
      </c>
      <c r="CE38" s="664"/>
      <c r="CF38" s="664"/>
      <c r="CG38" s="664"/>
      <c r="CH38" s="664"/>
      <c r="CI38" s="664"/>
      <c r="CJ38" s="664"/>
      <c r="CK38" s="664"/>
      <c r="CL38" s="664"/>
      <c r="CM38" s="664"/>
      <c r="CN38" s="664"/>
      <c r="CO38" s="664"/>
      <c r="CP38" s="664"/>
      <c r="CQ38" s="665"/>
      <c r="CR38" s="648">
        <v>1840853</v>
      </c>
      <c r="CS38" s="649"/>
      <c r="CT38" s="649"/>
      <c r="CU38" s="649"/>
      <c r="CV38" s="649"/>
      <c r="CW38" s="649"/>
      <c r="CX38" s="649"/>
      <c r="CY38" s="650"/>
      <c r="CZ38" s="653">
        <v>6.7</v>
      </c>
      <c r="DA38" s="683"/>
      <c r="DB38" s="683"/>
      <c r="DC38" s="687"/>
      <c r="DD38" s="657">
        <v>1539429</v>
      </c>
      <c r="DE38" s="649"/>
      <c r="DF38" s="649"/>
      <c r="DG38" s="649"/>
      <c r="DH38" s="649"/>
      <c r="DI38" s="649"/>
      <c r="DJ38" s="649"/>
      <c r="DK38" s="650"/>
      <c r="DL38" s="657">
        <v>1477342</v>
      </c>
      <c r="DM38" s="649"/>
      <c r="DN38" s="649"/>
      <c r="DO38" s="649"/>
      <c r="DP38" s="649"/>
      <c r="DQ38" s="649"/>
      <c r="DR38" s="649"/>
      <c r="DS38" s="649"/>
      <c r="DT38" s="649"/>
      <c r="DU38" s="649"/>
      <c r="DV38" s="650"/>
      <c r="DW38" s="653">
        <v>12.5</v>
      </c>
      <c r="DX38" s="683"/>
      <c r="DY38" s="683"/>
      <c r="DZ38" s="683"/>
      <c r="EA38" s="683"/>
      <c r="EB38" s="683"/>
      <c r="EC38" s="684"/>
    </row>
    <row r="39" spans="2:133" ht="11.25" customHeight="1" x14ac:dyDescent="0.15">
      <c r="B39" s="645" t="s">
        <v>339</v>
      </c>
      <c r="C39" s="646"/>
      <c r="D39" s="646"/>
      <c r="E39" s="646"/>
      <c r="F39" s="646"/>
      <c r="G39" s="646"/>
      <c r="H39" s="646"/>
      <c r="I39" s="646"/>
      <c r="J39" s="646"/>
      <c r="K39" s="646"/>
      <c r="L39" s="646"/>
      <c r="M39" s="646"/>
      <c r="N39" s="646"/>
      <c r="O39" s="646"/>
      <c r="P39" s="646"/>
      <c r="Q39" s="647"/>
      <c r="R39" s="648">
        <v>2375693</v>
      </c>
      <c r="S39" s="649"/>
      <c r="T39" s="649"/>
      <c r="U39" s="649"/>
      <c r="V39" s="649"/>
      <c r="W39" s="649"/>
      <c r="X39" s="649"/>
      <c r="Y39" s="650"/>
      <c r="Z39" s="651">
        <v>8.3000000000000007</v>
      </c>
      <c r="AA39" s="651"/>
      <c r="AB39" s="651"/>
      <c r="AC39" s="651"/>
      <c r="AD39" s="652" t="s">
        <v>234</v>
      </c>
      <c r="AE39" s="652"/>
      <c r="AF39" s="652"/>
      <c r="AG39" s="652"/>
      <c r="AH39" s="652"/>
      <c r="AI39" s="652"/>
      <c r="AJ39" s="652"/>
      <c r="AK39" s="652"/>
      <c r="AL39" s="653" t="s">
        <v>234</v>
      </c>
      <c r="AM39" s="654"/>
      <c r="AN39" s="654"/>
      <c r="AO39" s="655"/>
      <c r="AQ39" s="726" t="s">
        <v>340</v>
      </c>
      <c r="AR39" s="727"/>
      <c r="AS39" s="727"/>
      <c r="AT39" s="727"/>
      <c r="AU39" s="727"/>
      <c r="AV39" s="727"/>
      <c r="AW39" s="727"/>
      <c r="AX39" s="727"/>
      <c r="AY39" s="728"/>
      <c r="AZ39" s="648">
        <v>79921</v>
      </c>
      <c r="BA39" s="649"/>
      <c r="BB39" s="649"/>
      <c r="BC39" s="649"/>
      <c r="BD39" s="685"/>
      <c r="BE39" s="685"/>
      <c r="BF39" s="715"/>
      <c r="BG39" s="663" t="s">
        <v>341</v>
      </c>
      <c r="BH39" s="664"/>
      <c r="BI39" s="664"/>
      <c r="BJ39" s="664"/>
      <c r="BK39" s="664"/>
      <c r="BL39" s="664"/>
      <c r="BM39" s="664"/>
      <c r="BN39" s="664"/>
      <c r="BO39" s="664"/>
      <c r="BP39" s="664"/>
      <c r="BQ39" s="664"/>
      <c r="BR39" s="664"/>
      <c r="BS39" s="664"/>
      <c r="BT39" s="664"/>
      <c r="BU39" s="665"/>
      <c r="BV39" s="648">
        <v>6828</v>
      </c>
      <c r="BW39" s="649"/>
      <c r="BX39" s="649"/>
      <c r="BY39" s="649"/>
      <c r="BZ39" s="649"/>
      <c r="CA39" s="649"/>
      <c r="CB39" s="658"/>
      <c r="CD39" s="663" t="s">
        <v>342</v>
      </c>
      <c r="CE39" s="664"/>
      <c r="CF39" s="664"/>
      <c r="CG39" s="664"/>
      <c r="CH39" s="664"/>
      <c r="CI39" s="664"/>
      <c r="CJ39" s="664"/>
      <c r="CK39" s="664"/>
      <c r="CL39" s="664"/>
      <c r="CM39" s="664"/>
      <c r="CN39" s="664"/>
      <c r="CO39" s="664"/>
      <c r="CP39" s="664"/>
      <c r="CQ39" s="665"/>
      <c r="CR39" s="648">
        <v>1606583</v>
      </c>
      <c r="CS39" s="685"/>
      <c r="CT39" s="685"/>
      <c r="CU39" s="685"/>
      <c r="CV39" s="685"/>
      <c r="CW39" s="685"/>
      <c r="CX39" s="685"/>
      <c r="CY39" s="686"/>
      <c r="CZ39" s="653">
        <v>5.9</v>
      </c>
      <c r="DA39" s="683"/>
      <c r="DB39" s="683"/>
      <c r="DC39" s="687"/>
      <c r="DD39" s="657">
        <v>219172</v>
      </c>
      <c r="DE39" s="685"/>
      <c r="DF39" s="685"/>
      <c r="DG39" s="685"/>
      <c r="DH39" s="685"/>
      <c r="DI39" s="685"/>
      <c r="DJ39" s="685"/>
      <c r="DK39" s="686"/>
      <c r="DL39" s="657" t="s">
        <v>129</v>
      </c>
      <c r="DM39" s="685"/>
      <c r="DN39" s="685"/>
      <c r="DO39" s="685"/>
      <c r="DP39" s="685"/>
      <c r="DQ39" s="685"/>
      <c r="DR39" s="685"/>
      <c r="DS39" s="685"/>
      <c r="DT39" s="685"/>
      <c r="DU39" s="685"/>
      <c r="DV39" s="686"/>
      <c r="DW39" s="653" t="s">
        <v>129</v>
      </c>
      <c r="DX39" s="683"/>
      <c r="DY39" s="683"/>
      <c r="DZ39" s="683"/>
      <c r="EA39" s="683"/>
      <c r="EB39" s="683"/>
      <c r="EC39" s="684"/>
    </row>
    <row r="40" spans="2:133" ht="11.25" customHeight="1" x14ac:dyDescent="0.15">
      <c r="B40" s="645" t="s">
        <v>343</v>
      </c>
      <c r="C40" s="646"/>
      <c r="D40" s="646"/>
      <c r="E40" s="646"/>
      <c r="F40" s="646"/>
      <c r="G40" s="646"/>
      <c r="H40" s="646"/>
      <c r="I40" s="646"/>
      <c r="J40" s="646"/>
      <c r="K40" s="646"/>
      <c r="L40" s="646"/>
      <c r="M40" s="646"/>
      <c r="N40" s="646"/>
      <c r="O40" s="646"/>
      <c r="P40" s="646"/>
      <c r="Q40" s="647"/>
      <c r="R40" s="648" t="s">
        <v>234</v>
      </c>
      <c r="S40" s="649"/>
      <c r="T40" s="649"/>
      <c r="U40" s="649"/>
      <c r="V40" s="649"/>
      <c r="W40" s="649"/>
      <c r="X40" s="649"/>
      <c r="Y40" s="650"/>
      <c r="Z40" s="651" t="s">
        <v>234</v>
      </c>
      <c r="AA40" s="651"/>
      <c r="AB40" s="651"/>
      <c r="AC40" s="651"/>
      <c r="AD40" s="652" t="s">
        <v>139</v>
      </c>
      <c r="AE40" s="652"/>
      <c r="AF40" s="652"/>
      <c r="AG40" s="652"/>
      <c r="AH40" s="652"/>
      <c r="AI40" s="652"/>
      <c r="AJ40" s="652"/>
      <c r="AK40" s="652"/>
      <c r="AL40" s="653" t="s">
        <v>234</v>
      </c>
      <c r="AM40" s="654"/>
      <c r="AN40" s="654"/>
      <c r="AO40" s="655"/>
      <c r="AQ40" s="726" t="s">
        <v>344</v>
      </c>
      <c r="AR40" s="727"/>
      <c r="AS40" s="727"/>
      <c r="AT40" s="727"/>
      <c r="AU40" s="727"/>
      <c r="AV40" s="727"/>
      <c r="AW40" s="727"/>
      <c r="AX40" s="727"/>
      <c r="AY40" s="728"/>
      <c r="AZ40" s="648">
        <v>5242</v>
      </c>
      <c r="BA40" s="649"/>
      <c r="BB40" s="649"/>
      <c r="BC40" s="649"/>
      <c r="BD40" s="685"/>
      <c r="BE40" s="685"/>
      <c r="BF40" s="715"/>
      <c r="BG40" s="735" t="s">
        <v>345</v>
      </c>
      <c r="BH40" s="736"/>
      <c r="BI40" s="736"/>
      <c r="BJ40" s="736"/>
      <c r="BK40" s="736"/>
      <c r="BL40" s="236"/>
      <c r="BM40" s="664" t="s">
        <v>346</v>
      </c>
      <c r="BN40" s="664"/>
      <c r="BO40" s="664"/>
      <c r="BP40" s="664"/>
      <c r="BQ40" s="664"/>
      <c r="BR40" s="664"/>
      <c r="BS40" s="664"/>
      <c r="BT40" s="664"/>
      <c r="BU40" s="665"/>
      <c r="BV40" s="648">
        <v>86</v>
      </c>
      <c r="BW40" s="649"/>
      <c r="BX40" s="649"/>
      <c r="BY40" s="649"/>
      <c r="BZ40" s="649"/>
      <c r="CA40" s="649"/>
      <c r="CB40" s="658"/>
      <c r="CD40" s="663" t="s">
        <v>347</v>
      </c>
      <c r="CE40" s="664"/>
      <c r="CF40" s="664"/>
      <c r="CG40" s="664"/>
      <c r="CH40" s="664"/>
      <c r="CI40" s="664"/>
      <c r="CJ40" s="664"/>
      <c r="CK40" s="664"/>
      <c r="CL40" s="664"/>
      <c r="CM40" s="664"/>
      <c r="CN40" s="664"/>
      <c r="CO40" s="664"/>
      <c r="CP40" s="664"/>
      <c r="CQ40" s="665"/>
      <c r="CR40" s="648">
        <v>417665</v>
      </c>
      <c r="CS40" s="649"/>
      <c r="CT40" s="649"/>
      <c r="CU40" s="649"/>
      <c r="CV40" s="649"/>
      <c r="CW40" s="649"/>
      <c r="CX40" s="649"/>
      <c r="CY40" s="650"/>
      <c r="CZ40" s="653">
        <v>1.5</v>
      </c>
      <c r="DA40" s="683"/>
      <c r="DB40" s="683"/>
      <c r="DC40" s="687"/>
      <c r="DD40" s="657">
        <v>417665</v>
      </c>
      <c r="DE40" s="649"/>
      <c r="DF40" s="649"/>
      <c r="DG40" s="649"/>
      <c r="DH40" s="649"/>
      <c r="DI40" s="649"/>
      <c r="DJ40" s="649"/>
      <c r="DK40" s="650"/>
      <c r="DL40" s="657">
        <v>99990</v>
      </c>
      <c r="DM40" s="649"/>
      <c r="DN40" s="649"/>
      <c r="DO40" s="649"/>
      <c r="DP40" s="649"/>
      <c r="DQ40" s="649"/>
      <c r="DR40" s="649"/>
      <c r="DS40" s="649"/>
      <c r="DT40" s="649"/>
      <c r="DU40" s="649"/>
      <c r="DV40" s="650"/>
      <c r="DW40" s="653">
        <v>0.8</v>
      </c>
      <c r="DX40" s="683"/>
      <c r="DY40" s="683"/>
      <c r="DZ40" s="683"/>
      <c r="EA40" s="683"/>
      <c r="EB40" s="683"/>
      <c r="EC40" s="684"/>
    </row>
    <row r="41" spans="2:133" ht="11.25" customHeight="1" x14ac:dyDescent="0.15">
      <c r="B41" s="645" t="s">
        <v>348</v>
      </c>
      <c r="C41" s="646"/>
      <c r="D41" s="646"/>
      <c r="E41" s="646"/>
      <c r="F41" s="646"/>
      <c r="G41" s="646"/>
      <c r="H41" s="646"/>
      <c r="I41" s="646"/>
      <c r="J41" s="646"/>
      <c r="K41" s="646"/>
      <c r="L41" s="646"/>
      <c r="M41" s="646"/>
      <c r="N41" s="646"/>
      <c r="O41" s="646"/>
      <c r="P41" s="646"/>
      <c r="Q41" s="647"/>
      <c r="R41" s="648" t="s">
        <v>234</v>
      </c>
      <c r="S41" s="649"/>
      <c r="T41" s="649"/>
      <c r="U41" s="649"/>
      <c r="V41" s="649"/>
      <c r="W41" s="649"/>
      <c r="X41" s="649"/>
      <c r="Y41" s="650"/>
      <c r="Z41" s="651" t="s">
        <v>234</v>
      </c>
      <c r="AA41" s="651"/>
      <c r="AB41" s="651"/>
      <c r="AC41" s="651"/>
      <c r="AD41" s="652" t="s">
        <v>129</v>
      </c>
      <c r="AE41" s="652"/>
      <c r="AF41" s="652"/>
      <c r="AG41" s="652"/>
      <c r="AH41" s="652"/>
      <c r="AI41" s="652"/>
      <c r="AJ41" s="652"/>
      <c r="AK41" s="652"/>
      <c r="AL41" s="653" t="s">
        <v>139</v>
      </c>
      <c r="AM41" s="654"/>
      <c r="AN41" s="654"/>
      <c r="AO41" s="655"/>
      <c r="AQ41" s="726" t="s">
        <v>349</v>
      </c>
      <c r="AR41" s="727"/>
      <c r="AS41" s="727"/>
      <c r="AT41" s="727"/>
      <c r="AU41" s="727"/>
      <c r="AV41" s="727"/>
      <c r="AW41" s="727"/>
      <c r="AX41" s="727"/>
      <c r="AY41" s="728"/>
      <c r="AZ41" s="648">
        <v>352166</v>
      </c>
      <c r="BA41" s="649"/>
      <c r="BB41" s="649"/>
      <c r="BC41" s="649"/>
      <c r="BD41" s="685"/>
      <c r="BE41" s="685"/>
      <c r="BF41" s="715"/>
      <c r="BG41" s="735"/>
      <c r="BH41" s="736"/>
      <c r="BI41" s="736"/>
      <c r="BJ41" s="736"/>
      <c r="BK41" s="736"/>
      <c r="BL41" s="236"/>
      <c r="BM41" s="664" t="s">
        <v>350</v>
      </c>
      <c r="BN41" s="664"/>
      <c r="BO41" s="664"/>
      <c r="BP41" s="664"/>
      <c r="BQ41" s="664"/>
      <c r="BR41" s="664"/>
      <c r="BS41" s="664"/>
      <c r="BT41" s="664"/>
      <c r="BU41" s="665"/>
      <c r="BV41" s="648">
        <v>1</v>
      </c>
      <c r="BW41" s="649"/>
      <c r="BX41" s="649"/>
      <c r="BY41" s="649"/>
      <c r="BZ41" s="649"/>
      <c r="CA41" s="649"/>
      <c r="CB41" s="658"/>
      <c r="CD41" s="663" t="s">
        <v>351</v>
      </c>
      <c r="CE41" s="664"/>
      <c r="CF41" s="664"/>
      <c r="CG41" s="664"/>
      <c r="CH41" s="664"/>
      <c r="CI41" s="664"/>
      <c r="CJ41" s="664"/>
      <c r="CK41" s="664"/>
      <c r="CL41" s="664"/>
      <c r="CM41" s="664"/>
      <c r="CN41" s="664"/>
      <c r="CO41" s="664"/>
      <c r="CP41" s="664"/>
      <c r="CQ41" s="665"/>
      <c r="CR41" s="648" t="s">
        <v>234</v>
      </c>
      <c r="CS41" s="685"/>
      <c r="CT41" s="685"/>
      <c r="CU41" s="685"/>
      <c r="CV41" s="685"/>
      <c r="CW41" s="685"/>
      <c r="CX41" s="685"/>
      <c r="CY41" s="686"/>
      <c r="CZ41" s="653" t="s">
        <v>234</v>
      </c>
      <c r="DA41" s="683"/>
      <c r="DB41" s="683"/>
      <c r="DC41" s="687"/>
      <c r="DD41" s="657" t="s">
        <v>234</v>
      </c>
      <c r="DE41" s="685"/>
      <c r="DF41" s="685"/>
      <c r="DG41" s="685"/>
      <c r="DH41" s="685"/>
      <c r="DI41" s="685"/>
      <c r="DJ41" s="685"/>
      <c r="DK41" s="686"/>
      <c r="DL41" s="729"/>
      <c r="DM41" s="730"/>
      <c r="DN41" s="730"/>
      <c r="DO41" s="730"/>
      <c r="DP41" s="730"/>
      <c r="DQ41" s="730"/>
      <c r="DR41" s="730"/>
      <c r="DS41" s="730"/>
      <c r="DT41" s="730"/>
      <c r="DU41" s="730"/>
      <c r="DV41" s="731"/>
      <c r="DW41" s="732"/>
      <c r="DX41" s="733"/>
      <c r="DY41" s="733"/>
      <c r="DZ41" s="733"/>
      <c r="EA41" s="733"/>
      <c r="EB41" s="733"/>
      <c r="EC41" s="734"/>
    </row>
    <row r="42" spans="2:133" ht="11.25" customHeight="1" x14ac:dyDescent="0.15">
      <c r="B42" s="645" t="s">
        <v>352</v>
      </c>
      <c r="C42" s="646"/>
      <c r="D42" s="646"/>
      <c r="E42" s="646"/>
      <c r="F42" s="646"/>
      <c r="G42" s="646"/>
      <c r="H42" s="646"/>
      <c r="I42" s="646"/>
      <c r="J42" s="646"/>
      <c r="K42" s="646"/>
      <c r="L42" s="646"/>
      <c r="M42" s="646"/>
      <c r="N42" s="646"/>
      <c r="O42" s="646"/>
      <c r="P42" s="646"/>
      <c r="Q42" s="647"/>
      <c r="R42" s="648">
        <v>354548</v>
      </c>
      <c r="S42" s="649"/>
      <c r="T42" s="649"/>
      <c r="U42" s="649"/>
      <c r="V42" s="649"/>
      <c r="W42" s="649"/>
      <c r="X42" s="649"/>
      <c r="Y42" s="650"/>
      <c r="Z42" s="651">
        <v>1.2</v>
      </c>
      <c r="AA42" s="651"/>
      <c r="AB42" s="651"/>
      <c r="AC42" s="651"/>
      <c r="AD42" s="652" t="s">
        <v>234</v>
      </c>
      <c r="AE42" s="652"/>
      <c r="AF42" s="652"/>
      <c r="AG42" s="652"/>
      <c r="AH42" s="652"/>
      <c r="AI42" s="652"/>
      <c r="AJ42" s="652"/>
      <c r="AK42" s="652"/>
      <c r="AL42" s="653" t="s">
        <v>129</v>
      </c>
      <c r="AM42" s="654"/>
      <c r="AN42" s="654"/>
      <c r="AO42" s="655"/>
      <c r="AQ42" s="747" t="s">
        <v>353</v>
      </c>
      <c r="AR42" s="748"/>
      <c r="AS42" s="748"/>
      <c r="AT42" s="748"/>
      <c r="AU42" s="748"/>
      <c r="AV42" s="748"/>
      <c r="AW42" s="748"/>
      <c r="AX42" s="748"/>
      <c r="AY42" s="749"/>
      <c r="AZ42" s="739">
        <v>1461838</v>
      </c>
      <c r="BA42" s="740"/>
      <c r="BB42" s="740"/>
      <c r="BC42" s="740"/>
      <c r="BD42" s="719"/>
      <c r="BE42" s="719"/>
      <c r="BF42" s="721"/>
      <c r="BG42" s="737"/>
      <c r="BH42" s="738"/>
      <c r="BI42" s="738"/>
      <c r="BJ42" s="738"/>
      <c r="BK42" s="738"/>
      <c r="BL42" s="237"/>
      <c r="BM42" s="674" t="s">
        <v>354</v>
      </c>
      <c r="BN42" s="674"/>
      <c r="BO42" s="674"/>
      <c r="BP42" s="674"/>
      <c r="BQ42" s="674"/>
      <c r="BR42" s="674"/>
      <c r="BS42" s="674"/>
      <c r="BT42" s="674"/>
      <c r="BU42" s="675"/>
      <c r="BV42" s="739">
        <v>413</v>
      </c>
      <c r="BW42" s="740"/>
      <c r="BX42" s="740"/>
      <c r="BY42" s="740"/>
      <c r="BZ42" s="740"/>
      <c r="CA42" s="740"/>
      <c r="CB42" s="746"/>
      <c r="CD42" s="645" t="s">
        <v>355</v>
      </c>
      <c r="CE42" s="646"/>
      <c r="CF42" s="646"/>
      <c r="CG42" s="646"/>
      <c r="CH42" s="646"/>
      <c r="CI42" s="646"/>
      <c r="CJ42" s="646"/>
      <c r="CK42" s="646"/>
      <c r="CL42" s="646"/>
      <c r="CM42" s="646"/>
      <c r="CN42" s="646"/>
      <c r="CO42" s="646"/>
      <c r="CP42" s="646"/>
      <c r="CQ42" s="647"/>
      <c r="CR42" s="648">
        <v>4652788</v>
      </c>
      <c r="CS42" s="649"/>
      <c r="CT42" s="649"/>
      <c r="CU42" s="649"/>
      <c r="CV42" s="649"/>
      <c r="CW42" s="649"/>
      <c r="CX42" s="649"/>
      <c r="CY42" s="650"/>
      <c r="CZ42" s="653">
        <v>17</v>
      </c>
      <c r="DA42" s="654"/>
      <c r="DB42" s="654"/>
      <c r="DC42" s="666"/>
      <c r="DD42" s="657">
        <v>948588</v>
      </c>
      <c r="DE42" s="649"/>
      <c r="DF42" s="649"/>
      <c r="DG42" s="649"/>
      <c r="DH42" s="649"/>
      <c r="DI42" s="649"/>
      <c r="DJ42" s="649"/>
      <c r="DK42" s="650"/>
      <c r="DL42" s="729"/>
      <c r="DM42" s="730"/>
      <c r="DN42" s="730"/>
      <c r="DO42" s="730"/>
      <c r="DP42" s="730"/>
      <c r="DQ42" s="730"/>
      <c r="DR42" s="730"/>
      <c r="DS42" s="730"/>
      <c r="DT42" s="730"/>
      <c r="DU42" s="730"/>
      <c r="DV42" s="731"/>
      <c r="DW42" s="732"/>
      <c r="DX42" s="733"/>
      <c r="DY42" s="733"/>
      <c r="DZ42" s="733"/>
      <c r="EA42" s="733"/>
      <c r="EB42" s="733"/>
      <c r="EC42" s="734"/>
    </row>
    <row r="43" spans="2:133" ht="11.25" customHeight="1" x14ac:dyDescent="0.15">
      <c r="B43" s="697" t="s">
        <v>356</v>
      </c>
      <c r="C43" s="698"/>
      <c r="D43" s="698"/>
      <c r="E43" s="698"/>
      <c r="F43" s="698"/>
      <c r="G43" s="698"/>
      <c r="H43" s="698"/>
      <c r="I43" s="698"/>
      <c r="J43" s="698"/>
      <c r="K43" s="698"/>
      <c r="L43" s="698"/>
      <c r="M43" s="698"/>
      <c r="N43" s="698"/>
      <c r="O43" s="698"/>
      <c r="P43" s="698"/>
      <c r="Q43" s="699"/>
      <c r="R43" s="739">
        <v>28742765</v>
      </c>
      <c r="S43" s="740"/>
      <c r="T43" s="740"/>
      <c r="U43" s="740"/>
      <c r="V43" s="740"/>
      <c r="W43" s="740"/>
      <c r="X43" s="740"/>
      <c r="Y43" s="741"/>
      <c r="Z43" s="742">
        <v>100</v>
      </c>
      <c r="AA43" s="742"/>
      <c r="AB43" s="742"/>
      <c r="AC43" s="742"/>
      <c r="AD43" s="743">
        <v>11458735</v>
      </c>
      <c r="AE43" s="743"/>
      <c r="AF43" s="743"/>
      <c r="AG43" s="743"/>
      <c r="AH43" s="743"/>
      <c r="AI43" s="743"/>
      <c r="AJ43" s="743"/>
      <c r="AK43" s="743"/>
      <c r="AL43" s="744">
        <v>100</v>
      </c>
      <c r="AM43" s="720"/>
      <c r="AN43" s="720"/>
      <c r="AO43" s="745"/>
      <c r="BV43" s="238"/>
      <c r="BW43" s="238"/>
      <c r="BX43" s="238"/>
      <c r="BY43" s="238"/>
      <c r="BZ43" s="238"/>
      <c r="CA43" s="238"/>
      <c r="CB43" s="238"/>
      <c r="CD43" s="645" t="s">
        <v>357</v>
      </c>
      <c r="CE43" s="646"/>
      <c r="CF43" s="646"/>
      <c r="CG43" s="646"/>
      <c r="CH43" s="646"/>
      <c r="CI43" s="646"/>
      <c r="CJ43" s="646"/>
      <c r="CK43" s="646"/>
      <c r="CL43" s="646"/>
      <c r="CM43" s="646"/>
      <c r="CN43" s="646"/>
      <c r="CO43" s="646"/>
      <c r="CP43" s="646"/>
      <c r="CQ43" s="647"/>
      <c r="CR43" s="648">
        <v>51070</v>
      </c>
      <c r="CS43" s="685"/>
      <c r="CT43" s="685"/>
      <c r="CU43" s="685"/>
      <c r="CV43" s="685"/>
      <c r="CW43" s="685"/>
      <c r="CX43" s="685"/>
      <c r="CY43" s="686"/>
      <c r="CZ43" s="653">
        <v>0.2</v>
      </c>
      <c r="DA43" s="683"/>
      <c r="DB43" s="683"/>
      <c r="DC43" s="687"/>
      <c r="DD43" s="657">
        <v>51070</v>
      </c>
      <c r="DE43" s="685"/>
      <c r="DF43" s="685"/>
      <c r="DG43" s="685"/>
      <c r="DH43" s="685"/>
      <c r="DI43" s="685"/>
      <c r="DJ43" s="685"/>
      <c r="DK43" s="686"/>
      <c r="DL43" s="729"/>
      <c r="DM43" s="730"/>
      <c r="DN43" s="730"/>
      <c r="DO43" s="730"/>
      <c r="DP43" s="730"/>
      <c r="DQ43" s="730"/>
      <c r="DR43" s="730"/>
      <c r="DS43" s="730"/>
      <c r="DT43" s="730"/>
      <c r="DU43" s="730"/>
      <c r="DV43" s="731"/>
      <c r="DW43" s="732"/>
      <c r="DX43" s="733"/>
      <c r="DY43" s="733"/>
      <c r="DZ43" s="733"/>
      <c r="EA43" s="733"/>
      <c r="EB43" s="733"/>
      <c r="EC43" s="73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60" t="s">
        <v>304</v>
      </c>
      <c r="CE44" s="761"/>
      <c r="CF44" s="645" t="s">
        <v>358</v>
      </c>
      <c r="CG44" s="646"/>
      <c r="CH44" s="646"/>
      <c r="CI44" s="646"/>
      <c r="CJ44" s="646"/>
      <c r="CK44" s="646"/>
      <c r="CL44" s="646"/>
      <c r="CM44" s="646"/>
      <c r="CN44" s="646"/>
      <c r="CO44" s="646"/>
      <c r="CP44" s="646"/>
      <c r="CQ44" s="647"/>
      <c r="CR44" s="648">
        <v>4579801</v>
      </c>
      <c r="CS44" s="649"/>
      <c r="CT44" s="649"/>
      <c r="CU44" s="649"/>
      <c r="CV44" s="649"/>
      <c r="CW44" s="649"/>
      <c r="CX44" s="649"/>
      <c r="CY44" s="650"/>
      <c r="CZ44" s="653">
        <v>16.7</v>
      </c>
      <c r="DA44" s="654"/>
      <c r="DB44" s="654"/>
      <c r="DC44" s="666"/>
      <c r="DD44" s="657">
        <v>925588</v>
      </c>
      <c r="DE44" s="649"/>
      <c r="DF44" s="649"/>
      <c r="DG44" s="649"/>
      <c r="DH44" s="649"/>
      <c r="DI44" s="649"/>
      <c r="DJ44" s="649"/>
      <c r="DK44" s="650"/>
      <c r="DL44" s="729"/>
      <c r="DM44" s="730"/>
      <c r="DN44" s="730"/>
      <c r="DO44" s="730"/>
      <c r="DP44" s="730"/>
      <c r="DQ44" s="730"/>
      <c r="DR44" s="730"/>
      <c r="DS44" s="730"/>
      <c r="DT44" s="730"/>
      <c r="DU44" s="730"/>
      <c r="DV44" s="731"/>
      <c r="DW44" s="732"/>
      <c r="DX44" s="733"/>
      <c r="DY44" s="733"/>
      <c r="DZ44" s="733"/>
      <c r="EA44" s="733"/>
      <c r="EB44" s="733"/>
      <c r="EC44" s="73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2"/>
      <c r="CE45" s="763"/>
      <c r="CF45" s="645" t="s">
        <v>360</v>
      </c>
      <c r="CG45" s="646"/>
      <c r="CH45" s="646"/>
      <c r="CI45" s="646"/>
      <c r="CJ45" s="646"/>
      <c r="CK45" s="646"/>
      <c r="CL45" s="646"/>
      <c r="CM45" s="646"/>
      <c r="CN45" s="646"/>
      <c r="CO45" s="646"/>
      <c r="CP45" s="646"/>
      <c r="CQ45" s="647"/>
      <c r="CR45" s="648">
        <v>2476386</v>
      </c>
      <c r="CS45" s="685"/>
      <c r="CT45" s="685"/>
      <c r="CU45" s="685"/>
      <c r="CV45" s="685"/>
      <c r="CW45" s="685"/>
      <c r="CX45" s="685"/>
      <c r="CY45" s="686"/>
      <c r="CZ45" s="653">
        <v>9</v>
      </c>
      <c r="DA45" s="683"/>
      <c r="DB45" s="683"/>
      <c r="DC45" s="687"/>
      <c r="DD45" s="657">
        <v>61576</v>
      </c>
      <c r="DE45" s="685"/>
      <c r="DF45" s="685"/>
      <c r="DG45" s="685"/>
      <c r="DH45" s="685"/>
      <c r="DI45" s="685"/>
      <c r="DJ45" s="685"/>
      <c r="DK45" s="686"/>
      <c r="DL45" s="729"/>
      <c r="DM45" s="730"/>
      <c r="DN45" s="730"/>
      <c r="DO45" s="730"/>
      <c r="DP45" s="730"/>
      <c r="DQ45" s="730"/>
      <c r="DR45" s="730"/>
      <c r="DS45" s="730"/>
      <c r="DT45" s="730"/>
      <c r="DU45" s="730"/>
      <c r="DV45" s="731"/>
      <c r="DW45" s="732"/>
      <c r="DX45" s="733"/>
      <c r="DY45" s="733"/>
      <c r="DZ45" s="733"/>
      <c r="EA45" s="733"/>
      <c r="EB45" s="733"/>
      <c r="EC45" s="73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2"/>
      <c r="CE46" s="763"/>
      <c r="CF46" s="645" t="s">
        <v>362</v>
      </c>
      <c r="CG46" s="646"/>
      <c r="CH46" s="646"/>
      <c r="CI46" s="646"/>
      <c r="CJ46" s="646"/>
      <c r="CK46" s="646"/>
      <c r="CL46" s="646"/>
      <c r="CM46" s="646"/>
      <c r="CN46" s="646"/>
      <c r="CO46" s="646"/>
      <c r="CP46" s="646"/>
      <c r="CQ46" s="647"/>
      <c r="CR46" s="648">
        <v>1849424</v>
      </c>
      <c r="CS46" s="649"/>
      <c r="CT46" s="649"/>
      <c r="CU46" s="649"/>
      <c r="CV46" s="649"/>
      <c r="CW46" s="649"/>
      <c r="CX46" s="649"/>
      <c r="CY46" s="650"/>
      <c r="CZ46" s="653">
        <v>6.7</v>
      </c>
      <c r="DA46" s="654"/>
      <c r="DB46" s="654"/>
      <c r="DC46" s="666"/>
      <c r="DD46" s="657">
        <v>841400</v>
      </c>
      <c r="DE46" s="649"/>
      <c r="DF46" s="649"/>
      <c r="DG46" s="649"/>
      <c r="DH46" s="649"/>
      <c r="DI46" s="649"/>
      <c r="DJ46" s="649"/>
      <c r="DK46" s="650"/>
      <c r="DL46" s="729"/>
      <c r="DM46" s="730"/>
      <c r="DN46" s="730"/>
      <c r="DO46" s="730"/>
      <c r="DP46" s="730"/>
      <c r="DQ46" s="730"/>
      <c r="DR46" s="730"/>
      <c r="DS46" s="730"/>
      <c r="DT46" s="730"/>
      <c r="DU46" s="730"/>
      <c r="DV46" s="731"/>
      <c r="DW46" s="732"/>
      <c r="DX46" s="733"/>
      <c r="DY46" s="733"/>
      <c r="DZ46" s="733"/>
      <c r="EA46" s="733"/>
      <c r="EB46" s="733"/>
      <c r="EC46" s="73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2"/>
      <c r="CE47" s="763"/>
      <c r="CF47" s="645" t="s">
        <v>364</v>
      </c>
      <c r="CG47" s="646"/>
      <c r="CH47" s="646"/>
      <c r="CI47" s="646"/>
      <c r="CJ47" s="646"/>
      <c r="CK47" s="646"/>
      <c r="CL47" s="646"/>
      <c r="CM47" s="646"/>
      <c r="CN47" s="646"/>
      <c r="CO47" s="646"/>
      <c r="CP47" s="646"/>
      <c r="CQ47" s="647"/>
      <c r="CR47" s="648">
        <v>72987</v>
      </c>
      <c r="CS47" s="685"/>
      <c r="CT47" s="685"/>
      <c r="CU47" s="685"/>
      <c r="CV47" s="685"/>
      <c r="CW47" s="685"/>
      <c r="CX47" s="685"/>
      <c r="CY47" s="686"/>
      <c r="CZ47" s="653">
        <v>0.3</v>
      </c>
      <c r="DA47" s="683"/>
      <c r="DB47" s="683"/>
      <c r="DC47" s="687"/>
      <c r="DD47" s="657">
        <v>23000</v>
      </c>
      <c r="DE47" s="685"/>
      <c r="DF47" s="685"/>
      <c r="DG47" s="685"/>
      <c r="DH47" s="685"/>
      <c r="DI47" s="685"/>
      <c r="DJ47" s="685"/>
      <c r="DK47" s="686"/>
      <c r="DL47" s="729"/>
      <c r="DM47" s="730"/>
      <c r="DN47" s="730"/>
      <c r="DO47" s="730"/>
      <c r="DP47" s="730"/>
      <c r="DQ47" s="730"/>
      <c r="DR47" s="730"/>
      <c r="DS47" s="730"/>
      <c r="DT47" s="730"/>
      <c r="DU47" s="730"/>
      <c r="DV47" s="731"/>
      <c r="DW47" s="732"/>
      <c r="DX47" s="733"/>
      <c r="DY47" s="733"/>
      <c r="DZ47" s="733"/>
      <c r="EA47" s="733"/>
      <c r="EB47" s="733"/>
      <c r="EC47" s="73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4"/>
      <c r="CE48" s="765"/>
      <c r="CF48" s="645" t="s">
        <v>365</v>
      </c>
      <c r="CG48" s="646"/>
      <c r="CH48" s="646"/>
      <c r="CI48" s="646"/>
      <c r="CJ48" s="646"/>
      <c r="CK48" s="646"/>
      <c r="CL48" s="646"/>
      <c r="CM48" s="646"/>
      <c r="CN48" s="646"/>
      <c r="CO48" s="646"/>
      <c r="CP48" s="646"/>
      <c r="CQ48" s="647"/>
      <c r="CR48" s="648" t="s">
        <v>234</v>
      </c>
      <c r="CS48" s="649"/>
      <c r="CT48" s="649"/>
      <c r="CU48" s="649"/>
      <c r="CV48" s="649"/>
      <c r="CW48" s="649"/>
      <c r="CX48" s="649"/>
      <c r="CY48" s="650"/>
      <c r="CZ48" s="653" t="s">
        <v>234</v>
      </c>
      <c r="DA48" s="654"/>
      <c r="DB48" s="654"/>
      <c r="DC48" s="666"/>
      <c r="DD48" s="657" t="s">
        <v>234</v>
      </c>
      <c r="DE48" s="649"/>
      <c r="DF48" s="649"/>
      <c r="DG48" s="649"/>
      <c r="DH48" s="649"/>
      <c r="DI48" s="649"/>
      <c r="DJ48" s="649"/>
      <c r="DK48" s="650"/>
      <c r="DL48" s="729"/>
      <c r="DM48" s="730"/>
      <c r="DN48" s="730"/>
      <c r="DO48" s="730"/>
      <c r="DP48" s="730"/>
      <c r="DQ48" s="730"/>
      <c r="DR48" s="730"/>
      <c r="DS48" s="730"/>
      <c r="DT48" s="730"/>
      <c r="DU48" s="730"/>
      <c r="DV48" s="731"/>
      <c r="DW48" s="732"/>
      <c r="DX48" s="733"/>
      <c r="DY48" s="733"/>
      <c r="DZ48" s="733"/>
      <c r="EA48" s="733"/>
      <c r="EB48" s="733"/>
      <c r="EC48" s="73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366</v>
      </c>
      <c r="CE49" s="698"/>
      <c r="CF49" s="698"/>
      <c r="CG49" s="698"/>
      <c r="CH49" s="698"/>
      <c r="CI49" s="698"/>
      <c r="CJ49" s="698"/>
      <c r="CK49" s="698"/>
      <c r="CL49" s="698"/>
      <c r="CM49" s="698"/>
      <c r="CN49" s="698"/>
      <c r="CO49" s="698"/>
      <c r="CP49" s="698"/>
      <c r="CQ49" s="699"/>
      <c r="CR49" s="739">
        <v>27430879</v>
      </c>
      <c r="CS49" s="719"/>
      <c r="CT49" s="719"/>
      <c r="CU49" s="719"/>
      <c r="CV49" s="719"/>
      <c r="CW49" s="719"/>
      <c r="CX49" s="719"/>
      <c r="CY49" s="750"/>
      <c r="CZ49" s="744">
        <v>100</v>
      </c>
      <c r="DA49" s="751"/>
      <c r="DB49" s="751"/>
      <c r="DC49" s="752"/>
      <c r="DD49" s="753">
        <v>14731849</v>
      </c>
      <c r="DE49" s="719"/>
      <c r="DF49" s="719"/>
      <c r="DG49" s="719"/>
      <c r="DH49" s="719"/>
      <c r="DI49" s="719"/>
      <c r="DJ49" s="719"/>
      <c r="DK49" s="750"/>
      <c r="DL49" s="754"/>
      <c r="DM49" s="755"/>
      <c r="DN49" s="755"/>
      <c r="DO49" s="755"/>
      <c r="DP49" s="755"/>
      <c r="DQ49" s="755"/>
      <c r="DR49" s="755"/>
      <c r="DS49" s="755"/>
      <c r="DT49" s="755"/>
      <c r="DU49" s="755"/>
      <c r="DV49" s="756"/>
      <c r="DW49" s="757"/>
      <c r="DX49" s="758"/>
      <c r="DY49" s="758"/>
      <c r="DZ49" s="758"/>
      <c r="EA49" s="758"/>
      <c r="EB49" s="758"/>
      <c r="EC49" s="759"/>
    </row>
  </sheetData>
  <sheetProtection algorithmName="SHA-512" hashValue="Kx713UHxXtu1/qEFijDSNq6bqh2Plem6ifDqWokNYkV7D6D04XQNRmnRuy1v+UjBLR0fUZZ2EWx0C9nEVhLRhw==" saltValue="cV2GWPqfmsSaOKOqQrh1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5" t="s">
        <v>368</v>
      </c>
      <c r="DK2" s="796"/>
      <c r="DL2" s="796"/>
      <c r="DM2" s="796"/>
      <c r="DN2" s="796"/>
      <c r="DO2" s="797"/>
      <c r="DP2" s="251"/>
      <c r="DQ2" s="795" t="s">
        <v>369</v>
      </c>
      <c r="DR2" s="796"/>
      <c r="DS2" s="796"/>
      <c r="DT2" s="796"/>
      <c r="DU2" s="796"/>
      <c r="DV2" s="796"/>
      <c r="DW2" s="796"/>
      <c r="DX2" s="796"/>
      <c r="DY2" s="796"/>
      <c r="DZ2" s="79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8" t="s">
        <v>370</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9" t="s">
        <v>372</v>
      </c>
      <c r="B5" s="790"/>
      <c r="C5" s="790"/>
      <c r="D5" s="790"/>
      <c r="E5" s="790"/>
      <c r="F5" s="790"/>
      <c r="G5" s="790"/>
      <c r="H5" s="790"/>
      <c r="I5" s="790"/>
      <c r="J5" s="790"/>
      <c r="K5" s="790"/>
      <c r="L5" s="790"/>
      <c r="M5" s="790"/>
      <c r="N5" s="790"/>
      <c r="O5" s="790"/>
      <c r="P5" s="791"/>
      <c r="Q5" s="766" t="s">
        <v>373</v>
      </c>
      <c r="R5" s="767"/>
      <c r="S5" s="767"/>
      <c r="T5" s="767"/>
      <c r="U5" s="768"/>
      <c r="V5" s="766" t="s">
        <v>374</v>
      </c>
      <c r="W5" s="767"/>
      <c r="X5" s="767"/>
      <c r="Y5" s="767"/>
      <c r="Z5" s="768"/>
      <c r="AA5" s="766" t="s">
        <v>375</v>
      </c>
      <c r="AB5" s="767"/>
      <c r="AC5" s="767"/>
      <c r="AD5" s="767"/>
      <c r="AE5" s="767"/>
      <c r="AF5" s="799" t="s">
        <v>376</v>
      </c>
      <c r="AG5" s="767"/>
      <c r="AH5" s="767"/>
      <c r="AI5" s="767"/>
      <c r="AJ5" s="778"/>
      <c r="AK5" s="767" t="s">
        <v>377</v>
      </c>
      <c r="AL5" s="767"/>
      <c r="AM5" s="767"/>
      <c r="AN5" s="767"/>
      <c r="AO5" s="768"/>
      <c r="AP5" s="766" t="s">
        <v>378</v>
      </c>
      <c r="AQ5" s="767"/>
      <c r="AR5" s="767"/>
      <c r="AS5" s="767"/>
      <c r="AT5" s="768"/>
      <c r="AU5" s="766" t="s">
        <v>379</v>
      </c>
      <c r="AV5" s="767"/>
      <c r="AW5" s="767"/>
      <c r="AX5" s="767"/>
      <c r="AY5" s="778"/>
      <c r="AZ5" s="258"/>
      <c r="BA5" s="258"/>
      <c r="BB5" s="258"/>
      <c r="BC5" s="258"/>
      <c r="BD5" s="258"/>
      <c r="BE5" s="259"/>
      <c r="BF5" s="259"/>
      <c r="BG5" s="259"/>
      <c r="BH5" s="259"/>
      <c r="BI5" s="259"/>
      <c r="BJ5" s="259"/>
      <c r="BK5" s="259"/>
      <c r="BL5" s="259"/>
      <c r="BM5" s="259"/>
      <c r="BN5" s="259"/>
      <c r="BO5" s="259"/>
      <c r="BP5" s="259"/>
      <c r="BQ5" s="789" t="s">
        <v>380</v>
      </c>
      <c r="BR5" s="790"/>
      <c r="BS5" s="790"/>
      <c r="BT5" s="790"/>
      <c r="BU5" s="790"/>
      <c r="BV5" s="790"/>
      <c r="BW5" s="790"/>
      <c r="BX5" s="790"/>
      <c r="BY5" s="790"/>
      <c r="BZ5" s="790"/>
      <c r="CA5" s="790"/>
      <c r="CB5" s="790"/>
      <c r="CC5" s="790"/>
      <c r="CD5" s="790"/>
      <c r="CE5" s="790"/>
      <c r="CF5" s="790"/>
      <c r="CG5" s="791"/>
      <c r="CH5" s="766" t="s">
        <v>381</v>
      </c>
      <c r="CI5" s="767"/>
      <c r="CJ5" s="767"/>
      <c r="CK5" s="767"/>
      <c r="CL5" s="768"/>
      <c r="CM5" s="766" t="s">
        <v>382</v>
      </c>
      <c r="CN5" s="767"/>
      <c r="CO5" s="767"/>
      <c r="CP5" s="767"/>
      <c r="CQ5" s="768"/>
      <c r="CR5" s="766" t="s">
        <v>383</v>
      </c>
      <c r="CS5" s="767"/>
      <c r="CT5" s="767"/>
      <c r="CU5" s="767"/>
      <c r="CV5" s="768"/>
      <c r="CW5" s="766" t="s">
        <v>384</v>
      </c>
      <c r="CX5" s="767"/>
      <c r="CY5" s="767"/>
      <c r="CZ5" s="767"/>
      <c r="DA5" s="768"/>
      <c r="DB5" s="766" t="s">
        <v>385</v>
      </c>
      <c r="DC5" s="767"/>
      <c r="DD5" s="767"/>
      <c r="DE5" s="767"/>
      <c r="DF5" s="768"/>
      <c r="DG5" s="772" t="s">
        <v>386</v>
      </c>
      <c r="DH5" s="773"/>
      <c r="DI5" s="773"/>
      <c r="DJ5" s="773"/>
      <c r="DK5" s="774"/>
      <c r="DL5" s="772" t="s">
        <v>387</v>
      </c>
      <c r="DM5" s="773"/>
      <c r="DN5" s="773"/>
      <c r="DO5" s="773"/>
      <c r="DP5" s="774"/>
      <c r="DQ5" s="766" t="s">
        <v>388</v>
      </c>
      <c r="DR5" s="767"/>
      <c r="DS5" s="767"/>
      <c r="DT5" s="767"/>
      <c r="DU5" s="768"/>
      <c r="DV5" s="766" t="s">
        <v>379</v>
      </c>
      <c r="DW5" s="767"/>
      <c r="DX5" s="767"/>
      <c r="DY5" s="767"/>
      <c r="DZ5" s="778"/>
      <c r="EA5" s="256"/>
    </row>
    <row r="6" spans="1:131" s="257" customFormat="1" ht="26.25" customHeight="1" thickBot="1" x14ac:dyDescent="0.2">
      <c r="A6" s="792"/>
      <c r="B6" s="793"/>
      <c r="C6" s="793"/>
      <c r="D6" s="793"/>
      <c r="E6" s="793"/>
      <c r="F6" s="793"/>
      <c r="G6" s="793"/>
      <c r="H6" s="793"/>
      <c r="I6" s="793"/>
      <c r="J6" s="793"/>
      <c r="K6" s="793"/>
      <c r="L6" s="793"/>
      <c r="M6" s="793"/>
      <c r="N6" s="793"/>
      <c r="O6" s="793"/>
      <c r="P6" s="794"/>
      <c r="Q6" s="769"/>
      <c r="R6" s="770"/>
      <c r="S6" s="770"/>
      <c r="T6" s="770"/>
      <c r="U6" s="771"/>
      <c r="V6" s="769"/>
      <c r="W6" s="770"/>
      <c r="X6" s="770"/>
      <c r="Y6" s="770"/>
      <c r="Z6" s="771"/>
      <c r="AA6" s="769"/>
      <c r="AB6" s="770"/>
      <c r="AC6" s="770"/>
      <c r="AD6" s="770"/>
      <c r="AE6" s="770"/>
      <c r="AF6" s="800"/>
      <c r="AG6" s="770"/>
      <c r="AH6" s="770"/>
      <c r="AI6" s="770"/>
      <c r="AJ6" s="779"/>
      <c r="AK6" s="770"/>
      <c r="AL6" s="770"/>
      <c r="AM6" s="770"/>
      <c r="AN6" s="770"/>
      <c r="AO6" s="771"/>
      <c r="AP6" s="769"/>
      <c r="AQ6" s="770"/>
      <c r="AR6" s="770"/>
      <c r="AS6" s="770"/>
      <c r="AT6" s="771"/>
      <c r="AU6" s="769"/>
      <c r="AV6" s="770"/>
      <c r="AW6" s="770"/>
      <c r="AX6" s="770"/>
      <c r="AY6" s="779"/>
      <c r="AZ6" s="254"/>
      <c r="BA6" s="254"/>
      <c r="BB6" s="254"/>
      <c r="BC6" s="254"/>
      <c r="BD6" s="254"/>
      <c r="BE6" s="255"/>
      <c r="BF6" s="255"/>
      <c r="BG6" s="255"/>
      <c r="BH6" s="255"/>
      <c r="BI6" s="255"/>
      <c r="BJ6" s="255"/>
      <c r="BK6" s="255"/>
      <c r="BL6" s="255"/>
      <c r="BM6" s="255"/>
      <c r="BN6" s="255"/>
      <c r="BO6" s="255"/>
      <c r="BP6" s="255"/>
      <c r="BQ6" s="792"/>
      <c r="BR6" s="793"/>
      <c r="BS6" s="793"/>
      <c r="BT6" s="793"/>
      <c r="BU6" s="793"/>
      <c r="BV6" s="793"/>
      <c r="BW6" s="793"/>
      <c r="BX6" s="793"/>
      <c r="BY6" s="793"/>
      <c r="BZ6" s="793"/>
      <c r="CA6" s="793"/>
      <c r="CB6" s="793"/>
      <c r="CC6" s="793"/>
      <c r="CD6" s="793"/>
      <c r="CE6" s="793"/>
      <c r="CF6" s="793"/>
      <c r="CG6" s="794"/>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75"/>
      <c r="DH6" s="776"/>
      <c r="DI6" s="776"/>
      <c r="DJ6" s="776"/>
      <c r="DK6" s="777"/>
      <c r="DL6" s="775"/>
      <c r="DM6" s="776"/>
      <c r="DN6" s="776"/>
      <c r="DO6" s="776"/>
      <c r="DP6" s="777"/>
      <c r="DQ6" s="769"/>
      <c r="DR6" s="770"/>
      <c r="DS6" s="770"/>
      <c r="DT6" s="770"/>
      <c r="DU6" s="771"/>
      <c r="DV6" s="769"/>
      <c r="DW6" s="770"/>
      <c r="DX6" s="770"/>
      <c r="DY6" s="770"/>
      <c r="DZ6" s="779"/>
      <c r="EA6" s="256"/>
    </row>
    <row r="7" spans="1:131" s="257" customFormat="1" ht="26.25" customHeight="1" thickTop="1" x14ac:dyDescent="0.15">
      <c r="A7" s="260">
        <v>1</v>
      </c>
      <c r="B7" s="780" t="s">
        <v>389</v>
      </c>
      <c r="C7" s="781"/>
      <c r="D7" s="781"/>
      <c r="E7" s="781"/>
      <c r="F7" s="781"/>
      <c r="G7" s="781"/>
      <c r="H7" s="781"/>
      <c r="I7" s="781"/>
      <c r="J7" s="781"/>
      <c r="K7" s="781"/>
      <c r="L7" s="781"/>
      <c r="M7" s="781"/>
      <c r="N7" s="781"/>
      <c r="O7" s="781"/>
      <c r="P7" s="782"/>
      <c r="Q7" s="783">
        <v>28918</v>
      </c>
      <c r="R7" s="784"/>
      <c r="S7" s="784"/>
      <c r="T7" s="784"/>
      <c r="U7" s="784"/>
      <c r="V7" s="784">
        <v>27607</v>
      </c>
      <c r="W7" s="784"/>
      <c r="X7" s="784"/>
      <c r="Y7" s="784"/>
      <c r="Z7" s="784"/>
      <c r="AA7" s="784">
        <v>1311</v>
      </c>
      <c r="AB7" s="784"/>
      <c r="AC7" s="784"/>
      <c r="AD7" s="784"/>
      <c r="AE7" s="785"/>
      <c r="AF7" s="786">
        <v>571</v>
      </c>
      <c r="AG7" s="787"/>
      <c r="AH7" s="787"/>
      <c r="AI7" s="787"/>
      <c r="AJ7" s="788"/>
      <c r="AK7" s="823">
        <v>2179</v>
      </c>
      <c r="AL7" s="824"/>
      <c r="AM7" s="824"/>
      <c r="AN7" s="824"/>
      <c r="AO7" s="824"/>
      <c r="AP7" s="824">
        <v>19441</v>
      </c>
      <c r="AQ7" s="824"/>
      <c r="AR7" s="824"/>
      <c r="AS7" s="824"/>
      <c r="AT7" s="824"/>
      <c r="AU7" s="825" t="s">
        <v>634</v>
      </c>
      <c r="AV7" s="825"/>
      <c r="AW7" s="825"/>
      <c r="AX7" s="825"/>
      <c r="AY7" s="826"/>
      <c r="AZ7" s="254"/>
      <c r="BA7" s="254"/>
      <c r="BB7" s="254"/>
      <c r="BC7" s="254"/>
      <c r="BD7" s="254"/>
      <c r="BE7" s="255"/>
      <c r="BF7" s="255"/>
      <c r="BG7" s="255"/>
      <c r="BH7" s="255"/>
      <c r="BI7" s="255"/>
      <c r="BJ7" s="255"/>
      <c r="BK7" s="255"/>
      <c r="BL7" s="255"/>
      <c r="BM7" s="255"/>
      <c r="BN7" s="255"/>
      <c r="BO7" s="255"/>
      <c r="BP7" s="255"/>
      <c r="BQ7" s="261">
        <v>1</v>
      </c>
      <c r="BR7" s="262"/>
      <c r="BS7" s="827" t="s">
        <v>617</v>
      </c>
      <c r="BT7" s="828"/>
      <c r="BU7" s="828"/>
      <c r="BV7" s="828"/>
      <c r="BW7" s="828"/>
      <c r="BX7" s="828"/>
      <c r="BY7" s="828"/>
      <c r="BZ7" s="828"/>
      <c r="CA7" s="828"/>
      <c r="CB7" s="828"/>
      <c r="CC7" s="828"/>
      <c r="CD7" s="828"/>
      <c r="CE7" s="828"/>
      <c r="CF7" s="828"/>
      <c r="CG7" s="829"/>
      <c r="CH7" s="820">
        <v>5</v>
      </c>
      <c r="CI7" s="821"/>
      <c r="CJ7" s="821"/>
      <c r="CK7" s="821"/>
      <c r="CL7" s="822"/>
      <c r="CM7" s="820">
        <v>673</v>
      </c>
      <c r="CN7" s="821"/>
      <c r="CO7" s="821"/>
      <c r="CP7" s="821"/>
      <c r="CQ7" s="822"/>
      <c r="CR7" s="820">
        <v>72</v>
      </c>
      <c r="CS7" s="821"/>
      <c r="CT7" s="821"/>
      <c r="CU7" s="821"/>
      <c r="CV7" s="822"/>
      <c r="CW7" s="820">
        <v>49</v>
      </c>
      <c r="CX7" s="821"/>
      <c r="CY7" s="821"/>
      <c r="CZ7" s="821"/>
      <c r="DA7" s="822"/>
      <c r="DB7" s="820" t="s">
        <v>631</v>
      </c>
      <c r="DC7" s="821"/>
      <c r="DD7" s="821"/>
      <c r="DE7" s="821"/>
      <c r="DF7" s="822"/>
      <c r="DG7" s="820" t="s">
        <v>631</v>
      </c>
      <c r="DH7" s="821"/>
      <c r="DI7" s="821"/>
      <c r="DJ7" s="821"/>
      <c r="DK7" s="822"/>
      <c r="DL7" s="820" t="s">
        <v>631</v>
      </c>
      <c r="DM7" s="821"/>
      <c r="DN7" s="821"/>
      <c r="DO7" s="821"/>
      <c r="DP7" s="822"/>
      <c r="DQ7" s="820" t="s">
        <v>631</v>
      </c>
      <c r="DR7" s="821"/>
      <c r="DS7" s="821"/>
      <c r="DT7" s="821"/>
      <c r="DU7" s="822"/>
      <c r="DV7" s="801"/>
      <c r="DW7" s="802"/>
      <c r="DX7" s="802"/>
      <c r="DY7" s="802"/>
      <c r="DZ7" s="803"/>
      <c r="EA7" s="256"/>
    </row>
    <row r="8" spans="1:131" s="257" customFormat="1" ht="26.25" customHeight="1" x14ac:dyDescent="0.15">
      <c r="A8" s="263">
        <v>2</v>
      </c>
      <c r="B8" s="804" t="s">
        <v>390</v>
      </c>
      <c r="C8" s="805"/>
      <c r="D8" s="805"/>
      <c r="E8" s="805"/>
      <c r="F8" s="805"/>
      <c r="G8" s="805"/>
      <c r="H8" s="805"/>
      <c r="I8" s="805"/>
      <c r="J8" s="805"/>
      <c r="K8" s="805"/>
      <c r="L8" s="805"/>
      <c r="M8" s="805"/>
      <c r="N8" s="805"/>
      <c r="O8" s="805"/>
      <c r="P8" s="806"/>
      <c r="Q8" s="807">
        <v>2</v>
      </c>
      <c r="R8" s="808"/>
      <c r="S8" s="808"/>
      <c r="T8" s="808"/>
      <c r="U8" s="808"/>
      <c r="V8" s="808">
        <v>2</v>
      </c>
      <c r="W8" s="808"/>
      <c r="X8" s="808"/>
      <c r="Y8" s="808"/>
      <c r="Z8" s="808"/>
      <c r="AA8" s="808">
        <v>0</v>
      </c>
      <c r="AB8" s="808"/>
      <c r="AC8" s="808"/>
      <c r="AD8" s="808"/>
      <c r="AE8" s="809"/>
      <c r="AF8" s="810" t="s">
        <v>391</v>
      </c>
      <c r="AG8" s="811"/>
      <c r="AH8" s="811"/>
      <c r="AI8" s="811"/>
      <c r="AJ8" s="812"/>
      <c r="AK8" s="813" t="s">
        <v>630</v>
      </c>
      <c r="AL8" s="814"/>
      <c r="AM8" s="814"/>
      <c r="AN8" s="814"/>
      <c r="AO8" s="814"/>
      <c r="AP8" s="814" t="s">
        <v>631</v>
      </c>
      <c r="AQ8" s="814"/>
      <c r="AR8" s="814"/>
      <c r="AS8" s="814"/>
      <c r="AT8" s="814"/>
      <c r="AU8" s="815"/>
      <c r="AV8" s="815"/>
      <c r="AW8" s="815"/>
      <c r="AX8" s="815"/>
      <c r="AY8" s="816"/>
      <c r="AZ8" s="254"/>
      <c r="BA8" s="254"/>
      <c r="BB8" s="254"/>
      <c r="BC8" s="254"/>
      <c r="BD8" s="254"/>
      <c r="BE8" s="255"/>
      <c r="BF8" s="255"/>
      <c r="BG8" s="255"/>
      <c r="BH8" s="255"/>
      <c r="BI8" s="255"/>
      <c r="BJ8" s="255"/>
      <c r="BK8" s="255"/>
      <c r="BL8" s="255"/>
      <c r="BM8" s="255"/>
      <c r="BN8" s="255"/>
      <c r="BO8" s="255"/>
      <c r="BP8" s="255"/>
      <c r="BQ8" s="264">
        <v>2</v>
      </c>
      <c r="BR8" s="265"/>
      <c r="BS8" s="817" t="s">
        <v>618</v>
      </c>
      <c r="BT8" s="818"/>
      <c r="BU8" s="818"/>
      <c r="BV8" s="818"/>
      <c r="BW8" s="818"/>
      <c r="BX8" s="818"/>
      <c r="BY8" s="818"/>
      <c r="BZ8" s="818"/>
      <c r="CA8" s="818"/>
      <c r="CB8" s="818"/>
      <c r="CC8" s="818"/>
      <c r="CD8" s="818"/>
      <c r="CE8" s="818"/>
      <c r="CF8" s="818"/>
      <c r="CG8" s="819"/>
      <c r="CH8" s="830">
        <v>118</v>
      </c>
      <c r="CI8" s="831"/>
      <c r="CJ8" s="831"/>
      <c r="CK8" s="831"/>
      <c r="CL8" s="832"/>
      <c r="CM8" s="830">
        <v>639</v>
      </c>
      <c r="CN8" s="831"/>
      <c r="CO8" s="831"/>
      <c r="CP8" s="831"/>
      <c r="CQ8" s="832"/>
      <c r="CR8" s="830">
        <v>20</v>
      </c>
      <c r="CS8" s="831"/>
      <c r="CT8" s="831"/>
      <c r="CU8" s="831"/>
      <c r="CV8" s="832"/>
      <c r="CW8" s="830" t="s">
        <v>631</v>
      </c>
      <c r="CX8" s="831"/>
      <c r="CY8" s="831"/>
      <c r="CZ8" s="831"/>
      <c r="DA8" s="832"/>
      <c r="DB8" s="830" t="s">
        <v>631</v>
      </c>
      <c r="DC8" s="831"/>
      <c r="DD8" s="831"/>
      <c r="DE8" s="831"/>
      <c r="DF8" s="832"/>
      <c r="DG8" s="830" t="s">
        <v>638</v>
      </c>
      <c r="DH8" s="831"/>
      <c r="DI8" s="831"/>
      <c r="DJ8" s="831"/>
      <c r="DK8" s="832"/>
      <c r="DL8" s="830" t="s">
        <v>631</v>
      </c>
      <c r="DM8" s="831"/>
      <c r="DN8" s="831"/>
      <c r="DO8" s="831"/>
      <c r="DP8" s="832"/>
      <c r="DQ8" s="830" t="s">
        <v>638</v>
      </c>
      <c r="DR8" s="831"/>
      <c r="DS8" s="831"/>
      <c r="DT8" s="831"/>
      <c r="DU8" s="832"/>
      <c r="DV8" s="833"/>
      <c r="DW8" s="834"/>
      <c r="DX8" s="834"/>
      <c r="DY8" s="834"/>
      <c r="DZ8" s="835"/>
      <c r="EA8" s="256"/>
    </row>
    <row r="9" spans="1:131" s="257" customFormat="1" ht="26.25" customHeight="1" x14ac:dyDescent="0.15">
      <c r="A9" s="263">
        <v>3</v>
      </c>
      <c r="B9" s="804" t="s">
        <v>392</v>
      </c>
      <c r="C9" s="805"/>
      <c r="D9" s="805"/>
      <c r="E9" s="805"/>
      <c r="F9" s="805"/>
      <c r="G9" s="805"/>
      <c r="H9" s="805"/>
      <c r="I9" s="805"/>
      <c r="J9" s="805"/>
      <c r="K9" s="805"/>
      <c r="L9" s="805"/>
      <c r="M9" s="805"/>
      <c r="N9" s="805"/>
      <c r="O9" s="805"/>
      <c r="P9" s="806"/>
      <c r="Q9" s="807">
        <v>65</v>
      </c>
      <c r="R9" s="808"/>
      <c r="S9" s="808"/>
      <c r="T9" s="808"/>
      <c r="U9" s="808"/>
      <c r="V9" s="808">
        <v>64</v>
      </c>
      <c r="W9" s="808"/>
      <c r="X9" s="808"/>
      <c r="Y9" s="808"/>
      <c r="Z9" s="808"/>
      <c r="AA9" s="808">
        <v>1</v>
      </c>
      <c r="AB9" s="808"/>
      <c r="AC9" s="808"/>
      <c r="AD9" s="808"/>
      <c r="AE9" s="809"/>
      <c r="AF9" s="810">
        <v>1</v>
      </c>
      <c r="AG9" s="811"/>
      <c r="AH9" s="811"/>
      <c r="AI9" s="811"/>
      <c r="AJ9" s="812"/>
      <c r="AK9" s="813">
        <v>25</v>
      </c>
      <c r="AL9" s="814"/>
      <c r="AM9" s="814"/>
      <c r="AN9" s="814"/>
      <c r="AO9" s="814"/>
      <c r="AP9" s="814">
        <v>0</v>
      </c>
      <c r="AQ9" s="814"/>
      <c r="AR9" s="814"/>
      <c r="AS9" s="814"/>
      <c r="AT9" s="814"/>
      <c r="AU9" s="815" t="s">
        <v>633</v>
      </c>
      <c r="AV9" s="815"/>
      <c r="AW9" s="815"/>
      <c r="AX9" s="815"/>
      <c r="AY9" s="816"/>
      <c r="AZ9" s="254"/>
      <c r="BA9" s="254"/>
      <c r="BB9" s="254"/>
      <c r="BC9" s="254"/>
      <c r="BD9" s="254"/>
      <c r="BE9" s="255"/>
      <c r="BF9" s="255"/>
      <c r="BG9" s="255"/>
      <c r="BH9" s="255"/>
      <c r="BI9" s="255"/>
      <c r="BJ9" s="255"/>
      <c r="BK9" s="255"/>
      <c r="BL9" s="255"/>
      <c r="BM9" s="255"/>
      <c r="BN9" s="255"/>
      <c r="BO9" s="255"/>
      <c r="BP9" s="255"/>
      <c r="BQ9" s="264">
        <v>3</v>
      </c>
      <c r="BR9" s="265"/>
      <c r="BS9" s="817" t="s">
        <v>619</v>
      </c>
      <c r="BT9" s="818"/>
      <c r="BU9" s="818"/>
      <c r="BV9" s="818"/>
      <c r="BW9" s="818"/>
      <c r="BX9" s="818"/>
      <c r="BY9" s="818"/>
      <c r="BZ9" s="818"/>
      <c r="CA9" s="818"/>
      <c r="CB9" s="818"/>
      <c r="CC9" s="818"/>
      <c r="CD9" s="818"/>
      <c r="CE9" s="818"/>
      <c r="CF9" s="818"/>
      <c r="CG9" s="819"/>
      <c r="CH9" s="830" t="s">
        <v>642</v>
      </c>
      <c r="CI9" s="831"/>
      <c r="CJ9" s="831"/>
      <c r="CK9" s="831"/>
      <c r="CL9" s="832"/>
      <c r="CM9" s="830">
        <v>128</v>
      </c>
      <c r="CN9" s="831"/>
      <c r="CO9" s="831"/>
      <c r="CP9" s="831"/>
      <c r="CQ9" s="832"/>
      <c r="CR9" s="830">
        <v>3</v>
      </c>
      <c r="CS9" s="831"/>
      <c r="CT9" s="831"/>
      <c r="CU9" s="831"/>
      <c r="CV9" s="832"/>
      <c r="CW9" s="830" t="s">
        <v>638</v>
      </c>
      <c r="CX9" s="831"/>
      <c r="CY9" s="831"/>
      <c r="CZ9" s="831"/>
      <c r="DA9" s="832"/>
      <c r="DB9" s="830" t="s">
        <v>631</v>
      </c>
      <c r="DC9" s="831"/>
      <c r="DD9" s="831"/>
      <c r="DE9" s="831"/>
      <c r="DF9" s="832"/>
      <c r="DG9" s="830" t="s">
        <v>631</v>
      </c>
      <c r="DH9" s="831"/>
      <c r="DI9" s="831"/>
      <c r="DJ9" s="831"/>
      <c r="DK9" s="832"/>
      <c r="DL9" s="830" t="s">
        <v>641</v>
      </c>
      <c r="DM9" s="831"/>
      <c r="DN9" s="831"/>
      <c r="DO9" s="831"/>
      <c r="DP9" s="832"/>
      <c r="DQ9" s="830" t="s">
        <v>631</v>
      </c>
      <c r="DR9" s="831"/>
      <c r="DS9" s="831"/>
      <c r="DT9" s="831"/>
      <c r="DU9" s="832"/>
      <c r="DV9" s="833"/>
      <c r="DW9" s="834"/>
      <c r="DX9" s="834"/>
      <c r="DY9" s="834"/>
      <c r="DZ9" s="835"/>
      <c r="EA9" s="256"/>
    </row>
    <row r="10" spans="1:131" s="257" customFormat="1" ht="26.25" customHeight="1" x14ac:dyDescent="0.15">
      <c r="A10" s="263">
        <v>4</v>
      </c>
      <c r="B10" s="804"/>
      <c r="C10" s="805"/>
      <c r="D10" s="805"/>
      <c r="E10" s="805"/>
      <c r="F10" s="805"/>
      <c r="G10" s="805"/>
      <c r="H10" s="805"/>
      <c r="I10" s="805"/>
      <c r="J10" s="805"/>
      <c r="K10" s="805"/>
      <c r="L10" s="805"/>
      <c r="M10" s="805"/>
      <c r="N10" s="805"/>
      <c r="O10" s="805"/>
      <c r="P10" s="806"/>
      <c r="Q10" s="807"/>
      <c r="R10" s="808"/>
      <c r="S10" s="808"/>
      <c r="T10" s="808"/>
      <c r="U10" s="808"/>
      <c r="V10" s="808"/>
      <c r="W10" s="808"/>
      <c r="X10" s="808"/>
      <c r="Y10" s="808"/>
      <c r="Z10" s="808"/>
      <c r="AA10" s="808"/>
      <c r="AB10" s="808"/>
      <c r="AC10" s="808"/>
      <c r="AD10" s="808"/>
      <c r="AE10" s="809"/>
      <c r="AF10" s="810"/>
      <c r="AG10" s="811"/>
      <c r="AH10" s="811"/>
      <c r="AI10" s="811"/>
      <c r="AJ10" s="812"/>
      <c r="AK10" s="813"/>
      <c r="AL10" s="814"/>
      <c r="AM10" s="814"/>
      <c r="AN10" s="814"/>
      <c r="AO10" s="814"/>
      <c r="AP10" s="814"/>
      <c r="AQ10" s="814"/>
      <c r="AR10" s="814"/>
      <c r="AS10" s="814"/>
      <c r="AT10" s="814"/>
      <c r="AU10" s="815"/>
      <c r="AV10" s="815"/>
      <c r="AW10" s="815"/>
      <c r="AX10" s="815"/>
      <c r="AY10" s="816"/>
      <c r="AZ10" s="254"/>
      <c r="BA10" s="254"/>
      <c r="BB10" s="254"/>
      <c r="BC10" s="254"/>
      <c r="BD10" s="254"/>
      <c r="BE10" s="255"/>
      <c r="BF10" s="255"/>
      <c r="BG10" s="255"/>
      <c r="BH10" s="255"/>
      <c r="BI10" s="255"/>
      <c r="BJ10" s="255"/>
      <c r="BK10" s="255"/>
      <c r="BL10" s="255"/>
      <c r="BM10" s="255"/>
      <c r="BN10" s="255"/>
      <c r="BO10" s="255"/>
      <c r="BP10" s="255"/>
      <c r="BQ10" s="264">
        <v>4</v>
      </c>
      <c r="BR10" s="265"/>
      <c r="BS10" s="817" t="s">
        <v>620</v>
      </c>
      <c r="BT10" s="818"/>
      <c r="BU10" s="818"/>
      <c r="BV10" s="818"/>
      <c r="BW10" s="818"/>
      <c r="BX10" s="818"/>
      <c r="BY10" s="818"/>
      <c r="BZ10" s="818"/>
      <c r="CA10" s="818"/>
      <c r="CB10" s="818"/>
      <c r="CC10" s="818"/>
      <c r="CD10" s="818"/>
      <c r="CE10" s="818"/>
      <c r="CF10" s="818"/>
      <c r="CG10" s="819"/>
      <c r="CH10" s="830">
        <v>-1</v>
      </c>
      <c r="CI10" s="831"/>
      <c r="CJ10" s="831"/>
      <c r="CK10" s="831"/>
      <c r="CL10" s="832"/>
      <c r="CM10" s="830">
        <v>15</v>
      </c>
      <c r="CN10" s="831"/>
      <c r="CO10" s="831"/>
      <c r="CP10" s="831"/>
      <c r="CQ10" s="832"/>
      <c r="CR10" s="830">
        <v>5</v>
      </c>
      <c r="CS10" s="831"/>
      <c r="CT10" s="831"/>
      <c r="CU10" s="831"/>
      <c r="CV10" s="832"/>
      <c r="CW10" s="830" t="s">
        <v>631</v>
      </c>
      <c r="CX10" s="831"/>
      <c r="CY10" s="831"/>
      <c r="CZ10" s="831"/>
      <c r="DA10" s="832"/>
      <c r="DB10" s="830" t="s">
        <v>631</v>
      </c>
      <c r="DC10" s="831"/>
      <c r="DD10" s="831"/>
      <c r="DE10" s="831"/>
      <c r="DF10" s="832"/>
      <c r="DG10" s="830" t="s">
        <v>631</v>
      </c>
      <c r="DH10" s="831"/>
      <c r="DI10" s="831"/>
      <c r="DJ10" s="831"/>
      <c r="DK10" s="832"/>
      <c r="DL10" s="830" t="s">
        <v>630</v>
      </c>
      <c r="DM10" s="831"/>
      <c r="DN10" s="831"/>
      <c r="DO10" s="831"/>
      <c r="DP10" s="832"/>
      <c r="DQ10" s="830" t="s">
        <v>631</v>
      </c>
      <c r="DR10" s="831"/>
      <c r="DS10" s="831"/>
      <c r="DT10" s="831"/>
      <c r="DU10" s="832"/>
      <c r="DV10" s="833"/>
      <c r="DW10" s="834"/>
      <c r="DX10" s="834"/>
      <c r="DY10" s="834"/>
      <c r="DZ10" s="835"/>
      <c r="EA10" s="256"/>
    </row>
    <row r="11" spans="1:131" s="257" customFormat="1" ht="26.25" customHeight="1" x14ac:dyDescent="0.15">
      <c r="A11" s="263">
        <v>5</v>
      </c>
      <c r="B11" s="804"/>
      <c r="C11" s="805"/>
      <c r="D11" s="805"/>
      <c r="E11" s="805"/>
      <c r="F11" s="805"/>
      <c r="G11" s="805"/>
      <c r="H11" s="805"/>
      <c r="I11" s="805"/>
      <c r="J11" s="805"/>
      <c r="K11" s="805"/>
      <c r="L11" s="805"/>
      <c r="M11" s="805"/>
      <c r="N11" s="805"/>
      <c r="O11" s="805"/>
      <c r="P11" s="806"/>
      <c r="Q11" s="807"/>
      <c r="R11" s="808"/>
      <c r="S11" s="808"/>
      <c r="T11" s="808"/>
      <c r="U11" s="808"/>
      <c r="V11" s="808"/>
      <c r="W11" s="808"/>
      <c r="X11" s="808"/>
      <c r="Y11" s="808"/>
      <c r="Z11" s="808"/>
      <c r="AA11" s="808"/>
      <c r="AB11" s="808"/>
      <c r="AC11" s="808"/>
      <c r="AD11" s="808"/>
      <c r="AE11" s="809"/>
      <c r="AF11" s="810"/>
      <c r="AG11" s="811"/>
      <c r="AH11" s="811"/>
      <c r="AI11" s="811"/>
      <c r="AJ11" s="812"/>
      <c r="AK11" s="813"/>
      <c r="AL11" s="814"/>
      <c r="AM11" s="814"/>
      <c r="AN11" s="814"/>
      <c r="AO11" s="814"/>
      <c r="AP11" s="814"/>
      <c r="AQ11" s="814"/>
      <c r="AR11" s="814"/>
      <c r="AS11" s="814"/>
      <c r="AT11" s="814"/>
      <c r="AU11" s="815"/>
      <c r="AV11" s="815"/>
      <c r="AW11" s="815"/>
      <c r="AX11" s="815"/>
      <c r="AY11" s="816"/>
      <c r="AZ11" s="254"/>
      <c r="BA11" s="254"/>
      <c r="BB11" s="254"/>
      <c r="BC11" s="254"/>
      <c r="BD11" s="254"/>
      <c r="BE11" s="255"/>
      <c r="BF11" s="255"/>
      <c r="BG11" s="255"/>
      <c r="BH11" s="255"/>
      <c r="BI11" s="255"/>
      <c r="BJ11" s="255"/>
      <c r="BK11" s="255"/>
      <c r="BL11" s="255"/>
      <c r="BM11" s="255"/>
      <c r="BN11" s="255"/>
      <c r="BO11" s="255"/>
      <c r="BP11" s="255"/>
      <c r="BQ11" s="264">
        <v>5</v>
      </c>
      <c r="BR11" s="265"/>
      <c r="BS11" s="817" t="s">
        <v>621</v>
      </c>
      <c r="BT11" s="818"/>
      <c r="BU11" s="818"/>
      <c r="BV11" s="818"/>
      <c r="BW11" s="818"/>
      <c r="BX11" s="818"/>
      <c r="BY11" s="818"/>
      <c r="BZ11" s="818"/>
      <c r="CA11" s="818"/>
      <c r="CB11" s="818"/>
      <c r="CC11" s="818"/>
      <c r="CD11" s="818"/>
      <c r="CE11" s="818"/>
      <c r="CF11" s="818"/>
      <c r="CG11" s="819"/>
      <c r="CH11" s="830">
        <v>5</v>
      </c>
      <c r="CI11" s="831"/>
      <c r="CJ11" s="831"/>
      <c r="CK11" s="831"/>
      <c r="CL11" s="832"/>
      <c r="CM11" s="830">
        <v>8</v>
      </c>
      <c r="CN11" s="831"/>
      <c r="CO11" s="831"/>
      <c r="CP11" s="831"/>
      <c r="CQ11" s="832"/>
      <c r="CR11" s="830">
        <v>5</v>
      </c>
      <c r="CS11" s="831"/>
      <c r="CT11" s="831"/>
      <c r="CU11" s="831"/>
      <c r="CV11" s="832"/>
      <c r="CW11" s="830" t="s">
        <v>631</v>
      </c>
      <c r="CX11" s="831"/>
      <c r="CY11" s="831"/>
      <c r="CZ11" s="831"/>
      <c r="DA11" s="832"/>
      <c r="DB11" s="830" t="s">
        <v>631</v>
      </c>
      <c r="DC11" s="831"/>
      <c r="DD11" s="831"/>
      <c r="DE11" s="831"/>
      <c r="DF11" s="832"/>
      <c r="DG11" s="830" t="s">
        <v>631</v>
      </c>
      <c r="DH11" s="831"/>
      <c r="DI11" s="831"/>
      <c r="DJ11" s="831"/>
      <c r="DK11" s="832"/>
      <c r="DL11" s="830" t="s">
        <v>638</v>
      </c>
      <c r="DM11" s="831"/>
      <c r="DN11" s="831"/>
      <c r="DO11" s="831"/>
      <c r="DP11" s="832"/>
      <c r="DQ11" s="830" t="s">
        <v>631</v>
      </c>
      <c r="DR11" s="831"/>
      <c r="DS11" s="831"/>
      <c r="DT11" s="831"/>
      <c r="DU11" s="832"/>
      <c r="DV11" s="833"/>
      <c r="DW11" s="834"/>
      <c r="DX11" s="834"/>
      <c r="DY11" s="834"/>
      <c r="DZ11" s="835"/>
      <c r="EA11" s="256"/>
    </row>
    <row r="12" spans="1:131" s="257" customFormat="1" ht="26.25" customHeight="1" x14ac:dyDescent="0.15">
      <c r="A12" s="263">
        <v>6</v>
      </c>
      <c r="B12" s="804"/>
      <c r="C12" s="805"/>
      <c r="D12" s="805"/>
      <c r="E12" s="805"/>
      <c r="F12" s="805"/>
      <c r="G12" s="805"/>
      <c r="H12" s="805"/>
      <c r="I12" s="805"/>
      <c r="J12" s="805"/>
      <c r="K12" s="805"/>
      <c r="L12" s="805"/>
      <c r="M12" s="805"/>
      <c r="N12" s="805"/>
      <c r="O12" s="805"/>
      <c r="P12" s="806"/>
      <c r="Q12" s="807"/>
      <c r="R12" s="808"/>
      <c r="S12" s="808"/>
      <c r="T12" s="808"/>
      <c r="U12" s="808"/>
      <c r="V12" s="808"/>
      <c r="W12" s="808"/>
      <c r="X12" s="808"/>
      <c r="Y12" s="808"/>
      <c r="Z12" s="808"/>
      <c r="AA12" s="808"/>
      <c r="AB12" s="808"/>
      <c r="AC12" s="808"/>
      <c r="AD12" s="808"/>
      <c r="AE12" s="809"/>
      <c r="AF12" s="810"/>
      <c r="AG12" s="811"/>
      <c r="AH12" s="811"/>
      <c r="AI12" s="811"/>
      <c r="AJ12" s="812"/>
      <c r="AK12" s="813"/>
      <c r="AL12" s="814"/>
      <c r="AM12" s="814"/>
      <c r="AN12" s="814"/>
      <c r="AO12" s="814"/>
      <c r="AP12" s="814"/>
      <c r="AQ12" s="814"/>
      <c r="AR12" s="814"/>
      <c r="AS12" s="814"/>
      <c r="AT12" s="814"/>
      <c r="AU12" s="815"/>
      <c r="AV12" s="815"/>
      <c r="AW12" s="815"/>
      <c r="AX12" s="815"/>
      <c r="AY12" s="816"/>
      <c r="AZ12" s="254"/>
      <c r="BA12" s="254"/>
      <c r="BB12" s="254"/>
      <c r="BC12" s="254"/>
      <c r="BD12" s="254"/>
      <c r="BE12" s="255"/>
      <c r="BF12" s="255"/>
      <c r="BG12" s="255"/>
      <c r="BH12" s="255"/>
      <c r="BI12" s="255"/>
      <c r="BJ12" s="255"/>
      <c r="BK12" s="255"/>
      <c r="BL12" s="255"/>
      <c r="BM12" s="255"/>
      <c r="BN12" s="255"/>
      <c r="BO12" s="255"/>
      <c r="BP12" s="255"/>
      <c r="BQ12" s="264">
        <v>6</v>
      </c>
      <c r="BR12" s="265"/>
      <c r="BS12" s="817"/>
      <c r="BT12" s="818"/>
      <c r="BU12" s="818"/>
      <c r="BV12" s="818"/>
      <c r="BW12" s="818"/>
      <c r="BX12" s="818"/>
      <c r="BY12" s="818"/>
      <c r="BZ12" s="818"/>
      <c r="CA12" s="818"/>
      <c r="CB12" s="818"/>
      <c r="CC12" s="818"/>
      <c r="CD12" s="818"/>
      <c r="CE12" s="818"/>
      <c r="CF12" s="818"/>
      <c r="CG12" s="819"/>
      <c r="CH12" s="830"/>
      <c r="CI12" s="831"/>
      <c r="CJ12" s="831"/>
      <c r="CK12" s="831"/>
      <c r="CL12" s="832"/>
      <c r="CM12" s="830"/>
      <c r="CN12" s="831"/>
      <c r="CO12" s="831"/>
      <c r="CP12" s="831"/>
      <c r="CQ12" s="832"/>
      <c r="CR12" s="830"/>
      <c r="CS12" s="831"/>
      <c r="CT12" s="831"/>
      <c r="CU12" s="831"/>
      <c r="CV12" s="832"/>
      <c r="CW12" s="830"/>
      <c r="CX12" s="831"/>
      <c r="CY12" s="831"/>
      <c r="CZ12" s="831"/>
      <c r="DA12" s="832"/>
      <c r="DB12" s="830"/>
      <c r="DC12" s="831"/>
      <c r="DD12" s="831"/>
      <c r="DE12" s="831"/>
      <c r="DF12" s="832"/>
      <c r="DG12" s="830"/>
      <c r="DH12" s="831"/>
      <c r="DI12" s="831"/>
      <c r="DJ12" s="831"/>
      <c r="DK12" s="832"/>
      <c r="DL12" s="830"/>
      <c r="DM12" s="831"/>
      <c r="DN12" s="831"/>
      <c r="DO12" s="831"/>
      <c r="DP12" s="832"/>
      <c r="DQ12" s="830"/>
      <c r="DR12" s="831"/>
      <c r="DS12" s="831"/>
      <c r="DT12" s="831"/>
      <c r="DU12" s="832"/>
      <c r="DV12" s="833"/>
      <c r="DW12" s="834"/>
      <c r="DX12" s="834"/>
      <c r="DY12" s="834"/>
      <c r="DZ12" s="835"/>
      <c r="EA12" s="256"/>
    </row>
    <row r="13" spans="1:131" s="257" customFormat="1" ht="26.25" customHeight="1" x14ac:dyDescent="0.15">
      <c r="A13" s="263">
        <v>7</v>
      </c>
      <c r="B13" s="804"/>
      <c r="C13" s="805"/>
      <c r="D13" s="805"/>
      <c r="E13" s="805"/>
      <c r="F13" s="805"/>
      <c r="G13" s="805"/>
      <c r="H13" s="805"/>
      <c r="I13" s="805"/>
      <c r="J13" s="805"/>
      <c r="K13" s="805"/>
      <c r="L13" s="805"/>
      <c r="M13" s="805"/>
      <c r="N13" s="805"/>
      <c r="O13" s="805"/>
      <c r="P13" s="806"/>
      <c r="Q13" s="807"/>
      <c r="R13" s="808"/>
      <c r="S13" s="808"/>
      <c r="T13" s="808"/>
      <c r="U13" s="808"/>
      <c r="V13" s="808"/>
      <c r="W13" s="808"/>
      <c r="X13" s="808"/>
      <c r="Y13" s="808"/>
      <c r="Z13" s="808"/>
      <c r="AA13" s="808"/>
      <c r="AB13" s="808"/>
      <c r="AC13" s="808"/>
      <c r="AD13" s="808"/>
      <c r="AE13" s="809"/>
      <c r="AF13" s="810"/>
      <c r="AG13" s="811"/>
      <c r="AH13" s="811"/>
      <c r="AI13" s="811"/>
      <c r="AJ13" s="812"/>
      <c r="AK13" s="813"/>
      <c r="AL13" s="814"/>
      <c r="AM13" s="814"/>
      <c r="AN13" s="814"/>
      <c r="AO13" s="814"/>
      <c r="AP13" s="814"/>
      <c r="AQ13" s="814"/>
      <c r="AR13" s="814"/>
      <c r="AS13" s="814"/>
      <c r="AT13" s="814"/>
      <c r="AU13" s="815"/>
      <c r="AV13" s="815"/>
      <c r="AW13" s="815"/>
      <c r="AX13" s="815"/>
      <c r="AY13" s="816"/>
      <c r="AZ13" s="254"/>
      <c r="BA13" s="254"/>
      <c r="BB13" s="254"/>
      <c r="BC13" s="254"/>
      <c r="BD13" s="254"/>
      <c r="BE13" s="255"/>
      <c r="BF13" s="255"/>
      <c r="BG13" s="255"/>
      <c r="BH13" s="255"/>
      <c r="BI13" s="255"/>
      <c r="BJ13" s="255"/>
      <c r="BK13" s="255"/>
      <c r="BL13" s="255"/>
      <c r="BM13" s="255"/>
      <c r="BN13" s="255"/>
      <c r="BO13" s="255"/>
      <c r="BP13" s="255"/>
      <c r="BQ13" s="264">
        <v>7</v>
      </c>
      <c r="BR13" s="265"/>
      <c r="BS13" s="817"/>
      <c r="BT13" s="818"/>
      <c r="BU13" s="818"/>
      <c r="BV13" s="818"/>
      <c r="BW13" s="818"/>
      <c r="BX13" s="818"/>
      <c r="BY13" s="818"/>
      <c r="BZ13" s="818"/>
      <c r="CA13" s="818"/>
      <c r="CB13" s="818"/>
      <c r="CC13" s="818"/>
      <c r="CD13" s="818"/>
      <c r="CE13" s="818"/>
      <c r="CF13" s="818"/>
      <c r="CG13" s="819"/>
      <c r="CH13" s="830"/>
      <c r="CI13" s="831"/>
      <c r="CJ13" s="831"/>
      <c r="CK13" s="831"/>
      <c r="CL13" s="832"/>
      <c r="CM13" s="830"/>
      <c r="CN13" s="831"/>
      <c r="CO13" s="831"/>
      <c r="CP13" s="831"/>
      <c r="CQ13" s="832"/>
      <c r="CR13" s="830"/>
      <c r="CS13" s="831"/>
      <c r="CT13" s="831"/>
      <c r="CU13" s="831"/>
      <c r="CV13" s="832"/>
      <c r="CW13" s="830"/>
      <c r="CX13" s="831"/>
      <c r="CY13" s="831"/>
      <c r="CZ13" s="831"/>
      <c r="DA13" s="832"/>
      <c r="DB13" s="830"/>
      <c r="DC13" s="831"/>
      <c r="DD13" s="831"/>
      <c r="DE13" s="831"/>
      <c r="DF13" s="832"/>
      <c r="DG13" s="830"/>
      <c r="DH13" s="831"/>
      <c r="DI13" s="831"/>
      <c r="DJ13" s="831"/>
      <c r="DK13" s="832"/>
      <c r="DL13" s="830"/>
      <c r="DM13" s="831"/>
      <c r="DN13" s="831"/>
      <c r="DO13" s="831"/>
      <c r="DP13" s="832"/>
      <c r="DQ13" s="830"/>
      <c r="DR13" s="831"/>
      <c r="DS13" s="831"/>
      <c r="DT13" s="831"/>
      <c r="DU13" s="832"/>
      <c r="DV13" s="833"/>
      <c r="DW13" s="834"/>
      <c r="DX13" s="834"/>
      <c r="DY13" s="834"/>
      <c r="DZ13" s="835"/>
      <c r="EA13" s="256"/>
    </row>
    <row r="14" spans="1:131" s="257" customFormat="1" ht="26.25" customHeight="1" x14ac:dyDescent="0.15">
      <c r="A14" s="263">
        <v>8</v>
      </c>
      <c r="B14" s="804"/>
      <c r="C14" s="805"/>
      <c r="D14" s="805"/>
      <c r="E14" s="805"/>
      <c r="F14" s="805"/>
      <c r="G14" s="805"/>
      <c r="H14" s="805"/>
      <c r="I14" s="805"/>
      <c r="J14" s="805"/>
      <c r="K14" s="805"/>
      <c r="L14" s="805"/>
      <c r="M14" s="805"/>
      <c r="N14" s="805"/>
      <c r="O14" s="805"/>
      <c r="P14" s="806"/>
      <c r="Q14" s="807"/>
      <c r="R14" s="808"/>
      <c r="S14" s="808"/>
      <c r="T14" s="808"/>
      <c r="U14" s="808"/>
      <c r="V14" s="808"/>
      <c r="W14" s="808"/>
      <c r="X14" s="808"/>
      <c r="Y14" s="808"/>
      <c r="Z14" s="808"/>
      <c r="AA14" s="808"/>
      <c r="AB14" s="808"/>
      <c r="AC14" s="808"/>
      <c r="AD14" s="808"/>
      <c r="AE14" s="809"/>
      <c r="AF14" s="810"/>
      <c r="AG14" s="811"/>
      <c r="AH14" s="811"/>
      <c r="AI14" s="811"/>
      <c r="AJ14" s="812"/>
      <c r="AK14" s="813"/>
      <c r="AL14" s="814"/>
      <c r="AM14" s="814"/>
      <c r="AN14" s="814"/>
      <c r="AO14" s="814"/>
      <c r="AP14" s="814"/>
      <c r="AQ14" s="814"/>
      <c r="AR14" s="814"/>
      <c r="AS14" s="814"/>
      <c r="AT14" s="814"/>
      <c r="AU14" s="815"/>
      <c r="AV14" s="815"/>
      <c r="AW14" s="815"/>
      <c r="AX14" s="815"/>
      <c r="AY14" s="816"/>
      <c r="AZ14" s="254"/>
      <c r="BA14" s="254"/>
      <c r="BB14" s="254"/>
      <c r="BC14" s="254"/>
      <c r="BD14" s="254"/>
      <c r="BE14" s="255"/>
      <c r="BF14" s="255"/>
      <c r="BG14" s="255"/>
      <c r="BH14" s="255"/>
      <c r="BI14" s="255"/>
      <c r="BJ14" s="255"/>
      <c r="BK14" s="255"/>
      <c r="BL14" s="255"/>
      <c r="BM14" s="255"/>
      <c r="BN14" s="255"/>
      <c r="BO14" s="255"/>
      <c r="BP14" s="255"/>
      <c r="BQ14" s="264">
        <v>8</v>
      </c>
      <c r="BR14" s="265"/>
      <c r="BS14" s="817"/>
      <c r="BT14" s="818"/>
      <c r="BU14" s="818"/>
      <c r="BV14" s="818"/>
      <c r="BW14" s="818"/>
      <c r="BX14" s="818"/>
      <c r="BY14" s="818"/>
      <c r="BZ14" s="818"/>
      <c r="CA14" s="818"/>
      <c r="CB14" s="818"/>
      <c r="CC14" s="818"/>
      <c r="CD14" s="818"/>
      <c r="CE14" s="818"/>
      <c r="CF14" s="818"/>
      <c r="CG14" s="819"/>
      <c r="CH14" s="830"/>
      <c r="CI14" s="831"/>
      <c r="CJ14" s="831"/>
      <c r="CK14" s="831"/>
      <c r="CL14" s="832"/>
      <c r="CM14" s="830"/>
      <c r="CN14" s="831"/>
      <c r="CO14" s="831"/>
      <c r="CP14" s="831"/>
      <c r="CQ14" s="832"/>
      <c r="CR14" s="830"/>
      <c r="CS14" s="831"/>
      <c r="CT14" s="831"/>
      <c r="CU14" s="831"/>
      <c r="CV14" s="832"/>
      <c r="CW14" s="830"/>
      <c r="CX14" s="831"/>
      <c r="CY14" s="831"/>
      <c r="CZ14" s="831"/>
      <c r="DA14" s="832"/>
      <c r="DB14" s="830"/>
      <c r="DC14" s="831"/>
      <c r="DD14" s="831"/>
      <c r="DE14" s="831"/>
      <c r="DF14" s="832"/>
      <c r="DG14" s="830"/>
      <c r="DH14" s="831"/>
      <c r="DI14" s="831"/>
      <c r="DJ14" s="831"/>
      <c r="DK14" s="832"/>
      <c r="DL14" s="830"/>
      <c r="DM14" s="831"/>
      <c r="DN14" s="831"/>
      <c r="DO14" s="831"/>
      <c r="DP14" s="832"/>
      <c r="DQ14" s="830"/>
      <c r="DR14" s="831"/>
      <c r="DS14" s="831"/>
      <c r="DT14" s="831"/>
      <c r="DU14" s="832"/>
      <c r="DV14" s="833"/>
      <c r="DW14" s="834"/>
      <c r="DX14" s="834"/>
      <c r="DY14" s="834"/>
      <c r="DZ14" s="835"/>
      <c r="EA14" s="256"/>
    </row>
    <row r="15" spans="1:131" s="257" customFormat="1" ht="26.25" customHeight="1" x14ac:dyDescent="0.15">
      <c r="A15" s="263">
        <v>9</v>
      </c>
      <c r="B15" s="804"/>
      <c r="C15" s="805"/>
      <c r="D15" s="805"/>
      <c r="E15" s="805"/>
      <c r="F15" s="805"/>
      <c r="G15" s="805"/>
      <c r="H15" s="805"/>
      <c r="I15" s="805"/>
      <c r="J15" s="805"/>
      <c r="K15" s="805"/>
      <c r="L15" s="805"/>
      <c r="M15" s="805"/>
      <c r="N15" s="805"/>
      <c r="O15" s="805"/>
      <c r="P15" s="806"/>
      <c r="Q15" s="807"/>
      <c r="R15" s="808"/>
      <c r="S15" s="808"/>
      <c r="T15" s="808"/>
      <c r="U15" s="808"/>
      <c r="V15" s="808"/>
      <c r="W15" s="808"/>
      <c r="X15" s="808"/>
      <c r="Y15" s="808"/>
      <c r="Z15" s="808"/>
      <c r="AA15" s="808"/>
      <c r="AB15" s="808"/>
      <c r="AC15" s="808"/>
      <c r="AD15" s="808"/>
      <c r="AE15" s="809"/>
      <c r="AF15" s="810"/>
      <c r="AG15" s="811"/>
      <c r="AH15" s="811"/>
      <c r="AI15" s="811"/>
      <c r="AJ15" s="812"/>
      <c r="AK15" s="813"/>
      <c r="AL15" s="814"/>
      <c r="AM15" s="814"/>
      <c r="AN15" s="814"/>
      <c r="AO15" s="814"/>
      <c r="AP15" s="814"/>
      <c r="AQ15" s="814"/>
      <c r="AR15" s="814"/>
      <c r="AS15" s="814"/>
      <c r="AT15" s="814"/>
      <c r="AU15" s="815"/>
      <c r="AV15" s="815"/>
      <c r="AW15" s="815"/>
      <c r="AX15" s="815"/>
      <c r="AY15" s="816"/>
      <c r="AZ15" s="254"/>
      <c r="BA15" s="254"/>
      <c r="BB15" s="254"/>
      <c r="BC15" s="254"/>
      <c r="BD15" s="254"/>
      <c r="BE15" s="255"/>
      <c r="BF15" s="255"/>
      <c r="BG15" s="255"/>
      <c r="BH15" s="255"/>
      <c r="BI15" s="255"/>
      <c r="BJ15" s="255"/>
      <c r="BK15" s="255"/>
      <c r="BL15" s="255"/>
      <c r="BM15" s="255"/>
      <c r="BN15" s="255"/>
      <c r="BO15" s="255"/>
      <c r="BP15" s="255"/>
      <c r="BQ15" s="264">
        <v>9</v>
      </c>
      <c r="BR15" s="265"/>
      <c r="BS15" s="817"/>
      <c r="BT15" s="818"/>
      <c r="BU15" s="818"/>
      <c r="BV15" s="818"/>
      <c r="BW15" s="818"/>
      <c r="BX15" s="818"/>
      <c r="BY15" s="818"/>
      <c r="BZ15" s="818"/>
      <c r="CA15" s="818"/>
      <c r="CB15" s="818"/>
      <c r="CC15" s="818"/>
      <c r="CD15" s="818"/>
      <c r="CE15" s="818"/>
      <c r="CF15" s="818"/>
      <c r="CG15" s="819"/>
      <c r="CH15" s="830"/>
      <c r="CI15" s="831"/>
      <c r="CJ15" s="831"/>
      <c r="CK15" s="831"/>
      <c r="CL15" s="832"/>
      <c r="CM15" s="830"/>
      <c r="CN15" s="831"/>
      <c r="CO15" s="831"/>
      <c r="CP15" s="831"/>
      <c r="CQ15" s="832"/>
      <c r="CR15" s="830"/>
      <c r="CS15" s="831"/>
      <c r="CT15" s="831"/>
      <c r="CU15" s="831"/>
      <c r="CV15" s="832"/>
      <c r="CW15" s="830"/>
      <c r="CX15" s="831"/>
      <c r="CY15" s="831"/>
      <c r="CZ15" s="831"/>
      <c r="DA15" s="832"/>
      <c r="DB15" s="830"/>
      <c r="DC15" s="831"/>
      <c r="DD15" s="831"/>
      <c r="DE15" s="831"/>
      <c r="DF15" s="832"/>
      <c r="DG15" s="830"/>
      <c r="DH15" s="831"/>
      <c r="DI15" s="831"/>
      <c r="DJ15" s="831"/>
      <c r="DK15" s="832"/>
      <c r="DL15" s="830"/>
      <c r="DM15" s="831"/>
      <c r="DN15" s="831"/>
      <c r="DO15" s="831"/>
      <c r="DP15" s="832"/>
      <c r="DQ15" s="830"/>
      <c r="DR15" s="831"/>
      <c r="DS15" s="831"/>
      <c r="DT15" s="831"/>
      <c r="DU15" s="832"/>
      <c r="DV15" s="833"/>
      <c r="DW15" s="834"/>
      <c r="DX15" s="834"/>
      <c r="DY15" s="834"/>
      <c r="DZ15" s="835"/>
      <c r="EA15" s="256"/>
    </row>
    <row r="16" spans="1:131" s="257" customFormat="1" ht="26.25" customHeight="1" x14ac:dyDescent="0.15">
      <c r="A16" s="263">
        <v>10</v>
      </c>
      <c r="B16" s="804"/>
      <c r="C16" s="805"/>
      <c r="D16" s="805"/>
      <c r="E16" s="805"/>
      <c r="F16" s="805"/>
      <c r="G16" s="805"/>
      <c r="H16" s="805"/>
      <c r="I16" s="805"/>
      <c r="J16" s="805"/>
      <c r="K16" s="805"/>
      <c r="L16" s="805"/>
      <c r="M16" s="805"/>
      <c r="N16" s="805"/>
      <c r="O16" s="805"/>
      <c r="P16" s="806"/>
      <c r="Q16" s="807"/>
      <c r="R16" s="808"/>
      <c r="S16" s="808"/>
      <c r="T16" s="808"/>
      <c r="U16" s="808"/>
      <c r="V16" s="808"/>
      <c r="W16" s="808"/>
      <c r="X16" s="808"/>
      <c r="Y16" s="808"/>
      <c r="Z16" s="808"/>
      <c r="AA16" s="808"/>
      <c r="AB16" s="808"/>
      <c r="AC16" s="808"/>
      <c r="AD16" s="808"/>
      <c r="AE16" s="809"/>
      <c r="AF16" s="810"/>
      <c r="AG16" s="811"/>
      <c r="AH16" s="811"/>
      <c r="AI16" s="811"/>
      <c r="AJ16" s="812"/>
      <c r="AK16" s="813"/>
      <c r="AL16" s="814"/>
      <c r="AM16" s="814"/>
      <c r="AN16" s="814"/>
      <c r="AO16" s="814"/>
      <c r="AP16" s="814"/>
      <c r="AQ16" s="814"/>
      <c r="AR16" s="814"/>
      <c r="AS16" s="814"/>
      <c r="AT16" s="814"/>
      <c r="AU16" s="815"/>
      <c r="AV16" s="815"/>
      <c r="AW16" s="815"/>
      <c r="AX16" s="815"/>
      <c r="AY16" s="816"/>
      <c r="AZ16" s="254"/>
      <c r="BA16" s="254"/>
      <c r="BB16" s="254"/>
      <c r="BC16" s="254"/>
      <c r="BD16" s="254"/>
      <c r="BE16" s="255"/>
      <c r="BF16" s="255"/>
      <c r="BG16" s="255"/>
      <c r="BH16" s="255"/>
      <c r="BI16" s="255"/>
      <c r="BJ16" s="255"/>
      <c r="BK16" s="255"/>
      <c r="BL16" s="255"/>
      <c r="BM16" s="255"/>
      <c r="BN16" s="255"/>
      <c r="BO16" s="255"/>
      <c r="BP16" s="255"/>
      <c r="BQ16" s="264">
        <v>10</v>
      </c>
      <c r="BR16" s="265"/>
      <c r="BS16" s="817"/>
      <c r="BT16" s="818"/>
      <c r="BU16" s="818"/>
      <c r="BV16" s="818"/>
      <c r="BW16" s="818"/>
      <c r="BX16" s="818"/>
      <c r="BY16" s="818"/>
      <c r="BZ16" s="818"/>
      <c r="CA16" s="818"/>
      <c r="CB16" s="818"/>
      <c r="CC16" s="818"/>
      <c r="CD16" s="818"/>
      <c r="CE16" s="818"/>
      <c r="CF16" s="818"/>
      <c r="CG16" s="819"/>
      <c r="CH16" s="830"/>
      <c r="CI16" s="831"/>
      <c r="CJ16" s="831"/>
      <c r="CK16" s="831"/>
      <c r="CL16" s="832"/>
      <c r="CM16" s="830"/>
      <c r="CN16" s="831"/>
      <c r="CO16" s="831"/>
      <c r="CP16" s="831"/>
      <c r="CQ16" s="832"/>
      <c r="CR16" s="830"/>
      <c r="CS16" s="831"/>
      <c r="CT16" s="831"/>
      <c r="CU16" s="831"/>
      <c r="CV16" s="832"/>
      <c r="CW16" s="830"/>
      <c r="CX16" s="831"/>
      <c r="CY16" s="831"/>
      <c r="CZ16" s="831"/>
      <c r="DA16" s="832"/>
      <c r="DB16" s="830"/>
      <c r="DC16" s="831"/>
      <c r="DD16" s="831"/>
      <c r="DE16" s="831"/>
      <c r="DF16" s="832"/>
      <c r="DG16" s="830"/>
      <c r="DH16" s="831"/>
      <c r="DI16" s="831"/>
      <c r="DJ16" s="831"/>
      <c r="DK16" s="832"/>
      <c r="DL16" s="830"/>
      <c r="DM16" s="831"/>
      <c r="DN16" s="831"/>
      <c r="DO16" s="831"/>
      <c r="DP16" s="832"/>
      <c r="DQ16" s="830"/>
      <c r="DR16" s="831"/>
      <c r="DS16" s="831"/>
      <c r="DT16" s="831"/>
      <c r="DU16" s="832"/>
      <c r="DV16" s="833"/>
      <c r="DW16" s="834"/>
      <c r="DX16" s="834"/>
      <c r="DY16" s="834"/>
      <c r="DZ16" s="835"/>
      <c r="EA16" s="256"/>
    </row>
    <row r="17" spans="1:131" s="257" customFormat="1" ht="26.25" customHeight="1" x14ac:dyDescent="0.15">
      <c r="A17" s="263">
        <v>11</v>
      </c>
      <c r="B17" s="804"/>
      <c r="C17" s="805"/>
      <c r="D17" s="805"/>
      <c r="E17" s="805"/>
      <c r="F17" s="805"/>
      <c r="G17" s="805"/>
      <c r="H17" s="805"/>
      <c r="I17" s="805"/>
      <c r="J17" s="805"/>
      <c r="K17" s="805"/>
      <c r="L17" s="805"/>
      <c r="M17" s="805"/>
      <c r="N17" s="805"/>
      <c r="O17" s="805"/>
      <c r="P17" s="806"/>
      <c r="Q17" s="807"/>
      <c r="R17" s="808"/>
      <c r="S17" s="808"/>
      <c r="T17" s="808"/>
      <c r="U17" s="808"/>
      <c r="V17" s="808"/>
      <c r="W17" s="808"/>
      <c r="X17" s="808"/>
      <c r="Y17" s="808"/>
      <c r="Z17" s="808"/>
      <c r="AA17" s="808"/>
      <c r="AB17" s="808"/>
      <c r="AC17" s="808"/>
      <c r="AD17" s="808"/>
      <c r="AE17" s="809"/>
      <c r="AF17" s="810"/>
      <c r="AG17" s="811"/>
      <c r="AH17" s="811"/>
      <c r="AI17" s="811"/>
      <c r="AJ17" s="812"/>
      <c r="AK17" s="813"/>
      <c r="AL17" s="814"/>
      <c r="AM17" s="814"/>
      <c r="AN17" s="814"/>
      <c r="AO17" s="814"/>
      <c r="AP17" s="814"/>
      <c r="AQ17" s="814"/>
      <c r="AR17" s="814"/>
      <c r="AS17" s="814"/>
      <c r="AT17" s="814"/>
      <c r="AU17" s="815"/>
      <c r="AV17" s="815"/>
      <c r="AW17" s="815"/>
      <c r="AX17" s="815"/>
      <c r="AY17" s="816"/>
      <c r="AZ17" s="254"/>
      <c r="BA17" s="254"/>
      <c r="BB17" s="254"/>
      <c r="BC17" s="254"/>
      <c r="BD17" s="254"/>
      <c r="BE17" s="255"/>
      <c r="BF17" s="255"/>
      <c r="BG17" s="255"/>
      <c r="BH17" s="255"/>
      <c r="BI17" s="255"/>
      <c r="BJ17" s="255"/>
      <c r="BK17" s="255"/>
      <c r="BL17" s="255"/>
      <c r="BM17" s="255"/>
      <c r="BN17" s="255"/>
      <c r="BO17" s="255"/>
      <c r="BP17" s="255"/>
      <c r="BQ17" s="264">
        <v>11</v>
      </c>
      <c r="BR17" s="265"/>
      <c r="BS17" s="817"/>
      <c r="BT17" s="818"/>
      <c r="BU17" s="818"/>
      <c r="BV17" s="818"/>
      <c r="BW17" s="818"/>
      <c r="BX17" s="818"/>
      <c r="BY17" s="818"/>
      <c r="BZ17" s="818"/>
      <c r="CA17" s="818"/>
      <c r="CB17" s="818"/>
      <c r="CC17" s="818"/>
      <c r="CD17" s="818"/>
      <c r="CE17" s="818"/>
      <c r="CF17" s="818"/>
      <c r="CG17" s="819"/>
      <c r="CH17" s="830"/>
      <c r="CI17" s="831"/>
      <c r="CJ17" s="831"/>
      <c r="CK17" s="831"/>
      <c r="CL17" s="832"/>
      <c r="CM17" s="830"/>
      <c r="CN17" s="831"/>
      <c r="CO17" s="831"/>
      <c r="CP17" s="831"/>
      <c r="CQ17" s="832"/>
      <c r="CR17" s="830"/>
      <c r="CS17" s="831"/>
      <c r="CT17" s="831"/>
      <c r="CU17" s="831"/>
      <c r="CV17" s="832"/>
      <c r="CW17" s="830"/>
      <c r="CX17" s="831"/>
      <c r="CY17" s="831"/>
      <c r="CZ17" s="831"/>
      <c r="DA17" s="832"/>
      <c r="DB17" s="830"/>
      <c r="DC17" s="831"/>
      <c r="DD17" s="831"/>
      <c r="DE17" s="831"/>
      <c r="DF17" s="832"/>
      <c r="DG17" s="830"/>
      <c r="DH17" s="831"/>
      <c r="DI17" s="831"/>
      <c r="DJ17" s="831"/>
      <c r="DK17" s="832"/>
      <c r="DL17" s="830"/>
      <c r="DM17" s="831"/>
      <c r="DN17" s="831"/>
      <c r="DO17" s="831"/>
      <c r="DP17" s="832"/>
      <c r="DQ17" s="830"/>
      <c r="DR17" s="831"/>
      <c r="DS17" s="831"/>
      <c r="DT17" s="831"/>
      <c r="DU17" s="832"/>
      <c r="DV17" s="833"/>
      <c r="DW17" s="834"/>
      <c r="DX17" s="834"/>
      <c r="DY17" s="834"/>
      <c r="DZ17" s="835"/>
      <c r="EA17" s="256"/>
    </row>
    <row r="18" spans="1:131" s="257" customFormat="1" ht="26.25" customHeight="1" x14ac:dyDescent="0.15">
      <c r="A18" s="263">
        <v>12</v>
      </c>
      <c r="B18" s="804"/>
      <c r="C18" s="805"/>
      <c r="D18" s="805"/>
      <c r="E18" s="805"/>
      <c r="F18" s="805"/>
      <c r="G18" s="805"/>
      <c r="H18" s="805"/>
      <c r="I18" s="805"/>
      <c r="J18" s="805"/>
      <c r="K18" s="805"/>
      <c r="L18" s="805"/>
      <c r="M18" s="805"/>
      <c r="N18" s="805"/>
      <c r="O18" s="805"/>
      <c r="P18" s="806"/>
      <c r="Q18" s="807"/>
      <c r="R18" s="808"/>
      <c r="S18" s="808"/>
      <c r="T18" s="808"/>
      <c r="U18" s="808"/>
      <c r="V18" s="808"/>
      <c r="W18" s="808"/>
      <c r="X18" s="808"/>
      <c r="Y18" s="808"/>
      <c r="Z18" s="808"/>
      <c r="AA18" s="808"/>
      <c r="AB18" s="808"/>
      <c r="AC18" s="808"/>
      <c r="AD18" s="808"/>
      <c r="AE18" s="809"/>
      <c r="AF18" s="810"/>
      <c r="AG18" s="811"/>
      <c r="AH18" s="811"/>
      <c r="AI18" s="811"/>
      <c r="AJ18" s="812"/>
      <c r="AK18" s="813"/>
      <c r="AL18" s="814"/>
      <c r="AM18" s="814"/>
      <c r="AN18" s="814"/>
      <c r="AO18" s="814"/>
      <c r="AP18" s="814"/>
      <c r="AQ18" s="814"/>
      <c r="AR18" s="814"/>
      <c r="AS18" s="814"/>
      <c r="AT18" s="814"/>
      <c r="AU18" s="815"/>
      <c r="AV18" s="815"/>
      <c r="AW18" s="815"/>
      <c r="AX18" s="815"/>
      <c r="AY18" s="816"/>
      <c r="AZ18" s="254"/>
      <c r="BA18" s="254"/>
      <c r="BB18" s="254"/>
      <c r="BC18" s="254"/>
      <c r="BD18" s="254"/>
      <c r="BE18" s="255"/>
      <c r="BF18" s="255"/>
      <c r="BG18" s="255"/>
      <c r="BH18" s="255"/>
      <c r="BI18" s="255"/>
      <c r="BJ18" s="255"/>
      <c r="BK18" s="255"/>
      <c r="BL18" s="255"/>
      <c r="BM18" s="255"/>
      <c r="BN18" s="255"/>
      <c r="BO18" s="255"/>
      <c r="BP18" s="255"/>
      <c r="BQ18" s="264">
        <v>12</v>
      </c>
      <c r="BR18" s="265"/>
      <c r="BS18" s="817"/>
      <c r="BT18" s="818"/>
      <c r="BU18" s="818"/>
      <c r="BV18" s="818"/>
      <c r="BW18" s="818"/>
      <c r="BX18" s="818"/>
      <c r="BY18" s="818"/>
      <c r="BZ18" s="818"/>
      <c r="CA18" s="818"/>
      <c r="CB18" s="818"/>
      <c r="CC18" s="818"/>
      <c r="CD18" s="818"/>
      <c r="CE18" s="818"/>
      <c r="CF18" s="818"/>
      <c r="CG18" s="819"/>
      <c r="CH18" s="830"/>
      <c r="CI18" s="831"/>
      <c r="CJ18" s="831"/>
      <c r="CK18" s="831"/>
      <c r="CL18" s="832"/>
      <c r="CM18" s="830"/>
      <c r="CN18" s="831"/>
      <c r="CO18" s="831"/>
      <c r="CP18" s="831"/>
      <c r="CQ18" s="832"/>
      <c r="CR18" s="830"/>
      <c r="CS18" s="831"/>
      <c r="CT18" s="831"/>
      <c r="CU18" s="831"/>
      <c r="CV18" s="832"/>
      <c r="CW18" s="830"/>
      <c r="CX18" s="831"/>
      <c r="CY18" s="831"/>
      <c r="CZ18" s="831"/>
      <c r="DA18" s="832"/>
      <c r="DB18" s="830"/>
      <c r="DC18" s="831"/>
      <c r="DD18" s="831"/>
      <c r="DE18" s="831"/>
      <c r="DF18" s="832"/>
      <c r="DG18" s="830"/>
      <c r="DH18" s="831"/>
      <c r="DI18" s="831"/>
      <c r="DJ18" s="831"/>
      <c r="DK18" s="832"/>
      <c r="DL18" s="830"/>
      <c r="DM18" s="831"/>
      <c r="DN18" s="831"/>
      <c r="DO18" s="831"/>
      <c r="DP18" s="832"/>
      <c r="DQ18" s="830"/>
      <c r="DR18" s="831"/>
      <c r="DS18" s="831"/>
      <c r="DT18" s="831"/>
      <c r="DU18" s="832"/>
      <c r="DV18" s="833"/>
      <c r="DW18" s="834"/>
      <c r="DX18" s="834"/>
      <c r="DY18" s="834"/>
      <c r="DZ18" s="835"/>
      <c r="EA18" s="256"/>
    </row>
    <row r="19" spans="1:131" s="257" customFormat="1" ht="26.25" customHeight="1" x14ac:dyDescent="0.15">
      <c r="A19" s="263">
        <v>13</v>
      </c>
      <c r="B19" s="804"/>
      <c r="C19" s="805"/>
      <c r="D19" s="805"/>
      <c r="E19" s="805"/>
      <c r="F19" s="805"/>
      <c r="G19" s="805"/>
      <c r="H19" s="805"/>
      <c r="I19" s="805"/>
      <c r="J19" s="805"/>
      <c r="K19" s="805"/>
      <c r="L19" s="805"/>
      <c r="M19" s="805"/>
      <c r="N19" s="805"/>
      <c r="O19" s="805"/>
      <c r="P19" s="806"/>
      <c r="Q19" s="807"/>
      <c r="R19" s="808"/>
      <c r="S19" s="808"/>
      <c r="T19" s="808"/>
      <c r="U19" s="808"/>
      <c r="V19" s="808"/>
      <c r="W19" s="808"/>
      <c r="X19" s="808"/>
      <c r="Y19" s="808"/>
      <c r="Z19" s="808"/>
      <c r="AA19" s="808"/>
      <c r="AB19" s="808"/>
      <c r="AC19" s="808"/>
      <c r="AD19" s="808"/>
      <c r="AE19" s="809"/>
      <c r="AF19" s="810"/>
      <c r="AG19" s="811"/>
      <c r="AH19" s="811"/>
      <c r="AI19" s="811"/>
      <c r="AJ19" s="812"/>
      <c r="AK19" s="813"/>
      <c r="AL19" s="814"/>
      <c r="AM19" s="814"/>
      <c r="AN19" s="814"/>
      <c r="AO19" s="814"/>
      <c r="AP19" s="814"/>
      <c r="AQ19" s="814"/>
      <c r="AR19" s="814"/>
      <c r="AS19" s="814"/>
      <c r="AT19" s="814"/>
      <c r="AU19" s="815"/>
      <c r="AV19" s="815"/>
      <c r="AW19" s="815"/>
      <c r="AX19" s="815"/>
      <c r="AY19" s="816"/>
      <c r="AZ19" s="254"/>
      <c r="BA19" s="254"/>
      <c r="BB19" s="254"/>
      <c r="BC19" s="254"/>
      <c r="BD19" s="254"/>
      <c r="BE19" s="255"/>
      <c r="BF19" s="255"/>
      <c r="BG19" s="255"/>
      <c r="BH19" s="255"/>
      <c r="BI19" s="255"/>
      <c r="BJ19" s="255"/>
      <c r="BK19" s="255"/>
      <c r="BL19" s="255"/>
      <c r="BM19" s="255"/>
      <c r="BN19" s="255"/>
      <c r="BO19" s="255"/>
      <c r="BP19" s="255"/>
      <c r="BQ19" s="264">
        <v>13</v>
      </c>
      <c r="BR19" s="265"/>
      <c r="BS19" s="817"/>
      <c r="BT19" s="818"/>
      <c r="BU19" s="818"/>
      <c r="BV19" s="818"/>
      <c r="BW19" s="818"/>
      <c r="BX19" s="818"/>
      <c r="BY19" s="818"/>
      <c r="BZ19" s="818"/>
      <c r="CA19" s="818"/>
      <c r="CB19" s="818"/>
      <c r="CC19" s="818"/>
      <c r="CD19" s="818"/>
      <c r="CE19" s="818"/>
      <c r="CF19" s="818"/>
      <c r="CG19" s="819"/>
      <c r="CH19" s="830"/>
      <c r="CI19" s="831"/>
      <c r="CJ19" s="831"/>
      <c r="CK19" s="831"/>
      <c r="CL19" s="832"/>
      <c r="CM19" s="830"/>
      <c r="CN19" s="831"/>
      <c r="CO19" s="831"/>
      <c r="CP19" s="831"/>
      <c r="CQ19" s="832"/>
      <c r="CR19" s="830"/>
      <c r="CS19" s="831"/>
      <c r="CT19" s="831"/>
      <c r="CU19" s="831"/>
      <c r="CV19" s="832"/>
      <c r="CW19" s="830"/>
      <c r="CX19" s="831"/>
      <c r="CY19" s="831"/>
      <c r="CZ19" s="831"/>
      <c r="DA19" s="832"/>
      <c r="DB19" s="830"/>
      <c r="DC19" s="831"/>
      <c r="DD19" s="831"/>
      <c r="DE19" s="831"/>
      <c r="DF19" s="832"/>
      <c r="DG19" s="830"/>
      <c r="DH19" s="831"/>
      <c r="DI19" s="831"/>
      <c r="DJ19" s="831"/>
      <c r="DK19" s="832"/>
      <c r="DL19" s="830"/>
      <c r="DM19" s="831"/>
      <c r="DN19" s="831"/>
      <c r="DO19" s="831"/>
      <c r="DP19" s="832"/>
      <c r="DQ19" s="830"/>
      <c r="DR19" s="831"/>
      <c r="DS19" s="831"/>
      <c r="DT19" s="831"/>
      <c r="DU19" s="832"/>
      <c r="DV19" s="833"/>
      <c r="DW19" s="834"/>
      <c r="DX19" s="834"/>
      <c r="DY19" s="834"/>
      <c r="DZ19" s="835"/>
      <c r="EA19" s="256"/>
    </row>
    <row r="20" spans="1:131" s="257" customFormat="1" ht="26.25" customHeight="1" x14ac:dyDescent="0.15">
      <c r="A20" s="263">
        <v>14</v>
      </c>
      <c r="B20" s="804"/>
      <c r="C20" s="805"/>
      <c r="D20" s="805"/>
      <c r="E20" s="805"/>
      <c r="F20" s="805"/>
      <c r="G20" s="805"/>
      <c r="H20" s="805"/>
      <c r="I20" s="805"/>
      <c r="J20" s="805"/>
      <c r="K20" s="805"/>
      <c r="L20" s="805"/>
      <c r="M20" s="805"/>
      <c r="N20" s="805"/>
      <c r="O20" s="805"/>
      <c r="P20" s="806"/>
      <c r="Q20" s="807"/>
      <c r="R20" s="808"/>
      <c r="S20" s="808"/>
      <c r="T20" s="808"/>
      <c r="U20" s="808"/>
      <c r="V20" s="808"/>
      <c r="W20" s="808"/>
      <c r="X20" s="808"/>
      <c r="Y20" s="808"/>
      <c r="Z20" s="808"/>
      <c r="AA20" s="808"/>
      <c r="AB20" s="808"/>
      <c r="AC20" s="808"/>
      <c r="AD20" s="808"/>
      <c r="AE20" s="809"/>
      <c r="AF20" s="810"/>
      <c r="AG20" s="811"/>
      <c r="AH20" s="811"/>
      <c r="AI20" s="811"/>
      <c r="AJ20" s="812"/>
      <c r="AK20" s="813"/>
      <c r="AL20" s="814"/>
      <c r="AM20" s="814"/>
      <c r="AN20" s="814"/>
      <c r="AO20" s="814"/>
      <c r="AP20" s="814"/>
      <c r="AQ20" s="814"/>
      <c r="AR20" s="814"/>
      <c r="AS20" s="814"/>
      <c r="AT20" s="814"/>
      <c r="AU20" s="815"/>
      <c r="AV20" s="815"/>
      <c r="AW20" s="815"/>
      <c r="AX20" s="815"/>
      <c r="AY20" s="816"/>
      <c r="AZ20" s="254"/>
      <c r="BA20" s="254"/>
      <c r="BB20" s="254"/>
      <c r="BC20" s="254"/>
      <c r="BD20" s="254"/>
      <c r="BE20" s="255"/>
      <c r="BF20" s="255"/>
      <c r="BG20" s="255"/>
      <c r="BH20" s="255"/>
      <c r="BI20" s="255"/>
      <c r="BJ20" s="255"/>
      <c r="BK20" s="255"/>
      <c r="BL20" s="255"/>
      <c r="BM20" s="255"/>
      <c r="BN20" s="255"/>
      <c r="BO20" s="255"/>
      <c r="BP20" s="255"/>
      <c r="BQ20" s="264">
        <v>14</v>
      </c>
      <c r="BR20" s="265"/>
      <c r="BS20" s="817"/>
      <c r="BT20" s="818"/>
      <c r="BU20" s="818"/>
      <c r="BV20" s="818"/>
      <c r="BW20" s="818"/>
      <c r="BX20" s="818"/>
      <c r="BY20" s="818"/>
      <c r="BZ20" s="818"/>
      <c r="CA20" s="818"/>
      <c r="CB20" s="818"/>
      <c r="CC20" s="818"/>
      <c r="CD20" s="818"/>
      <c r="CE20" s="818"/>
      <c r="CF20" s="818"/>
      <c r="CG20" s="819"/>
      <c r="CH20" s="830"/>
      <c r="CI20" s="831"/>
      <c r="CJ20" s="831"/>
      <c r="CK20" s="831"/>
      <c r="CL20" s="832"/>
      <c r="CM20" s="830"/>
      <c r="CN20" s="831"/>
      <c r="CO20" s="831"/>
      <c r="CP20" s="831"/>
      <c r="CQ20" s="832"/>
      <c r="CR20" s="830"/>
      <c r="CS20" s="831"/>
      <c r="CT20" s="831"/>
      <c r="CU20" s="831"/>
      <c r="CV20" s="832"/>
      <c r="CW20" s="830"/>
      <c r="CX20" s="831"/>
      <c r="CY20" s="831"/>
      <c r="CZ20" s="831"/>
      <c r="DA20" s="832"/>
      <c r="DB20" s="830"/>
      <c r="DC20" s="831"/>
      <c r="DD20" s="831"/>
      <c r="DE20" s="831"/>
      <c r="DF20" s="832"/>
      <c r="DG20" s="830"/>
      <c r="DH20" s="831"/>
      <c r="DI20" s="831"/>
      <c r="DJ20" s="831"/>
      <c r="DK20" s="832"/>
      <c r="DL20" s="830"/>
      <c r="DM20" s="831"/>
      <c r="DN20" s="831"/>
      <c r="DO20" s="831"/>
      <c r="DP20" s="832"/>
      <c r="DQ20" s="830"/>
      <c r="DR20" s="831"/>
      <c r="DS20" s="831"/>
      <c r="DT20" s="831"/>
      <c r="DU20" s="832"/>
      <c r="DV20" s="833"/>
      <c r="DW20" s="834"/>
      <c r="DX20" s="834"/>
      <c r="DY20" s="834"/>
      <c r="DZ20" s="835"/>
      <c r="EA20" s="256"/>
    </row>
    <row r="21" spans="1:131" s="257" customFormat="1" ht="26.25" customHeight="1" thickBot="1" x14ac:dyDescent="0.2">
      <c r="A21" s="263">
        <v>15</v>
      </c>
      <c r="B21" s="804"/>
      <c r="C21" s="805"/>
      <c r="D21" s="805"/>
      <c r="E21" s="805"/>
      <c r="F21" s="805"/>
      <c r="G21" s="805"/>
      <c r="H21" s="805"/>
      <c r="I21" s="805"/>
      <c r="J21" s="805"/>
      <c r="K21" s="805"/>
      <c r="L21" s="805"/>
      <c r="M21" s="805"/>
      <c r="N21" s="805"/>
      <c r="O21" s="805"/>
      <c r="P21" s="806"/>
      <c r="Q21" s="807"/>
      <c r="R21" s="808"/>
      <c r="S21" s="808"/>
      <c r="T21" s="808"/>
      <c r="U21" s="808"/>
      <c r="V21" s="808"/>
      <c r="W21" s="808"/>
      <c r="X21" s="808"/>
      <c r="Y21" s="808"/>
      <c r="Z21" s="808"/>
      <c r="AA21" s="808"/>
      <c r="AB21" s="808"/>
      <c r="AC21" s="808"/>
      <c r="AD21" s="808"/>
      <c r="AE21" s="809"/>
      <c r="AF21" s="810"/>
      <c r="AG21" s="811"/>
      <c r="AH21" s="811"/>
      <c r="AI21" s="811"/>
      <c r="AJ21" s="812"/>
      <c r="AK21" s="813"/>
      <c r="AL21" s="814"/>
      <c r="AM21" s="814"/>
      <c r="AN21" s="814"/>
      <c r="AO21" s="814"/>
      <c r="AP21" s="814"/>
      <c r="AQ21" s="814"/>
      <c r="AR21" s="814"/>
      <c r="AS21" s="814"/>
      <c r="AT21" s="814"/>
      <c r="AU21" s="815"/>
      <c r="AV21" s="815"/>
      <c r="AW21" s="815"/>
      <c r="AX21" s="815"/>
      <c r="AY21" s="816"/>
      <c r="AZ21" s="254"/>
      <c r="BA21" s="254"/>
      <c r="BB21" s="254"/>
      <c r="BC21" s="254"/>
      <c r="BD21" s="254"/>
      <c r="BE21" s="255"/>
      <c r="BF21" s="255"/>
      <c r="BG21" s="255"/>
      <c r="BH21" s="255"/>
      <c r="BI21" s="255"/>
      <c r="BJ21" s="255"/>
      <c r="BK21" s="255"/>
      <c r="BL21" s="255"/>
      <c r="BM21" s="255"/>
      <c r="BN21" s="255"/>
      <c r="BO21" s="255"/>
      <c r="BP21" s="255"/>
      <c r="BQ21" s="264">
        <v>15</v>
      </c>
      <c r="BR21" s="265"/>
      <c r="BS21" s="817"/>
      <c r="BT21" s="818"/>
      <c r="BU21" s="818"/>
      <c r="BV21" s="818"/>
      <c r="BW21" s="818"/>
      <c r="BX21" s="818"/>
      <c r="BY21" s="818"/>
      <c r="BZ21" s="818"/>
      <c r="CA21" s="818"/>
      <c r="CB21" s="818"/>
      <c r="CC21" s="818"/>
      <c r="CD21" s="818"/>
      <c r="CE21" s="818"/>
      <c r="CF21" s="818"/>
      <c r="CG21" s="819"/>
      <c r="CH21" s="830"/>
      <c r="CI21" s="831"/>
      <c r="CJ21" s="831"/>
      <c r="CK21" s="831"/>
      <c r="CL21" s="832"/>
      <c r="CM21" s="830"/>
      <c r="CN21" s="831"/>
      <c r="CO21" s="831"/>
      <c r="CP21" s="831"/>
      <c r="CQ21" s="832"/>
      <c r="CR21" s="830"/>
      <c r="CS21" s="831"/>
      <c r="CT21" s="831"/>
      <c r="CU21" s="831"/>
      <c r="CV21" s="832"/>
      <c r="CW21" s="830"/>
      <c r="CX21" s="831"/>
      <c r="CY21" s="831"/>
      <c r="CZ21" s="831"/>
      <c r="DA21" s="832"/>
      <c r="DB21" s="830"/>
      <c r="DC21" s="831"/>
      <c r="DD21" s="831"/>
      <c r="DE21" s="831"/>
      <c r="DF21" s="832"/>
      <c r="DG21" s="830"/>
      <c r="DH21" s="831"/>
      <c r="DI21" s="831"/>
      <c r="DJ21" s="831"/>
      <c r="DK21" s="832"/>
      <c r="DL21" s="830"/>
      <c r="DM21" s="831"/>
      <c r="DN21" s="831"/>
      <c r="DO21" s="831"/>
      <c r="DP21" s="832"/>
      <c r="DQ21" s="830"/>
      <c r="DR21" s="831"/>
      <c r="DS21" s="831"/>
      <c r="DT21" s="831"/>
      <c r="DU21" s="832"/>
      <c r="DV21" s="833"/>
      <c r="DW21" s="834"/>
      <c r="DX21" s="834"/>
      <c r="DY21" s="834"/>
      <c r="DZ21" s="835"/>
      <c r="EA21" s="256"/>
    </row>
    <row r="22" spans="1:131" s="257" customFormat="1" ht="26.25" customHeight="1" x14ac:dyDescent="0.15">
      <c r="A22" s="263">
        <v>16</v>
      </c>
      <c r="B22" s="804"/>
      <c r="C22" s="805"/>
      <c r="D22" s="805"/>
      <c r="E22" s="805"/>
      <c r="F22" s="805"/>
      <c r="G22" s="805"/>
      <c r="H22" s="805"/>
      <c r="I22" s="805"/>
      <c r="J22" s="805"/>
      <c r="K22" s="805"/>
      <c r="L22" s="805"/>
      <c r="M22" s="805"/>
      <c r="N22" s="805"/>
      <c r="O22" s="805"/>
      <c r="P22" s="806"/>
      <c r="Q22" s="836"/>
      <c r="R22" s="837"/>
      <c r="S22" s="837"/>
      <c r="T22" s="837"/>
      <c r="U22" s="837"/>
      <c r="V22" s="837"/>
      <c r="W22" s="837"/>
      <c r="X22" s="837"/>
      <c r="Y22" s="837"/>
      <c r="Z22" s="837"/>
      <c r="AA22" s="837"/>
      <c r="AB22" s="837"/>
      <c r="AC22" s="837"/>
      <c r="AD22" s="837"/>
      <c r="AE22" s="838"/>
      <c r="AF22" s="810"/>
      <c r="AG22" s="811"/>
      <c r="AH22" s="811"/>
      <c r="AI22" s="811"/>
      <c r="AJ22" s="812"/>
      <c r="AK22" s="851"/>
      <c r="AL22" s="852"/>
      <c r="AM22" s="852"/>
      <c r="AN22" s="852"/>
      <c r="AO22" s="852"/>
      <c r="AP22" s="852"/>
      <c r="AQ22" s="852"/>
      <c r="AR22" s="852"/>
      <c r="AS22" s="852"/>
      <c r="AT22" s="852"/>
      <c r="AU22" s="853"/>
      <c r="AV22" s="853"/>
      <c r="AW22" s="853"/>
      <c r="AX22" s="853"/>
      <c r="AY22" s="854"/>
      <c r="AZ22" s="855" t="s">
        <v>393</v>
      </c>
      <c r="BA22" s="855"/>
      <c r="BB22" s="855"/>
      <c r="BC22" s="855"/>
      <c r="BD22" s="856"/>
      <c r="BE22" s="255"/>
      <c r="BF22" s="255"/>
      <c r="BG22" s="255"/>
      <c r="BH22" s="255"/>
      <c r="BI22" s="255"/>
      <c r="BJ22" s="255"/>
      <c r="BK22" s="255"/>
      <c r="BL22" s="255"/>
      <c r="BM22" s="255"/>
      <c r="BN22" s="255"/>
      <c r="BO22" s="255"/>
      <c r="BP22" s="255"/>
      <c r="BQ22" s="264">
        <v>16</v>
      </c>
      <c r="BR22" s="265"/>
      <c r="BS22" s="817"/>
      <c r="BT22" s="818"/>
      <c r="BU22" s="818"/>
      <c r="BV22" s="818"/>
      <c r="BW22" s="818"/>
      <c r="BX22" s="818"/>
      <c r="BY22" s="818"/>
      <c r="BZ22" s="818"/>
      <c r="CA22" s="818"/>
      <c r="CB22" s="818"/>
      <c r="CC22" s="818"/>
      <c r="CD22" s="818"/>
      <c r="CE22" s="818"/>
      <c r="CF22" s="818"/>
      <c r="CG22" s="819"/>
      <c r="CH22" s="830"/>
      <c r="CI22" s="831"/>
      <c r="CJ22" s="831"/>
      <c r="CK22" s="831"/>
      <c r="CL22" s="832"/>
      <c r="CM22" s="830"/>
      <c r="CN22" s="831"/>
      <c r="CO22" s="831"/>
      <c r="CP22" s="831"/>
      <c r="CQ22" s="832"/>
      <c r="CR22" s="830"/>
      <c r="CS22" s="831"/>
      <c r="CT22" s="831"/>
      <c r="CU22" s="831"/>
      <c r="CV22" s="832"/>
      <c r="CW22" s="830"/>
      <c r="CX22" s="831"/>
      <c r="CY22" s="831"/>
      <c r="CZ22" s="831"/>
      <c r="DA22" s="832"/>
      <c r="DB22" s="830"/>
      <c r="DC22" s="831"/>
      <c r="DD22" s="831"/>
      <c r="DE22" s="831"/>
      <c r="DF22" s="832"/>
      <c r="DG22" s="830"/>
      <c r="DH22" s="831"/>
      <c r="DI22" s="831"/>
      <c r="DJ22" s="831"/>
      <c r="DK22" s="832"/>
      <c r="DL22" s="830"/>
      <c r="DM22" s="831"/>
      <c r="DN22" s="831"/>
      <c r="DO22" s="831"/>
      <c r="DP22" s="832"/>
      <c r="DQ22" s="830"/>
      <c r="DR22" s="831"/>
      <c r="DS22" s="831"/>
      <c r="DT22" s="831"/>
      <c r="DU22" s="832"/>
      <c r="DV22" s="833"/>
      <c r="DW22" s="834"/>
      <c r="DX22" s="834"/>
      <c r="DY22" s="834"/>
      <c r="DZ22" s="835"/>
      <c r="EA22" s="256"/>
    </row>
    <row r="23" spans="1:131" s="257" customFormat="1" ht="26.25" customHeight="1" thickBot="1" x14ac:dyDescent="0.2">
      <c r="A23" s="266" t="s">
        <v>394</v>
      </c>
      <c r="B23" s="839" t="s">
        <v>395</v>
      </c>
      <c r="C23" s="840"/>
      <c r="D23" s="840"/>
      <c r="E23" s="840"/>
      <c r="F23" s="840"/>
      <c r="G23" s="840"/>
      <c r="H23" s="840"/>
      <c r="I23" s="840"/>
      <c r="J23" s="840"/>
      <c r="K23" s="840"/>
      <c r="L23" s="840"/>
      <c r="M23" s="840"/>
      <c r="N23" s="840"/>
      <c r="O23" s="840"/>
      <c r="P23" s="841"/>
      <c r="Q23" s="842">
        <v>28743</v>
      </c>
      <c r="R23" s="843"/>
      <c r="S23" s="843"/>
      <c r="T23" s="843"/>
      <c r="U23" s="843"/>
      <c r="V23" s="843">
        <v>27431</v>
      </c>
      <c r="W23" s="843"/>
      <c r="X23" s="843"/>
      <c r="Y23" s="843"/>
      <c r="Z23" s="843"/>
      <c r="AA23" s="843">
        <f t="shared" ref="AA23" si="0">SUM(AA7:AE9)</f>
        <v>1312</v>
      </c>
      <c r="AB23" s="843"/>
      <c r="AC23" s="843"/>
      <c r="AD23" s="843"/>
      <c r="AE23" s="844"/>
      <c r="AF23" s="845">
        <v>572</v>
      </c>
      <c r="AG23" s="843"/>
      <c r="AH23" s="843"/>
      <c r="AI23" s="843"/>
      <c r="AJ23" s="846"/>
      <c r="AK23" s="847"/>
      <c r="AL23" s="848"/>
      <c r="AM23" s="848"/>
      <c r="AN23" s="848"/>
      <c r="AO23" s="848"/>
      <c r="AP23" s="843">
        <f>SUM(AP7:AT9)</f>
        <v>19441</v>
      </c>
      <c r="AQ23" s="843"/>
      <c r="AR23" s="843"/>
      <c r="AS23" s="843"/>
      <c r="AT23" s="843"/>
      <c r="AU23" s="849"/>
      <c r="AV23" s="849"/>
      <c r="AW23" s="849"/>
      <c r="AX23" s="849"/>
      <c r="AY23" s="850"/>
      <c r="AZ23" s="858" t="s">
        <v>396</v>
      </c>
      <c r="BA23" s="859"/>
      <c r="BB23" s="859"/>
      <c r="BC23" s="859"/>
      <c r="BD23" s="860"/>
      <c r="BE23" s="255"/>
      <c r="BF23" s="255"/>
      <c r="BG23" s="255"/>
      <c r="BH23" s="255"/>
      <c r="BI23" s="255"/>
      <c r="BJ23" s="255"/>
      <c r="BK23" s="255"/>
      <c r="BL23" s="255"/>
      <c r="BM23" s="255"/>
      <c r="BN23" s="255"/>
      <c r="BO23" s="255"/>
      <c r="BP23" s="255"/>
      <c r="BQ23" s="264">
        <v>17</v>
      </c>
      <c r="BR23" s="265"/>
      <c r="BS23" s="817"/>
      <c r="BT23" s="818"/>
      <c r="BU23" s="818"/>
      <c r="BV23" s="818"/>
      <c r="BW23" s="818"/>
      <c r="BX23" s="818"/>
      <c r="BY23" s="818"/>
      <c r="BZ23" s="818"/>
      <c r="CA23" s="818"/>
      <c r="CB23" s="818"/>
      <c r="CC23" s="818"/>
      <c r="CD23" s="818"/>
      <c r="CE23" s="818"/>
      <c r="CF23" s="818"/>
      <c r="CG23" s="819"/>
      <c r="CH23" s="830"/>
      <c r="CI23" s="831"/>
      <c r="CJ23" s="831"/>
      <c r="CK23" s="831"/>
      <c r="CL23" s="832"/>
      <c r="CM23" s="830"/>
      <c r="CN23" s="831"/>
      <c r="CO23" s="831"/>
      <c r="CP23" s="831"/>
      <c r="CQ23" s="832"/>
      <c r="CR23" s="830"/>
      <c r="CS23" s="831"/>
      <c r="CT23" s="831"/>
      <c r="CU23" s="831"/>
      <c r="CV23" s="832"/>
      <c r="CW23" s="830"/>
      <c r="CX23" s="831"/>
      <c r="CY23" s="831"/>
      <c r="CZ23" s="831"/>
      <c r="DA23" s="832"/>
      <c r="DB23" s="830"/>
      <c r="DC23" s="831"/>
      <c r="DD23" s="831"/>
      <c r="DE23" s="831"/>
      <c r="DF23" s="832"/>
      <c r="DG23" s="830"/>
      <c r="DH23" s="831"/>
      <c r="DI23" s="831"/>
      <c r="DJ23" s="831"/>
      <c r="DK23" s="832"/>
      <c r="DL23" s="830"/>
      <c r="DM23" s="831"/>
      <c r="DN23" s="831"/>
      <c r="DO23" s="831"/>
      <c r="DP23" s="832"/>
      <c r="DQ23" s="830"/>
      <c r="DR23" s="831"/>
      <c r="DS23" s="831"/>
      <c r="DT23" s="831"/>
      <c r="DU23" s="832"/>
      <c r="DV23" s="833"/>
      <c r="DW23" s="834"/>
      <c r="DX23" s="834"/>
      <c r="DY23" s="834"/>
      <c r="DZ23" s="835"/>
      <c r="EA23" s="256"/>
    </row>
    <row r="24" spans="1:131" s="257" customFormat="1" ht="26.25" customHeight="1" x14ac:dyDescent="0.15">
      <c r="A24" s="857" t="s">
        <v>397</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4"/>
      <c r="BA24" s="254"/>
      <c r="BB24" s="254"/>
      <c r="BC24" s="254"/>
      <c r="BD24" s="254"/>
      <c r="BE24" s="255"/>
      <c r="BF24" s="255"/>
      <c r="BG24" s="255"/>
      <c r="BH24" s="255"/>
      <c r="BI24" s="255"/>
      <c r="BJ24" s="255"/>
      <c r="BK24" s="255"/>
      <c r="BL24" s="255"/>
      <c r="BM24" s="255"/>
      <c r="BN24" s="255"/>
      <c r="BO24" s="255"/>
      <c r="BP24" s="255"/>
      <c r="BQ24" s="264">
        <v>18</v>
      </c>
      <c r="BR24" s="265"/>
      <c r="BS24" s="817"/>
      <c r="BT24" s="818"/>
      <c r="BU24" s="818"/>
      <c r="BV24" s="818"/>
      <c r="BW24" s="818"/>
      <c r="BX24" s="818"/>
      <c r="BY24" s="818"/>
      <c r="BZ24" s="818"/>
      <c r="CA24" s="818"/>
      <c r="CB24" s="818"/>
      <c r="CC24" s="818"/>
      <c r="CD24" s="818"/>
      <c r="CE24" s="818"/>
      <c r="CF24" s="818"/>
      <c r="CG24" s="819"/>
      <c r="CH24" s="830"/>
      <c r="CI24" s="831"/>
      <c r="CJ24" s="831"/>
      <c r="CK24" s="831"/>
      <c r="CL24" s="832"/>
      <c r="CM24" s="830"/>
      <c r="CN24" s="831"/>
      <c r="CO24" s="831"/>
      <c r="CP24" s="831"/>
      <c r="CQ24" s="832"/>
      <c r="CR24" s="830"/>
      <c r="CS24" s="831"/>
      <c r="CT24" s="831"/>
      <c r="CU24" s="831"/>
      <c r="CV24" s="832"/>
      <c r="CW24" s="830"/>
      <c r="CX24" s="831"/>
      <c r="CY24" s="831"/>
      <c r="CZ24" s="831"/>
      <c r="DA24" s="832"/>
      <c r="DB24" s="830"/>
      <c r="DC24" s="831"/>
      <c r="DD24" s="831"/>
      <c r="DE24" s="831"/>
      <c r="DF24" s="832"/>
      <c r="DG24" s="830"/>
      <c r="DH24" s="831"/>
      <c r="DI24" s="831"/>
      <c r="DJ24" s="831"/>
      <c r="DK24" s="832"/>
      <c r="DL24" s="830"/>
      <c r="DM24" s="831"/>
      <c r="DN24" s="831"/>
      <c r="DO24" s="831"/>
      <c r="DP24" s="832"/>
      <c r="DQ24" s="830"/>
      <c r="DR24" s="831"/>
      <c r="DS24" s="831"/>
      <c r="DT24" s="831"/>
      <c r="DU24" s="832"/>
      <c r="DV24" s="833"/>
      <c r="DW24" s="834"/>
      <c r="DX24" s="834"/>
      <c r="DY24" s="834"/>
      <c r="DZ24" s="835"/>
      <c r="EA24" s="256"/>
    </row>
    <row r="25" spans="1:131" s="249" customFormat="1" ht="26.25" customHeight="1" thickBot="1" x14ac:dyDescent="0.2">
      <c r="A25" s="798" t="s">
        <v>398</v>
      </c>
      <c r="B25" s="798"/>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8"/>
      <c r="AY25" s="798"/>
      <c r="AZ25" s="798"/>
      <c r="BA25" s="798"/>
      <c r="BB25" s="798"/>
      <c r="BC25" s="798"/>
      <c r="BD25" s="798"/>
      <c r="BE25" s="798"/>
      <c r="BF25" s="798"/>
      <c r="BG25" s="798"/>
      <c r="BH25" s="798"/>
      <c r="BI25" s="798"/>
      <c r="BJ25" s="254"/>
      <c r="BK25" s="254"/>
      <c r="BL25" s="254"/>
      <c r="BM25" s="254"/>
      <c r="BN25" s="254"/>
      <c r="BO25" s="267"/>
      <c r="BP25" s="267"/>
      <c r="BQ25" s="264">
        <v>19</v>
      </c>
      <c r="BR25" s="265"/>
      <c r="BS25" s="817"/>
      <c r="BT25" s="818"/>
      <c r="BU25" s="818"/>
      <c r="BV25" s="818"/>
      <c r="BW25" s="818"/>
      <c r="BX25" s="818"/>
      <c r="BY25" s="818"/>
      <c r="BZ25" s="818"/>
      <c r="CA25" s="818"/>
      <c r="CB25" s="818"/>
      <c r="CC25" s="818"/>
      <c r="CD25" s="818"/>
      <c r="CE25" s="818"/>
      <c r="CF25" s="818"/>
      <c r="CG25" s="819"/>
      <c r="CH25" s="830"/>
      <c r="CI25" s="831"/>
      <c r="CJ25" s="831"/>
      <c r="CK25" s="831"/>
      <c r="CL25" s="832"/>
      <c r="CM25" s="830"/>
      <c r="CN25" s="831"/>
      <c r="CO25" s="831"/>
      <c r="CP25" s="831"/>
      <c r="CQ25" s="832"/>
      <c r="CR25" s="830"/>
      <c r="CS25" s="831"/>
      <c r="CT25" s="831"/>
      <c r="CU25" s="831"/>
      <c r="CV25" s="832"/>
      <c r="CW25" s="830"/>
      <c r="CX25" s="831"/>
      <c r="CY25" s="831"/>
      <c r="CZ25" s="831"/>
      <c r="DA25" s="832"/>
      <c r="DB25" s="830"/>
      <c r="DC25" s="831"/>
      <c r="DD25" s="831"/>
      <c r="DE25" s="831"/>
      <c r="DF25" s="832"/>
      <c r="DG25" s="830"/>
      <c r="DH25" s="831"/>
      <c r="DI25" s="831"/>
      <c r="DJ25" s="831"/>
      <c r="DK25" s="832"/>
      <c r="DL25" s="830"/>
      <c r="DM25" s="831"/>
      <c r="DN25" s="831"/>
      <c r="DO25" s="831"/>
      <c r="DP25" s="832"/>
      <c r="DQ25" s="830"/>
      <c r="DR25" s="831"/>
      <c r="DS25" s="831"/>
      <c r="DT25" s="831"/>
      <c r="DU25" s="832"/>
      <c r="DV25" s="833"/>
      <c r="DW25" s="834"/>
      <c r="DX25" s="834"/>
      <c r="DY25" s="834"/>
      <c r="DZ25" s="835"/>
      <c r="EA25" s="248"/>
    </row>
    <row r="26" spans="1:131" s="249" customFormat="1" ht="26.25" customHeight="1" x14ac:dyDescent="0.15">
      <c r="A26" s="789" t="s">
        <v>372</v>
      </c>
      <c r="B26" s="790"/>
      <c r="C26" s="790"/>
      <c r="D26" s="790"/>
      <c r="E26" s="790"/>
      <c r="F26" s="790"/>
      <c r="G26" s="790"/>
      <c r="H26" s="790"/>
      <c r="I26" s="790"/>
      <c r="J26" s="790"/>
      <c r="K26" s="790"/>
      <c r="L26" s="790"/>
      <c r="M26" s="790"/>
      <c r="N26" s="790"/>
      <c r="O26" s="790"/>
      <c r="P26" s="791"/>
      <c r="Q26" s="766" t="s">
        <v>399</v>
      </c>
      <c r="R26" s="767"/>
      <c r="S26" s="767"/>
      <c r="T26" s="767"/>
      <c r="U26" s="768"/>
      <c r="V26" s="766" t="s">
        <v>400</v>
      </c>
      <c r="W26" s="767"/>
      <c r="X26" s="767"/>
      <c r="Y26" s="767"/>
      <c r="Z26" s="768"/>
      <c r="AA26" s="766" t="s">
        <v>401</v>
      </c>
      <c r="AB26" s="767"/>
      <c r="AC26" s="767"/>
      <c r="AD26" s="767"/>
      <c r="AE26" s="767"/>
      <c r="AF26" s="861" t="s">
        <v>402</v>
      </c>
      <c r="AG26" s="862"/>
      <c r="AH26" s="862"/>
      <c r="AI26" s="862"/>
      <c r="AJ26" s="863"/>
      <c r="AK26" s="767" t="s">
        <v>403</v>
      </c>
      <c r="AL26" s="767"/>
      <c r="AM26" s="767"/>
      <c r="AN26" s="767"/>
      <c r="AO26" s="768"/>
      <c r="AP26" s="766" t="s">
        <v>404</v>
      </c>
      <c r="AQ26" s="767"/>
      <c r="AR26" s="767"/>
      <c r="AS26" s="767"/>
      <c r="AT26" s="768"/>
      <c r="AU26" s="766" t="s">
        <v>405</v>
      </c>
      <c r="AV26" s="767"/>
      <c r="AW26" s="767"/>
      <c r="AX26" s="767"/>
      <c r="AY26" s="768"/>
      <c r="AZ26" s="766" t="s">
        <v>406</v>
      </c>
      <c r="BA26" s="767"/>
      <c r="BB26" s="767"/>
      <c r="BC26" s="767"/>
      <c r="BD26" s="768"/>
      <c r="BE26" s="766" t="s">
        <v>379</v>
      </c>
      <c r="BF26" s="767"/>
      <c r="BG26" s="767"/>
      <c r="BH26" s="767"/>
      <c r="BI26" s="778"/>
      <c r="BJ26" s="254"/>
      <c r="BK26" s="254"/>
      <c r="BL26" s="254"/>
      <c r="BM26" s="254"/>
      <c r="BN26" s="254"/>
      <c r="BO26" s="267"/>
      <c r="BP26" s="267"/>
      <c r="BQ26" s="264">
        <v>20</v>
      </c>
      <c r="BR26" s="265"/>
      <c r="BS26" s="817"/>
      <c r="BT26" s="818"/>
      <c r="BU26" s="818"/>
      <c r="BV26" s="818"/>
      <c r="BW26" s="818"/>
      <c r="BX26" s="818"/>
      <c r="BY26" s="818"/>
      <c r="BZ26" s="818"/>
      <c r="CA26" s="818"/>
      <c r="CB26" s="818"/>
      <c r="CC26" s="818"/>
      <c r="CD26" s="818"/>
      <c r="CE26" s="818"/>
      <c r="CF26" s="818"/>
      <c r="CG26" s="819"/>
      <c r="CH26" s="830"/>
      <c r="CI26" s="831"/>
      <c r="CJ26" s="831"/>
      <c r="CK26" s="831"/>
      <c r="CL26" s="832"/>
      <c r="CM26" s="830"/>
      <c r="CN26" s="831"/>
      <c r="CO26" s="831"/>
      <c r="CP26" s="831"/>
      <c r="CQ26" s="832"/>
      <c r="CR26" s="830"/>
      <c r="CS26" s="831"/>
      <c r="CT26" s="831"/>
      <c r="CU26" s="831"/>
      <c r="CV26" s="832"/>
      <c r="CW26" s="830"/>
      <c r="CX26" s="831"/>
      <c r="CY26" s="831"/>
      <c r="CZ26" s="831"/>
      <c r="DA26" s="832"/>
      <c r="DB26" s="830"/>
      <c r="DC26" s="831"/>
      <c r="DD26" s="831"/>
      <c r="DE26" s="831"/>
      <c r="DF26" s="832"/>
      <c r="DG26" s="830"/>
      <c r="DH26" s="831"/>
      <c r="DI26" s="831"/>
      <c r="DJ26" s="831"/>
      <c r="DK26" s="832"/>
      <c r="DL26" s="830"/>
      <c r="DM26" s="831"/>
      <c r="DN26" s="831"/>
      <c r="DO26" s="831"/>
      <c r="DP26" s="832"/>
      <c r="DQ26" s="830"/>
      <c r="DR26" s="831"/>
      <c r="DS26" s="831"/>
      <c r="DT26" s="831"/>
      <c r="DU26" s="832"/>
      <c r="DV26" s="833"/>
      <c r="DW26" s="834"/>
      <c r="DX26" s="834"/>
      <c r="DY26" s="834"/>
      <c r="DZ26" s="835"/>
      <c r="EA26" s="248"/>
    </row>
    <row r="27" spans="1:131" s="249" customFormat="1" ht="26.25" customHeight="1" thickBot="1" x14ac:dyDescent="0.2">
      <c r="A27" s="792"/>
      <c r="B27" s="793"/>
      <c r="C27" s="793"/>
      <c r="D27" s="793"/>
      <c r="E27" s="793"/>
      <c r="F27" s="793"/>
      <c r="G27" s="793"/>
      <c r="H27" s="793"/>
      <c r="I27" s="793"/>
      <c r="J27" s="793"/>
      <c r="K27" s="793"/>
      <c r="L27" s="793"/>
      <c r="M27" s="793"/>
      <c r="N27" s="793"/>
      <c r="O27" s="793"/>
      <c r="P27" s="794"/>
      <c r="Q27" s="769"/>
      <c r="R27" s="770"/>
      <c r="S27" s="770"/>
      <c r="T27" s="770"/>
      <c r="U27" s="771"/>
      <c r="V27" s="769"/>
      <c r="W27" s="770"/>
      <c r="X27" s="770"/>
      <c r="Y27" s="770"/>
      <c r="Z27" s="771"/>
      <c r="AA27" s="769"/>
      <c r="AB27" s="770"/>
      <c r="AC27" s="770"/>
      <c r="AD27" s="770"/>
      <c r="AE27" s="770"/>
      <c r="AF27" s="864"/>
      <c r="AG27" s="865"/>
      <c r="AH27" s="865"/>
      <c r="AI27" s="865"/>
      <c r="AJ27" s="866"/>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9"/>
      <c r="BJ27" s="254"/>
      <c r="BK27" s="254"/>
      <c r="BL27" s="254"/>
      <c r="BM27" s="254"/>
      <c r="BN27" s="254"/>
      <c r="BO27" s="267"/>
      <c r="BP27" s="267"/>
      <c r="BQ27" s="264">
        <v>21</v>
      </c>
      <c r="BR27" s="265"/>
      <c r="BS27" s="817"/>
      <c r="BT27" s="818"/>
      <c r="BU27" s="818"/>
      <c r="BV27" s="818"/>
      <c r="BW27" s="818"/>
      <c r="BX27" s="818"/>
      <c r="BY27" s="818"/>
      <c r="BZ27" s="818"/>
      <c r="CA27" s="818"/>
      <c r="CB27" s="818"/>
      <c r="CC27" s="818"/>
      <c r="CD27" s="818"/>
      <c r="CE27" s="818"/>
      <c r="CF27" s="818"/>
      <c r="CG27" s="819"/>
      <c r="CH27" s="830"/>
      <c r="CI27" s="831"/>
      <c r="CJ27" s="831"/>
      <c r="CK27" s="831"/>
      <c r="CL27" s="832"/>
      <c r="CM27" s="830"/>
      <c r="CN27" s="831"/>
      <c r="CO27" s="831"/>
      <c r="CP27" s="831"/>
      <c r="CQ27" s="832"/>
      <c r="CR27" s="830"/>
      <c r="CS27" s="831"/>
      <c r="CT27" s="831"/>
      <c r="CU27" s="831"/>
      <c r="CV27" s="832"/>
      <c r="CW27" s="830"/>
      <c r="CX27" s="831"/>
      <c r="CY27" s="831"/>
      <c r="CZ27" s="831"/>
      <c r="DA27" s="832"/>
      <c r="DB27" s="830"/>
      <c r="DC27" s="831"/>
      <c r="DD27" s="831"/>
      <c r="DE27" s="831"/>
      <c r="DF27" s="832"/>
      <c r="DG27" s="830"/>
      <c r="DH27" s="831"/>
      <c r="DI27" s="831"/>
      <c r="DJ27" s="831"/>
      <c r="DK27" s="832"/>
      <c r="DL27" s="830"/>
      <c r="DM27" s="831"/>
      <c r="DN27" s="831"/>
      <c r="DO27" s="831"/>
      <c r="DP27" s="832"/>
      <c r="DQ27" s="830"/>
      <c r="DR27" s="831"/>
      <c r="DS27" s="831"/>
      <c r="DT27" s="831"/>
      <c r="DU27" s="832"/>
      <c r="DV27" s="833"/>
      <c r="DW27" s="834"/>
      <c r="DX27" s="834"/>
      <c r="DY27" s="834"/>
      <c r="DZ27" s="835"/>
      <c r="EA27" s="248"/>
    </row>
    <row r="28" spans="1:131" s="249" customFormat="1" ht="26.25" customHeight="1" thickTop="1" x14ac:dyDescent="0.15">
      <c r="A28" s="268">
        <v>1</v>
      </c>
      <c r="B28" s="780" t="s">
        <v>407</v>
      </c>
      <c r="C28" s="781"/>
      <c r="D28" s="781"/>
      <c r="E28" s="781"/>
      <c r="F28" s="781"/>
      <c r="G28" s="781"/>
      <c r="H28" s="781"/>
      <c r="I28" s="781"/>
      <c r="J28" s="781"/>
      <c r="K28" s="781"/>
      <c r="L28" s="781"/>
      <c r="M28" s="781"/>
      <c r="N28" s="781"/>
      <c r="O28" s="781"/>
      <c r="P28" s="782"/>
      <c r="Q28" s="871">
        <v>4018</v>
      </c>
      <c r="R28" s="872"/>
      <c r="S28" s="872"/>
      <c r="T28" s="872"/>
      <c r="U28" s="872"/>
      <c r="V28" s="872">
        <v>3890</v>
      </c>
      <c r="W28" s="872"/>
      <c r="X28" s="872"/>
      <c r="Y28" s="872"/>
      <c r="Z28" s="872"/>
      <c r="AA28" s="872">
        <v>128</v>
      </c>
      <c r="AB28" s="872"/>
      <c r="AC28" s="872"/>
      <c r="AD28" s="872"/>
      <c r="AE28" s="873"/>
      <c r="AF28" s="874">
        <v>128</v>
      </c>
      <c r="AG28" s="872"/>
      <c r="AH28" s="872"/>
      <c r="AI28" s="872"/>
      <c r="AJ28" s="875"/>
      <c r="AK28" s="876">
        <v>355</v>
      </c>
      <c r="AL28" s="867"/>
      <c r="AM28" s="867"/>
      <c r="AN28" s="867"/>
      <c r="AO28" s="867"/>
      <c r="AP28" s="867" t="s">
        <v>631</v>
      </c>
      <c r="AQ28" s="867"/>
      <c r="AR28" s="867"/>
      <c r="AS28" s="867"/>
      <c r="AT28" s="867"/>
      <c r="AU28" s="867" t="s">
        <v>632</v>
      </c>
      <c r="AV28" s="867"/>
      <c r="AW28" s="867"/>
      <c r="AX28" s="867"/>
      <c r="AY28" s="867"/>
      <c r="AZ28" s="868" t="s">
        <v>631</v>
      </c>
      <c r="BA28" s="868"/>
      <c r="BB28" s="868"/>
      <c r="BC28" s="868"/>
      <c r="BD28" s="868"/>
      <c r="BE28" s="869"/>
      <c r="BF28" s="869"/>
      <c r="BG28" s="869"/>
      <c r="BH28" s="869"/>
      <c r="BI28" s="870"/>
      <c r="BJ28" s="254"/>
      <c r="BK28" s="254"/>
      <c r="BL28" s="254"/>
      <c r="BM28" s="254"/>
      <c r="BN28" s="254"/>
      <c r="BO28" s="267"/>
      <c r="BP28" s="267"/>
      <c r="BQ28" s="264">
        <v>22</v>
      </c>
      <c r="BR28" s="265"/>
      <c r="BS28" s="817"/>
      <c r="BT28" s="818"/>
      <c r="BU28" s="818"/>
      <c r="BV28" s="818"/>
      <c r="BW28" s="818"/>
      <c r="BX28" s="818"/>
      <c r="BY28" s="818"/>
      <c r="BZ28" s="818"/>
      <c r="CA28" s="818"/>
      <c r="CB28" s="818"/>
      <c r="CC28" s="818"/>
      <c r="CD28" s="818"/>
      <c r="CE28" s="818"/>
      <c r="CF28" s="818"/>
      <c r="CG28" s="819"/>
      <c r="CH28" s="830"/>
      <c r="CI28" s="831"/>
      <c r="CJ28" s="831"/>
      <c r="CK28" s="831"/>
      <c r="CL28" s="832"/>
      <c r="CM28" s="830"/>
      <c r="CN28" s="831"/>
      <c r="CO28" s="831"/>
      <c r="CP28" s="831"/>
      <c r="CQ28" s="832"/>
      <c r="CR28" s="830"/>
      <c r="CS28" s="831"/>
      <c r="CT28" s="831"/>
      <c r="CU28" s="831"/>
      <c r="CV28" s="832"/>
      <c r="CW28" s="830"/>
      <c r="CX28" s="831"/>
      <c r="CY28" s="831"/>
      <c r="CZ28" s="831"/>
      <c r="DA28" s="832"/>
      <c r="DB28" s="830"/>
      <c r="DC28" s="831"/>
      <c r="DD28" s="831"/>
      <c r="DE28" s="831"/>
      <c r="DF28" s="832"/>
      <c r="DG28" s="830"/>
      <c r="DH28" s="831"/>
      <c r="DI28" s="831"/>
      <c r="DJ28" s="831"/>
      <c r="DK28" s="832"/>
      <c r="DL28" s="830"/>
      <c r="DM28" s="831"/>
      <c r="DN28" s="831"/>
      <c r="DO28" s="831"/>
      <c r="DP28" s="832"/>
      <c r="DQ28" s="830"/>
      <c r="DR28" s="831"/>
      <c r="DS28" s="831"/>
      <c r="DT28" s="831"/>
      <c r="DU28" s="832"/>
      <c r="DV28" s="833"/>
      <c r="DW28" s="834"/>
      <c r="DX28" s="834"/>
      <c r="DY28" s="834"/>
      <c r="DZ28" s="835"/>
      <c r="EA28" s="248"/>
    </row>
    <row r="29" spans="1:131" s="249" customFormat="1" ht="26.25" customHeight="1" x14ac:dyDescent="0.15">
      <c r="A29" s="268">
        <v>2</v>
      </c>
      <c r="B29" s="804" t="s">
        <v>408</v>
      </c>
      <c r="C29" s="805"/>
      <c r="D29" s="805"/>
      <c r="E29" s="805"/>
      <c r="F29" s="805"/>
      <c r="G29" s="805"/>
      <c r="H29" s="805"/>
      <c r="I29" s="805"/>
      <c r="J29" s="805"/>
      <c r="K29" s="805"/>
      <c r="L29" s="805"/>
      <c r="M29" s="805"/>
      <c r="N29" s="805"/>
      <c r="O29" s="805"/>
      <c r="P29" s="806"/>
      <c r="Q29" s="807">
        <v>4017</v>
      </c>
      <c r="R29" s="808"/>
      <c r="S29" s="808"/>
      <c r="T29" s="808"/>
      <c r="U29" s="808"/>
      <c r="V29" s="808">
        <v>3922</v>
      </c>
      <c r="W29" s="808"/>
      <c r="X29" s="808"/>
      <c r="Y29" s="808"/>
      <c r="Z29" s="808"/>
      <c r="AA29" s="808">
        <v>95</v>
      </c>
      <c r="AB29" s="808"/>
      <c r="AC29" s="808"/>
      <c r="AD29" s="808"/>
      <c r="AE29" s="809"/>
      <c r="AF29" s="810">
        <v>95</v>
      </c>
      <c r="AG29" s="811"/>
      <c r="AH29" s="811"/>
      <c r="AI29" s="811"/>
      <c r="AJ29" s="812"/>
      <c r="AK29" s="879">
        <v>698</v>
      </c>
      <c r="AL29" s="880"/>
      <c r="AM29" s="880"/>
      <c r="AN29" s="880"/>
      <c r="AO29" s="880"/>
      <c r="AP29" s="880" t="s">
        <v>631</v>
      </c>
      <c r="AQ29" s="880"/>
      <c r="AR29" s="880"/>
      <c r="AS29" s="880"/>
      <c r="AT29" s="880"/>
      <c r="AU29" s="880" t="s">
        <v>631</v>
      </c>
      <c r="AV29" s="880"/>
      <c r="AW29" s="880"/>
      <c r="AX29" s="880"/>
      <c r="AY29" s="880"/>
      <c r="AZ29" s="881" t="s">
        <v>631</v>
      </c>
      <c r="BA29" s="881"/>
      <c r="BB29" s="881"/>
      <c r="BC29" s="881"/>
      <c r="BD29" s="881"/>
      <c r="BE29" s="877"/>
      <c r="BF29" s="877"/>
      <c r="BG29" s="877"/>
      <c r="BH29" s="877"/>
      <c r="BI29" s="878"/>
      <c r="BJ29" s="254"/>
      <c r="BK29" s="254"/>
      <c r="BL29" s="254"/>
      <c r="BM29" s="254"/>
      <c r="BN29" s="254"/>
      <c r="BO29" s="267"/>
      <c r="BP29" s="267"/>
      <c r="BQ29" s="264">
        <v>23</v>
      </c>
      <c r="BR29" s="265"/>
      <c r="BS29" s="817"/>
      <c r="BT29" s="818"/>
      <c r="BU29" s="818"/>
      <c r="BV29" s="818"/>
      <c r="BW29" s="818"/>
      <c r="BX29" s="818"/>
      <c r="BY29" s="818"/>
      <c r="BZ29" s="818"/>
      <c r="CA29" s="818"/>
      <c r="CB29" s="818"/>
      <c r="CC29" s="818"/>
      <c r="CD29" s="818"/>
      <c r="CE29" s="818"/>
      <c r="CF29" s="818"/>
      <c r="CG29" s="819"/>
      <c r="CH29" s="830"/>
      <c r="CI29" s="831"/>
      <c r="CJ29" s="831"/>
      <c r="CK29" s="831"/>
      <c r="CL29" s="832"/>
      <c r="CM29" s="830"/>
      <c r="CN29" s="831"/>
      <c r="CO29" s="831"/>
      <c r="CP29" s="831"/>
      <c r="CQ29" s="832"/>
      <c r="CR29" s="830"/>
      <c r="CS29" s="831"/>
      <c r="CT29" s="831"/>
      <c r="CU29" s="831"/>
      <c r="CV29" s="832"/>
      <c r="CW29" s="830"/>
      <c r="CX29" s="831"/>
      <c r="CY29" s="831"/>
      <c r="CZ29" s="831"/>
      <c r="DA29" s="832"/>
      <c r="DB29" s="830"/>
      <c r="DC29" s="831"/>
      <c r="DD29" s="831"/>
      <c r="DE29" s="831"/>
      <c r="DF29" s="832"/>
      <c r="DG29" s="830"/>
      <c r="DH29" s="831"/>
      <c r="DI29" s="831"/>
      <c r="DJ29" s="831"/>
      <c r="DK29" s="832"/>
      <c r="DL29" s="830"/>
      <c r="DM29" s="831"/>
      <c r="DN29" s="831"/>
      <c r="DO29" s="831"/>
      <c r="DP29" s="832"/>
      <c r="DQ29" s="830"/>
      <c r="DR29" s="831"/>
      <c r="DS29" s="831"/>
      <c r="DT29" s="831"/>
      <c r="DU29" s="832"/>
      <c r="DV29" s="833"/>
      <c r="DW29" s="834"/>
      <c r="DX29" s="834"/>
      <c r="DY29" s="834"/>
      <c r="DZ29" s="835"/>
      <c r="EA29" s="248"/>
    </row>
    <row r="30" spans="1:131" s="249" customFormat="1" ht="26.25" customHeight="1" x14ac:dyDescent="0.15">
      <c r="A30" s="268">
        <v>3</v>
      </c>
      <c r="B30" s="804" t="s">
        <v>409</v>
      </c>
      <c r="C30" s="805"/>
      <c r="D30" s="805"/>
      <c r="E30" s="805"/>
      <c r="F30" s="805"/>
      <c r="G30" s="805"/>
      <c r="H30" s="805"/>
      <c r="I30" s="805"/>
      <c r="J30" s="805"/>
      <c r="K30" s="805"/>
      <c r="L30" s="805"/>
      <c r="M30" s="805"/>
      <c r="N30" s="805"/>
      <c r="O30" s="805"/>
      <c r="P30" s="806"/>
      <c r="Q30" s="807">
        <v>450</v>
      </c>
      <c r="R30" s="808"/>
      <c r="S30" s="808"/>
      <c r="T30" s="808"/>
      <c r="U30" s="808"/>
      <c r="V30" s="808">
        <v>449</v>
      </c>
      <c r="W30" s="808"/>
      <c r="X30" s="808"/>
      <c r="Y30" s="808"/>
      <c r="Z30" s="808"/>
      <c r="AA30" s="808">
        <v>1</v>
      </c>
      <c r="AB30" s="808"/>
      <c r="AC30" s="808"/>
      <c r="AD30" s="808"/>
      <c r="AE30" s="809"/>
      <c r="AF30" s="810">
        <v>1</v>
      </c>
      <c r="AG30" s="811"/>
      <c r="AH30" s="811"/>
      <c r="AI30" s="811"/>
      <c r="AJ30" s="812"/>
      <c r="AK30" s="879">
        <v>164</v>
      </c>
      <c r="AL30" s="880"/>
      <c r="AM30" s="880"/>
      <c r="AN30" s="880"/>
      <c r="AO30" s="880"/>
      <c r="AP30" s="880" t="s">
        <v>631</v>
      </c>
      <c r="AQ30" s="880"/>
      <c r="AR30" s="880"/>
      <c r="AS30" s="880"/>
      <c r="AT30" s="880"/>
      <c r="AU30" s="880" t="s">
        <v>631</v>
      </c>
      <c r="AV30" s="880"/>
      <c r="AW30" s="880"/>
      <c r="AX30" s="880"/>
      <c r="AY30" s="880"/>
      <c r="AZ30" s="881" t="s">
        <v>631</v>
      </c>
      <c r="BA30" s="881"/>
      <c r="BB30" s="881"/>
      <c r="BC30" s="881"/>
      <c r="BD30" s="881"/>
      <c r="BE30" s="877"/>
      <c r="BF30" s="877"/>
      <c r="BG30" s="877"/>
      <c r="BH30" s="877"/>
      <c r="BI30" s="878"/>
      <c r="BJ30" s="254"/>
      <c r="BK30" s="254"/>
      <c r="BL30" s="254"/>
      <c r="BM30" s="254"/>
      <c r="BN30" s="254"/>
      <c r="BO30" s="267"/>
      <c r="BP30" s="267"/>
      <c r="BQ30" s="264">
        <v>24</v>
      </c>
      <c r="BR30" s="265"/>
      <c r="BS30" s="817"/>
      <c r="BT30" s="818"/>
      <c r="BU30" s="818"/>
      <c r="BV30" s="818"/>
      <c r="BW30" s="818"/>
      <c r="BX30" s="818"/>
      <c r="BY30" s="818"/>
      <c r="BZ30" s="818"/>
      <c r="CA30" s="818"/>
      <c r="CB30" s="818"/>
      <c r="CC30" s="818"/>
      <c r="CD30" s="818"/>
      <c r="CE30" s="818"/>
      <c r="CF30" s="818"/>
      <c r="CG30" s="819"/>
      <c r="CH30" s="830"/>
      <c r="CI30" s="831"/>
      <c r="CJ30" s="831"/>
      <c r="CK30" s="831"/>
      <c r="CL30" s="832"/>
      <c r="CM30" s="830"/>
      <c r="CN30" s="831"/>
      <c r="CO30" s="831"/>
      <c r="CP30" s="831"/>
      <c r="CQ30" s="832"/>
      <c r="CR30" s="830"/>
      <c r="CS30" s="831"/>
      <c r="CT30" s="831"/>
      <c r="CU30" s="831"/>
      <c r="CV30" s="832"/>
      <c r="CW30" s="830"/>
      <c r="CX30" s="831"/>
      <c r="CY30" s="831"/>
      <c r="CZ30" s="831"/>
      <c r="DA30" s="832"/>
      <c r="DB30" s="830"/>
      <c r="DC30" s="831"/>
      <c r="DD30" s="831"/>
      <c r="DE30" s="831"/>
      <c r="DF30" s="832"/>
      <c r="DG30" s="830"/>
      <c r="DH30" s="831"/>
      <c r="DI30" s="831"/>
      <c r="DJ30" s="831"/>
      <c r="DK30" s="832"/>
      <c r="DL30" s="830"/>
      <c r="DM30" s="831"/>
      <c r="DN30" s="831"/>
      <c r="DO30" s="831"/>
      <c r="DP30" s="832"/>
      <c r="DQ30" s="830"/>
      <c r="DR30" s="831"/>
      <c r="DS30" s="831"/>
      <c r="DT30" s="831"/>
      <c r="DU30" s="832"/>
      <c r="DV30" s="833"/>
      <c r="DW30" s="834"/>
      <c r="DX30" s="834"/>
      <c r="DY30" s="834"/>
      <c r="DZ30" s="835"/>
      <c r="EA30" s="248"/>
    </row>
    <row r="31" spans="1:131" s="249" customFormat="1" ht="26.25" customHeight="1" x14ac:dyDescent="0.15">
      <c r="A31" s="268">
        <v>4</v>
      </c>
      <c r="B31" s="804" t="s">
        <v>410</v>
      </c>
      <c r="C31" s="805"/>
      <c r="D31" s="805"/>
      <c r="E31" s="805"/>
      <c r="F31" s="805"/>
      <c r="G31" s="805"/>
      <c r="H31" s="805"/>
      <c r="I31" s="805"/>
      <c r="J31" s="805"/>
      <c r="K31" s="805"/>
      <c r="L31" s="805"/>
      <c r="M31" s="805"/>
      <c r="N31" s="805"/>
      <c r="O31" s="805"/>
      <c r="P31" s="806"/>
      <c r="Q31" s="807">
        <v>351</v>
      </c>
      <c r="R31" s="808"/>
      <c r="S31" s="808"/>
      <c r="T31" s="808"/>
      <c r="U31" s="808"/>
      <c r="V31" s="808">
        <v>352</v>
      </c>
      <c r="W31" s="808"/>
      <c r="X31" s="808"/>
      <c r="Y31" s="808"/>
      <c r="Z31" s="808"/>
      <c r="AA31" s="808">
        <v>-1</v>
      </c>
      <c r="AB31" s="808"/>
      <c r="AC31" s="808"/>
      <c r="AD31" s="808"/>
      <c r="AE31" s="809"/>
      <c r="AF31" s="810">
        <v>99</v>
      </c>
      <c r="AG31" s="811"/>
      <c r="AH31" s="811"/>
      <c r="AI31" s="811"/>
      <c r="AJ31" s="812"/>
      <c r="AK31" s="879">
        <v>80</v>
      </c>
      <c r="AL31" s="880"/>
      <c r="AM31" s="880"/>
      <c r="AN31" s="880"/>
      <c r="AO31" s="880"/>
      <c r="AP31" s="880">
        <v>1261</v>
      </c>
      <c r="AQ31" s="880"/>
      <c r="AR31" s="880"/>
      <c r="AS31" s="880"/>
      <c r="AT31" s="880"/>
      <c r="AU31" s="880">
        <v>526</v>
      </c>
      <c r="AV31" s="880"/>
      <c r="AW31" s="880"/>
      <c r="AX31" s="880"/>
      <c r="AY31" s="880"/>
      <c r="AZ31" s="881" t="s">
        <v>631</v>
      </c>
      <c r="BA31" s="881"/>
      <c r="BB31" s="881"/>
      <c r="BC31" s="881"/>
      <c r="BD31" s="881"/>
      <c r="BE31" s="877" t="s">
        <v>411</v>
      </c>
      <c r="BF31" s="877"/>
      <c r="BG31" s="877"/>
      <c r="BH31" s="877"/>
      <c r="BI31" s="878"/>
      <c r="BJ31" s="254"/>
      <c r="BK31" s="254"/>
      <c r="BL31" s="254"/>
      <c r="BM31" s="254"/>
      <c r="BN31" s="254"/>
      <c r="BO31" s="267"/>
      <c r="BP31" s="267"/>
      <c r="BQ31" s="264">
        <v>25</v>
      </c>
      <c r="BR31" s="265"/>
      <c r="BS31" s="817"/>
      <c r="BT31" s="818"/>
      <c r="BU31" s="818"/>
      <c r="BV31" s="818"/>
      <c r="BW31" s="818"/>
      <c r="BX31" s="818"/>
      <c r="BY31" s="818"/>
      <c r="BZ31" s="818"/>
      <c r="CA31" s="818"/>
      <c r="CB31" s="818"/>
      <c r="CC31" s="818"/>
      <c r="CD31" s="818"/>
      <c r="CE31" s="818"/>
      <c r="CF31" s="818"/>
      <c r="CG31" s="819"/>
      <c r="CH31" s="830"/>
      <c r="CI31" s="831"/>
      <c r="CJ31" s="831"/>
      <c r="CK31" s="831"/>
      <c r="CL31" s="832"/>
      <c r="CM31" s="830"/>
      <c r="CN31" s="831"/>
      <c r="CO31" s="831"/>
      <c r="CP31" s="831"/>
      <c r="CQ31" s="832"/>
      <c r="CR31" s="830"/>
      <c r="CS31" s="831"/>
      <c r="CT31" s="831"/>
      <c r="CU31" s="831"/>
      <c r="CV31" s="832"/>
      <c r="CW31" s="830"/>
      <c r="CX31" s="831"/>
      <c r="CY31" s="831"/>
      <c r="CZ31" s="831"/>
      <c r="DA31" s="832"/>
      <c r="DB31" s="830"/>
      <c r="DC31" s="831"/>
      <c r="DD31" s="831"/>
      <c r="DE31" s="831"/>
      <c r="DF31" s="832"/>
      <c r="DG31" s="830"/>
      <c r="DH31" s="831"/>
      <c r="DI31" s="831"/>
      <c r="DJ31" s="831"/>
      <c r="DK31" s="832"/>
      <c r="DL31" s="830"/>
      <c r="DM31" s="831"/>
      <c r="DN31" s="831"/>
      <c r="DO31" s="831"/>
      <c r="DP31" s="832"/>
      <c r="DQ31" s="830"/>
      <c r="DR31" s="831"/>
      <c r="DS31" s="831"/>
      <c r="DT31" s="831"/>
      <c r="DU31" s="832"/>
      <c r="DV31" s="833"/>
      <c r="DW31" s="834"/>
      <c r="DX31" s="834"/>
      <c r="DY31" s="834"/>
      <c r="DZ31" s="835"/>
      <c r="EA31" s="248"/>
    </row>
    <row r="32" spans="1:131" s="249" customFormat="1" ht="26.25" customHeight="1" x14ac:dyDescent="0.15">
      <c r="A32" s="268">
        <v>5</v>
      </c>
      <c r="B32" s="804" t="s">
        <v>412</v>
      </c>
      <c r="C32" s="805"/>
      <c r="D32" s="805"/>
      <c r="E32" s="805"/>
      <c r="F32" s="805"/>
      <c r="G32" s="805"/>
      <c r="H32" s="805"/>
      <c r="I32" s="805"/>
      <c r="J32" s="805"/>
      <c r="K32" s="805"/>
      <c r="L32" s="805"/>
      <c r="M32" s="805"/>
      <c r="N32" s="805"/>
      <c r="O32" s="805"/>
      <c r="P32" s="806"/>
      <c r="Q32" s="807">
        <v>25</v>
      </c>
      <c r="R32" s="808"/>
      <c r="S32" s="808"/>
      <c r="T32" s="808"/>
      <c r="U32" s="808"/>
      <c r="V32" s="808">
        <v>15</v>
      </c>
      <c r="W32" s="808"/>
      <c r="X32" s="808"/>
      <c r="Y32" s="808"/>
      <c r="Z32" s="808"/>
      <c r="AA32" s="808">
        <v>10</v>
      </c>
      <c r="AB32" s="808"/>
      <c r="AC32" s="808"/>
      <c r="AD32" s="808"/>
      <c r="AE32" s="809"/>
      <c r="AF32" s="810">
        <v>50</v>
      </c>
      <c r="AG32" s="811"/>
      <c r="AH32" s="811"/>
      <c r="AI32" s="811"/>
      <c r="AJ32" s="812"/>
      <c r="AK32" s="879" t="s">
        <v>640</v>
      </c>
      <c r="AL32" s="880"/>
      <c r="AM32" s="880"/>
      <c r="AN32" s="880"/>
      <c r="AO32" s="880"/>
      <c r="AP32" s="880" t="s">
        <v>630</v>
      </c>
      <c r="AQ32" s="880"/>
      <c r="AR32" s="880"/>
      <c r="AS32" s="880"/>
      <c r="AT32" s="880"/>
      <c r="AU32" s="880" t="s">
        <v>631</v>
      </c>
      <c r="AV32" s="880"/>
      <c r="AW32" s="880"/>
      <c r="AX32" s="880"/>
      <c r="AY32" s="880"/>
      <c r="AZ32" s="881" t="s">
        <v>631</v>
      </c>
      <c r="BA32" s="881"/>
      <c r="BB32" s="881"/>
      <c r="BC32" s="881"/>
      <c r="BD32" s="881"/>
      <c r="BE32" s="877" t="s">
        <v>411</v>
      </c>
      <c r="BF32" s="877"/>
      <c r="BG32" s="877"/>
      <c r="BH32" s="877"/>
      <c r="BI32" s="878"/>
      <c r="BJ32" s="254"/>
      <c r="BK32" s="254"/>
      <c r="BL32" s="254"/>
      <c r="BM32" s="254"/>
      <c r="BN32" s="254"/>
      <c r="BO32" s="267"/>
      <c r="BP32" s="267"/>
      <c r="BQ32" s="264">
        <v>26</v>
      </c>
      <c r="BR32" s="265"/>
      <c r="BS32" s="817"/>
      <c r="BT32" s="818"/>
      <c r="BU32" s="818"/>
      <c r="BV32" s="818"/>
      <c r="BW32" s="818"/>
      <c r="BX32" s="818"/>
      <c r="BY32" s="818"/>
      <c r="BZ32" s="818"/>
      <c r="CA32" s="818"/>
      <c r="CB32" s="818"/>
      <c r="CC32" s="818"/>
      <c r="CD32" s="818"/>
      <c r="CE32" s="818"/>
      <c r="CF32" s="818"/>
      <c r="CG32" s="819"/>
      <c r="CH32" s="830"/>
      <c r="CI32" s="831"/>
      <c r="CJ32" s="831"/>
      <c r="CK32" s="831"/>
      <c r="CL32" s="832"/>
      <c r="CM32" s="830"/>
      <c r="CN32" s="831"/>
      <c r="CO32" s="831"/>
      <c r="CP32" s="831"/>
      <c r="CQ32" s="832"/>
      <c r="CR32" s="830"/>
      <c r="CS32" s="831"/>
      <c r="CT32" s="831"/>
      <c r="CU32" s="831"/>
      <c r="CV32" s="832"/>
      <c r="CW32" s="830"/>
      <c r="CX32" s="831"/>
      <c r="CY32" s="831"/>
      <c r="CZ32" s="831"/>
      <c r="DA32" s="832"/>
      <c r="DB32" s="830"/>
      <c r="DC32" s="831"/>
      <c r="DD32" s="831"/>
      <c r="DE32" s="831"/>
      <c r="DF32" s="832"/>
      <c r="DG32" s="830"/>
      <c r="DH32" s="831"/>
      <c r="DI32" s="831"/>
      <c r="DJ32" s="831"/>
      <c r="DK32" s="832"/>
      <c r="DL32" s="830"/>
      <c r="DM32" s="831"/>
      <c r="DN32" s="831"/>
      <c r="DO32" s="831"/>
      <c r="DP32" s="832"/>
      <c r="DQ32" s="830"/>
      <c r="DR32" s="831"/>
      <c r="DS32" s="831"/>
      <c r="DT32" s="831"/>
      <c r="DU32" s="832"/>
      <c r="DV32" s="833"/>
      <c r="DW32" s="834"/>
      <c r="DX32" s="834"/>
      <c r="DY32" s="834"/>
      <c r="DZ32" s="835"/>
      <c r="EA32" s="248"/>
    </row>
    <row r="33" spans="1:131" s="249" customFormat="1" ht="26.25" customHeight="1" x14ac:dyDescent="0.15">
      <c r="A33" s="268">
        <v>6</v>
      </c>
      <c r="B33" s="804" t="s">
        <v>413</v>
      </c>
      <c r="C33" s="805"/>
      <c r="D33" s="805"/>
      <c r="E33" s="805"/>
      <c r="F33" s="805"/>
      <c r="G33" s="805"/>
      <c r="H33" s="805"/>
      <c r="I33" s="805"/>
      <c r="J33" s="805"/>
      <c r="K33" s="805"/>
      <c r="L33" s="805"/>
      <c r="M33" s="805"/>
      <c r="N33" s="805"/>
      <c r="O33" s="805"/>
      <c r="P33" s="806"/>
      <c r="Q33" s="807">
        <v>4210</v>
      </c>
      <c r="R33" s="808"/>
      <c r="S33" s="808"/>
      <c r="T33" s="808"/>
      <c r="U33" s="808"/>
      <c r="V33" s="808">
        <v>3738</v>
      </c>
      <c r="W33" s="808"/>
      <c r="X33" s="808"/>
      <c r="Y33" s="808"/>
      <c r="Z33" s="808"/>
      <c r="AA33" s="808">
        <v>472</v>
      </c>
      <c r="AB33" s="808"/>
      <c r="AC33" s="808"/>
      <c r="AD33" s="808"/>
      <c r="AE33" s="809"/>
      <c r="AF33" s="810">
        <v>941</v>
      </c>
      <c r="AG33" s="811"/>
      <c r="AH33" s="811"/>
      <c r="AI33" s="811"/>
      <c r="AJ33" s="812"/>
      <c r="AK33" s="879">
        <v>428</v>
      </c>
      <c r="AL33" s="880"/>
      <c r="AM33" s="880"/>
      <c r="AN33" s="880"/>
      <c r="AO33" s="880"/>
      <c r="AP33" s="880">
        <v>3380</v>
      </c>
      <c r="AQ33" s="880"/>
      <c r="AR33" s="880"/>
      <c r="AS33" s="880"/>
      <c r="AT33" s="880"/>
      <c r="AU33" s="880">
        <v>1764</v>
      </c>
      <c r="AV33" s="880"/>
      <c r="AW33" s="880"/>
      <c r="AX33" s="880"/>
      <c r="AY33" s="880"/>
      <c r="AZ33" s="881" t="s">
        <v>631</v>
      </c>
      <c r="BA33" s="881"/>
      <c r="BB33" s="881"/>
      <c r="BC33" s="881"/>
      <c r="BD33" s="881"/>
      <c r="BE33" s="877" t="s">
        <v>414</v>
      </c>
      <c r="BF33" s="877"/>
      <c r="BG33" s="877"/>
      <c r="BH33" s="877"/>
      <c r="BI33" s="878"/>
      <c r="BJ33" s="254"/>
      <c r="BK33" s="254"/>
      <c r="BL33" s="254"/>
      <c r="BM33" s="254"/>
      <c r="BN33" s="254"/>
      <c r="BO33" s="267"/>
      <c r="BP33" s="267"/>
      <c r="BQ33" s="264">
        <v>27</v>
      </c>
      <c r="BR33" s="265"/>
      <c r="BS33" s="817"/>
      <c r="BT33" s="818"/>
      <c r="BU33" s="818"/>
      <c r="BV33" s="818"/>
      <c r="BW33" s="818"/>
      <c r="BX33" s="818"/>
      <c r="BY33" s="818"/>
      <c r="BZ33" s="818"/>
      <c r="CA33" s="818"/>
      <c r="CB33" s="818"/>
      <c r="CC33" s="818"/>
      <c r="CD33" s="818"/>
      <c r="CE33" s="818"/>
      <c r="CF33" s="818"/>
      <c r="CG33" s="819"/>
      <c r="CH33" s="830"/>
      <c r="CI33" s="831"/>
      <c r="CJ33" s="831"/>
      <c r="CK33" s="831"/>
      <c r="CL33" s="832"/>
      <c r="CM33" s="830"/>
      <c r="CN33" s="831"/>
      <c r="CO33" s="831"/>
      <c r="CP33" s="831"/>
      <c r="CQ33" s="832"/>
      <c r="CR33" s="830"/>
      <c r="CS33" s="831"/>
      <c r="CT33" s="831"/>
      <c r="CU33" s="831"/>
      <c r="CV33" s="832"/>
      <c r="CW33" s="830"/>
      <c r="CX33" s="831"/>
      <c r="CY33" s="831"/>
      <c r="CZ33" s="831"/>
      <c r="DA33" s="832"/>
      <c r="DB33" s="830"/>
      <c r="DC33" s="831"/>
      <c r="DD33" s="831"/>
      <c r="DE33" s="831"/>
      <c r="DF33" s="832"/>
      <c r="DG33" s="830"/>
      <c r="DH33" s="831"/>
      <c r="DI33" s="831"/>
      <c r="DJ33" s="831"/>
      <c r="DK33" s="832"/>
      <c r="DL33" s="830"/>
      <c r="DM33" s="831"/>
      <c r="DN33" s="831"/>
      <c r="DO33" s="831"/>
      <c r="DP33" s="832"/>
      <c r="DQ33" s="830"/>
      <c r="DR33" s="831"/>
      <c r="DS33" s="831"/>
      <c r="DT33" s="831"/>
      <c r="DU33" s="832"/>
      <c r="DV33" s="833"/>
      <c r="DW33" s="834"/>
      <c r="DX33" s="834"/>
      <c r="DY33" s="834"/>
      <c r="DZ33" s="835"/>
      <c r="EA33" s="248"/>
    </row>
    <row r="34" spans="1:131" s="249" customFormat="1" ht="26.25" customHeight="1" x14ac:dyDescent="0.15">
      <c r="A34" s="268">
        <v>7</v>
      </c>
      <c r="B34" s="804" t="s">
        <v>415</v>
      </c>
      <c r="C34" s="805"/>
      <c r="D34" s="805"/>
      <c r="E34" s="805"/>
      <c r="F34" s="805"/>
      <c r="G34" s="805"/>
      <c r="H34" s="805"/>
      <c r="I34" s="805"/>
      <c r="J34" s="805"/>
      <c r="K34" s="805"/>
      <c r="L34" s="805"/>
      <c r="M34" s="805"/>
      <c r="N34" s="805"/>
      <c r="O34" s="805"/>
      <c r="P34" s="806"/>
      <c r="Q34" s="807">
        <v>996</v>
      </c>
      <c r="R34" s="808"/>
      <c r="S34" s="808"/>
      <c r="T34" s="808"/>
      <c r="U34" s="808"/>
      <c r="V34" s="808">
        <v>996</v>
      </c>
      <c r="W34" s="808"/>
      <c r="X34" s="808"/>
      <c r="Y34" s="808"/>
      <c r="Z34" s="808"/>
      <c r="AA34" s="808">
        <v>0</v>
      </c>
      <c r="AB34" s="808"/>
      <c r="AC34" s="808"/>
      <c r="AD34" s="808"/>
      <c r="AE34" s="809"/>
      <c r="AF34" s="810">
        <v>65</v>
      </c>
      <c r="AG34" s="811"/>
      <c r="AH34" s="811"/>
      <c r="AI34" s="811"/>
      <c r="AJ34" s="812"/>
      <c r="AK34" s="879">
        <v>465</v>
      </c>
      <c r="AL34" s="880"/>
      <c r="AM34" s="880"/>
      <c r="AN34" s="880"/>
      <c r="AO34" s="880"/>
      <c r="AP34" s="880">
        <v>3094</v>
      </c>
      <c r="AQ34" s="880"/>
      <c r="AR34" s="880"/>
      <c r="AS34" s="880"/>
      <c r="AT34" s="880"/>
      <c r="AU34" s="880">
        <v>1566</v>
      </c>
      <c r="AV34" s="880"/>
      <c r="AW34" s="880"/>
      <c r="AX34" s="880"/>
      <c r="AY34" s="880"/>
      <c r="AZ34" s="881" t="s">
        <v>631</v>
      </c>
      <c r="BA34" s="881"/>
      <c r="BB34" s="881"/>
      <c r="BC34" s="881"/>
      <c r="BD34" s="881"/>
      <c r="BE34" s="877" t="s">
        <v>416</v>
      </c>
      <c r="BF34" s="877"/>
      <c r="BG34" s="877"/>
      <c r="BH34" s="877"/>
      <c r="BI34" s="878"/>
      <c r="BJ34" s="254"/>
      <c r="BK34" s="254"/>
      <c r="BL34" s="254"/>
      <c r="BM34" s="254"/>
      <c r="BN34" s="254"/>
      <c r="BO34" s="267"/>
      <c r="BP34" s="267"/>
      <c r="BQ34" s="264">
        <v>28</v>
      </c>
      <c r="BR34" s="265"/>
      <c r="BS34" s="817"/>
      <c r="BT34" s="818"/>
      <c r="BU34" s="818"/>
      <c r="BV34" s="818"/>
      <c r="BW34" s="818"/>
      <c r="BX34" s="818"/>
      <c r="BY34" s="818"/>
      <c r="BZ34" s="818"/>
      <c r="CA34" s="818"/>
      <c r="CB34" s="818"/>
      <c r="CC34" s="818"/>
      <c r="CD34" s="818"/>
      <c r="CE34" s="818"/>
      <c r="CF34" s="818"/>
      <c r="CG34" s="819"/>
      <c r="CH34" s="830"/>
      <c r="CI34" s="831"/>
      <c r="CJ34" s="831"/>
      <c r="CK34" s="831"/>
      <c r="CL34" s="832"/>
      <c r="CM34" s="830"/>
      <c r="CN34" s="831"/>
      <c r="CO34" s="831"/>
      <c r="CP34" s="831"/>
      <c r="CQ34" s="832"/>
      <c r="CR34" s="830"/>
      <c r="CS34" s="831"/>
      <c r="CT34" s="831"/>
      <c r="CU34" s="831"/>
      <c r="CV34" s="832"/>
      <c r="CW34" s="830"/>
      <c r="CX34" s="831"/>
      <c r="CY34" s="831"/>
      <c r="CZ34" s="831"/>
      <c r="DA34" s="832"/>
      <c r="DB34" s="830"/>
      <c r="DC34" s="831"/>
      <c r="DD34" s="831"/>
      <c r="DE34" s="831"/>
      <c r="DF34" s="832"/>
      <c r="DG34" s="830"/>
      <c r="DH34" s="831"/>
      <c r="DI34" s="831"/>
      <c r="DJ34" s="831"/>
      <c r="DK34" s="832"/>
      <c r="DL34" s="830"/>
      <c r="DM34" s="831"/>
      <c r="DN34" s="831"/>
      <c r="DO34" s="831"/>
      <c r="DP34" s="832"/>
      <c r="DQ34" s="830"/>
      <c r="DR34" s="831"/>
      <c r="DS34" s="831"/>
      <c r="DT34" s="831"/>
      <c r="DU34" s="832"/>
      <c r="DV34" s="833"/>
      <c r="DW34" s="834"/>
      <c r="DX34" s="834"/>
      <c r="DY34" s="834"/>
      <c r="DZ34" s="835"/>
      <c r="EA34" s="248"/>
    </row>
    <row r="35" spans="1:131" s="249" customFormat="1" ht="26.25" customHeight="1" x14ac:dyDescent="0.15">
      <c r="A35" s="268">
        <v>8</v>
      </c>
      <c r="B35" s="804" t="s">
        <v>417</v>
      </c>
      <c r="C35" s="805"/>
      <c r="D35" s="805"/>
      <c r="E35" s="805"/>
      <c r="F35" s="805"/>
      <c r="G35" s="805"/>
      <c r="H35" s="805"/>
      <c r="I35" s="805"/>
      <c r="J35" s="805"/>
      <c r="K35" s="805"/>
      <c r="L35" s="805"/>
      <c r="M35" s="805"/>
      <c r="N35" s="805"/>
      <c r="O35" s="805"/>
      <c r="P35" s="806"/>
      <c r="Q35" s="807">
        <v>25</v>
      </c>
      <c r="R35" s="808"/>
      <c r="S35" s="808"/>
      <c r="T35" s="808"/>
      <c r="U35" s="808"/>
      <c r="V35" s="808">
        <v>24</v>
      </c>
      <c r="W35" s="808"/>
      <c r="X35" s="808"/>
      <c r="Y35" s="808"/>
      <c r="Z35" s="808"/>
      <c r="AA35" s="808">
        <v>1</v>
      </c>
      <c r="AB35" s="808"/>
      <c r="AC35" s="808"/>
      <c r="AD35" s="808"/>
      <c r="AE35" s="809"/>
      <c r="AF35" s="810">
        <v>1</v>
      </c>
      <c r="AG35" s="811"/>
      <c r="AH35" s="811"/>
      <c r="AI35" s="811"/>
      <c r="AJ35" s="812"/>
      <c r="AK35" s="879">
        <v>22</v>
      </c>
      <c r="AL35" s="880"/>
      <c r="AM35" s="880"/>
      <c r="AN35" s="880"/>
      <c r="AO35" s="880"/>
      <c r="AP35" s="880">
        <v>143</v>
      </c>
      <c r="AQ35" s="880"/>
      <c r="AR35" s="880"/>
      <c r="AS35" s="880"/>
      <c r="AT35" s="880"/>
      <c r="AU35" s="880">
        <v>134</v>
      </c>
      <c r="AV35" s="880"/>
      <c r="AW35" s="880"/>
      <c r="AX35" s="880"/>
      <c r="AY35" s="880"/>
      <c r="AZ35" s="881" t="s">
        <v>631</v>
      </c>
      <c r="BA35" s="881"/>
      <c r="BB35" s="881"/>
      <c r="BC35" s="881"/>
      <c r="BD35" s="881"/>
      <c r="BE35" s="877" t="s">
        <v>637</v>
      </c>
      <c r="BF35" s="877"/>
      <c r="BG35" s="877"/>
      <c r="BH35" s="877"/>
      <c r="BI35" s="878"/>
      <c r="BJ35" s="254"/>
      <c r="BK35" s="254"/>
      <c r="BL35" s="254"/>
      <c r="BM35" s="254"/>
      <c r="BN35" s="254"/>
      <c r="BO35" s="267"/>
      <c r="BP35" s="267"/>
      <c r="BQ35" s="264">
        <v>29</v>
      </c>
      <c r="BR35" s="265"/>
      <c r="BS35" s="817"/>
      <c r="BT35" s="818"/>
      <c r="BU35" s="818"/>
      <c r="BV35" s="818"/>
      <c r="BW35" s="818"/>
      <c r="BX35" s="818"/>
      <c r="BY35" s="818"/>
      <c r="BZ35" s="818"/>
      <c r="CA35" s="818"/>
      <c r="CB35" s="818"/>
      <c r="CC35" s="818"/>
      <c r="CD35" s="818"/>
      <c r="CE35" s="818"/>
      <c r="CF35" s="818"/>
      <c r="CG35" s="819"/>
      <c r="CH35" s="830"/>
      <c r="CI35" s="831"/>
      <c r="CJ35" s="831"/>
      <c r="CK35" s="831"/>
      <c r="CL35" s="832"/>
      <c r="CM35" s="830"/>
      <c r="CN35" s="831"/>
      <c r="CO35" s="831"/>
      <c r="CP35" s="831"/>
      <c r="CQ35" s="832"/>
      <c r="CR35" s="830"/>
      <c r="CS35" s="831"/>
      <c r="CT35" s="831"/>
      <c r="CU35" s="831"/>
      <c r="CV35" s="832"/>
      <c r="CW35" s="830"/>
      <c r="CX35" s="831"/>
      <c r="CY35" s="831"/>
      <c r="CZ35" s="831"/>
      <c r="DA35" s="832"/>
      <c r="DB35" s="830"/>
      <c r="DC35" s="831"/>
      <c r="DD35" s="831"/>
      <c r="DE35" s="831"/>
      <c r="DF35" s="832"/>
      <c r="DG35" s="830"/>
      <c r="DH35" s="831"/>
      <c r="DI35" s="831"/>
      <c r="DJ35" s="831"/>
      <c r="DK35" s="832"/>
      <c r="DL35" s="830"/>
      <c r="DM35" s="831"/>
      <c r="DN35" s="831"/>
      <c r="DO35" s="831"/>
      <c r="DP35" s="832"/>
      <c r="DQ35" s="830"/>
      <c r="DR35" s="831"/>
      <c r="DS35" s="831"/>
      <c r="DT35" s="831"/>
      <c r="DU35" s="832"/>
      <c r="DV35" s="833"/>
      <c r="DW35" s="834"/>
      <c r="DX35" s="834"/>
      <c r="DY35" s="834"/>
      <c r="DZ35" s="835"/>
      <c r="EA35" s="248"/>
    </row>
    <row r="36" spans="1:131" s="249" customFormat="1" ht="26.25" customHeight="1" x14ac:dyDescent="0.15">
      <c r="A36" s="268">
        <v>9</v>
      </c>
      <c r="B36" s="804" t="s">
        <v>418</v>
      </c>
      <c r="C36" s="805"/>
      <c r="D36" s="805"/>
      <c r="E36" s="805"/>
      <c r="F36" s="805"/>
      <c r="G36" s="805"/>
      <c r="H36" s="805"/>
      <c r="I36" s="805"/>
      <c r="J36" s="805"/>
      <c r="K36" s="805"/>
      <c r="L36" s="805"/>
      <c r="M36" s="805"/>
      <c r="N36" s="805"/>
      <c r="O36" s="805"/>
      <c r="P36" s="806"/>
      <c r="Q36" s="807" t="s">
        <v>631</v>
      </c>
      <c r="R36" s="808"/>
      <c r="S36" s="808"/>
      <c r="T36" s="808"/>
      <c r="U36" s="808"/>
      <c r="V36" s="808" t="s">
        <v>631</v>
      </c>
      <c r="W36" s="808"/>
      <c r="X36" s="808"/>
      <c r="Y36" s="808"/>
      <c r="Z36" s="808"/>
      <c r="AA36" s="808" t="s">
        <v>636</v>
      </c>
      <c r="AB36" s="808"/>
      <c r="AC36" s="808"/>
      <c r="AD36" s="808"/>
      <c r="AE36" s="809"/>
      <c r="AF36" s="810" t="s">
        <v>396</v>
      </c>
      <c r="AG36" s="811"/>
      <c r="AH36" s="811"/>
      <c r="AI36" s="811"/>
      <c r="AJ36" s="812"/>
      <c r="AK36" s="879" t="s">
        <v>631</v>
      </c>
      <c r="AL36" s="880"/>
      <c r="AM36" s="880"/>
      <c r="AN36" s="880"/>
      <c r="AO36" s="880"/>
      <c r="AP36" s="880" t="s">
        <v>631</v>
      </c>
      <c r="AQ36" s="880"/>
      <c r="AR36" s="880"/>
      <c r="AS36" s="880"/>
      <c r="AT36" s="880"/>
      <c r="AU36" s="880" t="s">
        <v>630</v>
      </c>
      <c r="AV36" s="880"/>
      <c r="AW36" s="880"/>
      <c r="AX36" s="880"/>
      <c r="AY36" s="880"/>
      <c r="AZ36" s="881" t="s">
        <v>631</v>
      </c>
      <c r="BA36" s="881"/>
      <c r="BB36" s="881"/>
      <c r="BC36" s="881"/>
      <c r="BD36" s="881"/>
      <c r="BE36" s="882" t="s">
        <v>639</v>
      </c>
      <c r="BF36" s="877"/>
      <c r="BG36" s="877"/>
      <c r="BH36" s="877"/>
      <c r="BI36" s="878"/>
      <c r="BJ36" s="254"/>
      <c r="BK36" s="254"/>
      <c r="BL36" s="254"/>
      <c r="BM36" s="254"/>
      <c r="BN36" s="254"/>
      <c r="BO36" s="267"/>
      <c r="BP36" s="267"/>
      <c r="BQ36" s="264">
        <v>30</v>
      </c>
      <c r="BR36" s="265"/>
      <c r="BS36" s="817"/>
      <c r="BT36" s="818"/>
      <c r="BU36" s="818"/>
      <c r="BV36" s="818"/>
      <c r="BW36" s="818"/>
      <c r="BX36" s="818"/>
      <c r="BY36" s="818"/>
      <c r="BZ36" s="818"/>
      <c r="CA36" s="818"/>
      <c r="CB36" s="818"/>
      <c r="CC36" s="818"/>
      <c r="CD36" s="818"/>
      <c r="CE36" s="818"/>
      <c r="CF36" s="818"/>
      <c r="CG36" s="819"/>
      <c r="CH36" s="830"/>
      <c r="CI36" s="831"/>
      <c r="CJ36" s="831"/>
      <c r="CK36" s="831"/>
      <c r="CL36" s="832"/>
      <c r="CM36" s="830"/>
      <c r="CN36" s="831"/>
      <c r="CO36" s="831"/>
      <c r="CP36" s="831"/>
      <c r="CQ36" s="832"/>
      <c r="CR36" s="830"/>
      <c r="CS36" s="831"/>
      <c r="CT36" s="831"/>
      <c r="CU36" s="831"/>
      <c r="CV36" s="832"/>
      <c r="CW36" s="830"/>
      <c r="CX36" s="831"/>
      <c r="CY36" s="831"/>
      <c r="CZ36" s="831"/>
      <c r="DA36" s="832"/>
      <c r="DB36" s="830"/>
      <c r="DC36" s="831"/>
      <c r="DD36" s="831"/>
      <c r="DE36" s="831"/>
      <c r="DF36" s="832"/>
      <c r="DG36" s="830"/>
      <c r="DH36" s="831"/>
      <c r="DI36" s="831"/>
      <c r="DJ36" s="831"/>
      <c r="DK36" s="832"/>
      <c r="DL36" s="830"/>
      <c r="DM36" s="831"/>
      <c r="DN36" s="831"/>
      <c r="DO36" s="831"/>
      <c r="DP36" s="832"/>
      <c r="DQ36" s="830"/>
      <c r="DR36" s="831"/>
      <c r="DS36" s="831"/>
      <c r="DT36" s="831"/>
      <c r="DU36" s="832"/>
      <c r="DV36" s="833"/>
      <c r="DW36" s="834"/>
      <c r="DX36" s="834"/>
      <c r="DY36" s="834"/>
      <c r="DZ36" s="835"/>
      <c r="EA36" s="248"/>
    </row>
    <row r="37" spans="1:131" s="249" customFormat="1" ht="26.25" customHeight="1" x14ac:dyDescent="0.15">
      <c r="A37" s="268">
        <v>10</v>
      </c>
      <c r="B37" s="804"/>
      <c r="C37" s="805"/>
      <c r="D37" s="805"/>
      <c r="E37" s="805"/>
      <c r="F37" s="805"/>
      <c r="G37" s="805"/>
      <c r="H37" s="805"/>
      <c r="I37" s="805"/>
      <c r="J37" s="805"/>
      <c r="K37" s="805"/>
      <c r="L37" s="805"/>
      <c r="M37" s="805"/>
      <c r="N37" s="805"/>
      <c r="O37" s="805"/>
      <c r="P37" s="806"/>
      <c r="Q37" s="807"/>
      <c r="R37" s="808"/>
      <c r="S37" s="808"/>
      <c r="T37" s="808"/>
      <c r="U37" s="808"/>
      <c r="V37" s="808"/>
      <c r="W37" s="808"/>
      <c r="X37" s="808"/>
      <c r="Y37" s="808"/>
      <c r="Z37" s="808"/>
      <c r="AA37" s="808"/>
      <c r="AB37" s="808"/>
      <c r="AC37" s="808"/>
      <c r="AD37" s="808"/>
      <c r="AE37" s="809"/>
      <c r="AF37" s="810"/>
      <c r="AG37" s="811"/>
      <c r="AH37" s="811"/>
      <c r="AI37" s="811"/>
      <c r="AJ37" s="812"/>
      <c r="AK37" s="879"/>
      <c r="AL37" s="880"/>
      <c r="AM37" s="880"/>
      <c r="AN37" s="880"/>
      <c r="AO37" s="880"/>
      <c r="AP37" s="880"/>
      <c r="AQ37" s="880"/>
      <c r="AR37" s="880"/>
      <c r="AS37" s="880"/>
      <c r="AT37" s="880"/>
      <c r="AU37" s="880"/>
      <c r="AV37" s="880"/>
      <c r="AW37" s="880"/>
      <c r="AX37" s="880"/>
      <c r="AY37" s="880"/>
      <c r="AZ37" s="388"/>
      <c r="BA37" s="388"/>
      <c r="BB37" s="388"/>
      <c r="BC37" s="388"/>
      <c r="BD37" s="388"/>
      <c r="BE37" s="877"/>
      <c r="BF37" s="877"/>
      <c r="BG37" s="877"/>
      <c r="BH37" s="877"/>
      <c r="BI37" s="878"/>
      <c r="BJ37" s="254"/>
      <c r="BK37" s="254"/>
      <c r="BL37" s="254"/>
      <c r="BM37" s="254"/>
      <c r="BN37" s="254"/>
      <c r="BO37" s="267"/>
      <c r="BP37" s="267"/>
      <c r="BQ37" s="264">
        <v>31</v>
      </c>
      <c r="BR37" s="265"/>
      <c r="BS37" s="817"/>
      <c r="BT37" s="818"/>
      <c r="BU37" s="818"/>
      <c r="BV37" s="818"/>
      <c r="BW37" s="818"/>
      <c r="BX37" s="818"/>
      <c r="BY37" s="818"/>
      <c r="BZ37" s="818"/>
      <c r="CA37" s="818"/>
      <c r="CB37" s="818"/>
      <c r="CC37" s="818"/>
      <c r="CD37" s="818"/>
      <c r="CE37" s="818"/>
      <c r="CF37" s="818"/>
      <c r="CG37" s="819"/>
      <c r="CH37" s="830"/>
      <c r="CI37" s="831"/>
      <c r="CJ37" s="831"/>
      <c r="CK37" s="831"/>
      <c r="CL37" s="832"/>
      <c r="CM37" s="830"/>
      <c r="CN37" s="831"/>
      <c r="CO37" s="831"/>
      <c r="CP37" s="831"/>
      <c r="CQ37" s="832"/>
      <c r="CR37" s="830"/>
      <c r="CS37" s="831"/>
      <c r="CT37" s="831"/>
      <c r="CU37" s="831"/>
      <c r="CV37" s="832"/>
      <c r="CW37" s="830"/>
      <c r="CX37" s="831"/>
      <c r="CY37" s="831"/>
      <c r="CZ37" s="831"/>
      <c r="DA37" s="832"/>
      <c r="DB37" s="830"/>
      <c r="DC37" s="831"/>
      <c r="DD37" s="831"/>
      <c r="DE37" s="831"/>
      <c r="DF37" s="832"/>
      <c r="DG37" s="830"/>
      <c r="DH37" s="831"/>
      <c r="DI37" s="831"/>
      <c r="DJ37" s="831"/>
      <c r="DK37" s="832"/>
      <c r="DL37" s="830"/>
      <c r="DM37" s="831"/>
      <c r="DN37" s="831"/>
      <c r="DO37" s="831"/>
      <c r="DP37" s="832"/>
      <c r="DQ37" s="830"/>
      <c r="DR37" s="831"/>
      <c r="DS37" s="831"/>
      <c r="DT37" s="831"/>
      <c r="DU37" s="832"/>
      <c r="DV37" s="833"/>
      <c r="DW37" s="834"/>
      <c r="DX37" s="834"/>
      <c r="DY37" s="834"/>
      <c r="DZ37" s="835"/>
      <c r="EA37" s="248"/>
    </row>
    <row r="38" spans="1:131" s="249" customFormat="1" ht="26.25" customHeight="1" x14ac:dyDescent="0.15">
      <c r="A38" s="268">
        <v>11</v>
      </c>
      <c r="B38" s="804"/>
      <c r="C38" s="805"/>
      <c r="D38" s="805"/>
      <c r="E38" s="805"/>
      <c r="F38" s="805"/>
      <c r="G38" s="805"/>
      <c r="H38" s="805"/>
      <c r="I38" s="805"/>
      <c r="J38" s="805"/>
      <c r="K38" s="805"/>
      <c r="L38" s="805"/>
      <c r="M38" s="805"/>
      <c r="N38" s="805"/>
      <c r="O38" s="805"/>
      <c r="P38" s="806"/>
      <c r="Q38" s="807"/>
      <c r="R38" s="808"/>
      <c r="S38" s="808"/>
      <c r="T38" s="808"/>
      <c r="U38" s="808"/>
      <c r="V38" s="808"/>
      <c r="W38" s="808"/>
      <c r="X38" s="808"/>
      <c r="Y38" s="808"/>
      <c r="Z38" s="808"/>
      <c r="AA38" s="808"/>
      <c r="AB38" s="808"/>
      <c r="AC38" s="808"/>
      <c r="AD38" s="808"/>
      <c r="AE38" s="809"/>
      <c r="AF38" s="810"/>
      <c r="AG38" s="811"/>
      <c r="AH38" s="811"/>
      <c r="AI38" s="811"/>
      <c r="AJ38" s="812"/>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4"/>
      <c r="BK38" s="254"/>
      <c r="BL38" s="254"/>
      <c r="BM38" s="254"/>
      <c r="BN38" s="254"/>
      <c r="BO38" s="267"/>
      <c r="BP38" s="267"/>
      <c r="BQ38" s="264">
        <v>32</v>
      </c>
      <c r="BR38" s="265"/>
      <c r="BS38" s="817"/>
      <c r="BT38" s="818"/>
      <c r="BU38" s="818"/>
      <c r="BV38" s="818"/>
      <c r="BW38" s="818"/>
      <c r="BX38" s="818"/>
      <c r="BY38" s="818"/>
      <c r="BZ38" s="818"/>
      <c r="CA38" s="818"/>
      <c r="CB38" s="818"/>
      <c r="CC38" s="818"/>
      <c r="CD38" s="818"/>
      <c r="CE38" s="818"/>
      <c r="CF38" s="818"/>
      <c r="CG38" s="819"/>
      <c r="CH38" s="830"/>
      <c r="CI38" s="831"/>
      <c r="CJ38" s="831"/>
      <c r="CK38" s="831"/>
      <c r="CL38" s="832"/>
      <c r="CM38" s="830"/>
      <c r="CN38" s="831"/>
      <c r="CO38" s="831"/>
      <c r="CP38" s="831"/>
      <c r="CQ38" s="832"/>
      <c r="CR38" s="830"/>
      <c r="CS38" s="831"/>
      <c r="CT38" s="831"/>
      <c r="CU38" s="831"/>
      <c r="CV38" s="832"/>
      <c r="CW38" s="830"/>
      <c r="CX38" s="831"/>
      <c r="CY38" s="831"/>
      <c r="CZ38" s="831"/>
      <c r="DA38" s="832"/>
      <c r="DB38" s="830"/>
      <c r="DC38" s="831"/>
      <c r="DD38" s="831"/>
      <c r="DE38" s="831"/>
      <c r="DF38" s="832"/>
      <c r="DG38" s="830"/>
      <c r="DH38" s="831"/>
      <c r="DI38" s="831"/>
      <c r="DJ38" s="831"/>
      <c r="DK38" s="832"/>
      <c r="DL38" s="830"/>
      <c r="DM38" s="831"/>
      <c r="DN38" s="831"/>
      <c r="DO38" s="831"/>
      <c r="DP38" s="832"/>
      <c r="DQ38" s="830"/>
      <c r="DR38" s="831"/>
      <c r="DS38" s="831"/>
      <c r="DT38" s="831"/>
      <c r="DU38" s="832"/>
      <c r="DV38" s="833"/>
      <c r="DW38" s="834"/>
      <c r="DX38" s="834"/>
      <c r="DY38" s="834"/>
      <c r="DZ38" s="835"/>
      <c r="EA38" s="248"/>
    </row>
    <row r="39" spans="1:131" s="249" customFormat="1" ht="26.25" customHeight="1" x14ac:dyDescent="0.15">
      <c r="A39" s="268">
        <v>12</v>
      </c>
      <c r="B39" s="804"/>
      <c r="C39" s="805"/>
      <c r="D39" s="805"/>
      <c r="E39" s="805"/>
      <c r="F39" s="805"/>
      <c r="G39" s="805"/>
      <c r="H39" s="805"/>
      <c r="I39" s="805"/>
      <c r="J39" s="805"/>
      <c r="K39" s="805"/>
      <c r="L39" s="805"/>
      <c r="M39" s="805"/>
      <c r="N39" s="805"/>
      <c r="O39" s="805"/>
      <c r="P39" s="806"/>
      <c r="Q39" s="807"/>
      <c r="R39" s="808"/>
      <c r="S39" s="808"/>
      <c r="T39" s="808"/>
      <c r="U39" s="808"/>
      <c r="V39" s="808"/>
      <c r="W39" s="808"/>
      <c r="X39" s="808"/>
      <c r="Y39" s="808"/>
      <c r="Z39" s="808"/>
      <c r="AA39" s="808"/>
      <c r="AB39" s="808"/>
      <c r="AC39" s="808"/>
      <c r="AD39" s="808"/>
      <c r="AE39" s="809"/>
      <c r="AF39" s="810"/>
      <c r="AG39" s="811"/>
      <c r="AH39" s="811"/>
      <c r="AI39" s="811"/>
      <c r="AJ39" s="812"/>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4"/>
      <c r="BK39" s="254"/>
      <c r="BL39" s="254"/>
      <c r="BM39" s="254"/>
      <c r="BN39" s="254"/>
      <c r="BO39" s="267"/>
      <c r="BP39" s="267"/>
      <c r="BQ39" s="264">
        <v>33</v>
      </c>
      <c r="BR39" s="265"/>
      <c r="BS39" s="817"/>
      <c r="BT39" s="818"/>
      <c r="BU39" s="818"/>
      <c r="BV39" s="818"/>
      <c r="BW39" s="818"/>
      <c r="BX39" s="818"/>
      <c r="BY39" s="818"/>
      <c r="BZ39" s="818"/>
      <c r="CA39" s="818"/>
      <c r="CB39" s="818"/>
      <c r="CC39" s="818"/>
      <c r="CD39" s="818"/>
      <c r="CE39" s="818"/>
      <c r="CF39" s="818"/>
      <c r="CG39" s="819"/>
      <c r="CH39" s="830"/>
      <c r="CI39" s="831"/>
      <c r="CJ39" s="831"/>
      <c r="CK39" s="831"/>
      <c r="CL39" s="832"/>
      <c r="CM39" s="830"/>
      <c r="CN39" s="831"/>
      <c r="CO39" s="831"/>
      <c r="CP39" s="831"/>
      <c r="CQ39" s="832"/>
      <c r="CR39" s="830"/>
      <c r="CS39" s="831"/>
      <c r="CT39" s="831"/>
      <c r="CU39" s="831"/>
      <c r="CV39" s="832"/>
      <c r="CW39" s="830"/>
      <c r="CX39" s="831"/>
      <c r="CY39" s="831"/>
      <c r="CZ39" s="831"/>
      <c r="DA39" s="832"/>
      <c r="DB39" s="830"/>
      <c r="DC39" s="831"/>
      <c r="DD39" s="831"/>
      <c r="DE39" s="831"/>
      <c r="DF39" s="832"/>
      <c r="DG39" s="830"/>
      <c r="DH39" s="831"/>
      <c r="DI39" s="831"/>
      <c r="DJ39" s="831"/>
      <c r="DK39" s="832"/>
      <c r="DL39" s="830"/>
      <c r="DM39" s="831"/>
      <c r="DN39" s="831"/>
      <c r="DO39" s="831"/>
      <c r="DP39" s="832"/>
      <c r="DQ39" s="830"/>
      <c r="DR39" s="831"/>
      <c r="DS39" s="831"/>
      <c r="DT39" s="831"/>
      <c r="DU39" s="832"/>
      <c r="DV39" s="833"/>
      <c r="DW39" s="834"/>
      <c r="DX39" s="834"/>
      <c r="DY39" s="834"/>
      <c r="DZ39" s="835"/>
      <c r="EA39" s="248"/>
    </row>
    <row r="40" spans="1:131" s="249" customFormat="1" ht="26.25" customHeight="1" x14ac:dyDescent="0.15">
      <c r="A40" s="263">
        <v>13</v>
      </c>
      <c r="B40" s="804"/>
      <c r="C40" s="805"/>
      <c r="D40" s="805"/>
      <c r="E40" s="805"/>
      <c r="F40" s="805"/>
      <c r="G40" s="805"/>
      <c r="H40" s="805"/>
      <c r="I40" s="805"/>
      <c r="J40" s="805"/>
      <c r="K40" s="805"/>
      <c r="L40" s="805"/>
      <c r="M40" s="805"/>
      <c r="N40" s="805"/>
      <c r="O40" s="805"/>
      <c r="P40" s="806"/>
      <c r="Q40" s="807"/>
      <c r="R40" s="808"/>
      <c r="S40" s="808"/>
      <c r="T40" s="808"/>
      <c r="U40" s="808"/>
      <c r="V40" s="808"/>
      <c r="W40" s="808"/>
      <c r="X40" s="808"/>
      <c r="Y40" s="808"/>
      <c r="Z40" s="808"/>
      <c r="AA40" s="808"/>
      <c r="AB40" s="808"/>
      <c r="AC40" s="808"/>
      <c r="AD40" s="808"/>
      <c r="AE40" s="809"/>
      <c r="AF40" s="810"/>
      <c r="AG40" s="811"/>
      <c r="AH40" s="811"/>
      <c r="AI40" s="811"/>
      <c r="AJ40" s="812"/>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4"/>
      <c r="BK40" s="254"/>
      <c r="BL40" s="254"/>
      <c r="BM40" s="254"/>
      <c r="BN40" s="254"/>
      <c r="BO40" s="267"/>
      <c r="BP40" s="267"/>
      <c r="BQ40" s="264">
        <v>34</v>
      </c>
      <c r="BR40" s="265"/>
      <c r="BS40" s="817"/>
      <c r="BT40" s="818"/>
      <c r="BU40" s="818"/>
      <c r="BV40" s="818"/>
      <c r="BW40" s="818"/>
      <c r="BX40" s="818"/>
      <c r="BY40" s="818"/>
      <c r="BZ40" s="818"/>
      <c r="CA40" s="818"/>
      <c r="CB40" s="818"/>
      <c r="CC40" s="818"/>
      <c r="CD40" s="818"/>
      <c r="CE40" s="818"/>
      <c r="CF40" s="818"/>
      <c r="CG40" s="819"/>
      <c r="CH40" s="830"/>
      <c r="CI40" s="831"/>
      <c r="CJ40" s="831"/>
      <c r="CK40" s="831"/>
      <c r="CL40" s="832"/>
      <c r="CM40" s="830"/>
      <c r="CN40" s="831"/>
      <c r="CO40" s="831"/>
      <c r="CP40" s="831"/>
      <c r="CQ40" s="832"/>
      <c r="CR40" s="830"/>
      <c r="CS40" s="831"/>
      <c r="CT40" s="831"/>
      <c r="CU40" s="831"/>
      <c r="CV40" s="832"/>
      <c r="CW40" s="830"/>
      <c r="CX40" s="831"/>
      <c r="CY40" s="831"/>
      <c r="CZ40" s="831"/>
      <c r="DA40" s="832"/>
      <c r="DB40" s="830"/>
      <c r="DC40" s="831"/>
      <c r="DD40" s="831"/>
      <c r="DE40" s="831"/>
      <c r="DF40" s="832"/>
      <c r="DG40" s="830"/>
      <c r="DH40" s="831"/>
      <c r="DI40" s="831"/>
      <c r="DJ40" s="831"/>
      <c r="DK40" s="832"/>
      <c r="DL40" s="830"/>
      <c r="DM40" s="831"/>
      <c r="DN40" s="831"/>
      <c r="DO40" s="831"/>
      <c r="DP40" s="832"/>
      <c r="DQ40" s="830"/>
      <c r="DR40" s="831"/>
      <c r="DS40" s="831"/>
      <c r="DT40" s="831"/>
      <c r="DU40" s="832"/>
      <c r="DV40" s="833"/>
      <c r="DW40" s="834"/>
      <c r="DX40" s="834"/>
      <c r="DY40" s="834"/>
      <c r="DZ40" s="835"/>
      <c r="EA40" s="248"/>
    </row>
    <row r="41" spans="1:131" s="249" customFormat="1" ht="26.25" customHeight="1" x14ac:dyDescent="0.15">
      <c r="A41" s="263">
        <v>14</v>
      </c>
      <c r="B41" s="804"/>
      <c r="C41" s="805"/>
      <c r="D41" s="805"/>
      <c r="E41" s="805"/>
      <c r="F41" s="805"/>
      <c r="G41" s="805"/>
      <c r="H41" s="805"/>
      <c r="I41" s="805"/>
      <c r="J41" s="805"/>
      <c r="K41" s="805"/>
      <c r="L41" s="805"/>
      <c r="M41" s="805"/>
      <c r="N41" s="805"/>
      <c r="O41" s="805"/>
      <c r="P41" s="806"/>
      <c r="Q41" s="807"/>
      <c r="R41" s="808"/>
      <c r="S41" s="808"/>
      <c r="T41" s="808"/>
      <c r="U41" s="808"/>
      <c r="V41" s="808"/>
      <c r="W41" s="808"/>
      <c r="X41" s="808"/>
      <c r="Y41" s="808"/>
      <c r="Z41" s="808"/>
      <c r="AA41" s="808"/>
      <c r="AB41" s="808"/>
      <c r="AC41" s="808"/>
      <c r="AD41" s="808"/>
      <c r="AE41" s="809"/>
      <c r="AF41" s="810"/>
      <c r="AG41" s="811"/>
      <c r="AH41" s="811"/>
      <c r="AI41" s="811"/>
      <c r="AJ41" s="812"/>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4"/>
      <c r="BK41" s="254"/>
      <c r="BL41" s="254"/>
      <c r="BM41" s="254"/>
      <c r="BN41" s="254"/>
      <c r="BO41" s="267"/>
      <c r="BP41" s="267"/>
      <c r="BQ41" s="264">
        <v>35</v>
      </c>
      <c r="BR41" s="265"/>
      <c r="BS41" s="817"/>
      <c r="BT41" s="818"/>
      <c r="BU41" s="818"/>
      <c r="BV41" s="818"/>
      <c r="BW41" s="818"/>
      <c r="BX41" s="818"/>
      <c r="BY41" s="818"/>
      <c r="BZ41" s="818"/>
      <c r="CA41" s="818"/>
      <c r="CB41" s="818"/>
      <c r="CC41" s="818"/>
      <c r="CD41" s="818"/>
      <c r="CE41" s="818"/>
      <c r="CF41" s="818"/>
      <c r="CG41" s="819"/>
      <c r="CH41" s="830"/>
      <c r="CI41" s="831"/>
      <c r="CJ41" s="831"/>
      <c r="CK41" s="831"/>
      <c r="CL41" s="832"/>
      <c r="CM41" s="830"/>
      <c r="CN41" s="831"/>
      <c r="CO41" s="831"/>
      <c r="CP41" s="831"/>
      <c r="CQ41" s="832"/>
      <c r="CR41" s="830"/>
      <c r="CS41" s="831"/>
      <c r="CT41" s="831"/>
      <c r="CU41" s="831"/>
      <c r="CV41" s="832"/>
      <c r="CW41" s="830"/>
      <c r="CX41" s="831"/>
      <c r="CY41" s="831"/>
      <c r="CZ41" s="831"/>
      <c r="DA41" s="832"/>
      <c r="DB41" s="830"/>
      <c r="DC41" s="831"/>
      <c r="DD41" s="831"/>
      <c r="DE41" s="831"/>
      <c r="DF41" s="832"/>
      <c r="DG41" s="830"/>
      <c r="DH41" s="831"/>
      <c r="DI41" s="831"/>
      <c r="DJ41" s="831"/>
      <c r="DK41" s="832"/>
      <c r="DL41" s="830"/>
      <c r="DM41" s="831"/>
      <c r="DN41" s="831"/>
      <c r="DO41" s="831"/>
      <c r="DP41" s="832"/>
      <c r="DQ41" s="830"/>
      <c r="DR41" s="831"/>
      <c r="DS41" s="831"/>
      <c r="DT41" s="831"/>
      <c r="DU41" s="832"/>
      <c r="DV41" s="833"/>
      <c r="DW41" s="834"/>
      <c r="DX41" s="834"/>
      <c r="DY41" s="834"/>
      <c r="DZ41" s="835"/>
      <c r="EA41" s="248"/>
    </row>
    <row r="42" spans="1:131" s="249" customFormat="1" ht="26.25" customHeight="1" x14ac:dyDescent="0.15">
      <c r="A42" s="263">
        <v>15</v>
      </c>
      <c r="B42" s="804"/>
      <c r="C42" s="805"/>
      <c r="D42" s="805"/>
      <c r="E42" s="805"/>
      <c r="F42" s="805"/>
      <c r="G42" s="805"/>
      <c r="H42" s="805"/>
      <c r="I42" s="805"/>
      <c r="J42" s="805"/>
      <c r="K42" s="805"/>
      <c r="L42" s="805"/>
      <c r="M42" s="805"/>
      <c r="N42" s="805"/>
      <c r="O42" s="805"/>
      <c r="P42" s="806"/>
      <c r="Q42" s="807"/>
      <c r="R42" s="808"/>
      <c r="S42" s="808"/>
      <c r="T42" s="808"/>
      <c r="U42" s="808"/>
      <c r="V42" s="808"/>
      <c r="W42" s="808"/>
      <c r="X42" s="808"/>
      <c r="Y42" s="808"/>
      <c r="Z42" s="808"/>
      <c r="AA42" s="808"/>
      <c r="AB42" s="808"/>
      <c r="AC42" s="808"/>
      <c r="AD42" s="808"/>
      <c r="AE42" s="809"/>
      <c r="AF42" s="810"/>
      <c r="AG42" s="811"/>
      <c r="AH42" s="811"/>
      <c r="AI42" s="811"/>
      <c r="AJ42" s="812"/>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4"/>
      <c r="BK42" s="254"/>
      <c r="BL42" s="254"/>
      <c r="BM42" s="254"/>
      <c r="BN42" s="254"/>
      <c r="BO42" s="267"/>
      <c r="BP42" s="267"/>
      <c r="BQ42" s="264">
        <v>36</v>
      </c>
      <c r="BR42" s="265"/>
      <c r="BS42" s="817"/>
      <c r="BT42" s="818"/>
      <c r="BU42" s="818"/>
      <c r="BV42" s="818"/>
      <c r="BW42" s="818"/>
      <c r="BX42" s="818"/>
      <c r="BY42" s="818"/>
      <c r="BZ42" s="818"/>
      <c r="CA42" s="818"/>
      <c r="CB42" s="818"/>
      <c r="CC42" s="818"/>
      <c r="CD42" s="818"/>
      <c r="CE42" s="818"/>
      <c r="CF42" s="818"/>
      <c r="CG42" s="819"/>
      <c r="CH42" s="830"/>
      <c r="CI42" s="831"/>
      <c r="CJ42" s="831"/>
      <c r="CK42" s="831"/>
      <c r="CL42" s="832"/>
      <c r="CM42" s="830"/>
      <c r="CN42" s="831"/>
      <c r="CO42" s="831"/>
      <c r="CP42" s="831"/>
      <c r="CQ42" s="832"/>
      <c r="CR42" s="830"/>
      <c r="CS42" s="831"/>
      <c r="CT42" s="831"/>
      <c r="CU42" s="831"/>
      <c r="CV42" s="832"/>
      <c r="CW42" s="830"/>
      <c r="CX42" s="831"/>
      <c r="CY42" s="831"/>
      <c r="CZ42" s="831"/>
      <c r="DA42" s="832"/>
      <c r="DB42" s="830"/>
      <c r="DC42" s="831"/>
      <c r="DD42" s="831"/>
      <c r="DE42" s="831"/>
      <c r="DF42" s="832"/>
      <c r="DG42" s="830"/>
      <c r="DH42" s="831"/>
      <c r="DI42" s="831"/>
      <c r="DJ42" s="831"/>
      <c r="DK42" s="832"/>
      <c r="DL42" s="830"/>
      <c r="DM42" s="831"/>
      <c r="DN42" s="831"/>
      <c r="DO42" s="831"/>
      <c r="DP42" s="832"/>
      <c r="DQ42" s="830"/>
      <c r="DR42" s="831"/>
      <c r="DS42" s="831"/>
      <c r="DT42" s="831"/>
      <c r="DU42" s="832"/>
      <c r="DV42" s="833"/>
      <c r="DW42" s="834"/>
      <c r="DX42" s="834"/>
      <c r="DY42" s="834"/>
      <c r="DZ42" s="835"/>
      <c r="EA42" s="248"/>
    </row>
    <row r="43" spans="1:131" s="249" customFormat="1" ht="26.25" customHeight="1" x14ac:dyDescent="0.15">
      <c r="A43" s="263">
        <v>16</v>
      </c>
      <c r="B43" s="804"/>
      <c r="C43" s="805"/>
      <c r="D43" s="805"/>
      <c r="E43" s="805"/>
      <c r="F43" s="805"/>
      <c r="G43" s="805"/>
      <c r="H43" s="805"/>
      <c r="I43" s="805"/>
      <c r="J43" s="805"/>
      <c r="K43" s="805"/>
      <c r="L43" s="805"/>
      <c r="M43" s="805"/>
      <c r="N43" s="805"/>
      <c r="O43" s="805"/>
      <c r="P43" s="806"/>
      <c r="Q43" s="807"/>
      <c r="R43" s="808"/>
      <c r="S43" s="808"/>
      <c r="T43" s="808"/>
      <c r="U43" s="808"/>
      <c r="V43" s="808"/>
      <c r="W43" s="808"/>
      <c r="X43" s="808"/>
      <c r="Y43" s="808"/>
      <c r="Z43" s="808"/>
      <c r="AA43" s="808"/>
      <c r="AB43" s="808"/>
      <c r="AC43" s="808"/>
      <c r="AD43" s="808"/>
      <c r="AE43" s="809"/>
      <c r="AF43" s="810"/>
      <c r="AG43" s="811"/>
      <c r="AH43" s="811"/>
      <c r="AI43" s="811"/>
      <c r="AJ43" s="812"/>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4"/>
      <c r="BK43" s="254"/>
      <c r="BL43" s="254"/>
      <c r="BM43" s="254"/>
      <c r="BN43" s="254"/>
      <c r="BO43" s="267"/>
      <c r="BP43" s="267"/>
      <c r="BQ43" s="264">
        <v>37</v>
      </c>
      <c r="BR43" s="265"/>
      <c r="BS43" s="817"/>
      <c r="BT43" s="818"/>
      <c r="BU43" s="818"/>
      <c r="BV43" s="818"/>
      <c r="BW43" s="818"/>
      <c r="BX43" s="818"/>
      <c r="BY43" s="818"/>
      <c r="BZ43" s="818"/>
      <c r="CA43" s="818"/>
      <c r="CB43" s="818"/>
      <c r="CC43" s="818"/>
      <c r="CD43" s="818"/>
      <c r="CE43" s="818"/>
      <c r="CF43" s="818"/>
      <c r="CG43" s="819"/>
      <c r="CH43" s="830"/>
      <c r="CI43" s="831"/>
      <c r="CJ43" s="831"/>
      <c r="CK43" s="831"/>
      <c r="CL43" s="832"/>
      <c r="CM43" s="830"/>
      <c r="CN43" s="831"/>
      <c r="CO43" s="831"/>
      <c r="CP43" s="831"/>
      <c r="CQ43" s="832"/>
      <c r="CR43" s="830"/>
      <c r="CS43" s="831"/>
      <c r="CT43" s="831"/>
      <c r="CU43" s="831"/>
      <c r="CV43" s="832"/>
      <c r="CW43" s="830"/>
      <c r="CX43" s="831"/>
      <c r="CY43" s="831"/>
      <c r="CZ43" s="831"/>
      <c r="DA43" s="832"/>
      <c r="DB43" s="830"/>
      <c r="DC43" s="831"/>
      <c r="DD43" s="831"/>
      <c r="DE43" s="831"/>
      <c r="DF43" s="832"/>
      <c r="DG43" s="830"/>
      <c r="DH43" s="831"/>
      <c r="DI43" s="831"/>
      <c r="DJ43" s="831"/>
      <c r="DK43" s="832"/>
      <c r="DL43" s="830"/>
      <c r="DM43" s="831"/>
      <c r="DN43" s="831"/>
      <c r="DO43" s="831"/>
      <c r="DP43" s="832"/>
      <c r="DQ43" s="830"/>
      <c r="DR43" s="831"/>
      <c r="DS43" s="831"/>
      <c r="DT43" s="831"/>
      <c r="DU43" s="832"/>
      <c r="DV43" s="833"/>
      <c r="DW43" s="834"/>
      <c r="DX43" s="834"/>
      <c r="DY43" s="834"/>
      <c r="DZ43" s="835"/>
      <c r="EA43" s="248"/>
    </row>
    <row r="44" spans="1:131" s="249" customFormat="1" ht="26.25" customHeight="1" x14ac:dyDescent="0.15">
      <c r="A44" s="263">
        <v>17</v>
      </c>
      <c r="B44" s="804"/>
      <c r="C44" s="805"/>
      <c r="D44" s="805"/>
      <c r="E44" s="805"/>
      <c r="F44" s="805"/>
      <c r="G44" s="805"/>
      <c r="H44" s="805"/>
      <c r="I44" s="805"/>
      <c r="J44" s="805"/>
      <c r="K44" s="805"/>
      <c r="L44" s="805"/>
      <c r="M44" s="805"/>
      <c r="N44" s="805"/>
      <c r="O44" s="805"/>
      <c r="P44" s="806"/>
      <c r="Q44" s="807"/>
      <c r="R44" s="808"/>
      <c r="S44" s="808"/>
      <c r="T44" s="808"/>
      <c r="U44" s="808"/>
      <c r="V44" s="808"/>
      <c r="W44" s="808"/>
      <c r="X44" s="808"/>
      <c r="Y44" s="808"/>
      <c r="Z44" s="808"/>
      <c r="AA44" s="808"/>
      <c r="AB44" s="808"/>
      <c r="AC44" s="808"/>
      <c r="AD44" s="808"/>
      <c r="AE44" s="809"/>
      <c r="AF44" s="810"/>
      <c r="AG44" s="811"/>
      <c r="AH44" s="811"/>
      <c r="AI44" s="811"/>
      <c r="AJ44" s="812"/>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4"/>
      <c r="BK44" s="254"/>
      <c r="BL44" s="254"/>
      <c r="BM44" s="254"/>
      <c r="BN44" s="254"/>
      <c r="BO44" s="267"/>
      <c r="BP44" s="267"/>
      <c r="BQ44" s="264">
        <v>38</v>
      </c>
      <c r="BR44" s="265"/>
      <c r="BS44" s="817"/>
      <c r="BT44" s="818"/>
      <c r="BU44" s="818"/>
      <c r="BV44" s="818"/>
      <c r="BW44" s="818"/>
      <c r="BX44" s="818"/>
      <c r="BY44" s="818"/>
      <c r="BZ44" s="818"/>
      <c r="CA44" s="818"/>
      <c r="CB44" s="818"/>
      <c r="CC44" s="818"/>
      <c r="CD44" s="818"/>
      <c r="CE44" s="818"/>
      <c r="CF44" s="818"/>
      <c r="CG44" s="819"/>
      <c r="CH44" s="830"/>
      <c r="CI44" s="831"/>
      <c r="CJ44" s="831"/>
      <c r="CK44" s="831"/>
      <c r="CL44" s="832"/>
      <c r="CM44" s="830"/>
      <c r="CN44" s="831"/>
      <c r="CO44" s="831"/>
      <c r="CP44" s="831"/>
      <c r="CQ44" s="832"/>
      <c r="CR44" s="830"/>
      <c r="CS44" s="831"/>
      <c r="CT44" s="831"/>
      <c r="CU44" s="831"/>
      <c r="CV44" s="832"/>
      <c r="CW44" s="830"/>
      <c r="CX44" s="831"/>
      <c r="CY44" s="831"/>
      <c r="CZ44" s="831"/>
      <c r="DA44" s="832"/>
      <c r="DB44" s="830"/>
      <c r="DC44" s="831"/>
      <c r="DD44" s="831"/>
      <c r="DE44" s="831"/>
      <c r="DF44" s="832"/>
      <c r="DG44" s="830"/>
      <c r="DH44" s="831"/>
      <c r="DI44" s="831"/>
      <c r="DJ44" s="831"/>
      <c r="DK44" s="832"/>
      <c r="DL44" s="830"/>
      <c r="DM44" s="831"/>
      <c r="DN44" s="831"/>
      <c r="DO44" s="831"/>
      <c r="DP44" s="832"/>
      <c r="DQ44" s="830"/>
      <c r="DR44" s="831"/>
      <c r="DS44" s="831"/>
      <c r="DT44" s="831"/>
      <c r="DU44" s="832"/>
      <c r="DV44" s="833"/>
      <c r="DW44" s="834"/>
      <c r="DX44" s="834"/>
      <c r="DY44" s="834"/>
      <c r="DZ44" s="835"/>
      <c r="EA44" s="248"/>
    </row>
    <row r="45" spans="1:131" s="249" customFormat="1" ht="26.25" customHeight="1" x14ac:dyDescent="0.15">
      <c r="A45" s="263">
        <v>18</v>
      </c>
      <c r="B45" s="804"/>
      <c r="C45" s="805"/>
      <c r="D45" s="805"/>
      <c r="E45" s="805"/>
      <c r="F45" s="805"/>
      <c r="G45" s="805"/>
      <c r="H45" s="805"/>
      <c r="I45" s="805"/>
      <c r="J45" s="805"/>
      <c r="K45" s="805"/>
      <c r="L45" s="805"/>
      <c r="M45" s="805"/>
      <c r="N45" s="805"/>
      <c r="O45" s="805"/>
      <c r="P45" s="806"/>
      <c r="Q45" s="807"/>
      <c r="R45" s="808"/>
      <c r="S45" s="808"/>
      <c r="T45" s="808"/>
      <c r="U45" s="808"/>
      <c r="V45" s="808"/>
      <c r="W45" s="808"/>
      <c r="X45" s="808"/>
      <c r="Y45" s="808"/>
      <c r="Z45" s="808"/>
      <c r="AA45" s="808"/>
      <c r="AB45" s="808"/>
      <c r="AC45" s="808"/>
      <c r="AD45" s="808"/>
      <c r="AE45" s="809"/>
      <c r="AF45" s="810"/>
      <c r="AG45" s="811"/>
      <c r="AH45" s="811"/>
      <c r="AI45" s="811"/>
      <c r="AJ45" s="812"/>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4"/>
      <c r="BK45" s="254"/>
      <c r="BL45" s="254"/>
      <c r="BM45" s="254"/>
      <c r="BN45" s="254"/>
      <c r="BO45" s="267"/>
      <c r="BP45" s="267"/>
      <c r="BQ45" s="264">
        <v>39</v>
      </c>
      <c r="BR45" s="265"/>
      <c r="BS45" s="817"/>
      <c r="BT45" s="818"/>
      <c r="BU45" s="818"/>
      <c r="BV45" s="818"/>
      <c r="BW45" s="818"/>
      <c r="BX45" s="818"/>
      <c r="BY45" s="818"/>
      <c r="BZ45" s="818"/>
      <c r="CA45" s="818"/>
      <c r="CB45" s="818"/>
      <c r="CC45" s="818"/>
      <c r="CD45" s="818"/>
      <c r="CE45" s="818"/>
      <c r="CF45" s="818"/>
      <c r="CG45" s="819"/>
      <c r="CH45" s="830"/>
      <c r="CI45" s="831"/>
      <c r="CJ45" s="831"/>
      <c r="CK45" s="831"/>
      <c r="CL45" s="832"/>
      <c r="CM45" s="830"/>
      <c r="CN45" s="831"/>
      <c r="CO45" s="831"/>
      <c r="CP45" s="831"/>
      <c r="CQ45" s="832"/>
      <c r="CR45" s="830"/>
      <c r="CS45" s="831"/>
      <c r="CT45" s="831"/>
      <c r="CU45" s="831"/>
      <c r="CV45" s="832"/>
      <c r="CW45" s="830"/>
      <c r="CX45" s="831"/>
      <c r="CY45" s="831"/>
      <c r="CZ45" s="831"/>
      <c r="DA45" s="832"/>
      <c r="DB45" s="830"/>
      <c r="DC45" s="831"/>
      <c r="DD45" s="831"/>
      <c r="DE45" s="831"/>
      <c r="DF45" s="832"/>
      <c r="DG45" s="830"/>
      <c r="DH45" s="831"/>
      <c r="DI45" s="831"/>
      <c r="DJ45" s="831"/>
      <c r="DK45" s="832"/>
      <c r="DL45" s="830"/>
      <c r="DM45" s="831"/>
      <c r="DN45" s="831"/>
      <c r="DO45" s="831"/>
      <c r="DP45" s="832"/>
      <c r="DQ45" s="830"/>
      <c r="DR45" s="831"/>
      <c r="DS45" s="831"/>
      <c r="DT45" s="831"/>
      <c r="DU45" s="832"/>
      <c r="DV45" s="833"/>
      <c r="DW45" s="834"/>
      <c r="DX45" s="834"/>
      <c r="DY45" s="834"/>
      <c r="DZ45" s="835"/>
      <c r="EA45" s="248"/>
    </row>
    <row r="46" spans="1:131" s="249" customFormat="1" ht="26.25" customHeight="1" x14ac:dyDescent="0.15">
      <c r="A46" s="263">
        <v>19</v>
      </c>
      <c r="B46" s="804"/>
      <c r="C46" s="805"/>
      <c r="D46" s="805"/>
      <c r="E46" s="805"/>
      <c r="F46" s="805"/>
      <c r="G46" s="805"/>
      <c r="H46" s="805"/>
      <c r="I46" s="805"/>
      <c r="J46" s="805"/>
      <c r="K46" s="805"/>
      <c r="L46" s="805"/>
      <c r="M46" s="805"/>
      <c r="N46" s="805"/>
      <c r="O46" s="805"/>
      <c r="P46" s="806"/>
      <c r="Q46" s="807"/>
      <c r="R46" s="808"/>
      <c r="S46" s="808"/>
      <c r="T46" s="808"/>
      <c r="U46" s="808"/>
      <c r="V46" s="808"/>
      <c r="W46" s="808"/>
      <c r="X46" s="808"/>
      <c r="Y46" s="808"/>
      <c r="Z46" s="808"/>
      <c r="AA46" s="808"/>
      <c r="AB46" s="808"/>
      <c r="AC46" s="808"/>
      <c r="AD46" s="808"/>
      <c r="AE46" s="809"/>
      <c r="AF46" s="810"/>
      <c r="AG46" s="811"/>
      <c r="AH46" s="811"/>
      <c r="AI46" s="811"/>
      <c r="AJ46" s="812"/>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4"/>
      <c r="BK46" s="254"/>
      <c r="BL46" s="254"/>
      <c r="BM46" s="254"/>
      <c r="BN46" s="254"/>
      <c r="BO46" s="267"/>
      <c r="BP46" s="267"/>
      <c r="BQ46" s="264">
        <v>40</v>
      </c>
      <c r="BR46" s="265"/>
      <c r="BS46" s="817"/>
      <c r="BT46" s="818"/>
      <c r="BU46" s="818"/>
      <c r="BV46" s="818"/>
      <c r="BW46" s="818"/>
      <c r="BX46" s="818"/>
      <c r="BY46" s="818"/>
      <c r="BZ46" s="818"/>
      <c r="CA46" s="818"/>
      <c r="CB46" s="818"/>
      <c r="CC46" s="818"/>
      <c r="CD46" s="818"/>
      <c r="CE46" s="818"/>
      <c r="CF46" s="818"/>
      <c r="CG46" s="819"/>
      <c r="CH46" s="830"/>
      <c r="CI46" s="831"/>
      <c r="CJ46" s="831"/>
      <c r="CK46" s="831"/>
      <c r="CL46" s="832"/>
      <c r="CM46" s="830"/>
      <c r="CN46" s="831"/>
      <c r="CO46" s="831"/>
      <c r="CP46" s="831"/>
      <c r="CQ46" s="832"/>
      <c r="CR46" s="830"/>
      <c r="CS46" s="831"/>
      <c r="CT46" s="831"/>
      <c r="CU46" s="831"/>
      <c r="CV46" s="832"/>
      <c r="CW46" s="830"/>
      <c r="CX46" s="831"/>
      <c r="CY46" s="831"/>
      <c r="CZ46" s="831"/>
      <c r="DA46" s="832"/>
      <c r="DB46" s="830"/>
      <c r="DC46" s="831"/>
      <c r="DD46" s="831"/>
      <c r="DE46" s="831"/>
      <c r="DF46" s="832"/>
      <c r="DG46" s="830"/>
      <c r="DH46" s="831"/>
      <c r="DI46" s="831"/>
      <c r="DJ46" s="831"/>
      <c r="DK46" s="832"/>
      <c r="DL46" s="830"/>
      <c r="DM46" s="831"/>
      <c r="DN46" s="831"/>
      <c r="DO46" s="831"/>
      <c r="DP46" s="832"/>
      <c r="DQ46" s="830"/>
      <c r="DR46" s="831"/>
      <c r="DS46" s="831"/>
      <c r="DT46" s="831"/>
      <c r="DU46" s="832"/>
      <c r="DV46" s="833"/>
      <c r="DW46" s="834"/>
      <c r="DX46" s="834"/>
      <c r="DY46" s="834"/>
      <c r="DZ46" s="835"/>
      <c r="EA46" s="248"/>
    </row>
    <row r="47" spans="1:131" s="249" customFormat="1" ht="26.25" customHeight="1" x14ac:dyDescent="0.15">
      <c r="A47" s="263">
        <v>20</v>
      </c>
      <c r="B47" s="804"/>
      <c r="C47" s="805"/>
      <c r="D47" s="805"/>
      <c r="E47" s="805"/>
      <c r="F47" s="805"/>
      <c r="G47" s="805"/>
      <c r="H47" s="805"/>
      <c r="I47" s="805"/>
      <c r="J47" s="805"/>
      <c r="K47" s="805"/>
      <c r="L47" s="805"/>
      <c r="M47" s="805"/>
      <c r="N47" s="805"/>
      <c r="O47" s="805"/>
      <c r="P47" s="806"/>
      <c r="Q47" s="807"/>
      <c r="R47" s="808"/>
      <c r="S47" s="808"/>
      <c r="T47" s="808"/>
      <c r="U47" s="808"/>
      <c r="V47" s="808"/>
      <c r="W47" s="808"/>
      <c r="X47" s="808"/>
      <c r="Y47" s="808"/>
      <c r="Z47" s="808"/>
      <c r="AA47" s="808"/>
      <c r="AB47" s="808"/>
      <c r="AC47" s="808"/>
      <c r="AD47" s="808"/>
      <c r="AE47" s="809"/>
      <c r="AF47" s="810"/>
      <c r="AG47" s="811"/>
      <c r="AH47" s="811"/>
      <c r="AI47" s="811"/>
      <c r="AJ47" s="812"/>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4"/>
      <c r="BK47" s="254"/>
      <c r="BL47" s="254"/>
      <c r="BM47" s="254"/>
      <c r="BN47" s="254"/>
      <c r="BO47" s="267"/>
      <c r="BP47" s="267"/>
      <c r="BQ47" s="264">
        <v>41</v>
      </c>
      <c r="BR47" s="265"/>
      <c r="BS47" s="817"/>
      <c r="BT47" s="818"/>
      <c r="BU47" s="818"/>
      <c r="BV47" s="818"/>
      <c r="BW47" s="818"/>
      <c r="BX47" s="818"/>
      <c r="BY47" s="818"/>
      <c r="BZ47" s="818"/>
      <c r="CA47" s="818"/>
      <c r="CB47" s="818"/>
      <c r="CC47" s="818"/>
      <c r="CD47" s="818"/>
      <c r="CE47" s="818"/>
      <c r="CF47" s="818"/>
      <c r="CG47" s="819"/>
      <c r="CH47" s="830"/>
      <c r="CI47" s="831"/>
      <c r="CJ47" s="831"/>
      <c r="CK47" s="831"/>
      <c r="CL47" s="832"/>
      <c r="CM47" s="830"/>
      <c r="CN47" s="831"/>
      <c r="CO47" s="831"/>
      <c r="CP47" s="831"/>
      <c r="CQ47" s="832"/>
      <c r="CR47" s="830"/>
      <c r="CS47" s="831"/>
      <c r="CT47" s="831"/>
      <c r="CU47" s="831"/>
      <c r="CV47" s="832"/>
      <c r="CW47" s="830"/>
      <c r="CX47" s="831"/>
      <c r="CY47" s="831"/>
      <c r="CZ47" s="831"/>
      <c r="DA47" s="832"/>
      <c r="DB47" s="830"/>
      <c r="DC47" s="831"/>
      <c r="DD47" s="831"/>
      <c r="DE47" s="831"/>
      <c r="DF47" s="832"/>
      <c r="DG47" s="830"/>
      <c r="DH47" s="831"/>
      <c r="DI47" s="831"/>
      <c r="DJ47" s="831"/>
      <c r="DK47" s="832"/>
      <c r="DL47" s="830"/>
      <c r="DM47" s="831"/>
      <c r="DN47" s="831"/>
      <c r="DO47" s="831"/>
      <c r="DP47" s="832"/>
      <c r="DQ47" s="830"/>
      <c r="DR47" s="831"/>
      <c r="DS47" s="831"/>
      <c r="DT47" s="831"/>
      <c r="DU47" s="832"/>
      <c r="DV47" s="833"/>
      <c r="DW47" s="834"/>
      <c r="DX47" s="834"/>
      <c r="DY47" s="834"/>
      <c r="DZ47" s="835"/>
      <c r="EA47" s="248"/>
    </row>
    <row r="48" spans="1:131" s="249" customFormat="1" ht="26.25" customHeight="1" x14ac:dyDescent="0.15">
      <c r="A48" s="263">
        <v>21</v>
      </c>
      <c r="B48" s="804"/>
      <c r="C48" s="805"/>
      <c r="D48" s="805"/>
      <c r="E48" s="805"/>
      <c r="F48" s="805"/>
      <c r="G48" s="805"/>
      <c r="H48" s="805"/>
      <c r="I48" s="805"/>
      <c r="J48" s="805"/>
      <c r="K48" s="805"/>
      <c r="L48" s="805"/>
      <c r="M48" s="805"/>
      <c r="N48" s="805"/>
      <c r="O48" s="805"/>
      <c r="P48" s="806"/>
      <c r="Q48" s="807"/>
      <c r="R48" s="808"/>
      <c r="S48" s="808"/>
      <c r="T48" s="808"/>
      <c r="U48" s="808"/>
      <c r="V48" s="808"/>
      <c r="W48" s="808"/>
      <c r="X48" s="808"/>
      <c r="Y48" s="808"/>
      <c r="Z48" s="808"/>
      <c r="AA48" s="808"/>
      <c r="AB48" s="808"/>
      <c r="AC48" s="808"/>
      <c r="AD48" s="808"/>
      <c r="AE48" s="809"/>
      <c r="AF48" s="810"/>
      <c r="AG48" s="811"/>
      <c r="AH48" s="811"/>
      <c r="AI48" s="811"/>
      <c r="AJ48" s="812"/>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4"/>
      <c r="BK48" s="254"/>
      <c r="BL48" s="254"/>
      <c r="BM48" s="254"/>
      <c r="BN48" s="254"/>
      <c r="BO48" s="267"/>
      <c r="BP48" s="267"/>
      <c r="BQ48" s="264">
        <v>42</v>
      </c>
      <c r="BR48" s="265"/>
      <c r="BS48" s="817"/>
      <c r="BT48" s="818"/>
      <c r="BU48" s="818"/>
      <c r="BV48" s="818"/>
      <c r="BW48" s="818"/>
      <c r="BX48" s="818"/>
      <c r="BY48" s="818"/>
      <c r="BZ48" s="818"/>
      <c r="CA48" s="818"/>
      <c r="CB48" s="818"/>
      <c r="CC48" s="818"/>
      <c r="CD48" s="818"/>
      <c r="CE48" s="818"/>
      <c r="CF48" s="818"/>
      <c r="CG48" s="819"/>
      <c r="CH48" s="830"/>
      <c r="CI48" s="831"/>
      <c r="CJ48" s="831"/>
      <c r="CK48" s="831"/>
      <c r="CL48" s="832"/>
      <c r="CM48" s="830"/>
      <c r="CN48" s="831"/>
      <c r="CO48" s="831"/>
      <c r="CP48" s="831"/>
      <c r="CQ48" s="832"/>
      <c r="CR48" s="830"/>
      <c r="CS48" s="831"/>
      <c r="CT48" s="831"/>
      <c r="CU48" s="831"/>
      <c r="CV48" s="832"/>
      <c r="CW48" s="830"/>
      <c r="CX48" s="831"/>
      <c r="CY48" s="831"/>
      <c r="CZ48" s="831"/>
      <c r="DA48" s="832"/>
      <c r="DB48" s="830"/>
      <c r="DC48" s="831"/>
      <c r="DD48" s="831"/>
      <c r="DE48" s="831"/>
      <c r="DF48" s="832"/>
      <c r="DG48" s="830"/>
      <c r="DH48" s="831"/>
      <c r="DI48" s="831"/>
      <c r="DJ48" s="831"/>
      <c r="DK48" s="832"/>
      <c r="DL48" s="830"/>
      <c r="DM48" s="831"/>
      <c r="DN48" s="831"/>
      <c r="DO48" s="831"/>
      <c r="DP48" s="832"/>
      <c r="DQ48" s="830"/>
      <c r="DR48" s="831"/>
      <c r="DS48" s="831"/>
      <c r="DT48" s="831"/>
      <c r="DU48" s="832"/>
      <c r="DV48" s="833"/>
      <c r="DW48" s="834"/>
      <c r="DX48" s="834"/>
      <c r="DY48" s="834"/>
      <c r="DZ48" s="835"/>
      <c r="EA48" s="248"/>
    </row>
    <row r="49" spans="1:131" s="249" customFormat="1" ht="26.25" customHeight="1" x14ac:dyDescent="0.15">
      <c r="A49" s="263">
        <v>22</v>
      </c>
      <c r="B49" s="804"/>
      <c r="C49" s="805"/>
      <c r="D49" s="805"/>
      <c r="E49" s="805"/>
      <c r="F49" s="805"/>
      <c r="G49" s="805"/>
      <c r="H49" s="805"/>
      <c r="I49" s="805"/>
      <c r="J49" s="805"/>
      <c r="K49" s="805"/>
      <c r="L49" s="805"/>
      <c r="M49" s="805"/>
      <c r="N49" s="805"/>
      <c r="O49" s="805"/>
      <c r="P49" s="806"/>
      <c r="Q49" s="807"/>
      <c r="R49" s="808"/>
      <c r="S49" s="808"/>
      <c r="T49" s="808"/>
      <c r="U49" s="808"/>
      <c r="V49" s="808"/>
      <c r="W49" s="808"/>
      <c r="X49" s="808"/>
      <c r="Y49" s="808"/>
      <c r="Z49" s="808"/>
      <c r="AA49" s="808"/>
      <c r="AB49" s="808"/>
      <c r="AC49" s="808"/>
      <c r="AD49" s="808"/>
      <c r="AE49" s="809"/>
      <c r="AF49" s="810"/>
      <c r="AG49" s="811"/>
      <c r="AH49" s="811"/>
      <c r="AI49" s="811"/>
      <c r="AJ49" s="812"/>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4"/>
      <c r="BK49" s="254"/>
      <c r="BL49" s="254"/>
      <c r="BM49" s="254"/>
      <c r="BN49" s="254"/>
      <c r="BO49" s="267"/>
      <c r="BP49" s="267"/>
      <c r="BQ49" s="264">
        <v>43</v>
      </c>
      <c r="BR49" s="265"/>
      <c r="BS49" s="817"/>
      <c r="BT49" s="818"/>
      <c r="BU49" s="818"/>
      <c r="BV49" s="818"/>
      <c r="BW49" s="818"/>
      <c r="BX49" s="818"/>
      <c r="BY49" s="818"/>
      <c r="BZ49" s="818"/>
      <c r="CA49" s="818"/>
      <c r="CB49" s="818"/>
      <c r="CC49" s="818"/>
      <c r="CD49" s="818"/>
      <c r="CE49" s="818"/>
      <c r="CF49" s="818"/>
      <c r="CG49" s="819"/>
      <c r="CH49" s="830"/>
      <c r="CI49" s="831"/>
      <c r="CJ49" s="831"/>
      <c r="CK49" s="831"/>
      <c r="CL49" s="832"/>
      <c r="CM49" s="830"/>
      <c r="CN49" s="831"/>
      <c r="CO49" s="831"/>
      <c r="CP49" s="831"/>
      <c r="CQ49" s="832"/>
      <c r="CR49" s="830"/>
      <c r="CS49" s="831"/>
      <c r="CT49" s="831"/>
      <c r="CU49" s="831"/>
      <c r="CV49" s="832"/>
      <c r="CW49" s="830"/>
      <c r="CX49" s="831"/>
      <c r="CY49" s="831"/>
      <c r="CZ49" s="831"/>
      <c r="DA49" s="832"/>
      <c r="DB49" s="830"/>
      <c r="DC49" s="831"/>
      <c r="DD49" s="831"/>
      <c r="DE49" s="831"/>
      <c r="DF49" s="832"/>
      <c r="DG49" s="830"/>
      <c r="DH49" s="831"/>
      <c r="DI49" s="831"/>
      <c r="DJ49" s="831"/>
      <c r="DK49" s="832"/>
      <c r="DL49" s="830"/>
      <c r="DM49" s="831"/>
      <c r="DN49" s="831"/>
      <c r="DO49" s="831"/>
      <c r="DP49" s="832"/>
      <c r="DQ49" s="830"/>
      <c r="DR49" s="831"/>
      <c r="DS49" s="831"/>
      <c r="DT49" s="831"/>
      <c r="DU49" s="832"/>
      <c r="DV49" s="833"/>
      <c r="DW49" s="834"/>
      <c r="DX49" s="834"/>
      <c r="DY49" s="834"/>
      <c r="DZ49" s="835"/>
      <c r="EA49" s="248"/>
    </row>
    <row r="50" spans="1:131" s="249" customFormat="1" ht="26.25" customHeight="1" x14ac:dyDescent="0.15">
      <c r="A50" s="263">
        <v>23</v>
      </c>
      <c r="B50" s="804"/>
      <c r="C50" s="805"/>
      <c r="D50" s="805"/>
      <c r="E50" s="805"/>
      <c r="F50" s="805"/>
      <c r="G50" s="805"/>
      <c r="H50" s="805"/>
      <c r="I50" s="805"/>
      <c r="J50" s="805"/>
      <c r="K50" s="805"/>
      <c r="L50" s="805"/>
      <c r="M50" s="805"/>
      <c r="N50" s="805"/>
      <c r="O50" s="805"/>
      <c r="P50" s="806"/>
      <c r="Q50" s="883"/>
      <c r="R50" s="884"/>
      <c r="S50" s="884"/>
      <c r="T50" s="884"/>
      <c r="U50" s="884"/>
      <c r="V50" s="884"/>
      <c r="W50" s="884"/>
      <c r="X50" s="884"/>
      <c r="Y50" s="884"/>
      <c r="Z50" s="884"/>
      <c r="AA50" s="884"/>
      <c r="AB50" s="884"/>
      <c r="AC50" s="884"/>
      <c r="AD50" s="884"/>
      <c r="AE50" s="885"/>
      <c r="AF50" s="810"/>
      <c r="AG50" s="811"/>
      <c r="AH50" s="811"/>
      <c r="AI50" s="811"/>
      <c r="AJ50" s="812"/>
      <c r="AK50" s="886"/>
      <c r="AL50" s="884"/>
      <c r="AM50" s="884"/>
      <c r="AN50" s="884"/>
      <c r="AO50" s="884"/>
      <c r="AP50" s="884"/>
      <c r="AQ50" s="884"/>
      <c r="AR50" s="884"/>
      <c r="AS50" s="884"/>
      <c r="AT50" s="884"/>
      <c r="AU50" s="884"/>
      <c r="AV50" s="884"/>
      <c r="AW50" s="884"/>
      <c r="AX50" s="884"/>
      <c r="AY50" s="884"/>
      <c r="AZ50" s="887"/>
      <c r="BA50" s="887"/>
      <c r="BB50" s="887"/>
      <c r="BC50" s="887"/>
      <c r="BD50" s="887"/>
      <c r="BE50" s="877"/>
      <c r="BF50" s="877"/>
      <c r="BG50" s="877"/>
      <c r="BH50" s="877"/>
      <c r="BI50" s="878"/>
      <c r="BJ50" s="254"/>
      <c r="BK50" s="254"/>
      <c r="BL50" s="254"/>
      <c r="BM50" s="254"/>
      <c r="BN50" s="254"/>
      <c r="BO50" s="267"/>
      <c r="BP50" s="267"/>
      <c r="BQ50" s="264">
        <v>44</v>
      </c>
      <c r="BR50" s="265"/>
      <c r="BS50" s="817"/>
      <c r="BT50" s="818"/>
      <c r="BU50" s="818"/>
      <c r="BV50" s="818"/>
      <c r="BW50" s="818"/>
      <c r="BX50" s="818"/>
      <c r="BY50" s="818"/>
      <c r="BZ50" s="818"/>
      <c r="CA50" s="818"/>
      <c r="CB50" s="818"/>
      <c r="CC50" s="818"/>
      <c r="CD50" s="818"/>
      <c r="CE50" s="818"/>
      <c r="CF50" s="818"/>
      <c r="CG50" s="819"/>
      <c r="CH50" s="830"/>
      <c r="CI50" s="831"/>
      <c r="CJ50" s="831"/>
      <c r="CK50" s="831"/>
      <c r="CL50" s="832"/>
      <c r="CM50" s="830"/>
      <c r="CN50" s="831"/>
      <c r="CO50" s="831"/>
      <c r="CP50" s="831"/>
      <c r="CQ50" s="832"/>
      <c r="CR50" s="830"/>
      <c r="CS50" s="831"/>
      <c r="CT50" s="831"/>
      <c r="CU50" s="831"/>
      <c r="CV50" s="832"/>
      <c r="CW50" s="830"/>
      <c r="CX50" s="831"/>
      <c r="CY50" s="831"/>
      <c r="CZ50" s="831"/>
      <c r="DA50" s="832"/>
      <c r="DB50" s="830"/>
      <c r="DC50" s="831"/>
      <c r="DD50" s="831"/>
      <c r="DE50" s="831"/>
      <c r="DF50" s="832"/>
      <c r="DG50" s="830"/>
      <c r="DH50" s="831"/>
      <c r="DI50" s="831"/>
      <c r="DJ50" s="831"/>
      <c r="DK50" s="832"/>
      <c r="DL50" s="830"/>
      <c r="DM50" s="831"/>
      <c r="DN50" s="831"/>
      <c r="DO50" s="831"/>
      <c r="DP50" s="832"/>
      <c r="DQ50" s="830"/>
      <c r="DR50" s="831"/>
      <c r="DS50" s="831"/>
      <c r="DT50" s="831"/>
      <c r="DU50" s="832"/>
      <c r="DV50" s="833"/>
      <c r="DW50" s="834"/>
      <c r="DX50" s="834"/>
      <c r="DY50" s="834"/>
      <c r="DZ50" s="835"/>
      <c r="EA50" s="248"/>
    </row>
    <row r="51" spans="1:131" s="249" customFormat="1" ht="26.25" customHeight="1" x14ac:dyDescent="0.15">
      <c r="A51" s="263">
        <v>24</v>
      </c>
      <c r="B51" s="804"/>
      <c r="C51" s="805"/>
      <c r="D51" s="805"/>
      <c r="E51" s="805"/>
      <c r="F51" s="805"/>
      <c r="G51" s="805"/>
      <c r="H51" s="805"/>
      <c r="I51" s="805"/>
      <c r="J51" s="805"/>
      <c r="K51" s="805"/>
      <c r="L51" s="805"/>
      <c r="M51" s="805"/>
      <c r="N51" s="805"/>
      <c r="O51" s="805"/>
      <c r="P51" s="806"/>
      <c r="Q51" s="883"/>
      <c r="R51" s="884"/>
      <c r="S51" s="884"/>
      <c r="T51" s="884"/>
      <c r="U51" s="884"/>
      <c r="V51" s="884"/>
      <c r="W51" s="884"/>
      <c r="X51" s="884"/>
      <c r="Y51" s="884"/>
      <c r="Z51" s="884"/>
      <c r="AA51" s="884"/>
      <c r="AB51" s="884"/>
      <c r="AC51" s="884"/>
      <c r="AD51" s="884"/>
      <c r="AE51" s="885"/>
      <c r="AF51" s="810"/>
      <c r="AG51" s="811"/>
      <c r="AH51" s="811"/>
      <c r="AI51" s="811"/>
      <c r="AJ51" s="812"/>
      <c r="AK51" s="886"/>
      <c r="AL51" s="884"/>
      <c r="AM51" s="884"/>
      <c r="AN51" s="884"/>
      <c r="AO51" s="884"/>
      <c r="AP51" s="884"/>
      <c r="AQ51" s="884"/>
      <c r="AR51" s="884"/>
      <c r="AS51" s="884"/>
      <c r="AT51" s="884"/>
      <c r="AU51" s="884"/>
      <c r="AV51" s="884"/>
      <c r="AW51" s="884"/>
      <c r="AX51" s="884"/>
      <c r="AY51" s="884"/>
      <c r="AZ51" s="887"/>
      <c r="BA51" s="887"/>
      <c r="BB51" s="887"/>
      <c r="BC51" s="887"/>
      <c r="BD51" s="887"/>
      <c r="BE51" s="877"/>
      <c r="BF51" s="877"/>
      <c r="BG51" s="877"/>
      <c r="BH51" s="877"/>
      <c r="BI51" s="878"/>
      <c r="BJ51" s="254"/>
      <c r="BK51" s="254"/>
      <c r="BL51" s="254"/>
      <c r="BM51" s="254"/>
      <c r="BN51" s="254"/>
      <c r="BO51" s="267"/>
      <c r="BP51" s="267"/>
      <c r="BQ51" s="264">
        <v>45</v>
      </c>
      <c r="BR51" s="265"/>
      <c r="BS51" s="817"/>
      <c r="BT51" s="818"/>
      <c r="BU51" s="818"/>
      <c r="BV51" s="818"/>
      <c r="BW51" s="818"/>
      <c r="BX51" s="818"/>
      <c r="BY51" s="818"/>
      <c r="BZ51" s="818"/>
      <c r="CA51" s="818"/>
      <c r="CB51" s="818"/>
      <c r="CC51" s="818"/>
      <c r="CD51" s="818"/>
      <c r="CE51" s="818"/>
      <c r="CF51" s="818"/>
      <c r="CG51" s="819"/>
      <c r="CH51" s="830"/>
      <c r="CI51" s="831"/>
      <c r="CJ51" s="831"/>
      <c r="CK51" s="831"/>
      <c r="CL51" s="832"/>
      <c r="CM51" s="830"/>
      <c r="CN51" s="831"/>
      <c r="CO51" s="831"/>
      <c r="CP51" s="831"/>
      <c r="CQ51" s="832"/>
      <c r="CR51" s="830"/>
      <c r="CS51" s="831"/>
      <c r="CT51" s="831"/>
      <c r="CU51" s="831"/>
      <c r="CV51" s="832"/>
      <c r="CW51" s="830"/>
      <c r="CX51" s="831"/>
      <c r="CY51" s="831"/>
      <c r="CZ51" s="831"/>
      <c r="DA51" s="832"/>
      <c r="DB51" s="830"/>
      <c r="DC51" s="831"/>
      <c r="DD51" s="831"/>
      <c r="DE51" s="831"/>
      <c r="DF51" s="832"/>
      <c r="DG51" s="830"/>
      <c r="DH51" s="831"/>
      <c r="DI51" s="831"/>
      <c r="DJ51" s="831"/>
      <c r="DK51" s="832"/>
      <c r="DL51" s="830"/>
      <c r="DM51" s="831"/>
      <c r="DN51" s="831"/>
      <c r="DO51" s="831"/>
      <c r="DP51" s="832"/>
      <c r="DQ51" s="830"/>
      <c r="DR51" s="831"/>
      <c r="DS51" s="831"/>
      <c r="DT51" s="831"/>
      <c r="DU51" s="832"/>
      <c r="DV51" s="833"/>
      <c r="DW51" s="834"/>
      <c r="DX51" s="834"/>
      <c r="DY51" s="834"/>
      <c r="DZ51" s="835"/>
      <c r="EA51" s="248"/>
    </row>
    <row r="52" spans="1:131" s="249" customFormat="1" ht="26.25" customHeight="1" x14ac:dyDescent="0.15">
      <c r="A52" s="263">
        <v>25</v>
      </c>
      <c r="B52" s="804"/>
      <c r="C52" s="805"/>
      <c r="D52" s="805"/>
      <c r="E52" s="805"/>
      <c r="F52" s="805"/>
      <c r="G52" s="805"/>
      <c r="H52" s="805"/>
      <c r="I52" s="805"/>
      <c r="J52" s="805"/>
      <c r="K52" s="805"/>
      <c r="L52" s="805"/>
      <c r="M52" s="805"/>
      <c r="N52" s="805"/>
      <c r="O52" s="805"/>
      <c r="P52" s="806"/>
      <c r="Q52" s="883"/>
      <c r="R52" s="884"/>
      <c r="S52" s="884"/>
      <c r="T52" s="884"/>
      <c r="U52" s="884"/>
      <c r="V52" s="884"/>
      <c r="W52" s="884"/>
      <c r="X52" s="884"/>
      <c r="Y52" s="884"/>
      <c r="Z52" s="884"/>
      <c r="AA52" s="884"/>
      <c r="AB52" s="884"/>
      <c r="AC52" s="884"/>
      <c r="AD52" s="884"/>
      <c r="AE52" s="885"/>
      <c r="AF52" s="810"/>
      <c r="AG52" s="811"/>
      <c r="AH52" s="811"/>
      <c r="AI52" s="811"/>
      <c r="AJ52" s="812"/>
      <c r="AK52" s="886"/>
      <c r="AL52" s="884"/>
      <c r="AM52" s="884"/>
      <c r="AN52" s="884"/>
      <c r="AO52" s="884"/>
      <c r="AP52" s="884"/>
      <c r="AQ52" s="884"/>
      <c r="AR52" s="884"/>
      <c r="AS52" s="884"/>
      <c r="AT52" s="884"/>
      <c r="AU52" s="884"/>
      <c r="AV52" s="884"/>
      <c r="AW52" s="884"/>
      <c r="AX52" s="884"/>
      <c r="AY52" s="884"/>
      <c r="AZ52" s="887"/>
      <c r="BA52" s="887"/>
      <c r="BB52" s="887"/>
      <c r="BC52" s="887"/>
      <c r="BD52" s="887"/>
      <c r="BE52" s="877"/>
      <c r="BF52" s="877"/>
      <c r="BG52" s="877"/>
      <c r="BH52" s="877"/>
      <c r="BI52" s="878"/>
      <c r="BJ52" s="254"/>
      <c r="BK52" s="254"/>
      <c r="BL52" s="254"/>
      <c r="BM52" s="254"/>
      <c r="BN52" s="254"/>
      <c r="BO52" s="267"/>
      <c r="BP52" s="267"/>
      <c r="BQ52" s="264">
        <v>46</v>
      </c>
      <c r="BR52" s="265"/>
      <c r="BS52" s="817"/>
      <c r="BT52" s="818"/>
      <c r="BU52" s="818"/>
      <c r="BV52" s="818"/>
      <c r="BW52" s="818"/>
      <c r="BX52" s="818"/>
      <c r="BY52" s="818"/>
      <c r="BZ52" s="818"/>
      <c r="CA52" s="818"/>
      <c r="CB52" s="818"/>
      <c r="CC52" s="818"/>
      <c r="CD52" s="818"/>
      <c r="CE52" s="818"/>
      <c r="CF52" s="818"/>
      <c r="CG52" s="819"/>
      <c r="CH52" s="830"/>
      <c r="CI52" s="831"/>
      <c r="CJ52" s="831"/>
      <c r="CK52" s="831"/>
      <c r="CL52" s="832"/>
      <c r="CM52" s="830"/>
      <c r="CN52" s="831"/>
      <c r="CO52" s="831"/>
      <c r="CP52" s="831"/>
      <c r="CQ52" s="832"/>
      <c r="CR52" s="830"/>
      <c r="CS52" s="831"/>
      <c r="CT52" s="831"/>
      <c r="CU52" s="831"/>
      <c r="CV52" s="832"/>
      <c r="CW52" s="830"/>
      <c r="CX52" s="831"/>
      <c r="CY52" s="831"/>
      <c r="CZ52" s="831"/>
      <c r="DA52" s="832"/>
      <c r="DB52" s="830"/>
      <c r="DC52" s="831"/>
      <c r="DD52" s="831"/>
      <c r="DE52" s="831"/>
      <c r="DF52" s="832"/>
      <c r="DG52" s="830"/>
      <c r="DH52" s="831"/>
      <c r="DI52" s="831"/>
      <c r="DJ52" s="831"/>
      <c r="DK52" s="832"/>
      <c r="DL52" s="830"/>
      <c r="DM52" s="831"/>
      <c r="DN52" s="831"/>
      <c r="DO52" s="831"/>
      <c r="DP52" s="832"/>
      <c r="DQ52" s="830"/>
      <c r="DR52" s="831"/>
      <c r="DS52" s="831"/>
      <c r="DT52" s="831"/>
      <c r="DU52" s="832"/>
      <c r="DV52" s="833"/>
      <c r="DW52" s="834"/>
      <c r="DX52" s="834"/>
      <c r="DY52" s="834"/>
      <c r="DZ52" s="835"/>
      <c r="EA52" s="248"/>
    </row>
    <row r="53" spans="1:131" s="249" customFormat="1" ht="26.25" customHeight="1" x14ac:dyDescent="0.15">
      <c r="A53" s="263">
        <v>26</v>
      </c>
      <c r="B53" s="804"/>
      <c r="C53" s="805"/>
      <c r="D53" s="805"/>
      <c r="E53" s="805"/>
      <c r="F53" s="805"/>
      <c r="G53" s="805"/>
      <c r="H53" s="805"/>
      <c r="I53" s="805"/>
      <c r="J53" s="805"/>
      <c r="K53" s="805"/>
      <c r="L53" s="805"/>
      <c r="M53" s="805"/>
      <c r="N53" s="805"/>
      <c r="O53" s="805"/>
      <c r="P53" s="806"/>
      <c r="Q53" s="883"/>
      <c r="R53" s="884"/>
      <c r="S53" s="884"/>
      <c r="T53" s="884"/>
      <c r="U53" s="884"/>
      <c r="V53" s="884"/>
      <c r="W53" s="884"/>
      <c r="X53" s="884"/>
      <c r="Y53" s="884"/>
      <c r="Z53" s="884"/>
      <c r="AA53" s="884"/>
      <c r="AB53" s="884"/>
      <c r="AC53" s="884"/>
      <c r="AD53" s="884"/>
      <c r="AE53" s="885"/>
      <c r="AF53" s="810"/>
      <c r="AG53" s="811"/>
      <c r="AH53" s="811"/>
      <c r="AI53" s="811"/>
      <c r="AJ53" s="812"/>
      <c r="AK53" s="886"/>
      <c r="AL53" s="884"/>
      <c r="AM53" s="884"/>
      <c r="AN53" s="884"/>
      <c r="AO53" s="884"/>
      <c r="AP53" s="884"/>
      <c r="AQ53" s="884"/>
      <c r="AR53" s="884"/>
      <c r="AS53" s="884"/>
      <c r="AT53" s="884"/>
      <c r="AU53" s="884"/>
      <c r="AV53" s="884"/>
      <c r="AW53" s="884"/>
      <c r="AX53" s="884"/>
      <c r="AY53" s="884"/>
      <c r="AZ53" s="887"/>
      <c r="BA53" s="887"/>
      <c r="BB53" s="887"/>
      <c r="BC53" s="887"/>
      <c r="BD53" s="887"/>
      <c r="BE53" s="877"/>
      <c r="BF53" s="877"/>
      <c r="BG53" s="877"/>
      <c r="BH53" s="877"/>
      <c r="BI53" s="878"/>
      <c r="BJ53" s="254"/>
      <c r="BK53" s="254"/>
      <c r="BL53" s="254"/>
      <c r="BM53" s="254"/>
      <c r="BN53" s="254"/>
      <c r="BO53" s="267"/>
      <c r="BP53" s="267"/>
      <c r="BQ53" s="264">
        <v>47</v>
      </c>
      <c r="BR53" s="265"/>
      <c r="BS53" s="817"/>
      <c r="BT53" s="818"/>
      <c r="BU53" s="818"/>
      <c r="BV53" s="818"/>
      <c r="BW53" s="818"/>
      <c r="BX53" s="818"/>
      <c r="BY53" s="818"/>
      <c r="BZ53" s="818"/>
      <c r="CA53" s="818"/>
      <c r="CB53" s="818"/>
      <c r="CC53" s="818"/>
      <c r="CD53" s="818"/>
      <c r="CE53" s="818"/>
      <c r="CF53" s="818"/>
      <c r="CG53" s="819"/>
      <c r="CH53" s="830"/>
      <c r="CI53" s="831"/>
      <c r="CJ53" s="831"/>
      <c r="CK53" s="831"/>
      <c r="CL53" s="832"/>
      <c r="CM53" s="830"/>
      <c r="CN53" s="831"/>
      <c r="CO53" s="831"/>
      <c r="CP53" s="831"/>
      <c r="CQ53" s="832"/>
      <c r="CR53" s="830"/>
      <c r="CS53" s="831"/>
      <c r="CT53" s="831"/>
      <c r="CU53" s="831"/>
      <c r="CV53" s="832"/>
      <c r="CW53" s="830"/>
      <c r="CX53" s="831"/>
      <c r="CY53" s="831"/>
      <c r="CZ53" s="831"/>
      <c r="DA53" s="832"/>
      <c r="DB53" s="830"/>
      <c r="DC53" s="831"/>
      <c r="DD53" s="831"/>
      <c r="DE53" s="831"/>
      <c r="DF53" s="832"/>
      <c r="DG53" s="830"/>
      <c r="DH53" s="831"/>
      <c r="DI53" s="831"/>
      <c r="DJ53" s="831"/>
      <c r="DK53" s="832"/>
      <c r="DL53" s="830"/>
      <c r="DM53" s="831"/>
      <c r="DN53" s="831"/>
      <c r="DO53" s="831"/>
      <c r="DP53" s="832"/>
      <c r="DQ53" s="830"/>
      <c r="DR53" s="831"/>
      <c r="DS53" s="831"/>
      <c r="DT53" s="831"/>
      <c r="DU53" s="832"/>
      <c r="DV53" s="833"/>
      <c r="DW53" s="834"/>
      <c r="DX53" s="834"/>
      <c r="DY53" s="834"/>
      <c r="DZ53" s="835"/>
      <c r="EA53" s="248"/>
    </row>
    <row r="54" spans="1:131" s="249" customFormat="1" ht="26.25" customHeight="1" x14ac:dyDescent="0.15">
      <c r="A54" s="263">
        <v>27</v>
      </c>
      <c r="B54" s="804"/>
      <c r="C54" s="805"/>
      <c r="D54" s="805"/>
      <c r="E54" s="805"/>
      <c r="F54" s="805"/>
      <c r="G54" s="805"/>
      <c r="H54" s="805"/>
      <c r="I54" s="805"/>
      <c r="J54" s="805"/>
      <c r="K54" s="805"/>
      <c r="L54" s="805"/>
      <c r="M54" s="805"/>
      <c r="N54" s="805"/>
      <c r="O54" s="805"/>
      <c r="P54" s="806"/>
      <c r="Q54" s="883"/>
      <c r="R54" s="884"/>
      <c r="S54" s="884"/>
      <c r="T54" s="884"/>
      <c r="U54" s="884"/>
      <c r="V54" s="884"/>
      <c r="W54" s="884"/>
      <c r="X54" s="884"/>
      <c r="Y54" s="884"/>
      <c r="Z54" s="884"/>
      <c r="AA54" s="884"/>
      <c r="AB54" s="884"/>
      <c r="AC54" s="884"/>
      <c r="AD54" s="884"/>
      <c r="AE54" s="885"/>
      <c r="AF54" s="810"/>
      <c r="AG54" s="811"/>
      <c r="AH54" s="811"/>
      <c r="AI54" s="811"/>
      <c r="AJ54" s="812"/>
      <c r="AK54" s="886"/>
      <c r="AL54" s="884"/>
      <c r="AM54" s="884"/>
      <c r="AN54" s="884"/>
      <c r="AO54" s="884"/>
      <c r="AP54" s="884"/>
      <c r="AQ54" s="884"/>
      <c r="AR54" s="884"/>
      <c r="AS54" s="884"/>
      <c r="AT54" s="884"/>
      <c r="AU54" s="884"/>
      <c r="AV54" s="884"/>
      <c r="AW54" s="884"/>
      <c r="AX54" s="884"/>
      <c r="AY54" s="884"/>
      <c r="AZ54" s="887"/>
      <c r="BA54" s="887"/>
      <c r="BB54" s="887"/>
      <c r="BC54" s="887"/>
      <c r="BD54" s="887"/>
      <c r="BE54" s="877"/>
      <c r="BF54" s="877"/>
      <c r="BG54" s="877"/>
      <c r="BH54" s="877"/>
      <c r="BI54" s="878"/>
      <c r="BJ54" s="254"/>
      <c r="BK54" s="254"/>
      <c r="BL54" s="254"/>
      <c r="BM54" s="254"/>
      <c r="BN54" s="254"/>
      <c r="BO54" s="267"/>
      <c r="BP54" s="267"/>
      <c r="BQ54" s="264">
        <v>48</v>
      </c>
      <c r="BR54" s="265"/>
      <c r="BS54" s="817"/>
      <c r="BT54" s="818"/>
      <c r="BU54" s="818"/>
      <c r="BV54" s="818"/>
      <c r="BW54" s="818"/>
      <c r="BX54" s="818"/>
      <c r="BY54" s="818"/>
      <c r="BZ54" s="818"/>
      <c r="CA54" s="818"/>
      <c r="CB54" s="818"/>
      <c r="CC54" s="818"/>
      <c r="CD54" s="818"/>
      <c r="CE54" s="818"/>
      <c r="CF54" s="818"/>
      <c r="CG54" s="819"/>
      <c r="CH54" s="830"/>
      <c r="CI54" s="831"/>
      <c r="CJ54" s="831"/>
      <c r="CK54" s="831"/>
      <c r="CL54" s="832"/>
      <c r="CM54" s="830"/>
      <c r="CN54" s="831"/>
      <c r="CO54" s="831"/>
      <c r="CP54" s="831"/>
      <c r="CQ54" s="832"/>
      <c r="CR54" s="830"/>
      <c r="CS54" s="831"/>
      <c r="CT54" s="831"/>
      <c r="CU54" s="831"/>
      <c r="CV54" s="832"/>
      <c r="CW54" s="830"/>
      <c r="CX54" s="831"/>
      <c r="CY54" s="831"/>
      <c r="CZ54" s="831"/>
      <c r="DA54" s="832"/>
      <c r="DB54" s="830"/>
      <c r="DC54" s="831"/>
      <c r="DD54" s="831"/>
      <c r="DE54" s="831"/>
      <c r="DF54" s="832"/>
      <c r="DG54" s="830"/>
      <c r="DH54" s="831"/>
      <c r="DI54" s="831"/>
      <c r="DJ54" s="831"/>
      <c r="DK54" s="832"/>
      <c r="DL54" s="830"/>
      <c r="DM54" s="831"/>
      <c r="DN54" s="831"/>
      <c r="DO54" s="831"/>
      <c r="DP54" s="832"/>
      <c r="DQ54" s="830"/>
      <c r="DR54" s="831"/>
      <c r="DS54" s="831"/>
      <c r="DT54" s="831"/>
      <c r="DU54" s="832"/>
      <c r="DV54" s="833"/>
      <c r="DW54" s="834"/>
      <c r="DX54" s="834"/>
      <c r="DY54" s="834"/>
      <c r="DZ54" s="835"/>
      <c r="EA54" s="248"/>
    </row>
    <row r="55" spans="1:131" s="249" customFormat="1" ht="26.25" customHeight="1" x14ac:dyDescent="0.15">
      <c r="A55" s="263">
        <v>28</v>
      </c>
      <c r="B55" s="804"/>
      <c r="C55" s="805"/>
      <c r="D55" s="805"/>
      <c r="E55" s="805"/>
      <c r="F55" s="805"/>
      <c r="G55" s="805"/>
      <c r="H55" s="805"/>
      <c r="I55" s="805"/>
      <c r="J55" s="805"/>
      <c r="K55" s="805"/>
      <c r="L55" s="805"/>
      <c r="M55" s="805"/>
      <c r="N55" s="805"/>
      <c r="O55" s="805"/>
      <c r="P55" s="806"/>
      <c r="Q55" s="883"/>
      <c r="R55" s="884"/>
      <c r="S55" s="884"/>
      <c r="T55" s="884"/>
      <c r="U55" s="884"/>
      <c r="V55" s="884"/>
      <c r="W55" s="884"/>
      <c r="X55" s="884"/>
      <c r="Y55" s="884"/>
      <c r="Z55" s="884"/>
      <c r="AA55" s="884"/>
      <c r="AB55" s="884"/>
      <c r="AC55" s="884"/>
      <c r="AD55" s="884"/>
      <c r="AE55" s="885"/>
      <c r="AF55" s="810"/>
      <c r="AG55" s="811"/>
      <c r="AH55" s="811"/>
      <c r="AI55" s="811"/>
      <c r="AJ55" s="812"/>
      <c r="AK55" s="886"/>
      <c r="AL55" s="884"/>
      <c r="AM55" s="884"/>
      <c r="AN55" s="884"/>
      <c r="AO55" s="884"/>
      <c r="AP55" s="884"/>
      <c r="AQ55" s="884"/>
      <c r="AR55" s="884"/>
      <c r="AS55" s="884"/>
      <c r="AT55" s="884"/>
      <c r="AU55" s="884"/>
      <c r="AV55" s="884"/>
      <c r="AW55" s="884"/>
      <c r="AX55" s="884"/>
      <c r="AY55" s="884"/>
      <c r="AZ55" s="887"/>
      <c r="BA55" s="887"/>
      <c r="BB55" s="887"/>
      <c r="BC55" s="887"/>
      <c r="BD55" s="887"/>
      <c r="BE55" s="877"/>
      <c r="BF55" s="877"/>
      <c r="BG55" s="877"/>
      <c r="BH55" s="877"/>
      <c r="BI55" s="878"/>
      <c r="BJ55" s="254"/>
      <c r="BK55" s="254"/>
      <c r="BL55" s="254"/>
      <c r="BM55" s="254"/>
      <c r="BN55" s="254"/>
      <c r="BO55" s="267"/>
      <c r="BP55" s="267"/>
      <c r="BQ55" s="264">
        <v>49</v>
      </c>
      <c r="BR55" s="265"/>
      <c r="BS55" s="817"/>
      <c r="BT55" s="818"/>
      <c r="BU55" s="818"/>
      <c r="BV55" s="818"/>
      <c r="BW55" s="818"/>
      <c r="BX55" s="818"/>
      <c r="BY55" s="818"/>
      <c r="BZ55" s="818"/>
      <c r="CA55" s="818"/>
      <c r="CB55" s="818"/>
      <c r="CC55" s="818"/>
      <c r="CD55" s="818"/>
      <c r="CE55" s="818"/>
      <c r="CF55" s="818"/>
      <c r="CG55" s="819"/>
      <c r="CH55" s="830"/>
      <c r="CI55" s="831"/>
      <c r="CJ55" s="831"/>
      <c r="CK55" s="831"/>
      <c r="CL55" s="832"/>
      <c r="CM55" s="830"/>
      <c r="CN55" s="831"/>
      <c r="CO55" s="831"/>
      <c r="CP55" s="831"/>
      <c r="CQ55" s="832"/>
      <c r="CR55" s="830"/>
      <c r="CS55" s="831"/>
      <c r="CT55" s="831"/>
      <c r="CU55" s="831"/>
      <c r="CV55" s="832"/>
      <c r="CW55" s="830"/>
      <c r="CX55" s="831"/>
      <c r="CY55" s="831"/>
      <c r="CZ55" s="831"/>
      <c r="DA55" s="832"/>
      <c r="DB55" s="830"/>
      <c r="DC55" s="831"/>
      <c r="DD55" s="831"/>
      <c r="DE55" s="831"/>
      <c r="DF55" s="832"/>
      <c r="DG55" s="830"/>
      <c r="DH55" s="831"/>
      <c r="DI55" s="831"/>
      <c r="DJ55" s="831"/>
      <c r="DK55" s="832"/>
      <c r="DL55" s="830"/>
      <c r="DM55" s="831"/>
      <c r="DN55" s="831"/>
      <c r="DO55" s="831"/>
      <c r="DP55" s="832"/>
      <c r="DQ55" s="830"/>
      <c r="DR55" s="831"/>
      <c r="DS55" s="831"/>
      <c r="DT55" s="831"/>
      <c r="DU55" s="832"/>
      <c r="DV55" s="833"/>
      <c r="DW55" s="834"/>
      <c r="DX55" s="834"/>
      <c r="DY55" s="834"/>
      <c r="DZ55" s="835"/>
      <c r="EA55" s="248"/>
    </row>
    <row r="56" spans="1:131" s="249" customFormat="1" ht="26.25" customHeight="1" x14ac:dyDescent="0.15">
      <c r="A56" s="263">
        <v>29</v>
      </c>
      <c r="B56" s="804"/>
      <c r="C56" s="805"/>
      <c r="D56" s="805"/>
      <c r="E56" s="805"/>
      <c r="F56" s="805"/>
      <c r="G56" s="805"/>
      <c r="H56" s="805"/>
      <c r="I56" s="805"/>
      <c r="J56" s="805"/>
      <c r="K56" s="805"/>
      <c r="L56" s="805"/>
      <c r="M56" s="805"/>
      <c r="N56" s="805"/>
      <c r="O56" s="805"/>
      <c r="P56" s="806"/>
      <c r="Q56" s="883"/>
      <c r="R56" s="884"/>
      <c r="S56" s="884"/>
      <c r="T56" s="884"/>
      <c r="U56" s="884"/>
      <c r="V56" s="884"/>
      <c r="W56" s="884"/>
      <c r="X56" s="884"/>
      <c r="Y56" s="884"/>
      <c r="Z56" s="884"/>
      <c r="AA56" s="884"/>
      <c r="AB56" s="884"/>
      <c r="AC56" s="884"/>
      <c r="AD56" s="884"/>
      <c r="AE56" s="885"/>
      <c r="AF56" s="810"/>
      <c r="AG56" s="811"/>
      <c r="AH56" s="811"/>
      <c r="AI56" s="811"/>
      <c r="AJ56" s="812"/>
      <c r="AK56" s="886"/>
      <c r="AL56" s="884"/>
      <c r="AM56" s="884"/>
      <c r="AN56" s="884"/>
      <c r="AO56" s="884"/>
      <c r="AP56" s="884"/>
      <c r="AQ56" s="884"/>
      <c r="AR56" s="884"/>
      <c r="AS56" s="884"/>
      <c r="AT56" s="884"/>
      <c r="AU56" s="884"/>
      <c r="AV56" s="884"/>
      <c r="AW56" s="884"/>
      <c r="AX56" s="884"/>
      <c r="AY56" s="884"/>
      <c r="AZ56" s="887"/>
      <c r="BA56" s="887"/>
      <c r="BB56" s="887"/>
      <c r="BC56" s="887"/>
      <c r="BD56" s="887"/>
      <c r="BE56" s="877"/>
      <c r="BF56" s="877"/>
      <c r="BG56" s="877"/>
      <c r="BH56" s="877"/>
      <c r="BI56" s="878"/>
      <c r="BJ56" s="254"/>
      <c r="BK56" s="254"/>
      <c r="BL56" s="254"/>
      <c r="BM56" s="254"/>
      <c r="BN56" s="254"/>
      <c r="BO56" s="267"/>
      <c r="BP56" s="267"/>
      <c r="BQ56" s="264">
        <v>50</v>
      </c>
      <c r="BR56" s="265"/>
      <c r="BS56" s="817"/>
      <c r="BT56" s="818"/>
      <c r="BU56" s="818"/>
      <c r="BV56" s="818"/>
      <c r="BW56" s="818"/>
      <c r="BX56" s="818"/>
      <c r="BY56" s="818"/>
      <c r="BZ56" s="818"/>
      <c r="CA56" s="818"/>
      <c r="CB56" s="818"/>
      <c r="CC56" s="818"/>
      <c r="CD56" s="818"/>
      <c r="CE56" s="818"/>
      <c r="CF56" s="818"/>
      <c r="CG56" s="819"/>
      <c r="CH56" s="830"/>
      <c r="CI56" s="831"/>
      <c r="CJ56" s="831"/>
      <c r="CK56" s="831"/>
      <c r="CL56" s="832"/>
      <c r="CM56" s="830"/>
      <c r="CN56" s="831"/>
      <c r="CO56" s="831"/>
      <c r="CP56" s="831"/>
      <c r="CQ56" s="832"/>
      <c r="CR56" s="830"/>
      <c r="CS56" s="831"/>
      <c r="CT56" s="831"/>
      <c r="CU56" s="831"/>
      <c r="CV56" s="832"/>
      <c r="CW56" s="830"/>
      <c r="CX56" s="831"/>
      <c r="CY56" s="831"/>
      <c r="CZ56" s="831"/>
      <c r="DA56" s="832"/>
      <c r="DB56" s="830"/>
      <c r="DC56" s="831"/>
      <c r="DD56" s="831"/>
      <c r="DE56" s="831"/>
      <c r="DF56" s="832"/>
      <c r="DG56" s="830"/>
      <c r="DH56" s="831"/>
      <c r="DI56" s="831"/>
      <c r="DJ56" s="831"/>
      <c r="DK56" s="832"/>
      <c r="DL56" s="830"/>
      <c r="DM56" s="831"/>
      <c r="DN56" s="831"/>
      <c r="DO56" s="831"/>
      <c r="DP56" s="832"/>
      <c r="DQ56" s="830"/>
      <c r="DR56" s="831"/>
      <c r="DS56" s="831"/>
      <c r="DT56" s="831"/>
      <c r="DU56" s="832"/>
      <c r="DV56" s="833"/>
      <c r="DW56" s="834"/>
      <c r="DX56" s="834"/>
      <c r="DY56" s="834"/>
      <c r="DZ56" s="835"/>
      <c r="EA56" s="248"/>
    </row>
    <row r="57" spans="1:131" s="249" customFormat="1" ht="26.25" customHeight="1" x14ac:dyDescent="0.15">
      <c r="A57" s="263">
        <v>30</v>
      </c>
      <c r="B57" s="804"/>
      <c r="C57" s="805"/>
      <c r="D57" s="805"/>
      <c r="E57" s="805"/>
      <c r="F57" s="805"/>
      <c r="G57" s="805"/>
      <c r="H57" s="805"/>
      <c r="I57" s="805"/>
      <c r="J57" s="805"/>
      <c r="K57" s="805"/>
      <c r="L57" s="805"/>
      <c r="M57" s="805"/>
      <c r="N57" s="805"/>
      <c r="O57" s="805"/>
      <c r="P57" s="806"/>
      <c r="Q57" s="883"/>
      <c r="R57" s="884"/>
      <c r="S57" s="884"/>
      <c r="T57" s="884"/>
      <c r="U57" s="884"/>
      <c r="V57" s="884"/>
      <c r="W57" s="884"/>
      <c r="X57" s="884"/>
      <c r="Y57" s="884"/>
      <c r="Z57" s="884"/>
      <c r="AA57" s="884"/>
      <c r="AB57" s="884"/>
      <c r="AC57" s="884"/>
      <c r="AD57" s="884"/>
      <c r="AE57" s="885"/>
      <c r="AF57" s="810"/>
      <c r="AG57" s="811"/>
      <c r="AH57" s="811"/>
      <c r="AI57" s="811"/>
      <c r="AJ57" s="812"/>
      <c r="AK57" s="886"/>
      <c r="AL57" s="884"/>
      <c r="AM57" s="884"/>
      <c r="AN57" s="884"/>
      <c r="AO57" s="884"/>
      <c r="AP57" s="884"/>
      <c r="AQ57" s="884"/>
      <c r="AR57" s="884"/>
      <c r="AS57" s="884"/>
      <c r="AT57" s="884"/>
      <c r="AU57" s="884"/>
      <c r="AV57" s="884"/>
      <c r="AW57" s="884"/>
      <c r="AX57" s="884"/>
      <c r="AY57" s="884"/>
      <c r="AZ57" s="887"/>
      <c r="BA57" s="887"/>
      <c r="BB57" s="887"/>
      <c r="BC57" s="887"/>
      <c r="BD57" s="887"/>
      <c r="BE57" s="877"/>
      <c r="BF57" s="877"/>
      <c r="BG57" s="877"/>
      <c r="BH57" s="877"/>
      <c r="BI57" s="878"/>
      <c r="BJ57" s="254"/>
      <c r="BK57" s="254"/>
      <c r="BL57" s="254"/>
      <c r="BM57" s="254"/>
      <c r="BN57" s="254"/>
      <c r="BO57" s="267"/>
      <c r="BP57" s="267"/>
      <c r="BQ57" s="264">
        <v>51</v>
      </c>
      <c r="BR57" s="265"/>
      <c r="BS57" s="817"/>
      <c r="BT57" s="818"/>
      <c r="BU57" s="818"/>
      <c r="BV57" s="818"/>
      <c r="BW57" s="818"/>
      <c r="BX57" s="818"/>
      <c r="BY57" s="818"/>
      <c r="BZ57" s="818"/>
      <c r="CA57" s="818"/>
      <c r="CB57" s="818"/>
      <c r="CC57" s="818"/>
      <c r="CD57" s="818"/>
      <c r="CE57" s="818"/>
      <c r="CF57" s="818"/>
      <c r="CG57" s="819"/>
      <c r="CH57" s="830"/>
      <c r="CI57" s="831"/>
      <c r="CJ57" s="831"/>
      <c r="CK57" s="831"/>
      <c r="CL57" s="832"/>
      <c r="CM57" s="830"/>
      <c r="CN57" s="831"/>
      <c r="CO57" s="831"/>
      <c r="CP57" s="831"/>
      <c r="CQ57" s="832"/>
      <c r="CR57" s="830"/>
      <c r="CS57" s="831"/>
      <c r="CT57" s="831"/>
      <c r="CU57" s="831"/>
      <c r="CV57" s="832"/>
      <c r="CW57" s="830"/>
      <c r="CX57" s="831"/>
      <c r="CY57" s="831"/>
      <c r="CZ57" s="831"/>
      <c r="DA57" s="832"/>
      <c r="DB57" s="830"/>
      <c r="DC57" s="831"/>
      <c r="DD57" s="831"/>
      <c r="DE57" s="831"/>
      <c r="DF57" s="832"/>
      <c r="DG57" s="830"/>
      <c r="DH57" s="831"/>
      <c r="DI57" s="831"/>
      <c r="DJ57" s="831"/>
      <c r="DK57" s="832"/>
      <c r="DL57" s="830"/>
      <c r="DM57" s="831"/>
      <c r="DN57" s="831"/>
      <c r="DO57" s="831"/>
      <c r="DP57" s="832"/>
      <c r="DQ57" s="830"/>
      <c r="DR57" s="831"/>
      <c r="DS57" s="831"/>
      <c r="DT57" s="831"/>
      <c r="DU57" s="832"/>
      <c r="DV57" s="833"/>
      <c r="DW57" s="834"/>
      <c r="DX57" s="834"/>
      <c r="DY57" s="834"/>
      <c r="DZ57" s="835"/>
      <c r="EA57" s="248"/>
    </row>
    <row r="58" spans="1:131" s="249" customFormat="1" ht="26.25" customHeight="1" x14ac:dyDescent="0.15">
      <c r="A58" s="263">
        <v>31</v>
      </c>
      <c r="B58" s="804"/>
      <c r="C58" s="805"/>
      <c r="D58" s="805"/>
      <c r="E58" s="805"/>
      <c r="F58" s="805"/>
      <c r="G58" s="805"/>
      <c r="H58" s="805"/>
      <c r="I58" s="805"/>
      <c r="J58" s="805"/>
      <c r="K58" s="805"/>
      <c r="L58" s="805"/>
      <c r="M58" s="805"/>
      <c r="N58" s="805"/>
      <c r="O58" s="805"/>
      <c r="P58" s="806"/>
      <c r="Q58" s="883"/>
      <c r="R58" s="884"/>
      <c r="S58" s="884"/>
      <c r="T58" s="884"/>
      <c r="U58" s="884"/>
      <c r="V58" s="884"/>
      <c r="W58" s="884"/>
      <c r="X58" s="884"/>
      <c r="Y58" s="884"/>
      <c r="Z58" s="884"/>
      <c r="AA58" s="884"/>
      <c r="AB58" s="884"/>
      <c r="AC58" s="884"/>
      <c r="AD58" s="884"/>
      <c r="AE58" s="885"/>
      <c r="AF58" s="810"/>
      <c r="AG58" s="811"/>
      <c r="AH58" s="811"/>
      <c r="AI58" s="811"/>
      <c r="AJ58" s="812"/>
      <c r="AK58" s="886"/>
      <c r="AL58" s="884"/>
      <c r="AM58" s="884"/>
      <c r="AN58" s="884"/>
      <c r="AO58" s="884"/>
      <c r="AP58" s="884"/>
      <c r="AQ58" s="884"/>
      <c r="AR58" s="884"/>
      <c r="AS58" s="884"/>
      <c r="AT58" s="884"/>
      <c r="AU58" s="884"/>
      <c r="AV58" s="884"/>
      <c r="AW58" s="884"/>
      <c r="AX58" s="884"/>
      <c r="AY58" s="884"/>
      <c r="AZ58" s="887"/>
      <c r="BA58" s="887"/>
      <c r="BB58" s="887"/>
      <c r="BC58" s="887"/>
      <c r="BD58" s="887"/>
      <c r="BE58" s="877"/>
      <c r="BF58" s="877"/>
      <c r="BG58" s="877"/>
      <c r="BH58" s="877"/>
      <c r="BI58" s="878"/>
      <c r="BJ58" s="254"/>
      <c r="BK58" s="254"/>
      <c r="BL58" s="254"/>
      <c r="BM58" s="254"/>
      <c r="BN58" s="254"/>
      <c r="BO58" s="267"/>
      <c r="BP58" s="267"/>
      <c r="BQ58" s="264">
        <v>52</v>
      </c>
      <c r="BR58" s="265"/>
      <c r="BS58" s="817"/>
      <c r="BT58" s="818"/>
      <c r="BU58" s="818"/>
      <c r="BV58" s="818"/>
      <c r="BW58" s="818"/>
      <c r="BX58" s="818"/>
      <c r="BY58" s="818"/>
      <c r="BZ58" s="818"/>
      <c r="CA58" s="818"/>
      <c r="CB58" s="818"/>
      <c r="CC58" s="818"/>
      <c r="CD58" s="818"/>
      <c r="CE58" s="818"/>
      <c r="CF58" s="818"/>
      <c r="CG58" s="819"/>
      <c r="CH58" s="830"/>
      <c r="CI58" s="831"/>
      <c r="CJ58" s="831"/>
      <c r="CK58" s="831"/>
      <c r="CL58" s="832"/>
      <c r="CM58" s="830"/>
      <c r="CN58" s="831"/>
      <c r="CO58" s="831"/>
      <c r="CP58" s="831"/>
      <c r="CQ58" s="832"/>
      <c r="CR58" s="830"/>
      <c r="CS58" s="831"/>
      <c r="CT58" s="831"/>
      <c r="CU58" s="831"/>
      <c r="CV58" s="832"/>
      <c r="CW58" s="830"/>
      <c r="CX58" s="831"/>
      <c r="CY58" s="831"/>
      <c r="CZ58" s="831"/>
      <c r="DA58" s="832"/>
      <c r="DB58" s="830"/>
      <c r="DC58" s="831"/>
      <c r="DD58" s="831"/>
      <c r="DE58" s="831"/>
      <c r="DF58" s="832"/>
      <c r="DG58" s="830"/>
      <c r="DH58" s="831"/>
      <c r="DI58" s="831"/>
      <c r="DJ58" s="831"/>
      <c r="DK58" s="832"/>
      <c r="DL58" s="830"/>
      <c r="DM58" s="831"/>
      <c r="DN58" s="831"/>
      <c r="DO58" s="831"/>
      <c r="DP58" s="832"/>
      <c r="DQ58" s="830"/>
      <c r="DR58" s="831"/>
      <c r="DS58" s="831"/>
      <c r="DT58" s="831"/>
      <c r="DU58" s="832"/>
      <c r="DV58" s="833"/>
      <c r="DW58" s="834"/>
      <c r="DX58" s="834"/>
      <c r="DY58" s="834"/>
      <c r="DZ58" s="835"/>
      <c r="EA58" s="248"/>
    </row>
    <row r="59" spans="1:131" s="249" customFormat="1" ht="26.25" customHeight="1" x14ac:dyDescent="0.15">
      <c r="A59" s="263">
        <v>32</v>
      </c>
      <c r="B59" s="804"/>
      <c r="C59" s="805"/>
      <c r="D59" s="805"/>
      <c r="E59" s="805"/>
      <c r="F59" s="805"/>
      <c r="G59" s="805"/>
      <c r="H59" s="805"/>
      <c r="I59" s="805"/>
      <c r="J59" s="805"/>
      <c r="K59" s="805"/>
      <c r="L59" s="805"/>
      <c r="M59" s="805"/>
      <c r="N59" s="805"/>
      <c r="O59" s="805"/>
      <c r="P59" s="806"/>
      <c r="Q59" s="883"/>
      <c r="R59" s="884"/>
      <c r="S59" s="884"/>
      <c r="T59" s="884"/>
      <c r="U59" s="884"/>
      <c r="V59" s="884"/>
      <c r="W59" s="884"/>
      <c r="X59" s="884"/>
      <c r="Y59" s="884"/>
      <c r="Z59" s="884"/>
      <c r="AA59" s="884"/>
      <c r="AB59" s="884"/>
      <c r="AC59" s="884"/>
      <c r="AD59" s="884"/>
      <c r="AE59" s="885"/>
      <c r="AF59" s="810"/>
      <c r="AG59" s="811"/>
      <c r="AH59" s="811"/>
      <c r="AI59" s="811"/>
      <c r="AJ59" s="812"/>
      <c r="AK59" s="886"/>
      <c r="AL59" s="884"/>
      <c r="AM59" s="884"/>
      <c r="AN59" s="884"/>
      <c r="AO59" s="884"/>
      <c r="AP59" s="884"/>
      <c r="AQ59" s="884"/>
      <c r="AR59" s="884"/>
      <c r="AS59" s="884"/>
      <c r="AT59" s="884"/>
      <c r="AU59" s="884"/>
      <c r="AV59" s="884"/>
      <c r="AW59" s="884"/>
      <c r="AX59" s="884"/>
      <c r="AY59" s="884"/>
      <c r="AZ59" s="887"/>
      <c r="BA59" s="887"/>
      <c r="BB59" s="887"/>
      <c r="BC59" s="887"/>
      <c r="BD59" s="887"/>
      <c r="BE59" s="877"/>
      <c r="BF59" s="877"/>
      <c r="BG59" s="877"/>
      <c r="BH59" s="877"/>
      <c r="BI59" s="878"/>
      <c r="BJ59" s="254"/>
      <c r="BK59" s="254"/>
      <c r="BL59" s="254"/>
      <c r="BM59" s="254"/>
      <c r="BN59" s="254"/>
      <c r="BO59" s="267"/>
      <c r="BP59" s="267"/>
      <c r="BQ59" s="264">
        <v>53</v>
      </c>
      <c r="BR59" s="265"/>
      <c r="BS59" s="817"/>
      <c r="BT59" s="818"/>
      <c r="BU59" s="818"/>
      <c r="BV59" s="818"/>
      <c r="BW59" s="818"/>
      <c r="BX59" s="818"/>
      <c r="BY59" s="818"/>
      <c r="BZ59" s="818"/>
      <c r="CA59" s="818"/>
      <c r="CB59" s="818"/>
      <c r="CC59" s="818"/>
      <c r="CD59" s="818"/>
      <c r="CE59" s="818"/>
      <c r="CF59" s="818"/>
      <c r="CG59" s="819"/>
      <c r="CH59" s="830"/>
      <c r="CI59" s="831"/>
      <c r="CJ59" s="831"/>
      <c r="CK59" s="831"/>
      <c r="CL59" s="832"/>
      <c r="CM59" s="830"/>
      <c r="CN59" s="831"/>
      <c r="CO59" s="831"/>
      <c r="CP59" s="831"/>
      <c r="CQ59" s="832"/>
      <c r="CR59" s="830"/>
      <c r="CS59" s="831"/>
      <c r="CT59" s="831"/>
      <c r="CU59" s="831"/>
      <c r="CV59" s="832"/>
      <c r="CW59" s="830"/>
      <c r="CX59" s="831"/>
      <c r="CY59" s="831"/>
      <c r="CZ59" s="831"/>
      <c r="DA59" s="832"/>
      <c r="DB59" s="830"/>
      <c r="DC59" s="831"/>
      <c r="DD59" s="831"/>
      <c r="DE59" s="831"/>
      <c r="DF59" s="832"/>
      <c r="DG59" s="830"/>
      <c r="DH59" s="831"/>
      <c r="DI59" s="831"/>
      <c r="DJ59" s="831"/>
      <c r="DK59" s="832"/>
      <c r="DL59" s="830"/>
      <c r="DM59" s="831"/>
      <c r="DN59" s="831"/>
      <c r="DO59" s="831"/>
      <c r="DP59" s="832"/>
      <c r="DQ59" s="830"/>
      <c r="DR59" s="831"/>
      <c r="DS59" s="831"/>
      <c r="DT59" s="831"/>
      <c r="DU59" s="832"/>
      <c r="DV59" s="833"/>
      <c r="DW59" s="834"/>
      <c r="DX59" s="834"/>
      <c r="DY59" s="834"/>
      <c r="DZ59" s="835"/>
      <c r="EA59" s="248"/>
    </row>
    <row r="60" spans="1:131" s="249" customFormat="1" ht="26.25" customHeight="1" x14ac:dyDescent="0.15">
      <c r="A60" s="263">
        <v>33</v>
      </c>
      <c r="B60" s="804"/>
      <c r="C60" s="805"/>
      <c r="D60" s="805"/>
      <c r="E60" s="805"/>
      <c r="F60" s="805"/>
      <c r="G60" s="805"/>
      <c r="H60" s="805"/>
      <c r="I60" s="805"/>
      <c r="J60" s="805"/>
      <c r="K60" s="805"/>
      <c r="L60" s="805"/>
      <c r="M60" s="805"/>
      <c r="N60" s="805"/>
      <c r="O60" s="805"/>
      <c r="P60" s="806"/>
      <c r="Q60" s="883"/>
      <c r="R60" s="884"/>
      <c r="S60" s="884"/>
      <c r="T60" s="884"/>
      <c r="U60" s="884"/>
      <c r="V60" s="884"/>
      <c r="W60" s="884"/>
      <c r="X60" s="884"/>
      <c r="Y60" s="884"/>
      <c r="Z60" s="884"/>
      <c r="AA60" s="884"/>
      <c r="AB60" s="884"/>
      <c r="AC60" s="884"/>
      <c r="AD60" s="884"/>
      <c r="AE60" s="885"/>
      <c r="AF60" s="810"/>
      <c r="AG60" s="811"/>
      <c r="AH60" s="811"/>
      <c r="AI60" s="811"/>
      <c r="AJ60" s="812"/>
      <c r="AK60" s="886"/>
      <c r="AL60" s="884"/>
      <c r="AM60" s="884"/>
      <c r="AN60" s="884"/>
      <c r="AO60" s="884"/>
      <c r="AP60" s="884"/>
      <c r="AQ60" s="884"/>
      <c r="AR60" s="884"/>
      <c r="AS60" s="884"/>
      <c r="AT60" s="884"/>
      <c r="AU60" s="884"/>
      <c r="AV60" s="884"/>
      <c r="AW60" s="884"/>
      <c r="AX60" s="884"/>
      <c r="AY60" s="884"/>
      <c r="AZ60" s="887"/>
      <c r="BA60" s="887"/>
      <c r="BB60" s="887"/>
      <c r="BC60" s="887"/>
      <c r="BD60" s="887"/>
      <c r="BE60" s="877"/>
      <c r="BF60" s="877"/>
      <c r="BG60" s="877"/>
      <c r="BH60" s="877"/>
      <c r="BI60" s="878"/>
      <c r="BJ60" s="254"/>
      <c r="BK60" s="254"/>
      <c r="BL60" s="254"/>
      <c r="BM60" s="254"/>
      <c r="BN60" s="254"/>
      <c r="BO60" s="267"/>
      <c r="BP60" s="267"/>
      <c r="BQ60" s="264">
        <v>54</v>
      </c>
      <c r="BR60" s="265"/>
      <c r="BS60" s="817"/>
      <c r="BT60" s="818"/>
      <c r="BU60" s="818"/>
      <c r="BV60" s="818"/>
      <c r="BW60" s="818"/>
      <c r="BX60" s="818"/>
      <c r="BY60" s="818"/>
      <c r="BZ60" s="818"/>
      <c r="CA60" s="818"/>
      <c r="CB60" s="818"/>
      <c r="CC60" s="818"/>
      <c r="CD60" s="818"/>
      <c r="CE60" s="818"/>
      <c r="CF60" s="818"/>
      <c r="CG60" s="819"/>
      <c r="CH60" s="830"/>
      <c r="CI60" s="831"/>
      <c r="CJ60" s="831"/>
      <c r="CK60" s="831"/>
      <c r="CL60" s="832"/>
      <c r="CM60" s="830"/>
      <c r="CN60" s="831"/>
      <c r="CO60" s="831"/>
      <c r="CP60" s="831"/>
      <c r="CQ60" s="832"/>
      <c r="CR60" s="830"/>
      <c r="CS60" s="831"/>
      <c r="CT60" s="831"/>
      <c r="CU60" s="831"/>
      <c r="CV60" s="832"/>
      <c r="CW60" s="830"/>
      <c r="CX60" s="831"/>
      <c r="CY60" s="831"/>
      <c r="CZ60" s="831"/>
      <c r="DA60" s="832"/>
      <c r="DB60" s="830"/>
      <c r="DC60" s="831"/>
      <c r="DD60" s="831"/>
      <c r="DE60" s="831"/>
      <c r="DF60" s="832"/>
      <c r="DG60" s="830"/>
      <c r="DH60" s="831"/>
      <c r="DI60" s="831"/>
      <c r="DJ60" s="831"/>
      <c r="DK60" s="832"/>
      <c r="DL60" s="830"/>
      <c r="DM60" s="831"/>
      <c r="DN60" s="831"/>
      <c r="DO60" s="831"/>
      <c r="DP60" s="832"/>
      <c r="DQ60" s="830"/>
      <c r="DR60" s="831"/>
      <c r="DS60" s="831"/>
      <c r="DT60" s="831"/>
      <c r="DU60" s="832"/>
      <c r="DV60" s="833"/>
      <c r="DW60" s="834"/>
      <c r="DX60" s="834"/>
      <c r="DY60" s="834"/>
      <c r="DZ60" s="835"/>
      <c r="EA60" s="248"/>
    </row>
    <row r="61" spans="1:131" s="249" customFormat="1" ht="26.25" customHeight="1" thickBot="1" x14ac:dyDescent="0.2">
      <c r="A61" s="263">
        <v>34</v>
      </c>
      <c r="B61" s="804"/>
      <c r="C61" s="805"/>
      <c r="D61" s="805"/>
      <c r="E61" s="805"/>
      <c r="F61" s="805"/>
      <c r="G61" s="805"/>
      <c r="H61" s="805"/>
      <c r="I61" s="805"/>
      <c r="J61" s="805"/>
      <c r="K61" s="805"/>
      <c r="L61" s="805"/>
      <c r="M61" s="805"/>
      <c r="N61" s="805"/>
      <c r="O61" s="805"/>
      <c r="P61" s="806"/>
      <c r="Q61" s="883"/>
      <c r="R61" s="884"/>
      <c r="S61" s="884"/>
      <c r="T61" s="884"/>
      <c r="U61" s="884"/>
      <c r="V61" s="884"/>
      <c r="W61" s="884"/>
      <c r="X61" s="884"/>
      <c r="Y61" s="884"/>
      <c r="Z61" s="884"/>
      <c r="AA61" s="884"/>
      <c r="AB61" s="884"/>
      <c r="AC61" s="884"/>
      <c r="AD61" s="884"/>
      <c r="AE61" s="885"/>
      <c r="AF61" s="810"/>
      <c r="AG61" s="811"/>
      <c r="AH61" s="811"/>
      <c r="AI61" s="811"/>
      <c r="AJ61" s="812"/>
      <c r="AK61" s="886"/>
      <c r="AL61" s="884"/>
      <c r="AM61" s="884"/>
      <c r="AN61" s="884"/>
      <c r="AO61" s="884"/>
      <c r="AP61" s="884"/>
      <c r="AQ61" s="884"/>
      <c r="AR61" s="884"/>
      <c r="AS61" s="884"/>
      <c r="AT61" s="884"/>
      <c r="AU61" s="884"/>
      <c r="AV61" s="884"/>
      <c r="AW61" s="884"/>
      <c r="AX61" s="884"/>
      <c r="AY61" s="884"/>
      <c r="AZ61" s="887"/>
      <c r="BA61" s="887"/>
      <c r="BB61" s="887"/>
      <c r="BC61" s="887"/>
      <c r="BD61" s="887"/>
      <c r="BE61" s="877"/>
      <c r="BF61" s="877"/>
      <c r="BG61" s="877"/>
      <c r="BH61" s="877"/>
      <c r="BI61" s="878"/>
      <c r="BJ61" s="254"/>
      <c r="BK61" s="254"/>
      <c r="BL61" s="254"/>
      <c r="BM61" s="254"/>
      <c r="BN61" s="254"/>
      <c r="BO61" s="267"/>
      <c r="BP61" s="267"/>
      <c r="BQ61" s="264">
        <v>55</v>
      </c>
      <c r="BR61" s="265"/>
      <c r="BS61" s="817"/>
      <c r="BT61" s="818"/>
      <c r="BU61" s="818"/>
      <c r="BV61" s="818"/>
      <c r="BW61" s="818"/>
      <c r="BX61" s="818"/>
      <c r="BY61" s="818"/>
      <c r="BZ61" s="818"/>
      <c r="CA61" s="818"/>
      <c r="CB61" s="818"/>
      <c r="CC61" s="818"/>
      <c r="CD61" s="818"/>
      <c r="CE61" s="818"/>
      <c r="CF61" s="818"/>
      <c r="CG61" s="819"/>
      <c r="CH61" s="830"/>
      <c r="CI61" s="831"/>
      <c r="CJ61" s="831"/>
      <c r="CK61" s="831"/>
      <c r="CL61" s="832"/>
      <c r="CM61" s="830"/>
      <c r="CN61" s="831"/>
      <c r="CO61" s="831"/>
      <c r="CP61" s="831"/>
      <c r="CQ61" s="832"/>
      <c r="CR61" s="830"/>
      <c r="CS61" s="831"/>
      <c r="CT61" s="831"/>
      <c r="CU61" s="831"/>
      <c r="CV61" s="832"/>
      <c r="CW61" s="830"/>
      <c r="CX61" s="831"/>
      <c r="CY61" s="831"/>
      <c r="CZ61" s="831"/>
      <c r="DA61" s="832"/>
      <c r="DB61" s="830"/>
      <c r="DC61" s="831"/>
      <c r="DD61" s="831"/>
      <c r="DE61" s="831"/>
      <c r="DF61" s="832"/>
      <c r="DG61" s="830"/>
      <c r="DH61" s="831"/>
      <c r="DI61" s="831"/>
      <c r="DJ61" s="831"/>
      <c r="DK61" s="832"/>
      <c r="DL61" s="830"/>
      <c r="DM61" s="831"/>
      <c r="DN61" s="831"/>
      <c r="DO61" s="831"/>
      <c r="DP61" s="832"/>
      <c r="DQ61" s="830"/>
      <c r="DR61" s="831"/>
      <c r="DS61" s="831"/>
      <c r="DT61" s="831"/>
      <c r="DU61" s="832"/>
      <c r="DV61" s="833"/>
      <c r="DW61" s="834"/>
      <c r="DX61" s="834"/>
      <c r="DY61" s="834"/>
      <c r="DZ61" s="835"/>
      <c r="EA61" s="248"/>
    </row>
    <row r="62" spans="1:131" s="249" customFormat="1" ht="26.25" customHeight="1" x14ac:dyDescent="0.15">
      <c r="A62" s="263">
        <v>35</v>
      </c>
      <c r="B62" s="804"/>
      <c r="C62" s="805"/>
      <c r="D62" s="805"/>
      <c r="E62" s="805"/>
      <c r="F62" s="805"/>
      <c r="G62" s="805"/>
      <c r="H62" s="805"/>
      <c r="I62" s="805"/>
      <c r="J62" s="805"/>
      <c r="K62" s="805"/>
      <c r="L62" s="805"/>
      <c r="M62" s="805"/>
      <c r="N62" s="805"/>
      <c r="O62" s="805"/>
      <c r="P62" s="806"/>
      <c r="Q62" s="883"/>
      <c r="R62" s="884"/>
      <c r="S62" s="884"/>
      <c r="T62" s="884"/>
      <c r="U62" s="884"/>
      <c r="V62" s="884"/>
      <c r="W62" s="884"/>
      <c r="X62" s="884"/>
      <c r="Y62" s="884"/>
      <c r="Z62" s="884"/>
      <c r="AA62" s="884"/>
      <c r="AB62" s="884"/>
      <c r="AC62" s="884"/>
      <c r="AD62" s="884"/>
      <c r="AE62" s="885"/>
      <c r="AF62" s="810"/>
      <c r="AG62" s="811"/>
      <c r="AH62" s="811"/>
      <c r="AI62" s="811"/>
      <c r="AJ62" s="812"/>
      <c r="AK62" s="886"/>
      <c r="AL62" s="884"/>
      <c r="AM62" s="884"/>
      <c r="AN62" s="884"/>
      <c r="AO62" s="884"/>
      <c r="AP62" s="884"/>
      <c r="AQ62" s="884"/>
      <c r="AR62" s="884"/>
      <c r="AS62" s="884"/>
      <c r="AT62" s="884"/>
      <c r="AU62" s="884"/>
      <c r="AV62" s="884"/>
      <c r="AW62" s="884"/>
      <c r="AX62" s="884"/>
      <c r="AY62" s="884"/>
      <c r="AZ62" s="887"/>
      <c r="BA62" s="887"/>
      <c r="BB62" s="887"/>
      <c r="BC62" s="887"/>
      <c r="BD62" s="887"/>
      <c r="BE62" s="877"/>
      <c r="BF62" s="877"/>
      <c r="BG62" s="877"/>
      <c r="BH62" s="877"/>
      <c r="BI62" s="878"/>
      <c r="BJ62" s="895" t="s">
        <v>419</v>
      </c>
      <c r="BK62" s="855"/>
      <c r="BL62" s="855"/>
      <c r="BM62" s="855"/>
      <c r="BN62" s="856"/>
      <c r="BO62" s="267"/>
      <c r="BP62" s="267"/>
      <c r="BQ62" s="264">
        <v>56</v>
      </c>
      <c r="BR62" s="265"/>
      <c r="BS62" s="817"/>
      <c r="BT62" s="818"/>
      <c r="BU62" s="818"/>
      <c r="BV62" s="818"/>
      <c r="BW62" s="818"/>
      <c r="BX62" s="818"/>
      <c r="BY62" s="818"/>
      <c r="BZ62" s="818"/>
      <c r="CA62" s="818"/>
      <c r="CB62" s="818"/>
      <c r="CC62" s="818"/>
      <c r="CD62" s="818"/>
      <c r="CE62" s="818"/>
      <c r="CF62" s="818"/>
      <c r="CG62" s="819"/>
      <c r="CH62" s="830"/>
      <c r="CI62" s="831"/>
      <c r="CJ62" s="831"/>
      <c r="CK62" s="831"/>
      <c r="CL62" s="832"/>
      <c r="CM62" s="830"/>
      <c r="CN62" s="831"/>
      <c r="CO62" s="831"/>
      <c r="CP62" s="831"/>
      <c r="CQ62" s="832"/>
      <c r="CR62" s="830"/>
      <c r="CS62" s="831"/>
      <c r="CT62" s="831"/>
      <c r="CU62" s="831"/>
      <c r="CV62" s="832"/>
      <c r="CW62" s="830"/>
      <c r="CX62" s="831"/>
      <c r="CY62" s="831"/>
      <c r="CZ62" s="831"/>
      <c r="DA62" s="832"/>
      <c r="DB62" s="830"/>
      <c r="DC62" s="831"/>
      <c r="DD62" s="831"/>
      <c r="DE62" s="831"/>
      <c r="DF62" s="832"/>
      <c r="DG62" s="830"/>
      <c r="DH62" s="831"/>
      <c r="DI62" s="831"/>
      <c r="DJ62" s="831"/>
      <c r="DK62" s="832"/>
      <c r="DL62" s="830"/>
      <c r="DM62" s="831"/>
      <c r="DN62" s="831"/>
      <c r="DO62" s="831"/>
      <c r="DP62" s="832"/>
      <c r="DQ62" s="830"/>
      <c r="DR62" s="831"/>
      <c r="DS62" s="831"/>
      <c r="DT62" s="831"/>
      <c r="DU62" s="832"/>
      <c r="DV62" s="833"/>
      <c r="DW62" s="834"/>
      <c r="DX62" s="834"/>
      <c r="DY62" s="834"/>
      <c r="DZ62" s="835"/>
      <c r="EA62" s="248"/>
    </row>
    <row r="63" spans="1:131" s="249" customFormat="1" ht="26.25" customHeight="1" thickBot="1" x14ac:dyDescent="0.2">
      <c r="A63" s="266" t="s">
        <v>394</v>
      </c>
      <c r="B63" s="839" t="s">
        <v>420</v>
      </c>
      <c r="C63" s="840"/>
      <c r="D63" s="840"/>
      <c r="E63" s="840"/>
      <c r="F63" s="840"/>
      <c r="G63" s="840"/>
      <c r="H63" s="840"/>
      <c r="I63" s="840"/>
      <c r="J63" s="840"/>
      <c r="K63" s="840"/>
      <c r="L63" s="840"/>
      <c r="M63" s="840"/>
      <c r="N63" s="840"/>
      <c r="O63" s="840"/>
      <c r="P63" s="841"/>
      <c r="Q63" s="888"/>
      <c r="R63" s="889"/>
      <c r="S63" s="889"/>
      <c r="T63" s="889"/>
      <c r="U63" s="889"/>
      <c r="V63" s="889"/>
      <c r="W63" s="889"/>
      <c r="X63" s="889"/>
      <c r="Y63" s="889"/>
      <c r="Z63" s="889"/>
      <c r="AA63" s="889"/>
      <c r="AB63" s="889"/>
      <c r="AC63" s="889"/>
      <c r="AD63" s="889"/>
      <c r="AE63" s="890"/>
      <c r="AF63" s="891">
        <v>1380</v>
      </c>
      <c r="AG63" s="892"/>
      <c r="AH63" s="892"/>
      <c r="AI63" s="892"/>
      <c r="AJ63" s="893"/>
      <c r="AK63" s="894"/>
      <c r="AL63" s="889"/>
      <c r="AM63" s="889"/>
      <c r="AN63" s="889"/>
      <c r="AO63" s="889"/>
      <c r="AP63" s="892">
        <v>7685</v>
      </c>
      <c r="AQ63" s="892"/>
      <c r="AR63" s="892"/>
      <c r="AS63" s="892"/>
      <c r="AT63" s="892"/>
      <c r="AU63" s="892">
        <v>5273</v>
      </c>
      <c r="AV63" s="892"/>
      <c r="AW63" s="892"/>
      <c r="AX63" s="892"/>
      <c r="AY63" s="892"/>
      <c r="AZ63" s="896"/>
      <c r="BA63" s="896"/>
      <c r="BB63" s="896"/>
      <c r="BC63" s="896"/>
      <c r="BD63" s="896"/>
      <c r="BE63" s="897"/>
      <c r="BF63" s="897"/>
      <c r="BG63" s="897"/>
      <c r="BH63" s="897"/>
      <c r="BI63" s="898"/>
      <c r="BJ63" s="899" t="s">
        <v>396</v>
      </c>
      <c r="BK63" s="900"/>
      <c r="BL63" s="900"/>
      <c r="BM63" s="900"/>
      <c r="BN63" s="901"/>
      <c r="BO63" s="267"/>
      <c r="BP63" s="267"/>
      <c r="BQ63" s="264">
        <v>57</v>
      </c>
      <c r="BR63" s="265"/>
      <c r="BS63" s="817"/>
      <c r="BT63" s="818"/>
      <c r="BU63" s="818"/>
      <c r="BV63" s="818"/>
      <c r="BW63" s="818"/>
      <c r="BX63" s="818"/>
      <c r="BY63" s="818"/>
      <c r="BZ63" s="818"/>
      <c r="CA63" s="818"/>
      <c r="CB63" s="818"/>
      <c r="CC63" s="818"/>
      <c r="CD63" s="818"/>
      <c r="CE63" s="818"/>
      <c r="CF63" s="818"/>
      <c r="CG63" s="819"/>
      <c r="CH63" s="830"/>
      <c r="CI63" s="831"/>
      <c r="CJ63" s="831"/>
      <c r="CK63" s="831"/>
      <c r="CL63" s="832"/>
      <c r="CM63" s="830"/>
      <c r="CN63" s="831"/>
      <c r="CO63" s="831"/>
      <c r="CP63" s="831"/>
      <c r="CQ63" s="832"/>
      <c r="CR63" s="830"/>
      <c r="CS63" s="831"/>
      <c r="CT63" s="831"/>
      <c r="CU63" s="831"/>
      <c r="CV63" s="832"/>
      <c r="CW63" s="830"/>
      <c r="CX63" s="831"/>
      <c r="CY63" s="831"/>
      <c r="CZ63" s="831"/>
      <c r="DA63" s="832"/>
      <c r="DB63" s="830"/>
      <c r="DC63" s="831"/>
      <c r="DD63" s="831"/>
      <c r="DE63" s="831"/>
      <c r="DF63" s="832"/>
      <c r="DG63" s="830"/>
      <c r="DH63" s="831"/>
      <c r="DI63" s="831"/>
      <c r="DJ63" s="831"/>
      <c r="DK63" s="832"/>
      <c r="DL63" s="830"/>
      <c r="DM63" s="831"/>
      <c r="DN63" s="831"/>
      <c r="DO63" s="831"/>
      <c r="DP63" s="832"/>
      <c r="DQ63" s="830"/>
      <c r="DR63" s="831"/>
      <c r="DS63" s="831"/>
      <c r="DT63" s="831"/>
      <c r="DU63" s="832"/>
      <c r="DV63" s="833"/>
      <c r="DW63" s="834"/>
      <c r="DX63" s="834"/>
      <c r="DY63" s="834"/>
      <c r="DZ63" s="83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7"/>
      <c r="BT64" s="818"/>
      <c r="BU64" s="818"/>
      <c r="BV64" s="818"/>
      <c r="BW64" s="818"/>
      <c r="BX64" s="818"/>
      <c r="BY64" s="818"/>
      <c r="BZ64" s="818"/>
      <c r="CA64" s="818"/>
      <c r="CB64" s="818"/>
      <c r="CC64" s="818"/>
      <c r="CD64" s="818"/>
      <c r="CE64" s="818"/>
      <c r="CF64" s="818"/>
      <c r="CG64" s="819"/>
      <c r="CH64" s="830"/>
      <c r="CI64" s="831"/>
      <c r="CJ64" s="831"/>
      <c r="CK64" s="831"/>
      <c r="CL64" s="832"/>
      <c r="CM64" s="830"/>
      <c r="CN64" s="831"/>
      <c r="CO64" s="831"/>
      <c r="CP64" s="831"/>
      <c r="CQ64" s="832"/>
      <c r="CR64" s="830"/>
      <c r="CS64" s="831"/>
      <c r="CT64" s="831"/>
      <c r="CU64" s="831"/>
      <c r="CV64" s="832"/>
      <c r="CW64" s="830"/>
      <c r="CX64" s="831"/>
      <c r="CY64" s="831"/>
      <c r="CZ64" s="831"/>
      <c r="DA64" s="832"/>
      <c r="DB64" s="830"/>
      <c r="DC64" s="831"/>
      <c r="DD64" s="831"/>
      <c r="DE64" s="831"/>
      <c r="DF64" s="832"/>
      <c r="DG64" s="830"/>
      <c r="DH64" s="831"/>
      <c r="DI64" s="831"/>
      <c r="DJ64" s="831"/>
      <c r="DK64" s="832"/>
      <c r="DL64" s="830"/>
      <c r="DM64" s="831"/>
      <c r="DN64" s="831"/>
      <c r="DO64" s="831"/>
      <c r="DP64" s="832"/>
      <c r="DQ64" s="830"/>
      <c r="DR64" s="831"/>
      <c r="DS64" s="831"/>
      <c r="DT64" s="831"/>
      <c r="DU64" s="832"/>
      <c r="DV64" s="833"/>
      <c r="DW64" s="834"/>
      <c r="DX64" s="834"/>
      <c r="DY64" s="834"/>
      <c r="DZ64" s="835"/>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7"/>
      <c r="BT65" s="818"/>
      <c r="BU65" s="818"/>
      <c r="BV65" s="818"/>
      <c r="BW65" s="818"/>
      <c r="BX65" s="818"/>
      <c r="BY65" s="818"/>
      <c r="BZ65" s="818"/>
      <c r="CA65" s="818"/>
      <c r="CB65" s="818"/>
      <c r="CC65" s="818"/>
      <c r="CD65" s="818"/>
      <c r="CE65" s="818"/>
      <c r="CF65" s="818"/>
      <c r="CG65" s="819"/>
      <c r="CH65" s="830"/>
      <c r="CI65" s="831"/>
      <c r="CJ65" s="831"/>
      <c r="CK65" s="831"/>
      <c r="CL65" s="832"/>
      <c r="CM65" s="830"/>
      <c r="CN65" s="831"/>
      <c r="CO65" s="831"/>
      <c r="CP65" s="831"/>
      <c r="CQ65" s="832"/>
      <c r="CR65" s="830"/>
      <c r="CS65" s="831"/>
      <c r="CT65" s="831"/>
      <c r="CU65" s="831"/>
      <c r="CV65" s="832"/>
      <c r="CW65" s="830"/>
      <c r="CX65" s="831"/>
      <c r="CY65" s="831"/>
      <c r="CZ65" s="831"/>
      <c r="DA65" s="832"/>
      <c r="DB65" s="830"/>
      <c r="DC65" s="831"/>
      <c r="DD65" s="831"/>
      <c r="DE65" s="831"/>
      <c r="DF65" s="832"/>
      <c r="DG65" s="830"/>
      <c r="DH65" s="831"/>
      <c r="DI65" s="831"/>
      <c r="DJ65" s="831"/>
      <c r="DK65" s="832"/>
      <c r="DL65" s="830"/>
      <c r="DM65" s="831"/>
      <c r="DN65" s="831"/>
      <c r="DO65" s="831"/>
      <c r="DP65" s="832"/>
      <c r="DQ65" s="830"/>
      <c r="DR65" s="831"/>
      <c r="DS65" s="831"/>
      <c r="DT65" s="831"/>
      <c r="DU65" s="832"/>
      <c r="DV65" s="833"/>
      <c r="DW65" s="834"/>
      <c r="DX65" s="834"/>
      <c r="DY65" s="834"/>
      <c r="DZ65" s="835"/>
      <c r="EA65" s="248"/>
    </row>
    <row r="66" spans="1:131" s="249" customFormat="1" ht="26.25" customHeight="1" x14ac:dyDescent="0.15">
      <c r="A66" s="789" t="s">
        <v>422</v>
      </c>
      <c r="B66" s="790"/>
      <c r="C66" s="790"/>
      <c r="D66" s="790"/>
      <c r="E66" s="790"/>
      <c r="F66" s="790"/>
      <c r="G66" s="790"/>
      <c r="H66" s="790"/>
      <c r="I66" s="790"/>
      <c r="J66" s="790"/>
      <c r="K66" s="790"/>
      <c r="L66" s="790"/>
      <c r="M66" s="790"/>
      <c r="N66" s="790"/>
      <c r="O66" s="790"/>
      <c r="P66" s="791"/>
      <c r="Q66" s="766" t="s">
        <v>423</v>
      </c>
      <c r="R66" s="767"/>
      <c r="S66" s="767"/>
      <c r="T66" s="767"/>
      <c r="U66" s="768"/>
      <c r="V66" s="766" t="s">
        <v>424</v>
      </c>
      <c r="W66" s="767"/>
      <c r="X66" s="767"/>
      <c r="Y66" s="767"/>
      <c r="Z66" s="768"/>
      <c r="AA66" s="766" t="s">
        <v>425</v>
      </c>
      <c r="AB66" s="767"/>
      <c r="AC66" s="767"/>
      <c r="AD66" s="767"/>
      <c r="AE66" s="768"/>
      <c r="AF66" s="902" t="s">
        <v>426</v>
      </c>
      <c r="AG66" s="862"/>
      <c r="AH66" s="862"/>
      <c r="AI66" s="862"/>
      <c r="AJ66" s="903"/>
      <c r="AK66" s="766" t="s">
        <v>403</v>
      </c>
      <c r="AL66" s="790"/>
      <c r="AM66" s="790"/>
      <c r="AN66" s="790"/>
      <c r="AO66" s="791"/>
      <c r="AP66" s="766" t="s">
        <v>427</v>
      </c>
      <c r="AQ66" s="767"/>
      <c r="AR66" s="767"/>
      <c r="AS66" s="767"/>
      <c r="AT66" s="768"/>
      <c r="AU66" s="766" t="s">
        <v>428</v>
      </c>
      <c r="AV66" s="767"/>
      <c r="AW66" s="767"/>
      <c r="AX66" s="767"/>
      <c r="AY66" s="768"/>
      <c r="AZ66" s="766" t="s">
        <v>379</v>
      </c>
      <c r="BA66" s="767"/>
      <c r="BB66" s="767"/>
      <c r="BC66" s="767"/>
      <c r="BD66" s="778"/>
      <c r="BE66" s="267"/>
      <c r="BF66" s="267"/>
      <c r="BG66" s="267"/>
      <c r="BH66" s="267"/>
      <c r="BI66" s="267"/>
      <c r="BJ66" s="267"/>
      <c r="BK66" s="267"/>
      <c r="BL66" s="267"/>
      <c r="BM66" s="267"/>
      <c r="BN66" s="267"/>
      <c r="BO66" s="267"/>
      <c r="BP66" s="267"/>
      <c r="BQ66" s="264">
        <v>60</v>
      </c>
      <c r="BR66" s="269"/>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8"/>
    </row>
    <row r="67" spans="1:131" s="249" customFormat="1" ht="26.25" customHeight="1" thickBot="1" x14ac:dyDescent="0.2">
      <c r="A67" s="792"/>
      <c r="B67" s="793"/>
      <c r="C67" s="793"/>
      <c r="D67" s="793"/>
      <c r="E67" s="793"/>
      <c r="F67" s="793"/>
      <c r="G67" s="793"/>
      <c r="H67" s="793"/>
      <c r="I67" s="793"/>
      <c r="J67" s="793"/>
      <c r="K67" s="793"/>
      <c r="L67" s="793"/>
      <c r="M67" s="793"/>
      <c r="N67" s="793"/>
      <c r="O67" s="793"/>
      <c r="P67" s="794"/>
      <c r="Q67" s="769"/>
      <c r="R67" s="770"/>
      <c r="S67" s="770"/>
      <c r="T67" s="770"/>
      <c r="U67" s="771"/>
      <c r="V67" s="769"/>
      <c r="W67" s="770"/>
      <c r="X67" s="770"/>
      <c r="Y67" s="770"/>
      <c r="Z67" s="771"/>
      <c r="AA67" s="769"/>
      <c r="AB67" s="770"/>
      <c r="AC67" s="770"/>
      <c r="AD67" s="770"/>
      <c r="AE67" s="771"/>
      <c r="AF67" s="904"/>
      <c r="AG67" s="865"/>
      <c r="AH67" s="865"/>
      <c r="AI67" s="865"/>
      <c r="AJ67" s="905"/>
      <c r="AK67" s="906"/>
      <c r="AL67" s="793"/>
      <c r="AM67" s="793"/>
      <c r="AN67" s="793"/>
      <c r="AO67" s="794"/>
      <c r="AP67" s="769"/>
      <c r="AQ67" s="770"/>
      <c r="AR67" s="770"/>
      <c r="AS67" s="770"/>
      <c r="AT67" s="771"/>
      <c r="AU67" s="769"/>
      <c r="AV67" s="770"/>
      <c r="AW67" s="770"/>
      <c r="AX67" s="770"/>
      <c r="AY67" s="771"/>
      <c r="AZ67" s="769"/>
      <c r="BA67" s="770"/>
      <c r="BB67" s="770"/>
      <c r="BC67" s="770"/>
      <c r="BD67" s="779"/>
      <c r="BE67" s="267"/>
      <c r="BF67" s="267"/>
      <c r="BG67" s="267"/>
      <c r="BH67" s="267"/>
      <c r="BI67" s="267"/>
      <c r="BJ67" s="267"/>
      <c r="BK67" s="267"/>
      <c r="BL67" s="267"/>
      <c r="BM67" s="267"/>
      <c r="BN67" s="267"/>
      <c r="BO67" s="267"/>
      <c r="BP67" s="267"/>
      <c r="BQ67" s="264">
        <v>61</v>
      </c>
      <c r="BR67" s="269"/>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8"/>
    </row>
    <row r="68" spans="1:131" s="249" customFormat="1" ht="26.25" customHeight="1" thickTop="1" x14ac:dyDescent="0.15">
      <c r="A68" s="260">
        <v>1</v>
      </c>
      <c r="B68" s="919" t="s">
        <v>622</v>
      </c>
      <c r="C68" s="920"/>
      <c r="D68" s="920"/>
      <c r="E68" s="920"/>
      <c r="F68" s="920"/>
      <c r="G68" s="920"/>
      <c r="H68" s="920"/>
      <c r="I68" s="920"/>
      <c r="J68" s="920"/>
      <c r="K68" s="920"/>
      <c r="L68" s="920"/>
      <c r="M68" s="920"/>
      <c r="N68" s="920"/>
      <c r="O68" s="920"/>
      <c r="P68" s="921"/>
      <c r="Q68" s="922">
        <v>1789</v>
      </c>
      <c r="R68" s="916"/>
      <c r="S68" s="916"/>
      <c r="T68" s="916"/>
      <c r="U68" s="916"/>
      <c r="V68" s="916">
        <v>1665</v>
      </c>
      <c r="W68" s="916"/>
      <c r="X68" s="916"/>
      <c r="Y68" s="916"/>
      <c r="Z68" s="916"/>
      <c r="AA68" s="916">
        <v>124</v>
      </c>
      <c r="AB68" s="916"/>
      <c r="AC68" s="916"/>
      <c r="AD68" s="916"/>
      <c r="AE68" s="916"/>
      <c r="AF68" s="916">
        <v>124</v>
      </c>
      <c r="AG68" s="916"/>
      <c r="AH68" s="916"/>
      <c r="AI68" s="916"/>
      <c r="AJ68" s="916"/>
      <c r="AK68" s="916" t="s">
        <v>630</v>
      </c>
      <c r="AL68" s="916"/>
      <c r="AM68" s="916"/>
      <c r="AN68" s="916"/>
      <c r="AO68" s="916"/>
      <c r="AP68" s="916" t="s">
        <v>631</v>
      </c>
      <c r="AQ68" s="916"/>
      <c r="AR68" s="916"/>
      <c r="AS68" s="916"/>
      <c r="AT68" s="916"/>
      <c r="AU68" s="916" t="s">
        <v>631</v>
      </c>
      <c r="AV68" s="916"/>
      <c r="AW68" s="916"/>
      <c r="AX68" s="916"/>
      <c r="AY68" s="916"/>
      <c r="AZ68" s="917"/>
      <c r="BA68" s="917"/>
      <c r="BB68" s="917"/>
      <c r="BC68" s="917"/>
      <c r="BD68" s="918"/>
      <c r="BE68" s="267"/>
      <c r="BF68" s="267"/>
      <c r="BG68" s="267"/>
      <c r="BH68" s="267"/>
      <c r="BI68" s="267"/>
      <c r="BJ68" s="267"/>
      <c r="BK68" s="267"/>
      <c r="BL68" s="267"/>
      <c r="BM68" s="267"/>
      <c r="BN68" s="267"/>
      <c r="BO68" s="267"/>
      <c r="BP68" s="267"/>
      <c r="BQ68" s="264">
        <v>62</v>
      </c>
      <c r="BR68" s="269"/>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8"/>
    </row>
    <row r="69" spans="1:131" s="249" customFormat="1" ht="26.25" customHeight="1" x14ac:dyDescent="0.15">
      <c r="A69" s="263">
        <v>2</v>
      </c>
      <c r="B69" s="923" t="s">
        <v>623</v>
      </c>
      <c r="C69" s="924"/>
      <c r="D69" s="924"/>
      <c r="E69" s="924"/>
      <c r="F69" s="924"/>
      <c r="G69" s="924"/>
      <c r="H69" s="924"/>
      <c r="I69" s="924"/>
      <c r="J69" s="924"/>
      <c r="K69" s="924"/>
      <c r="L69" s="924"/>
      <c r="M69" s="924"/>
      <c r="N69" s="924"/>
      <c r="O69" s="924"/>
      <c r="P69" s="925"/>
      <c r="Q69" s="926">
        <v>344</v>
      </c>
      <c r="R69" s="880"/>
      <c r="S69" s="880"/>
      <c r="T69" s="880"/>
      <c r="U69" s="880"/>
      <c r="V69" s="880">
        <v>344</v>
      </c>
      <c r="W69" s="880"/>
      <c r="X69" s="880"/>
      <c r="Y69" s="880"/>
      <c r="Z69" s="880"/>
      <c r="AA69" s="880">
        <v>1</v>
      </c>
      <c r="AB69" s="880"/>
      <c r="AC69" s="880"/>
      <c r="AD69" s="880"/>
      <c r="AE69" s="880"/>
      <c r="AF69" s="880">
        <v>1</v>
      </c>
      <c r="AG69" s="880"/>
      <c r="AH69" s="880"/>
      <c r="AI69" s="880"/>
      <c r="AJ69" s="880"/>
      <c r="AK69" s="880">
        <v>2</v>
      </c>
      <c r="AL69" s="880"/>
      <c r="AM69" s="880"/>
      <c r="AN69" s="880"/>
      <c r="AO69" s="880"/>
      <c r="AP69" s="880" t="s">
        <v>631</v>
      </c>
      <c r="AQ69" s="880"/>
      <c r="AR69" s="880"/>
      <c r="AS69" s="880"/>
      <c r="AT69" s="880"/>
      <c r="AU69" s="880" t="s">
        <v>631</v>
      </c>
      <c r="AV69" s="880"/>
      <c r="AW69" s="880"/>
      <c r="AX69" s="880"/>
      <c r="AY69" s="880"/>
      <c r="AZ69" s="927" t="s">
        <v>633</v>
      </c>
      <c r="BA69" s="927"/>
      <c r="BB69" s="927"/>
      <c r="BC69" s="927"/>
      <c r="BD69" s="928"/>
      <c r="BE69" s="267"/>
      <c r="BF69" s="267"/>
      <c r="BG69" s="267"/>
      <c r="BH69" s="267"/>
      <c r="BI69" s="267"/>
      <c r="BJ69" s="267"/>
      <c r="BK69" s="267"/>
      <c r="BL69" s="267"/>
      <c r="BM69" s="267"/>
      <c r="BN69" s="267"/>
      <c r="BO69" s="267"/>
      <c r="BP69" s="267"/>
      <c r="BQ69" s="264">
        <v>63</v>
      </c>
      <c r="BR69" s="269"/>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8"/>
    </row>
    <row r="70" spans="1:131" s="249" customFormat="1" ht="26.25" customHeight="1" x14ac:dyDescent="0.15">
      <c r="A70" s="263">
        <v>3</v>
      </c>
      <c r="B70" s="923" t="s">
        <v>624</v>
      </c>
      <c r="C70" s="924"/>
      <c r="D70" s="924"/>
      <c r="E70" s="924"/>
      <c r="F70" s="924"/>
      <c r="G70" s="924"/>
      <c r="H70" s="924"/>
      <c r="I70" s="924"/>
      <c r="J70" s="924"/>
      <c r="K70" s="924"/>
      <c r="L70" s="924"/>
      <c r="M70" s="924"/>
      <c r="N70" s="924"/>
      <c r="O70" s="924"/>
      <c r="P70" s="925"/>
      <c r="Q70" s="926">
        <v>24</v>
      </c>
      <c r="R70" s="880"/>
      <c r="S70" s="880"/>
      <c r="T70" s="880"/>
      <c r="U70" s="880"/>
      <c r="V70" s="880">
        <v>24</v>
      </c>
      <c r="W70" s="880"/>
      <c r="X70" s="880"/>
      <c r="Y70" s="880"/>
      <c r="Z70" s="880"/>
      <c r="AA70" s="880">
        <v>0</v>
      </c>
      <c r="AB70" s="880"/>
      <c r="AC70" s="880"/>
      <c r="AD70" s="880"/>
      <c r="AE70" s="880"/>
      <c r="AF70" s="880">
        <v>0</v>
      </c>
      <c r="AG70" s="880"/>
      <c r="AH70" s="880"/>
      <c r="AI70" s="880"/>
      <c r="AJ70" s="880"/>
      <c r="AK70" s="880" t="s">
        <v>630</v>
      </c>
      <c r="AL70" s="880"/>
      <c r="AM70" s="880"/>
      <c r="AN70" s="880"/>
      <c r="AO70" s="880"/>
      <c r="AP70" s="880" t="s">
        <v>631</v>
      </c>
      <c r="AQ70" s="880"/>
      <c r="AR70" s="880"/>
      <c r="AS70" s="880"/>
      <c r="AT70" s="880"/>
      <c r="AU70" s="880" t="s">
        <v>631</v>
      </c>
      <c r="AV70" s="880"/>
      <c r="AW70" s="880"/>
      <c r="AX70" s="880"/>
      <c r="AY70" s="880"/>
      <c r="AZ70" s="927"/>
      <c r="BA70" s="927"/>
      <c r="BB70" s="927"/>
      <c r="BC70" s="927"/>
      <c r="BD70" s="928"/>
      <c r="BE70" s="267"/>
      <c r="BF70" s="267"/>
      <c r="BG70" s="267"/>
      <c r="BH70" s="267"/>
      <c r="BI70" s="267"/>
      <c r="BJ70" s="267"/>
      <c r="BK70" s="267"/>
      <c r="BL70" s="267"/>
      <c r="BM70" s="267"/>
      <c r="BN70" s="267"/>
      <c r="BO70" s="267"/>
      <c r="BP70" s="267"/>
      <c r="BQ70" s="264">
        <v>64</v>
      </c>
      <c r="BR70" s="269"/>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8"/>
    </row>
    <row r="71" spans="1:131" s="249" customFormat="1" ht="26.25" customHeight="1" x14ac:dyDescent="0.15">
      <c r="A71" s="263">
        <v>4</v>
      </c>
      <c r="B71" s="923" t="s">
        <v>625</v>
      </c>
      <c r="C71" s="924"/>
      <c r="D71" s="924"/>
      <c r="E71" s="924"/>
      <c r="F71" s="924"/>
      <c r="G71" s="924"/>
      <c r="H71" s="924"/>
      <c r="I71" s="924"/>
      <c r="J71" s="924"/>
      <c r="K71" s="924"/>
      <c r="L71" s="924"/>
      <c r="M71" s="924"/>
      <c r="N71" s="924"/>
      <c r="O71" s="924"/>
      <c r="P71" s="925"/>
      <c r="Q71" s="926">
        <v>143</v>
      </c>
      <c r="R71" s="880"/>
      <c r="S71" s="880"/>
      <c r="T71" s="880"/>
      <c r="U71" s="880"/>
      <c r="V71" s="880">
        <v>132</v>
      </c>
      <c r="W71" s="880"/>
      <c r="X71" s="880"/>
      <c r="Y71" s="880"/>
      <c r="Z71" s="880"/>
      <c r="AA71" s="880">
        <v>11</v>
      </c>
      <c r="AB71" s="880"/>
      <c r="AC71" s="880"/>
      <c r="AD71" s="880"/>
      <c r="AE71" s="880"/>
      <c r="AF71" s="880">
        <v>11</v>
      </c>
      <c r="AG71" s="880"/>
      <c r="AH71" s="880"/>
      <c r="AI71" s="880"/>
      <c r="AJ71" s="880"/>
      <c r="AK71" s="880" t="s">
        <v>631</v>
      </c>
      <c r="AL71" s="880"/>
      <c r="AM71" s="880"/>
      <c r="AN71" s="880"/>
      <c r="AO71" s="880"/>
      <c r="AP71" s="880" t="s">
        <v>631</v>
      </c>
      <c r="AQ71" s="880"/>
      <c r="AR71" s="880"/>
      <c r="AS71" s="880"/>
      <c r="AT71" s="880"/>
      <c r="AU71" s="880" t="s">
        <v>631</v>
      </c>
      <c r="AV71" s="880"/>
      <c r="AW71" s="880"/>
      <c r="AX71" s="880"/>
      <c r="AY71" s="880"/>
      <c r="AZ71" s="927"/>
      <c r="BA71" s="927"/>
      <c r="BB71" s="927"/>
      <c r="BC71" s="927"/>
      <c r="BD71" s="928"/>
      <c r="BE71" s="267"/>
      <c r="BF71" s="267"/>
      <c r="BG71" s="267"/>
      <c r="BH71" s="267"/>
      <c r="BI71" s="267"/>
      <c r="BJ71" s="267"/>
      <c r="BK71" s="267"/>
      <c r="BL71" s="267"/>
      <c r="BM71" s="267"/>
      <c r="BN71" s="267"/>
      <c r="BO71" s="267"/>
      <c r="BP71" s="267"/>
      <c r="BQ71" s="264">
        <v>65</v>
      </c>
      <c r="BR71" s="269"/>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8"/>
    </row>
    <row r="72" spans="1:131" s="249" customFormat="1" ht="26.25" customHeight="1" x14ac:dyDescent="0.15">
      <c r="A72" s="263">
        <v>5</v>
      </c>
      <c r="B72" s="923" t="s">
        <v>626</v>
      </c>
      <c r="C72" s="924"/>
      <c r="D72" s="924"/>
      <c r="E72" s="924"/>
      <c r="F72" s="924"/>
      <c r="G72" s="924"/>
      <c r="H72" s="924"/>
      <c r="I72" s="924"/>
      <c r="J72" s="924"/>
      <c r="K72" s="924"/>
      <c r="L72" s="924"/>
      <c r="M72" s="924"/>
      <c r="N72" s="924"/>
      <c r="O72" s="924"/>
      <c r="P72" s="925"/>
      <c r="Q72" s="926">
        <v>351</v>
      </c>
      <c r="R72" s="880"/>
      <c r="S72" s="880"/>
      <c r="T72" s="880"/>
      <c r="U72" s="880"/>
      <c r="V72" s="880">
        <v>218</v>
      </c>
      <c r="W72" s="880"/>
      <c r="X72" s="880"/>
      <c r="Y72" s="880"/>
      <c r="Z72" s="880"/>
      <c r="AA72" s="880">
        <v>133</v>
      </c>
      <c r="AB72" s="880"/>
      <c r="AC72" s="880"/>
      <c r="AD72" s="880"/>
      <c r="AE72" s="880"/>
      <c r="AF72" s="880">
        <v>133</v>
      </c>
      <c r="AG72" s="880"/>
      <c r="AH72" s="880"/>
      <c r="AI72" s="880"/>
      <c r="AJ72" s="880"/>
      <c r="AK72" s="880">
        <v>65</v>
      </c>
      <c r="AL72" s="880"/>
      <c r="AM72" s="880"/>
      <c r="AN72" s="880"/>
      <c r="AO72" s="880"/>
      <c r="AP72" s="880" t="s">
        <v>631</v>
      </c>
      <c r="AQ72" s="880"/>
      <c r="AR72" s="880"/>
      <c r="AS72" s="880"/>
      <c r="AT72" s="880"/>
      <c r="AU72" s="880" t="s">
        <v>630</v>
      </c>
      <c r="AV72" s="880"/>
      <c r="AW72" s="880"/>
      <c r="AX72" s="880"/>
      <c r="AY72" s="880"/>
      <c r="AZ72" s="927" t="s">
        <v>635</v>
      </c>
      <c r="BA72" s="927"/>
      <c r="BB72" s="927"/>
      <c r="BC72" s="927"/>
      <c r="BD72" s="928"/>
      <c r="BE72" s="267"/>
      <c r="BF72" s="267"/>
      <c r="BG72" s="267"/>
      <c r="BH72" s="267"/>
      <c r="BI72" s="267"/>
      <c r="BJ72" s="267"/>
      <c r="BK72" s="267"/>
      <c r="BL72" s="267"/>
      <c r="BM72" s="267"/>
      <c r="BN72" s="267"/>
      <c r="BO72" s="267"/>
      <c r="BP72" s="267"/>
      <c r="BQ72" s="264">
        <v>66</v>
      </c>
      <c r="BR72" s="269"/>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8"/>
    </row>
    <row r="73" spans="1:131" s="249" customFormat="1" ht="26.25" customHeight="1" x14ac:dyDescent="0.15">
      <c r="A73" s="263">
        <v>6</v>
      </c>
      <c r="B73" s="923" t="s">
        <v>627</v>
      </c>
      <c r="C73" s="924"/>
      <c r="D73" s="924"/>
      <c r="E73" s="924"/>
      <c r="F73" s="924"/>
      <c r="G73" s="924"/>
      <c r="H73" s="924"/>
      <c r="I73" s="924"/>
      <c r="J73" s="924"/>
      <c r="K73" s="924"/>
      <c r="L73" s="924"/>
      <c r="M73" s="924"/>
      <c r="N73" s="924"/>
      <c r="O73" s="924"/>
      <c r="P73" s="925"/>
      <c r="Q73" s="926">
        <v>200866</v>
      </c>
      <c r="R73" s="880"/>
      <c r="S73" s="880"/>
      <c r="T73" s="880"/>
      <c r="U73" s="880"/>
      <c r="V73" s="880">
        <v>188873</v>
      </c>
      <c r="W73" s="880"/>
      <c r="X73" s="880"/>
      <c r="Y73" s="880"/>
      <c r="Z73" s="880"/>
      <c r="AA73" s="880">
        <v>11994</v>
      </c>
      <c r="AB73" s="880"/>
      <c r="AC73" s="880"/>
      <c r="AD73" s="880"/>
      <c r="AE73" s="880"/>
      <c r="AF73" s="880">
        <v>11994</v>
      </c>
      <c r="AG73" s="880"/>
      <c r="AH73" s="880"/>
      <c r="AI73" s="880"/>
      <c r="AJ73" s="880"/>
      <c r="AK73" s="880" t="s">
        <v>631</v>
      </c>
      <c r="AL73" s="880"/>
      <c r="AM73" s="880"/>
      <c r="AN73" s="880"/>
      <c r="AO73" s="880"/>
      <c r="AP73" s="880" t="s">
        <v>631</v>
      </c>
      <c r="AQ73" s="880"/>
      <c r="AR73" s="880"/>
      <c r="AS73" s="880"/>
      <c r="AT73" s="880"/>
      <c r="AU73" s="880" t="s">
        <v>631</v>
      </c>
      <c r="AV73" s="880"/>
      <c r="AW73" s="880"/>
      <c r="AX73" s="880"/>
      <c r="AY73" s="880"/>
      <c r="AZ73" s="927"/>
      <c r="BA73" s="927"/>
      <c r="BB73" s="927"/>
      <c r="BC73" s="927"/>
      <c r="BD73" s="928"/>
      <c r="BE73" s="267"/>
      <c r="BF73" s="267"/>
      <c r="BG73" s="267"/>
      <c r="BH73" s="267"/>
      <c r="BI73" s="267"/>
      <c r="BJ73" s="267"/>
      <c r="BK73" s="267"/>
      <c r="BL73" s="267"/>
      <c r="BM73" s="267"/>
      <c r="BN73" s="267"/>
      <c r="BO73" s="267"/>
      <c r="BP73" s="267"/>
      <c r="BQ73" s="264">
        <v>67</v>
      </c>
      <c r="BR73" s="269"/>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8"/>
    </row>
    <row r="74" spans="1:131" s="249" customFormat="1" ht="26.25" customHeight="1" x14ac:dyDescent="0.15">
      <c r="A74" s="263">
        <v>7</v>
      </c>
      <c r="B74" s="923" t="s">
        <v>628</v>
      </c>
      <c r="C74" s="924"/>
      <c r="D74" s="924"/>
      <c r="E74" s="924"/>
      <c r="F74" s="924"/>
      <c r="G74" s="924"/>
      <c r="H74" s="924"/>
      <c r="I74" s="924"/>
      <c r="J74" s="924"/>
      <c r="K74" s="924"/>
      <c r="L74" s="924"/>
      <c r="M74" s="924"/>
      <c r="N74" s="924"/>
      <c r="O74" s="924"/>
      <c r="P74" s="925"/>
      <c r="Q74" s="926">
        <v>97</v>
      </c>
      <c r="R74" s="880"/>
      <c r="S74" s="880"/>
      <c r="T74" s="880"/>
      <c r="U74" s="880"/>
      <c r="V74" s="880">
        <v>62</v>
      </c>
      <c r="W74" s="880"/>
      <c r="X74" s="880"/>
      <c r="Y74" s="880"/>
      <c r="Z74" s="880"/>
      <c r="AA74" s="880">
        <v>35</v>
      </c>
      <c r="AB74" s="880"/>
      <c r="AC74" s="880"/>
      <c r="AD74" s="880"/>
      <c r="AE74" s="880"/>
      <c r="AF74" s="880">
        <v>19</v>
      </c>
      <c r="AG74" s="880"/>
      <c r="AH74" s="880"/>
      <c r="AI74" s="880"/>
      <c r="AJ74" s="880"/>
      <c r="AK74" s="880">
        <v>2</v>
      </c>
      <c r="AL74" s="880"/>
      <c r="AM74" s="880"/>
      <c r="AN74" s="880"/>
      <c r="AO74" s="880"/>
      <c r="AP74" s="880" t="s">
        <v>631</v>
      </c>
      <c r="AQ74" s="880"/>
      <c r="AR74" s="880"/>
      <c r="AS74" s="880"/>
      <c r="AT74" s="880"/>
      <c r="AU74" s="880" t="s">
        <v>636</v>
      </c>
      <c r="AV74" s="880"/>
      <c r="AW74" s="880"/>
      <c r="AX74" s="880"/>
      <c r="AY74" s="880"/>
      <c r="AZ74" s="927" t="s">
        <v>633</v>
      </c>
      <c r="BA74" s="927"/>
      <c r="BB74" s="927"/>
      <c r="BC74" s="927"/>
      <c r="BD74" s="928"/>
      <c r="BE74" s="267"/>
      <c r="BF74" s="267"/>
      <c r="BG74" s="267"/>
      <c r="BH74" s="267"/>
      <c r="BI74" s="267"/>
      <c r="BJ74" s="267"/>
      <c r="BK74" s="267"/>
      <c r="BL74" s="267"/>
      <c r="BM74" s="267"/>
      <c r="BN74" s="267"/>
      <c r="BO74" s="267"/>
      <c r="BP74" s="267"/>
      <c r="BQ74" s="264">
        <v>68</v>
      </c>
      <c r="BR74" s="269"/>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8"/>
    </row>
    <row r="75" spans="1:131" s="249" customFormat="1" ht="26.25" customHeight="1" x14ac:dyDescent="0.15">
      <c r="A75" s="263">
        <v>8</v>
      </c>
      <c r="B75" s="923"/>
      <c r="C75" s="924"/>
      <c r="D75" s="924"/>
      <c r="E75" s="924"/>
      <c r="F75" s="924"/>
      <c r="G75" s="924"/>
      <c r="H75" s="924"/>
      <c r="I75" s="924"/>
      <c r="J75" s="924"/>
      <c r="K75" s="924"/>
      <c r="L75" s="924"/>
      <c r="M75" s="924"/>
      <c r="N75" s="924"/>
      <c r="O75" s="924"/>
      <c r="P75" s="925"/>
      <c r="Q75" s="929"/>
      <c r="R75" s="930"/>
      <c r="S75" s="930"/>
      <c r="T75" s="930"/>
      <c r="U75" s="879"/>
      <c r="V75" s="931"/>
      <c r="W75" s="930"/>
      <c r="X75" s="930"/>
      <c r="Y75" s="930"/>
      <c r="Z75" s="879"/>
      <c r="AA75" s="931"/>
      <c r="AB75" s="930"/>
      <c r="AC75" s="930"/>
      <c r="AD75" s="930"/>
      <c r="AE75" s="879"/>
      <c r="AF75" s="931"/>
      <c r="AG75" s="930"/>
      <c r="AH75" s="930"/>
      <c r="AI75" s="930"/>
      <c r="AJ75" s="879"/>
      <c r="AK75" s="931"/>
      <c r="AL75" s="930"/>
      <c r="AM75" s="930"/>
      <c r="AN75" s="930"/>
      <c r="AO75" s="879"/>
      <c r="AP75" s="931"/>
      <c r="AQ75" s="930"/>
      <c r="AR75" s="930"/>
      <c r="AS75" s="930"/>
      <c r="AT75" s="879"/>
      <c r="AU75" s="931"/>
      <c r="AV75" s="930"/>
      <c r="AW75" s="930"/>
      <c r="AX75" s="930"/>
      <c r="AY75" s="879"/>
      <c r="AZ75" s="927"/>
      <c r="BA75" s="927"/>
      <c r="BB75" s="927"/>
      <c r="BC75" s="927"/>
      <c r="BD75" s="928"/>
      <c r="BE75" s="267"/>
      <c r="BF75" s="267"/>
      <c r="BG75" s="267"/>
      <c r="BH75" s="267"/>
      <c r="BI75" s="267"/>
      <c r="BJ75" s="267"/>
      <c r="BK75" s="267"/>
      <c r="BL75" s="267"/>
      <c r="BM75" s="267"/>
      <c r="BN75" s="267"/>
      <c r="BO75" s="267"/>
      <c r="BP75" s="267"/>
      <c r="BQ75" s="264">
        <v>69</v>
      </c>
      <c r="BR75" s="269"/>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8"/>
    </row>
    <row r="76" spans="1:131" s="249" customFormat="1" ht="26.25" customHeight="1" x14ac:dyDescent="0.15">
      <c r="A76" s="263">
        <v>9</v>
      </c>
      <c r="B76" s="923"/>
      <c r="C76" s="924"/>
      <c r="D76" s="924"/>
      <c r="E76" s="924"/>
      <c r="F76" s="924"/>
      <c r="G76" s="924"/>
      <c r="H76" s="924"/>
      <c r="I76" s="924"/>
      <c r="J76" s="924"/>
      <c r="K76" s="924"/>
      <c r="L76" s="924"/>
      <c r="M76" s="924"/>
      <c r="N76" s="924"/>
      <c r="O76" s="924"/>
      <c r="P76" s="925"/>
      <c r="Q76" s="929"/>
      <c r="R76" s="930"/>
      <c r="S76" s="930"/>
      <c r="T76" s="930"/>
      <c r="U76" s="879"/>
      <c r="V76" s="931"/>
      <c r="W76" s="930"/>
      <c r="X76" s="930"/>
      <c r="Y76" s="930"/>
      <c r="Z76" s="879"/>
      <c r="AA76" s="931"/>
      <c r="AB76" s="930"/>
      <c r="AC76" s="930"/>
      <c r="AD76" s="930"/>
      <c r="AE76" s="879"/>
      <c r="AF76" s="931"/>
      <c r="AG76" s="930"/>
      <c r="AH76" s="930"/>
      <c r="AI76" s="930"/>
      <c r="AJ76" s="879"/>
      <c r="AK76" s="931"/>
      <c r="AL76" s="930"/>
      <c r="AM76" s="930"/>
      <c r="AN76" s="930"/>
      <c r="AO76" s="879"/>
      <c r="AP76" s="931"/>
      <c r="AQ76" s="930"/>
      <c r="AR76" s="930"/>
      <c r="AS76" s="930"/>
      <c r="AT76" s="879"/>
      <c r="AU76" s="931"/>
      <c r="AV76" s="930"/>
      <c r="AW76" s="930"/>
      <c r="AX76" s="930"/>
      <c r="AY76" s="879"/>
      <c r="AZ76" s="927"/>
      <c r="BA76" s="927"/>
      <c r="BB76" s="927"/>
      <c r="BC76" s="927"/>
      <c r="BD76" s="928"/>
      <c r="BE76" s="267"/>
      <c r="BF76" s="267"/>
      <c r="BG76" s="267"/>
      <c r="BH76" s="267"/>
      <c r="BI76" s="267"/>
      <c r="BJ76" s="267"/>
      <c r="BK76" s="267"/>
      <c r="BL76" s="267"/>
      <c r="BM76" s="267"/>
      <c r="BN76" s="267"/>
      <c r="BO76" s="267"/>
      <c r="BP76" s="267"/>
      <c r="BQ76" s="264">
        <v>70</v>
      </c>
      <c r="BR76" s="269"/>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8"/>
    </row>
    <row r="77" spans="1:131" s="249" customFormat="1" ht="26.25" customHeight="1" x14ac:dyDescent="0.15">
      <c r="A77" s="263">
        <v>10</v>
      </c>
      <c r="B77" s="923"/>
      <c r="C77" s="924"/>
      <c r="D77" s="924"/>
      <c r="E77" s="924"/>
      <c r="F77" s="924"/>
      <c r="G77" s="924"/>
      <c r="H77" s="924"/>
      <c r="I77" s="924"/>
      <c r="J77" s="924"/>
      <c r="K77" s="924"/>
      <c r="L77" s="924"/>
      <c r="M77" s="924"/>
      <c r="N77" s="924"/>
      <c r="O77" s="924"/>
      <c r="P77" s="925"/>
      <c r="Q77" s="929"/>
      <c r="R77" s="930"/>
      <c r="S77" s="930"/>
      <c r="T77" s="930"/>
      <c r="U77" s="879"/>
      <c r="V77" s="931"/>
      <c r="W77" s="930"/>
      <c r="X77" s="930"/>
      <c r="Y77" s="930"/>
      <c r="Z77" s="879"/>
      <c r="AA77" s="931"/>
      <c r="AB77" s="930"/>
      <c r="AC77" s="930"/>
      <c r="AD77" s="930"/>
      <c r="AE77" s="879"/>
      <c r="AF77" s="931"/>
      <c r="AG77" s="930"/>
      <c r="AH77" s="930"/>
      <c r="AI77" s="930"/>
      <c r="AJ77" s="879"/>
      <c r="AK77" s="931"/>
      <c r="AL77" s="930"/>
      <c r="AM77" s="930"/>
      <c r="AN77" s="930"/>
      <c r="AO77" s="879"/>
      <c r="AP77" s="931"/>
      <c r="AQ77" s="930"/>
      <c r="AR77" s="930"/>
      <c r="AS77" s="930"/>
      <c r="AT77" s="879"/>
      <c r="AU77" s="931"/>
      <c r="AV77" s="930"/>
      <c r="AW77" s="930"/>
      <c r="AX77" s="930"/>
      <c r="AY77" s="879"/>
      <c r="AZ77" s="927"/>
      <c r="BA77" s="927"/>
      <c r="BB77" s="927"/>
      <c r="BC77" s="927"/>
      <c r="BD77" s="928"/>
      <c r="BE77" s="267"/>
      <c r="BF77" s="267"/>
      <c r="BG77" s="267"/>
      <c r="BH77" s="267"/>
      <c r="BI77" s="267"/>
      <c r="BJ77" s="267"/>
      <c r="BK77" s="267"/>
      <c r="BL77" s="267"/>
      <c r="BM77" s="267"/>
      <c r="BN77" s="267"/>
      <c r="BO77" s="267"/>
      <c r="BP77" s="267"/>
      <c r="BQ77" s="264">
        <v>71</v>
      </c>
      <c r="BR77" s="269"/>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8"/>
    </row>
    <row r="78" spans="1:131" s="249" customFormat="1" ht="26.25" customHeight="1" x14ac:dyDescent="0.15">
      <c r="A78" s="263">
        <v>11</v>
      </c>
      <c r="B78" s="923"/>
      <c r="C78" s="924"/>
      <c r="D78" s="924"/>
      <c r="E78" s="924"/>
      <c r="F78" s="924"/>
      <c r="G78" s="924"/>
      <c r="H78" s="924"/>
      <c r="I78" s="924"/>
      <c r="J78" s="924"/>
      <c r="K78" s="924"/>
      <c r="L78" s="924"/>
      <c r="M78" s="924"/>
      <c r="N78" s="924"/>
      <c r="O78" s="924"/>
      <c r="P78" s="925"/>
      <c r="Q78" s="926"/>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27"/>
      <c r="BA78" s="927"/>
      <c r="BB78" s="927"/>
      <c r="BC78" s="927"/>
      <c r="BD78" s="928"/>
      <c r="BE78" s="267"/>
      <c r="BF78" s="267"/>
      <c r="BG78" s="267"/>
      <c r="BH78" s="267"/>
      <c r="BI78" s="267"/>
      <c r="BJ78" s="270"/>
      <c r="BK78" s="270"/>
      <c r="BL78" s="270"/>
      <c r="BM78" s="270"/>
      <c r="BN78" s="270"/>
      <c r="BO78" s="267"/>
      <c r="BP78" s="267"/>
      <c r="BQ78" s="264">
        <v>72</v>
      </c>
      <c r="BR78" s="269"/>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8"/>
    </row>
    <row r="79" spans="1:131" s="249" customFormat="1" ht="26.25" customHeight="1" x14ac:dyDescent="0.15">
      <c r="A79" s="263">
        <v>12</v>
      </c>
      <c r="B79" s="923"/>
      <c r="C79" s="924"/>
      <c r="D79" s="924"/>
      <c r="E79" s="924"/>
      <c r="F79" s="924"/>
      <c r="G79" s="924"/>
      <c r="H79" s="924"/>
      <c r="I79" s="924"/>
      <c r="J79" s="924"/>
      <c r="K79" s="924"/>
      <c r="L79" s="924"/>
      <c r="M79" s="924"/>
      <c r="N79" s="924"/>
      <c r="O79" s="924"/>
      <c r="P79" s="925"/>
      <c r="Q79" s="926"/>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27"/>
      <c r="BA79" s="927"/>
      <c r="BB79" s="927"/>
      <c r="BC79" s="927"/>
      <c r="BD79" s="928"/>
      <c r="BE79" s="267"/>
      <c r="BF79" s="267"/>
      <c r="BG79" s="267"/>
      <c r="BH79" s="267"/>
      <c r="BI79" s="267"/>
      <c r="BJ79" s="270"/>
      <c r="BK79" s="270"/>
      <c r="BL79" s="270"/>
      <c r="BM79" s="270"/>
      <c r="BN79" s="270"/>
      <c r="BO79" s="267"/>
      <c r="BP79" s="267"/>
      <c r="BQ79" s="264">
        <v>73</v>
      </c>
      <c r="BR79" s="269"/>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8"/>
    </row>
    <row r="80" spans="1:131" s="249" customFormat="1" ht="26.25" customHeight="1" x14ac:dyDescent="0.15">
      <c r="A80" s="263">
        <v>13</v>
      </c>
      <c r="B80" s="923"/>
      <c r="C80" s="924"/>
      <c r="D80" s="924"/>
      <c r="E80" s="924"/>
      <c r="F80" s="924"/>
      <c r="G80" s="924"/>
      <c r="H80" s="924"/>
      <c r="I80" s="924"/>
      <c r="J80" s="924"/>
      <c r="K80" s="924"/>
      <c r="L80" s="924"/>
      <c r="M80" s="924"/>
      <c r="N80" s="924"/>
      <c r="O80" s="924"/>
      <c r="P80" s="925"/>
      <c r="Q80" s="926"/>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27"/>
      <c r="BA80" s="927"/>
      <c r="BB80" s="927"/>
      <c r="BC80" s="927"/>
      <c r="BD80" s="928"/>
      <c r="BE80" s="267"/>
      <c r="BF80" s="267"/>
      <c r="BG80" s="267"/>
      <c r="BH80" s="267"/>
      <c r="BI80" s="267"/>
      <c r="BJ80" s="267"/>
      <c r="BK80" s="267"/>
      <c r="BL80" s="267"/>
      <c r="BM80" s="267"/>
      <c r="BN80" s="267"/>
      <c r="BO80" s="267"/>
      <c r="BP80" s="267"/>
      <c r="BQ80" s="264">
        <v>74</v>
      </c>
      <c r="BR80" s="269"/>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8"/>
    </row>
    <row r="81" spans="1:131" s="249" customFormat="1" ht="26.25" customHeight="1" x14ac:dyDescent="0.15">
      <c r="A81" s="263">
        <v>14</v>
      </c>
      <c r="B81" s="923"/>
      <c r="C81" s="924"/>
      <c r="D81" s="924"/>
      <c r="E81" s="924"/>
      <c r="F81" s="924"/>
      <c r="G81" s="924"/>
      <c r="H81" s="924"/>
      <c r="I81" s="924"/>
      <c r="J81" s="924"/>
      <c r="K81" s="924"/>
      <c r="L81" s="924"/>
      <c r="M81" s="924"/>
      <c r="N81" s="924"/>
      <c r="O81" s="924"/>
      <c r="P81" s="925"/>
      <c r="Q81" s="926"/>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27"/>
      <c r="BA81" s="927"/>
      <c r="BB81" s="927"/>
      <c r="BC81" s="927"/>
      <c r="BD81" s="928"/>
      <c r="BE81" s="267"/>
      <c r="BF81" s="267"/>
      <c r="BG81" s="267"/>
      <c r="BH81" s="267"/>
      <c r="BI81" s="267"/>
      <c r="BJ81" s="267"/>
      <c r="BK81" s="267"/>
      <c r="BL81" s="267"/>
      <c r="BM81" s="267"/>
      <c r="BN81" s="267"/>
      <c r="BO81" s="267"/>
      <c r="BP81" s="267"/>
      <c r="BQ81" s="264">
        <v>75</v>
      </c>
      <c r="BR81" s="269"/>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8"/>
    </row>
    <row r="82" spans="1:131" s="249" customFormat="1" ht="26.25" customHeight="1" x14ac:dyDescent="0.15">
      <c r="A82" s="263">
        <v>15</v>
      </c>
      <c r="B82" s="923"/>
      <c r="C82" s="924"/>
      <c r="D82" s="924"/>
      <c r="E82" s="924"/>
      <c r="F82" s="924"/>
      <c r="G82" s="924"/>
      <c r="H82" s="924"/>
      <c r="I82" s="924"/>
      <c r="J82" s="924"/>
      <c r="K82" s="924"/>
      <c r="L82" s="924"/>
      <c r="M82" s="924"/>
      <c r="N82" s="924"/>
      <c r="O82" s="924"/>
      <c r="P82" s="925"/>
      <c r="Q82" s="926"/>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27"/>
      <c r="BA82" s="927"/>
      <c r="BB82" s="927"/>
      <c r="BC82" s="927"/>
      <c r="BD82" s="928"/>
      <c r="BE82" s="267"/>
      <c r="BF82" s="267"/>
      <c r="BG82" s="267"/>
      <c r="BH82" s="267"/>
      <c r="BI82" s="267"/>
      <c r="BJ82" s="267"/>
      <c r="BK82" s="267"/>
      <c r="BL82" s="267"/>
      <c r="BM82" s="267"/>
      <c r="BN82" s="267"/>
      <c r="BO82" s="267"/>
      <c r="BP82" s="267"/>
      <c r="BQ82" s="264">
        <v>76</v>
      </c>
      <c r="BR82" s="269"/>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8"/>
    </row>
    <row r="83" spans="1:131" s="249" customFormat="1" ht="26.25" customHeight="1" x14ac:dyDescent="0.15">
      <c r="A83" s="263">
        <v>16</v>
      </c>
      <c r="B83" s="923"/>
      <c r="C83" s="924"/>
      <c r="D83" s="924"/>
      <c r="E83" s="924"/>
      <c r="F83" s="924"/>
      <c r="G83" s="924"/>
      <c r="H83" s="924"/>
      <c r="I83" s="924"/>
      <c r="J83" s="924"/>
      <c r="K83" s="924"/>
      <c r="L83" s="924"/>
      <c r="M83" s="924"/>
      <c r="N83" s="924"/>
      <c r="O83" s="924"/>
      <c r="P83" s="925"/>
      <c r="Q83" s="926"/>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27"/>
      <c r="BA83" s="927"/>
      <c r="BB83" s="927"/>
      <c r="BC83" s="927"/>
      <c r="BD83" s="928"/>
      <c r="BE83" s="267"/>
      <c r="BF83" s="267"/>
      <c r="BG83" s="267"/>
      <c r="BH83" s="267"/>
      <c r="BI83" s="267"/>
      <c r="BJ83" s="267"/>
      <c r="BK83" s="267"/>
      <c r="BL83" s="267"/>
      <c r="BM83" s="267"/>
      <c r="BN83" s="267"/>
      <c r="BO83" s="267"/>
      <c r="BP83" s="267"/>
      <c r="BQ83" s="264">
        <v>77</v>
      </c>
      <c r="BR83" s="269"/>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8"/>
    </row>
    <row r="84" spans="1:131" s="249" customFormat="1" ht="26.25" customHeight="1" x14ac:dyDescent="0.15">
      <c r="A84" s="263">
        <v>17</v>
      </c>
      <c r="B84" s="923"/>
      <c r="C84" s="924"/>
      <c r="D84" s="924"/>
      <c r="E84" s="924"/>
      <c r="F84" s="924"/>
      <c r="G84" s="924"/>
      <c r="H84" s="924"/>
      <c r="I84" s="924"/>
      <c r="J84" s="924"/>
      <c r="K84" s="924"/>
      <c r="L84" s="924"/>
      <c r="M84" s="924"/>
      <c r="N84" s="924"/>
      <c r="O84" s="924"/>
      <c r="P84" s="925"/>
      <c r="Q84" s="926"/>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27"/>
      <c r="BA84" s="927"/>
      <c r="BB84" s="927"/>
      <c r="BC84" s="927"/>
      <c r="BD84" s="928"/>
      <c r="BE84" s="267"/>
      <c r="BF84" s="267"/>
      <c r="BG84" s="267"/>
      <c r="BH84" s="267"/>
      <c r="BI84" s="267"/>
      <c r="BJ84" s="267"/>
      <c r="BK84" s="267"/>
      <c r="BL84" s="267"/>
      <c r="BM84" s="267"/>
      <c r="BN84" s="267"/>
      <c r="BO84" s="267"/>
      <c r="BP84" s="267"/>
      <c r="BQ84" s="264">
        <v>78</v>
      </c>
      <c r="BR84" s="269"/>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8"/>
    </row>
    <row r="85" spans="1:131" s="249" customFormat="1" ht="26.25" customHeight="1" x14ac:dyDescent="0.15">
      <c r="A85" s="263">
        <v>18</v>
      </c>
      <c r="B85" s="923"/>
      <c r="C85" s="924"/>
      <c r="D85" s="924"/>
      <c r="E85" s="924"/>
      <c r="F85" s="924"/>
      <c r="G85" s="924"/>
      <c r="H85" s="924"/>
      <c r="I85" s="924"/>
      <c r="J85" s="924"/>
      <c r="K85" s="924"/>
      <c r="L85" s="924"/>
      <c r="M85" s="924"/>
      <c r="N85" s="924"/>
      <c r="O85" s="924"/>
      <c r="P85" s="925"/>
      <c r="Q85" s="926"/>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7"/>
      <c r="BA85" s="927"/>
      <c r="BB85" s="927"/>
      <c r="BC85" s="927"/>
      <c r="BD85" s="928"/>
      <c r="BE85" s="267"/>
      <c r="BF85" s="267"/>
      <c r="BG85" s="267"/>
      <c r="BH85" s="267"/>
      <c r="BI85" s="267"/>
      <c r="BJ85" s="267"/>
      <c r="BK85" s="267"/>
      <c r="BL85" s="267"/>
      <c r="BM85" s="267"/>
      <c r="BN85" s="267"/>
      <c r="BO85" s="267"/>
      <c r="BP85" s="267"/>
      <c r="BQ85" s="264">
        <v>79</v>
      </c>
      <c r="BR85" s="269"/>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8"/>
    </row>
    <row r="86" spans="1:131" s="249" customFormat="1" ht="26.25" customHeight="1" x14ac:dyDescent="0.15">
      <c r="A86" s="263">
        <v>19</v>
      </c>
      <c r="B86" s="923"/>
      <c r="C86" s="924"/>
      <c r="D86" s="924"/>
      <c r="E86" s="924"/>
      <c r="F86" s="924"/>
      <c r="G86" s="924"/>
      <c r="H86" s="924"/>
      <c r="I86" s="924"/>
      <c r="J86" s="924"/>
      <c r="K86" s="924"/>
      <c r="L86" s="924"/>
      <c r="M86" s="924"/>
      <c r="N86" s="924"/>
      <c r="O86" s="924"/>
      <c r="P86" s="925"/>
      <c r="Q86" s="926"/>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7"/>
      <c r="BA86" s="927"/>
      <c r="BB86" s="927"/>
      <c r="BC86" s="927"/>
      <c r="BD86" s="928"/>
      <c r="BE86" s="267"/>
      <c r="BF86" s="267"/>
      <c r="BG86" s="267"/>
      <c r="BH86" s="267"/>
      <c r="BI86" s="267"/>
      <c r="BJ86" s="267"/>
      <c r="BK86" s="267"/>
      <c r="BL86" s="267"/>
      <c r="BM86" s="267"/>
      <c r="BN86" s="267"/>
      <c r="BO86" s="267"/>
      <c r="BP86" s="267"/>
      <c r="BQ86" s="264">
        <v>80</v>
      </c>
      <c r="BR86" s="269"/>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8"/>
    </row>
    <row r="87" spans="1:131" s="249" customFormat="1" ht="26.25" customHeight="1" x14ac:dyDescent="0.15">
      <c r="A87" s="271">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7"/>
      <c r="BF87" s="267"/>
      <c r="BG87" s="267"/>
      <c r="BH87" s="267"/>
      <c r="BI87" s="267"/>
      <c r="BJ87" s="267"/>
      <c r="BK87" s="267"/>
      <c r="BL87" s="267"/>
      <c r="BM87" s="267"/>
      <c r="BN87" s="267"/>
      <c r="BO87" s="267"/>
      <c r="BP87" s="267"/>
      <c r="BQ87" s="264">
        <v>81</v>
      </c>
      <c r="BR87" s="269"/>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8"/>
    </row>
    <row r="88" spans="1:131" s="249" customFormat="1" ht="26.25" customHeight="1" thickBot="1" x14ac:dyDescent="0.2">
      <c r="A88" s="266" t="s">
        <v>394</v>
      </c>
      <c r="B88" s="839" t="s">
        <v>429</v>
      </c>
      <c r="C88" s="840"/>
      <c r="D88" s="840"/>
      <c r="E88" s="840"/>
      <c r="F88" s="840"/>
      <c r="G88" s="840"/>
      <c r="H88" s="840"/>
      <c r="I88" s="840"/>
      <c r="J88" s="840"/>
      <c r="K88" s="840"/>
      <c r="L88" s="840"/>
      <c r="M88" s="840"/>
      <c r="N88" s="840"/>
      <c r="O88" s="840"/>
      <c r="P88" s="841"/>
      <c r="Q88" s="888"/>
      <c r="R88" s="889"/>
      <c r="S88" s="889"/>
      <c r="T88" s="889"/>
      <c r="U88" s="889"/>
      <c r="V88" s="889"/>
      <c r="W88" s="889"/>
      <c r="X88" s="889"/>
      <c r="Y88" s="889"/>
      <c r="Z88" s="889"/>
      <c r="AA88" s="889"/>
      <c r="AB88" s="889"/>
      <c r="AC88" s="889"/>
      <c r="AD88" s="889"/>
      <c r="AE88" s="889"/>
      <c r="AF88" s="892">
        <v>12282</v>
      </c>
      <c r="AG88" s="892"/>
      <c r="AH88" s="892"/>
      <c r="AI88" s="892"/>
      <c r="AJ88" s="892"/>
      <c r="AK88" s="889"/>
      <c r="AL88" s="889"/>
      <c r="AM88" s="889"/>
      <c r="AN88" s="889"/>
      <c r="AO88" s="889"/>
      <c r="AP88" s="892" t="s">
        <v>643</v>
      </c>
      <c r="AQ88" s="892"/>
      <c r="AR88" s="892"/>
      <c r="AS88" s="892"/>
      <c r="AT88" s="892"/>
      <c r="AU88" s="892" t="s">
        <v>643</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9" t="s">
        <v>430</v>
      </c>
      <c r="BS102" s="840"/>
      <c r="BT102" s="840"/>
      <c r="BU102" s="840"/>
      <c r="BV102" s="840"/>
      <c r="BW102" s="840"/>
      <c r="BX102" s="840"/>
      <c r="BY102" s="840"/>
      <c r="BZ102" s="840"/>
      <c r="CA102" s="840"/>
      <c r="CB102" s="840"/>
      <c r="CC102" s="840"/>
      <c r="CD102" s="840"/>
      <c r="CE102" s="840"/>
      <c r="CF102" s="840"/>
      <c r="CG102" s="841"/>
      <c r="CH102" s="939"/>
      <c r="CI102" s="940"/>
      <c r="CJ102" s="940"/>
      <c r="CK102" s="940"/>
      <c r="CL102" s="941"/>
      <c r="CM102" s="939"/>
      <c r="CN102" s="940"/>
      <c r="CO102" s="940"/>
      <c r="CP102" s="940"/>
      <c r="CQ102" s="941"/>
      <c r="CR102" s="942">
        <v>105</v>
      </c>
      <c r="CS102" s="900"/>
      <c r="CT102" s="900"/>
      <c r="CU102" s="900"/>
      <c r="CV102" s="943"/>
      <c r="CW102" s="942">
        <v>49</v>
      </c>
      <c r="CX102" s="900"/>
      <c r="CY102" s="900"/>
      <c r="CZ102" s="900"/>
      <c r="DA102" s="943"/>
      <c r="DB102" s="942" t="s">
        <v>643</v>
      </c>
      <c r="DC102" s="900"/>
      <c r="DD102" s="900"/>
      <c r="DE102" s="900"/>
      <c r="DF102" s="943"/>
      <c r="DG102" s="942" t="s">
        <v>643</v>
      </c>
      <c r="DH102" s="900"/>
      <c r="DI102" s="900"/>
      <c r="DJ102" s="900"/>
      <c r="DK102" s="943"/>
      <c r="DL102" s="942" t="s">
        <v>643</v>
      </c>
      <c r="DM102" s="900"/>
      <c r="DN102" s="900"/>
      <c r="DO102" s="900"/>
      <c r="DP102" s="943"/>
      <c r="DQ102" s="942" t="s">
        <v>643</v>
      </c>
      <c r="DR102" s="900"/>
      <c r="DS102" s="900"/>
      <c r="DT102" s="900"/>
      <c r="DU102" s="943"/>
      <c r="DV102" s="966"/>
      <c r="DW102" s="967"/>
      <c r="DX102" s="967"/>
      <c r="DY102" s="967"/>
      <c r="DZ102" s="96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431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432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1" t="s">
        <v>435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15">
      <c r="A109" s="964" t="s">
        <v>437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438</v>
      </c>
      <c r="AB109" s="945"/>
      <c r="AC109" s="945"/>
      <c r="AD109" s="945"/>
      <c r="AE109" s="946"/>
      <c r="AF109" s="944" t="s">
        <v>439</v>
      </c>
      <c r="AG109" s="945"/>
      <c r="AH109" s="945"/>
      <c r="AI109" s="945"/>
      <c r="AJ109" s="946"/>
      <c r="AK109" s="944" t="s">
        <v>307</v>
      </c>
      <c r="AL109" s="945"/>
      <c r="AM109" s="945"/>
      <c r="AN109" s="945"/>
      <c r="AO109" s="946"/>
      <c r="AP109" s="944" t="s">
        <v>440</v>
      </c>
      <c r="AQ109" s="945"/>
      <c r="AR109" s="945"/>
      <c r="AS109" s="945"/>
      <c r="AT109" s="947"/>
      <c r="AU109" s="964" t="s">
        <v>437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438</v>
      </c>
      <c r="BR109" s="945"/>
      <c r="BS109" s="945"/>
      <c r="BT109" s="945"/>
      <c r="BU109" s="946"/>
      <c r="BV109" s="944" t="s">
        <v>439</v>
      </c>
      <c r="BW109" s="945"/>
      <c r="BX109" s="945"/>
      <c r="BY109" s="945"/>
      <c r="BZ109" s="946"/>
      <c r="CA109" s="944" t="s">
        <v>307</v>
      </c>
      <c r="CB109" s="945"/>
      <c r="CC109" s="945"/>
      <c r="CD109" s="945"/>
      <c r="CE109" s="946"/>
      <c r="CF109" s="965" t="s">
        <v>440</v>
      </c>
      <c r="CG109" s="965"/>
      <c r="CH109" s="965"/>
      <c r="CI109" s="965"/>
      <c r="CJ109" s="965"/>
      <c r="CK109" s="944" t="s">
        <v>441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438</v>
      </c>
      <c r="DH109" s="945"/>
      <c r="DI109" s="945"/>
      <c r="DJ109" s="945"/>
      <c r="DK109" s="946"/>
      <c r="DL109" s="944" t="s">
        <v>439</v>
      </c>
      <c r="DM109" s="945"/>
      <c r="DN109" s="945"/>
      <c r="DO109" s="945"/>
      <c r="DP109" s="946"/>
      <c r="DQ109" s="944" t="s">
        <v>307</v>
      </c>
      <c r="DR109" s="945"/>
      <c r="DS109" s="945"/>
      <c r="DT109" s="945"/>
      <c r="DU109" s="946"/>
      <c r="DV109" s="944" t="s">
        <v>440</v>
      </c>
      <c r="DW109" s="945"/>
      <c r="DX109" s="945"/>
      <c r="DY109" s="945"/>
      <c r="DZ109" s="947"/>
    </row>
    <row r="110" spans="1:131" s="248" customFormat="1" ht="26.25" customHeight="1" x14ac:dyDescent="0.15">
      <c r="A110" s="948" t="s">
        <v>442</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2446457</v>
      </c>
      <c r="AB110" s="952"/>
      <c r="AC110" s="952"/>
      <c r="AD110" s="952"/>
      <c r="AE110" s="953"/>
      <c r="AF110" s="954">
        <v>2357803</v>
      </c>
      <c r="AG110" s="952"/>
      <c r="AH110" s="952"/>
      <c r="AI110" s="952"/>
      <c r="AJ110" s="953"/>
      <c r="AK110" s="954">
        <v>2364652</v>
      </c>
      <c r="AL110" s="952"/>
      <c r="AM110" s="952"/>
      <c r="AN110" s="952"/>
      <c r="AO110" s="953"/>
      <c r="AP110" s="955">
        <v>25</v>
      </c>
      <c r="AQ110" s="956"/>
      <c r="AR110" s="956"/>
      <c r="AS110" s="956"/>
      <c r="AT110" s="957"/>
      <c r="AU110" s="958" t="s">
        <v>73</v>
      </c>
      <c r="AV110" s="959"/>
      <c r="AW110" s="959"/>
      <c r="AX110" s="959"/>
      <c r="AY110" s="959"/>
      <c r="AZ110" s="1000" t="s">
        <v>443</v>
      </c>
      <c r="BA110" s="949"/>
      <c r="BB110" s="949"/>
      <c r="BC110" s="949"/>
      <c r="BD110" s="949"/>
      <c r="BE110" s="949"/>
      <c r="BF110" s="949"/>
      <c r="BG110" s="949"/>
      <c r="BH110" s="949"/>
      <c r="BI110" s="949"/>
      <c r="BJ110" s="949"/>
      <c r="BK110" s="949"/>
      <c r="BL110" s="949"/>
      <c r="BM110" s="949"/>
      <c r="BN110" s="949"/>
      <c r="BO110" s="949"/>
      <c r="BP110" s="950"/>
      <c r="BQ110" s="986">
        <v>19244221</v>
      </c>
      <c r="BR110" s="987"/>
      <c r="BS110" s="987"/>
      <c r="BT110" s="987"/>
      <c r="BU110" s="987"/>
      <c r="BV110" s="987">
        <v>20218755</v>
      </c>
      <c r="BW110" s="987"/>
      <c r="BX110" s="987"/>
      <c r="BY110" s="987"/>
      <c r="BZ110" s="987"/>
      <c r="CA110" s="987">
        <v>19441472</v>
      </c>
      <c r="CB110" s="987"/>
      <c r="CC110" s="987"/>
      <c r="CD110" s="987"/>
      <c r="CE110" s="987"/>
      <c r="CF110" s="1001">
        <v>205.5</v>
      </c>
      <c r="CG110" s="1002"/>
      <c r="CH110" s="1002"/>
      <c r="CI110" s="1002"/>
      <c r="CJ110" s="1002"/>
      <c r="CK110" s="1003" t="s">
        <v>444</v>
      </c>
      <c r="CL110" s="1004"/>
      <c r="CM110" s="983" t="s">
        <v>445</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446</v>
      </c>
      <c r="DH110" s="987"/>
      <c r="DI110" s="987"/>
      <c r="DJ110" s="987"/>
      <c r="DK110" s="987"/>
      <c r="DL110" s="987" t="s">
        <v>396</v>
      </c>
      <c r="DM110" s="987"/>
      <c r="DN110" s="987"/>
      <c r="DO110" s="987"/>
      <c r="DP110" s="987"/>
      <c r="DQ110" s="987" t="s">
        <v>446</v>
      </c>
      <c r="DR110" s="987"/>
      <c r="DS110" s="987"/>
      <c r="DT110" s="987"/>
      <c r="DU110" s="987"/>
      <c r="DV110" s="988" t="s">
        <v>446</v>
      </c>
      <c r="DW110" s="988"/>
      <c r="DX110" s="988"/>
      <c r="DY110" s="988"/>
      <c r="DZ110" s="989"/>
    </row>
    <row r="111" spans="1:131" s="248" customFormat="1" ht="26.25" customHeight="1" x14ac:dyDescent="0.15">
      <c r="A111" s="990" t="s">
        <v>447</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129</v>
      </c>
      <c r="AB111" s="994"/>
      <c r="AC111" s="994"/>
      <c r="AD111" s="994"/>
      <c r="AE111" s="995"/>
      <c r="AF111" s="996" t="s">
        <v>129</v>
      </c>
      <c r="AG111" s="994"/>
      <c r="AH111" s="994"/>
      <c r="AI111" s="994"/>
      <c r="AJ111" s="995"/>
      <c r="AK111" s="996" t="s">
        <v>446</v>
      </c>
      <c r="AL111" s="994"/>
      <c r="AM111" s="994"/>
      <c r="AN111" s="994"/>
      <c r="AO111" s="995"/>
      <c r="AP111" s="997" t="s">
        <v>129</v>
      </c>
      <c r="AQ111" s="998"/>
      <c r="AR111" s="998"/>
      <c r="AS111" s="998"/>
      <c r="AT111" s="999"/>
      <c r="AU111" s="960"/>
      <c r="AV111" s="961"/>
      <c r="AW111" s="961"/>
      <c r="AX111" s="961"/>
      <c r="AY111" s="961"/>
      <c r="AZ111" s="1009" t="s">
        <v>448</v>
      </c>
      <c r="BA111" s="1010"/>
      <c r="BB111" s="1010"/>
      <c r="BC111" s="1010"/>
      <c r="BD111" s="1010"/>
      <c r="BE111" s="1010"/>
      <c r="BF111" s="1010"/>
      <c r="BG111" s="1010"/>
      <c r="BH111" s="1010"/>
      <c r="BI111" s="1010"/>
      <c r="BJ111" s="1010"/>
      <c r="BK111" s="1010"/>
      <c r="BL111" s="1010"/>
      <c r="BM111" s="1010"/>
      <c r="BN111" s="1010"/>
      <c r="BO111" s="1010"/>
      <c r="BP111" s="1011"/>
      <c r="BQ111" s="979" t="s">
        <v>396</v>
      </c>
      <c r="BR111" s="980"/>
      <c r="BS111" s="980"/>
      <c r="BT111" s="980"/>
      <c r="BU111" s="980"/>
      <c r="BV111" s="980" t="s">
        <v>396</v>
      </c>
      <c r="BW111" s="980"/>
      <c r="BX111" s="980"/>
      <c r="BY111" s="980"/>
      <c r="BZ111" s="980"/>
      <c r="CA111" s="980" t="s">
        <v>449</v>
      </c>
      <c r="CB111" s="980"/>
      <c r="CC111" s="980"/>
      <c r="CD111" s="980"/>
      <c r="CE111" s="980"/>
      <c r="CF111" s="974" t="s">
        <v>129</v>
      </c>
      <c r="CG111" s="975"/>
      <c r="CH111" s="975"/>
      <c r="CI111" s="975"/>
      <c r="CJ111" s="975"/>
      <c r="CK111" s="1005"/>
      <c r="CL111" s="1006"/>
      <c r="CM111" s="976" t="s">
        <v>450</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396</v>
      </c>
      <c r="DH111" s="980"/>
      <c r="DI111" s="980"/>
      <c r="DJ111" s="980"/>
      <c r="DK111" s="980"/>
      <c r="DL111" s="980" t="s">
        <v>396</v>
      </c>
      <c r="DM111" s="980"/>
      <c r="DN111" s="980"/>
      <c r="DO111" s="980"/>
      <c r="DP111" s="980"/>
      <c r="DQ111" s="980" t="s">
        <v>396</v>
      </c>
      <c r="DR111" s="980"/>
      <c r="DS111" s="980"/>
      <c r="DT111" s="980"/>
      <c r="DU111" s="980"/>
      <c r="DV111" s="981" t="s">
        <v>396</v>
      </c>
      <c r="DW111" s="981"/>
      <c r="DX111" s="981"/>
      <c r="DY111" s="981"/>
      <c r="DZ111" s="982"/>
    </row>
    <row r="112" spans="1:131" s="248" customFormat="1" ht="26.25" customHeight="1" x14ac:dyDescent="0.15">
      <c r="A112" s="1012" t="s">
        <v>451</v>
      </c>
      <c r="B112" s="1013"/>
      <c r="C112" s="1010" t="s">
        <v>452</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449</v>
      </c>
      <c r="AB112" s="1019"/>
      <c r="AC112" s="1019"/>
      <c r="AD112" s="1019"/>
      <c r="AE112" s="1020"/>
      <c r="AF112" s="1021" t="s">
        <v>449</v>
      </c>
      <c r="AG112" s="1019"/>
      <c r="AH112" s="1019"/>
      <c r="AI112" s="1019"/>
      <c r="AJ112" s="1020"/>
      <c r="AK112" s="1021" t="s">
        <v>449</v>
      </c>
      <c r="AL112" s="1019"/>
      <c r="AM112" s="1019"/>
      <c r="AN112" s="1019"/>
      <c r="AO112" s="1020"/>
      <c r="AP112" s="1022" t="s">
        <v>449</v>
      </c>
      <c r="AQ112" s="1023"/>
      <c r="AR112" s="1023"/>
      <c r="AS112" s="1023"/>
      <c r="AT112" s="1024"/>
      <c r="AU112" s="960"/>
      <c r="AV112" s="961"/>
      <c r="AW112" s="961"/>
      <c r="AX112" s="961"/>
      <c r="AY112" s="961"/>
      <c r="AZ112" s="1009" t="s">
        <v>453</v>
      </c>
      <c r="BA112" s="1010"/>
      <c r="BB112" s="1010"/>
      <c r="BC112" s="1010"/>
      <c r="BD112" s="1010"/>
      <c r="BE112" s="1010"/>
      <c r="BF112" s="1010"/>
      <c r="BG112" s="1010"/>
      <c r="BH112" s="1010"/>
      <c r="BI112" s="1010"/>
      <c r="BJ112" s="1010"/>
      <c r="BK112" s="1010"/>
      <c r="BL112" s="1010"/>
      <c r="BM112" s="1010"/>
      <c r="BN112" s="1010"/>
      <c r="BO112" s="1010"/>
      <c r="BP112" s="1011"/>
      <c r="BQ112" s="979">
        <v>6169255</v>
      </c>
      <c r="BR112" s="980"/>
      <c r="BS112" s="980"/>
      <c r="BT112" s="980"/>
      <c r="BU112" s="980"/>
      <c r="BV112" s="980">
        <v>5944781</v>
      </c>
      <c r="BW112" s="980"/>
      <c r="BX112" s="980"/>
      <c r="BY112" s="980"/>
      <c r="BZ112" s="980"/>
      <c r="CA112" s="980">
        <v>6838959</v>
      </c>
      <c r="CB112" s="980"/>
      <c r="CC112" s="980"/>
      <c r="CD112" s="980"/>
      <c r="CE112" s="980"/>
      <c r="CF112" s="974">
        <v>72.3</v>
      </c>
      <c r="CG112" s="975"/>
      <c r="CH112" s="975"/>
      <c r="CI112" s="975"/>
      <c r="CJ112" s="975"/>
      <c r="CK112" s="1005"/>
      <c r="CL112" s="1006"/>
      <c r="CM112" s="976" t="s">
        <v>454</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449</v>
      </c>
      <c r="DH112" s="980"/>
      <c r="DI112" s="980"/>
      <c r="DJ112" s="980"/>
      <c r="DK112" s="980"/>
      <c r="DL112" s="980" t="s">
        <v>449</v>
      </c>
      <c r="DM112" s="980"/>
      <c r="DN112" s="980"/>
      <c r="DO112" s="980"/>
      <c r="DP112" s="980"/>
      <c r="DQ112" s="980" t="s">
        <v>449</v>
      </c>
      <c r="DR112" s="980"/>
      <c r="DS112" s="980"/>
      <c r="DT112" s="980"/>
      <c r="DU112" s="980"/>
      <c r="DV112" s="981" t="s">
        <v>449</v>
      </c>
      <c r="DW112" s="981"/>
      <c r="DX112" s="981"/>
      <c r="DY112" s="981"/>
      <c r="DZ112" s="982"/>
    </row>
    <row r="113" spans="1:130" s="248" customFormat="1" ht="26.25" customHeight="1" x14ac:dyDescent="0.15">
      <c r="A113" s="1014"/>
      <c r="B113" s="1015"/>
      <c r="C113" s="1010" t="s">
        <v>455</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669345</v>
      </c>
      <c r="AB113" s="994"/>
      <c r="AC113" s="994"/>
      <c r="AD113" s="994"/>
      <c r="AE113" s="995"/>
      <c r="AF113" s="996">
        <v>671514</v>
      </c>
      <c r="AG113" s="994"/>
      <c r="AH113" s="994"/>
      <c r="AI113" s="994"/>
      <c r="AJ113" s="995"/>
      <c r="AK113" s="996">
        <v>485967</v>
      </c>
      <c r="AL113" s="994"/>
      <c r="AM113" s="994"/>
      <c r="AN113" s="994"/>
      <c r="AO113" s="995"/>
      <c r="AP113" s="997">
        <v>5.0999999999999996</v>
      </c>
      <c r="AQ113" s="998"/>
      <c r="AR113" s="998"/>
      <c r="AS113" s="998"/>
      <c r="AT113" s="999"/>
      <c r="AU113" s="960"/>
      <c r="AV113" s="961"/>
      <c r="AW113" s="961"/>
      <c r="AX113" s="961"/>
      <c r="AY113" s="961"/>
      <c r="AZ113" s="1009" t="s">
        <v>456</v>
      </c>
      <c r="BA113" s="1010"/>
      <c r="BB113" s="1010"/>
      <c r="BC113" s="1010"/>
      <c r="BD113" s="1010"/>
      <c r="BE113" s="1010"/>
      <c r="BF113" s="1010"/>
      <c r="BG113" s="1010"/>
      <c r="BH113" s="1010"/>
      <c r="BI113" s="1010"/>
      <c r="BJ113" s="1010"/>
      <c r="BK113" s="1010"/>
      <c r="BL113" s="1010"/>
      <c r="BM113" s="1010"/>
      <c r="BN113" s="1010"/>
      <c r="BO113" s="1010"/>
      <c r="BP113" s="1011"/>
      <c r="BQ113" s="979" t="s">
        <v>449</v>
      </c>
      <c r="BR113" s="980"/>
      <c r="BS113" s="980"/>
      <c r="BT113" s="980"/>
      <c r="BU113" s="980"/>
      <c r="BV113" s="980" t="s">
        <v>449</v>
      </c>
      <c r="BW113" s="980"/>
      <c r="BX113" s="980"/>
      <c r="BY113" s="980"/>
      <c r="BZ113" s="980"/>
      <c r="CA113" s="980" t="s">
        <v>396</v>
      </c>
      <c r="CB113" s="980"/>
      <c r="CC113" s="980"/>
      <c r="CD113" s="980"/>
      <c r="CE113" s="980"/>
      <c r="CF113" s="974" t="s">
        <v>449</v>
      </c>
      <c r="CG113" s="975"/>
      <c r="CH113" s="975"/>
      <c r="CI113" s="975"/>
      <c r="CJ113" s="975"/>
      <c r="CK113" s="1005"/>
      <c r="CL113" s="1006"/>
      <c r="CM113" s="976" t="s">
        <v>457</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449</v>
      </c>
      <c r="DH113" s="1019"/>
      <c r="DI113" s="1019"/>
      <c r="DJ113" s="1019"/>
      <c r="DK113" s="1020"/>
      <c r="DL113" s="1021" t="s">
        <v>449</v>
      </c>
      <c r="DM113" s="1019"/>
      <c r="DN113" s="1019"/>
      <c r="DO113" s="1019"/>
      <c r="DP113" s="1020"/>
      <c r="DQ113" s="1021" t="s">
        <v>449</v>
      </c>
      <c r="DR113" s="1019"/>
      <c r="DS113" s="1019"/>
      <c r="DT113" s="1019"/>
      <c r="DU113" s="1020"/>
      <c r="DV113" s="1022" t="s">
        <v>449</v>
      </c>
      <c r="DW113" s="1023"/>
      <c r="DX113" s="1023"/>
      <c r="DY113" s="1023"/>
      <c r="DZ113" s="1024"/>
    </row>
    <row r="114" spans="1:130" s="248" customFormat="1" ht="26.25" customHeight="1" x14ac:dyDescent="0.15">
      <c r="A114" s="1014"/>
      <c r="B114" s="1015"/>
      <c r="C114" s="1010" t="s">
        <v>458</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t="s">
        <v>449</v>
      </c>
      <c r="AB114" s="1019"/>
      <c r="AC114" s="1019"/>
      <c r="AD114" s="1019"/>
      <c r="AE114" s="1020"/>
      <c r="AF114" s="1021" t="s">
        <v>449</v>
      </c>
      <c r="AG114" s="1019"/>
      <c r="AH114" s="1019"/>
      <c r="AI114" s="1019"/>
      <c r="AJ114" s="1020"/>
      <c r="AK114" s="1021" t="s">
        <v>449</v>
      </c>
      <c r="AL114" s="1019"/>
      <c r="AM114" s="1019"/>
      <c r="AN114" s="1019"/>
      <c r="AO114" s="1020"/>
      <c r="AP114" s="1022" t="s">
        <v>449</v>
      </c>
      <c r="AQ114" s="1023"/>
      <c r="AR114" s="1023"/>
      <c r="AS114" s="1023"/>
      <c r="AT114" s="1024"/>
      <c r="AU114" s="960"/>
      <c r="AV114" s="961"/>
      <c r="AW114" s="961"/>
      <c r="AX114" s="961"/>
      <c r="AY114" s="961"/>
      <c r="AZ114" s="1009" t="s">
        <v>459</v>
      </c>
      <c r="BA114" s="1010"/>
      <c r="BB114" s="1010"/>
      <c r="BC114" s="1010"/>
      <c r="BD114" s="1010"/>
      <c r="BE114" s="1010"/>
      <c r="BF114" s="1010"/>
      <c r="BG114" s="1010"/>
      <c r="BH114" s="1010"/>
      <c r="BI114" s="1010"/>
      <c r="BJ114" s="1010"/>
      <c r="BK114" s="1010"/>
      <c r="BL114" s="1010"/>
      <c r="BM114" s="1010"/>
      <c r="BN114" s="1010"/>
      <c r="BO114" s="1010"/>
      <c r="BP114" s="1011"/>
      <c r="BQ114" s="979">
        <v>3344115</v>
      </c>
      <c r="BR114" s="980"/>
      <c r="BS114" s="980"/>
      <c r="BT114" s="980"/>
      <c r="BU114" s="980"/>
      <c r="BV114" s="980">
        <v>3196298</v>
      </c>
      <c r="BW114" s="980"/>
      <c r="BX114" s="980"/>
      <c r="BY114" s="980"/>
      <c r="BZ114" s="980"/>
      <c r="CA114" s="980">
        <v>3177464</v>
      </c>
      <c r="CB114" s="980"/>
      <c r="CC114" s="980"/>
      <c r="CD114" s="980"/>
      <c r="CE114" s="980"/>
      <c r="CF114" s="974">
        <v>33.6</v>
      </c>
      <c r="CG114" s="975"/>
      <c r="CH114" s="975"/>
      <c r="CI114" s="975"/>
      <c r="CJ114" s="975"/>
      <c r="CK114" s="1005"/>
      <c r="CL114" s="1006"/>
      <c r="CM114" s="976" t="s">
        <v>460</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449</v>
      </c>
      <c r="DH114" s="1019"/>
      <c r="DI114" s="1019"/>
      <c r="DJ114" s="1019"/>
      <c r="DK114" s="1020"/>
      <c r="DL114" s="1021" t="s">
        <v>449</v>
      </c>
      <c r="DM114" s="1019"/>
      <c r="DN114" s="1019"/>
      <c r="DO114" s="1019"/>
      <c r="DP114" s="1020"/>
      <c r="DQ114" s="1021" t="s">
        <v>449</v>
      </c>
      <c r="DR114" s="1019"/>
      <c r="DS114" s="1019"/>
      <c r="DT114" s="1019"/>
      <c r="DU114" s="1020"/>
      <c r="DV114" s="1022" t="s">
        <v>449</v>
      </c>
      <c r="DW114" s="1023"/>
      <c r="DX114" s="1023"/>
      <c r="DY114" s="1023"/>
      <c r="DZ114" s="1024"/>
    </row>
    <row r="115" spans="1:130" s="248" customFormat="1" ht="26.25" customHeight="1" x14ac:dyDescent="0.15">
      <c r="A115" s="1014"/>
      <c r="B115" s="1015"/>
      <c r="C115" s="1010" t="s">
        <v>461</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t="s">
        <v>449</v>
      </c>
      <c r="AB115" s="994"/>
      <c r="AC115" s="994"/>
      <c r="AD115" s="994"/>
      <c r="AE115" s="995"/>
      <c r="AF115" s="996" t="s">
        <v>449</v>
      </c>
      <c r="AG115" s="994"/>
      <c r="AH115" s="994"/>
      <c r="AI115" s="994"/>
      <c r="AJ115" s="995"/>
      <c r="AK115" s="996" t="s">
        <v>449</v>
      </c>
      <c r="AL115" s="994"/>
      <c r="AM115" s="994"/>
      <c r="AN115" s="994"/>
      <c r="AO115" s="995"/>
      <c r="AP115" s="997" t="s">
        <v>449</v>
      </c>
      <c r="AQ115" s="998"/>
      <c r="AR115" s="998"/>
      <c r="AS115" s="998"/>
      <c r="AT115" s="999"/>
      <c r="AU115" s="960"/>
      <c r="AV115" s="961"/>
      <c r="AW115" s="961"/>
      <c r="AX115" s="961"/>
      <c r="AY115" s="961"/>
      <c r="AZ115" s="1009" t="s">
        <v>462</v>
      </c>
      <c r="BA115" s="1010"/>
      <c r="BB115" s="1010"/>
      <c r="BC115" s="1010"/>
      <c r="BD115" s="1010"/>
      <c r="BE115" s="1010"/>
      <c r="BF115" s="1010"/>
      <c r="BG115" s="1010"/>
      <c r="BH115" s="1010"/>
      <c r="BI115" s="1010"/>
      <c r="BJ115" s="1010"/>
      <c r="BK115" s="1010"/>
      <c r="BL115" s="1010"/>
      <c r="BM115" s="1010"/>
      <c r="BN115" s="1010"/>
      <c r="BO115" s="1010"/>
      <c r="BP115" s="1011"/>
      <c r="BQ115" s="979">
        <v>2160</v>
      </c>
      <c r="BR115" s="980"/>
      <c r="BS115" s="980"/>
      <c r="BT115" s="980"/>
      <c r="BU115" s="980"/>
      <c r="BV115" s="980">
        <v>1533</v>
      </c>
      <c r="BW115" s="980"/>
      <c r="BX115" s="980"/>
      <c r="BY115" s="980"/>
      <c r="BZ115" s="980"/>
      <c r="CA115" s="980">
        <v>1152</v>
      </c>
      <c r="CB115" s="980"/>
      <c r="CC115" s="980"/>
      <c r="CD115" s="980"/>
      <c r="CE115" s="980"/>
      <c r="CF115" s="974">
        <v>0</v>
      </c>
      <c r="CG115" s="975"/>
      <c r="CH115" s="975"/>
      <c r="CI115" s="975"/>
      <c r="CJ115" s="975"/>
      <c r="CK115" s="1005"/>
      <c r="CL115" s="1006"/>
      <c r="CM115" s="1009" t="s">
        <v>463</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449</v>
      </c>
      <c r="DH115" s="1019"/>
      <c r="DI115" s="1019"/>
      <c r="DJ115" s="1019"/>
      <c r="DK115" s="1020"/>
      <c r="DL115" s="1021" t="s">
        <v>449</v>
      </c>
      <c r="DM115" s="1019"/>
      <c r="DN115" s="1019"/>
      <c r="DO115" s="1019"/>
      <c r="DP115" s="1020"/>
      <c r="DQ115" s="1021" t="s">
        <v>449</v>
      </c>
      <c r="DR115" s="1019"/>
      <c r="DS115" s="1019"/>
      <c r="DT115" s="1019"/>
      <c r="DU115" s="1020"/>
      <c r="DV115" s="1022" t="s">
        <v>449</v>
      </c>
      <c r="DW115" s="1023"/>
      <c r="DX115" s="1023"/>
      <c r="DY115" s="1023"/>
      <c r="DZ115" s="1024"/>
    </row>
    <row r="116" spans="1:130" s="248" customFormat="1" ht="26.25" customHeight="1" x14ac:dyDescent="0.15">
      <c r="A116" s="1016"/>
      <c r="B116" s="1017"/>
      <c r="C116" s="1025" t="s">
        <v>464</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449</v>
      </c>
      <c r="AB116" s="1019"/>
      <c r="AC116" s="1019"/>
      <c r="AD116" s="1019"/>
      <c r="AE116" s="1020"/>
      <c r="AF116" s="1021" t="s">
        <v>449</v>
      </c>
      <c r="AG116" s="1019"/>
      <c r="AH116" s="1019"/>
      <c r="AI116" s="1019"/>
      <c r="AJ116" s="1020"/>
      <c r="AK116" s="1021" t="s">
        <v>396</v>
      </c>
      <c r="AL116" s="1019"/>
      <c r="AM116" s="1019"/>
      <c r="AN116" s="1019"/>
      <c r="AO116" s="1020"/>
      <c r="AP116" s="1022" t="s">
        <v>449</v>
      </c>
      <c r="AQ116" s="1023"/>
      <c r="AR116" s="1023"/>
      <c r="AS116" s="1023"/>
      <c r="AT116" s="1024"/>
      <c r="AU116" s="960"/>
      <c r="AV116" s="961"/>
      <c r="AW116" s="961"/>
      <c r="AX116" s="961"/>
      <c r="AY116" s="961"/>
      <c r="AZ116" s="1027" t="s">
        <v>465</v>
      </c>
      <c r="BA116" s="1028"/>
      <c r="BB116" s="1028"/>
      <c r="BC116" s="1028"/>
      <c r="BD116" s="1028"/>
      <c r="BE116" s="1028"/>
      <c r="BF116" s="1028"/>
      <c r="BG116" s="1028"/>
      <c r="BH116" s="1028"/>
      <c r="BI116" s="1028"/>
      <c r="BJ116" s="1028"/>
      <c r="BK116" s="1028"/>
      <c r="BL116" s="1028"/>
      <c r="BM116" s="1028"/>
      <c r="BN116" s="1028"/>
      <c r="BO116" s="1028"/>
      <c r="BP116" s="1029"/>
      <c r="BQ116" s="979" t="s">
        <v>466</v>
      </c>
      <c r="BR116" s="980"/>
      <c r="BS116" s="980"/>
      <c r="BT116" s="980"/>
      <c r="BU116" s="980"/>
      <c r="BV116" s="980" t="s">
        <v>449</v>
      </c>
      <c r="BW116" s="980"/>
      <c r="BX116" s="980"/>
      <c r="BY116" s="980"/>
      <c r="BZ116" s="980"/>
      <c r="CA116" s="980" t="s">
        <v>449</v>
      </c>
      <c r="CB116" s="980"/>
      <c r="CC116" s="980"/>
      <c r="CD116" s="980"/>
      <c r="CE116" s="980"/>
      <c r="CF116" s="974" t="s">
        <v>449</v>
      </c>
      <c r="CG116" s="975"/>
      <c r="CH116" s="975"/>
      <c r="CI116" s="975"/>
      <c r="CJ116" s="975"/>
      <c r="CK116" s="1005"/>
      <c r="CL116" s="1006"/>
      <c r="CM116" s="976" t="s">
        <v>467</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449</v>
      </c>
      <c r="DH116" s="1019"/>
      <c r="DI116" s="1019"/>
      <c r="DJ116" s="1019"/>
      <c r="DK116" s="1020"/>
      <c r="DL116" s="1021" t="s">
        <v>396</v>
      </c>
      <c r="DM116" s="1019"/>
      <c r="DN116" s="1019"/>
      <c r="DO116" s="1019"/>
      <c r="DP116" s="1020"/>
      <c r="DQ116" s="1021" t="s">
        <v>449</v>
      </c>
      <c r="DR116" s="1019"/>
      <c r="DS116" s="1019"/>
      <c r="DT116" s="1019"/>
      <c r="DU116" s="1020"/>
      <c r="DV116" s="1022" t="s">
        <v>449</v>
      </c>
      <c r="DW116" s="1023"/>
      <c r="DX116" s="1023"/>
      <c r="DY116" s="1023"/>
      <c r="DZ116" s="1024"/>
    </row>
    <row r="117" spans="1:130" s="248" customFormat="1" ht="26.25" customHeight="1" x14ac:dyDescent="0.15">
      <c r="A117" s="96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468</v>
      </c>
      <c r="Z117" s="946"/>
      <c r="AA117" s="1036">
        <v>3115802</v>
      </c>
      <c r="AB117" s="1037"/>
      <c r="AC117" s="1037"/>
      <c r="AD117" s="1037"/>
      <c r="AE117" s="1038"/>
      <c r="AF117" s="1039">
        <v>3029317</v>
      </c>
      <c r="AG117" s="1037"/>
      <c r="AH117" s="1037"/>
      <c r="AI117" s="1037"/>
      <c r="AJ117" s="1038"/>
      <c r="AK117" s="1039">
        <v>2850619</v>
      </c>
      <c r="AL117" s="1037"/>
      <c r="AM117" s="1037"/>
      <c r="AN117" s="1037"/>
      <c r="AO117" s="1038"/>
      <c r="AP117" s="1040"/>
      <c r="AQ117" s="1041"/>
      <c r="AR117" s="1041"/>
      <c r="AS117" s="1041"/>
      <c r="AT117" s="1042"/>
      <c r="AU117" s="960"/>
      <c r="AV117" s="961"/>
      <c r="AW117" s="961"/>
      <c r="AX117" s="961"/>
      <c r="AY117" s="961"/>
      <c r="AZ117" s="1027" t="s">
        <v>469</v>
      </c>
      <c r="BA117" s="1028"/>
      <c r="BB117" s="1028"/>
      <c r="BC117" s="1028"/>
      <c r="BD117" s="1028"/>
      <c r="BE117" s="1028"/>
      <c r="BF117" s="1028"/>
      <c r="BG117" s="1028"/>
      <c r="BH117" s="1028"/>
      <c r="BI117" s="1028"/>
      <c r="BJ117" s="1028"/>
      <c r="BK117" s="1028"/>
      <c r="BL117" s="1028"/>
      <c r="BM117" s="1028"/>
      <c r="BN117" s="1028"/>
      <c r="BO117" s="1028"/>
      <c r="BP117" s="1029"/>
      <c r="BQ117" s="979" t="s">
        <v>470</v>
      </c>
      <c r="BR117" s="980"/>
      <c r="BS117" s="980"/>
      <c r="BT117" s="980"/>
      <c r="BU117" s="980"/>
      <c r="BV117" s="980" t="s">
        <v>471</v>
      </c>
      <c r="BW117" s="980"/>
      <c r="BX117" s="980"/>
      <c r="BY117" s="980"/>
      <c r="BZ117" s="980"/>
      <c r="CA117" s="980" t="s">
        <v>472</v>
      </c>
      <c r="CB117" s="980"/>
      <c r="CC117" s="980"/>
      <c r="CD117" s="980"/>
      <c r="CE117" s="980"/>
      <c r="CF117" s="974" t="s">
        <v>473</v>
      </c>
      <c r="CG117" s="975"/>
      <c r="CH117" s="975"/>
      <c r="CI117" s="975"/>
      <c r="CJ117" s="975"/>
      <c r="CK117" s="1005"/>
      <c r="CL117" s="1006"/>
      <c r="CM117" s="976" t="s">
        <v>474</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475</v>
      </c>
      <c r="DH117" s="1019"/>
      <c r="DI117" s="1019"/>
      <c r="DJ117" s="1019"/>
      <c r="DK117" s="1020"/>
      <c r="DL117" s="1021" t="s">
        <v>476</v>
      </c>
      <c r="DM117" s="1019"/>
      <c r="DN117" s="1019"/>
      <c r="DO117" s="1019"/>
      <c r="DP117" s="1020"/>
      <c r="DQ117" s="1021" t="s">
        <v>477</v>
      </c>
      <c r="DR117" s="1019"/>
      <c r="DS117" s="1019"/>
      <c r="DT117" s="1019"/>
      <c r="DU117" s="1020"/>
      <c r="DV117" s="1022" t="s">
        <v>129</v>
      </c>
      <c r="DW117" s="1023"/>
      <c r="DX117" s="1023"/>
      <c r="DY117" s="1023"/>
      <c r="DZ117" s="1024"/>
    </row>
    <row r="118" spans="1:130" s="248" customFormat="1" ht="26.25" customHeight="1" x14ac:dyDescent="0.15">
      <c r="A118" s="964" t="s">
        <v>441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438</v>
      </c>
      <c r="AB118" s="945"/>
      <c r="AC118" s="945"/>
      <c r="AD118" s="945"/>
      <c r="AE118" s="946"/>
      <c r="AF118" s="944" t="s">
        <v>439</v>
      </c>
      <c r="AG118" s="945"/>
      <c r="AH118" s="945"/>
      <c r="AI118" s="945"/>
      <c r="AJ118" s="946"/>
      <c r="AK118" s="944" t="s">
        <v>307</v>
      </c>
      <c r="AL118" s="945"/>
      <c r="AM118" s="945"/>
      <c r="AN118" s="945"/>
      <c r="AO118" s="946"/>
      <c r="AP118" s="1031" t="s">
        <v>440</v>
      </c>
      <c r="AQ118" s="1032"/>
      <c r="AR118" s="1032"/>
      <c r="AS118" s="1032"/>
      <c r="AT118" s="1033"/>
      <c r="AU118" s="960"/>
      <c r="AV118" s="961"/>
      <c r="AW118" s="961"/>
      <c r="AX118" s="961"/>
      <c r="AY118" s="961"/>
      <c r="AZ118" s="1034" t="s">
        <v>478</v>
      </c>
      <c r="BA118" s="1025"/>
      <c r="BB118" s="1025"/>
      <c r="BC118" s="1025"/>
      <c r="BD118" s="1025"/>
      <c r="BE118" s="1025"/>
      <c r="BF118" s="1025"/>
      <c r="BG118" s="1025"/>
      <c r="BH118" s="1025"/>
      <c r="BI118" s="1025"/>
      <c r="BJ118" s="1025"/>
      <c r="BK118" s="1025"/>
      <c r="BL118" s="1025"/>
      <c r="BM118" s="1025"/>
      <c r="BN118" s="1025"/>
      <c r="BO118" s="1025"/>
      <c r="BP118" s="1026"/>
      <c r="BQ118" s="1057" t="s">
        <v>479</v>
      </c>
      <c r="BR118" s="1058"/>
      <c r="BS118" s="1058"/>
      <c r="BT118" s="1058"/>
      <c r="BU118" s="1058"/>
      <c r="BV118" s="1058" t="s">
        <v>480</v>
      </c>
      <c r="BW118" s="1058"/>
      <c r="BX118" s="1058"/>
      <c r="BY118" s="1058"/>
      <c r="BZ118" s="1058"/>
      <c r="CA118" s="1058" t="s">
        <v>481</v>
      </c>
      <c r="CB118" s="1058"/>
      <c r="CC118" s="1058"/>
      <c r="CD118" s="1058"/>
      <c r="CE118" s="1058"/>
      <c r="CF118" s="974" t="s">
        <v>482</v>
      </c>
      <c r="CG118" s="975"/>
      <c r="CH118" s="975"/>
      <c r="CI118" s="975"/>
      <c r="CJ118" s="975"/>
      <c r="CK118" s="1005"/>
      <c r="CL118" s="1006"/>
      <c r="CM118" s="976" t="s">
        <v>483</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477</v>
      </c>
      <c r="DH118" s="1019"/>
      <c r="DI118" s="1019"/>
      <c r="DJ118" s="1019"/>
      <c r="DK118" s="1020"/>
      <c r="DL118" s="1021" t="s">
        <v>472</v>
      </c>
      <c r="DM118" s="1019"/>
      <c r="DN118" s="1019"/>
      <c r="DO118" s="1019"/>
      <c r="DP118" s="1020"/>
      <c r="DQ118" s="1021" t="s">
        <v>482</v>
      </c>
      <c r="DR118" s="1019"/>
      <c r="DS118" s="1019"/>
      <c r="DT118" s="1019"/>
      <c r="DU118" s="1020"/>
      <c r="DV118" s="1022" t="s">
        <v>484</v>
      </c>
      <c r="DW118" s="1023"/>
      <c r="DX118" s="1023"/>
      <c r="DY118" s="1023"/>
      <c r="DZ118" s="1024"/>
    </row>
    <row r="119" spans="1:130" s="248" customFormat="1" ht="26.25" customHeight="1" x14ac:dyDescent="0.15">
      <c r="A119" s="1118" t="s">
        <v>444</v>
      </c>
      <c r="B119" s="1004"/>
      <c r="C119" s="983" t="s">
        <v>445</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485</v>
      </c>
      <c r="AB119" s="952"/>
      <c r="AC119" s="952"/>
      <c r="AD119" s="952"/>
      <c r="AE119" s="953"/>
      <c r="AF119" s="954" t="s">
        <v>486</v>
      </c>
      <c r="AG119" s="952"/>
      <c r="AH119" s="952"/>
      <c r="AI119" s="952"/>
      <c r="AJ119" s="953"/>
      <c r="AK119" s="954" t="s">
        <v>479</v>
      </c>
      <c r="AL119" s="952"/>
      <c r="AM119" s="952"/>
      <c r="AN119" s="952"/>
      <c r="AO119" s="953"/>
      <c r="AP119" s="955" t="s">
        <v>487</v>
      </c>
      <c r="AQ119" s="956"/>
      <c r="AR119" s="956"/>
      <c r="AS119" s="956"/>
      <c r="AT119" s="957"/>
      <c r="AU119" s="962"/>
      <c r="AV119" s="963"/>
      <c r="AW119" s="963"/>
      <c r="AX119" s="963"/>
      <c r="AY119" s="963"/>
      <c r="AZ119" s="279" t="s">
        <v>189</v>
      </c>
      <c r="BA119" s="279"/>
      <c r="BB119" s="279"/>
      <c r="BC119" s="279"/>
      <c r="BD119" s="279"/>
      <c r="BE119" s="279"/>
      <c r="BF119" s="279"/>
      <c r="BG119" s="279"/>
      <c r="BH119" s="279"/>
      <c r="BI119" s="279"/>
      <c r="BJ119" s="279"/>
      <c r="BK119" s="279"/>
      <c r="BL119" s="279"/>
      <c r="BM119" s="279"/>
      <c r="BN119" s="279"/>
      <c r="BO119" s="1035" t="s">
        <v>488</v>
      </c>
      <c r="BP119" s="1066"/>
      <c r="BQ119" s="1057">
        <v>28759751</v>
      </c>
      <c r="BR119" s="1058"/>
      <c r="BS119" s="1058"/>
      <c r="BT119" s="1058"/>
      <c r="BU119" s="1058"/>
      <c r="BV119" s="1058">
        <v>29361367</v>
      </c>
      <c r="BW119" s="1058"/>
      <c r="BX119" s="1058"/>
      <c r="BY119" s="1058"/>
      <c r="BZ119" s="1058"/>
      <c r="CA119" s="1058">
        <v>29459047</v>
      </c>
      <c r="CB119" s="1058"/>
      <c r="CC119" s="1058"/>
      <c r="CD119" s="1058"/>
      <c r="CE119" s="1058"/>
      <c r="CF119" s="1059"/>
      <c r="CG119" s="1060"/>
      <c r="CH119" s="1060"/>
      <c r="CI119" s="1060"/>
      <c r="CJ119" s="1061"/>
      <c r="CK119" s="1007"/>
      <c r="CL119" s="1008"/>
      <c r="CM119" s="1062" t="s">
        <v>489</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490</v>
      </c>
      <c r="DH119" s="1044"/>
      <c r="DI119" s="1044"/>
      <c r="DJ119" s="1044"/>
      <c r="DK119" s="1045"/>
      <c r="DL119" s="1043" t="s">
        <v>470</v>
      </c>
      <c r="DM119" s="1044"/>
      <c r="DN119" s="1044"/>
      <c r="DO119" s="1044"/>
      <c r="DP119" s="1045"/>
      <c r="DQ119" s="1043" t="s">
        <v>482</v>
      </c>
      <c r="DR119" s="1044"/>
      <c r="DS119" s="1044"/>
      <c r="DT119" s="1044"/>
      <c r="DU119" s="1045"/>
      <c r="DV119" s="1046" t="s">
        <v>490</v>
      </c>
      <c r="DW119" s="1047"/>
      <c r="DX119" s="1047"/>
      <c r="DY119" s="1047"/>
      <c r="DZ119" s="1048"/>
    </row>
    <row r="120" spans="1:130" s="248" customFormat="1" ht="26.25" customHeight="1" x14ac:dyDescent="0.15">
      <c r="A120" s="1119"/>
      <c r="B120" s="1006"/>
      <c r="C120" s="976" t="s">
        <v>450</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491</v>
      </c>
      <c r="AB120" s="1019"/>
      <c r="AC120" s="1019"/>
      <c r="AD120" s="1019"/>
      <c r="AE120" s="1020"/>
      <c r="AF120" s="1021" t="s">
        <v>492</v>
      </c>
      <c r="AG120" s="1019"/>
      <c r="AH120" s="1019"/>
      <c r="AI120" s="1019"/>
      <c r="AJ120" s="1020"/>
      <c r="AK120" s="1021" t="s">
        <v>493</v>
      </c>
      <c r="AL120" s="1019"/>
      <c r="AM120" s="1019"/>
      <c r="AN120" s="1019"/>
      <c r="AO120" s="1020"/>
      <c r="AP120" s="1022" t="s">
        <v>480</v>
      </c>
      <c r="AQ120" s="1023"/>
      <c r="AR120" s="1023"/>
      <c r="AS120" s="1023"/>
      <c r="AT120" s="1024"/>
      <c r="AU120" s="1049" t="s">
        <v>494</v>
      </c>
      <c r="AV120" s="1050"/>
      <c r="AW120" s="1050"/>
      <c r="AX120" s="1050"/>
      <c r="AY120" s="1051"/>
      <c r="AZ120" s="1000" t="s">
        <v>495</v>
      </c>
      <c r="BA120" s="949"/>
      <c r="BB120" s="949"/>
      <c r="BC120" s="949"/>
      <c r="BD120" s="949"/>
      <c r="BE120" s="949"/>
      <c r="BF120" s="949"/>
      <c r="BG120" s="949"/>
      <c r="BH120" s="949"/>
      <c r="BI120" s="949"/>
      <c r="BJ120" s="949"/>
      <c r="BK120" s="949"/>
      <c r="BL120" s="949"/>
      <c r="BM120" s="949"/>
      <c r="BN120" s="949"/>
      <c r="BO120" s="949"/>
      <c r="BP120" s="950"/>
      <c r="BQ120" s="986">
        <v>12272617</v>
      </c>
      <c r="BR120" s="987"/>
      <c r="BS120" s="987"/>
      <c r="BT120" s="987"/>
      <c r="BU120" s="987"/>
      <c r="BV120" s="987">
        <v>12780440</v>
      </c>
      <c r="BW120" s="987"/>
      <c r="BX120" s="987"/>
      <c r="BY120" s="987"/>
      <c r="BZ120" s="987"/>
      <c r="CA120" s="987">
        <v>12255694</v>
      </c>
      <c r="CB120" s="987"/>
      <c r="CC120" s="987"/>
      <c r="CD120" s="987"/>
      <c r="CE120" s="987"/>
      <c r="CF120" s="1001">
        <v>129.5</v>
      </c>
      <c r="CG120" s="1002"/>
      <c r="CH120" s="1002"/>
      <c r="CI120" s="1002"/>
      <c r="CJ120" s="1002"/>
      <c r="CK120" s="1067" t="s">
        <v>496</v>
      </c>
      <c r="CL120" s="1068"/>
      <c r="CM120" s="1068"/>
      <c r="CN120" s="1068"/>
      <c r="CO120" s="1069"/>
      <c r="CP120" s="1075" t="s">
        <v>497</v>
      </c>
      <c r="CQ120" s="1076"/>
      <c r="CR120" s="1076"/>
      <c r="CS120" s="1076"/>
      <c r="CT120" s="1076"/>
      <c r="CU120" s="1076"/>
      <c r="CV120" s="1076"/>
      <c r="CW120" s="1076"/>
      <c r="CX120" s="1076"/>
      <c r="CY120" s="1076"/>
      <c r="CZ120" s="1076"/>
      <c r="DA120" s="1076"/>
      <c r="DB120" s="1076"/>
      <c r="DC120" s="1076"/>
      <c r="DD120" s="1076"/>
      <c r="DE120" s="1076"/>
      <c r="DF120" s="1077"/>
      <c r="DG120" s="986">
        <v>1786072</v>
      </c>
      <c r="DH120" s="987"/>
      <c r="DI120" s="987"/>
      <c r="DJ120" s="987"/>
      <c r="DK120" s="987"/>
      <c r="DL120" s="987">
        <v>1933658</v>
      </c>
      <c r="DM120" s="987"/>
      <c r="DN120" s="987"/>
      <c r="DO120" s="987"/>
      <c r="DP120" s="987"/>
      <c r="DQ120" s="987">
        <v>1764250</v>
      </c>
      <c r="DR120" s="987"/>
      <c r="DS120" s="987"/>
      <c r="DT120" s="987"/>
      <c r="DU120" s="987"/>
      <c r="DV120" s="988">
        <v>18.600000000000001</v>
      </c>
      <c r="DW120" s="988"/>
      <c r="DX120" s="988"/>
      <c r="DY120" s="988"/>
      <c r="DZ120" s="989"/>
    </row>
    <row r="121" spans="1:130" s="248" customFormat="1" ht="26.25" customHeight="1" x14ac:dyDescent="0.15">
      <c r="A121" s="1119"/>
      <c r="B121" s="1006"/>
      <c r="C121" s="1027" t="s">
        <v>498</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479</v>
      </c>
      <c r="AB121" s="1019"/>
      <c r="AC121" s="1019"/>
      <c r="AD121" s="1019"/>
      <c r="AE121" s="1020"/>
      <c r="AF121" s="1021" t="s">
        <v>485</v>
      </c>
      <c r="AG121" s="1019"/>
      <c r="AH121" s="1019"/>
      <c r="AI121" s="1019"/>
      <c r="AJ121" s="1020"/>
      <c r="AK121" s="1021" t="s">
        <v>482</v>
      </c>
      <c r="AL121" s="1019"/>
      <c r="AM121" s="1019"/>
      <c r="AN121" s="1019"/>
      <c r="AO121" s="1020"/>
      <c r="AP121" s="1022" t="s">
        <v>484</v>
      </c>
      <c r="AQ121" s="1023"/>
      <c r="AR121" s="1023"/>
      <c r="AS121" s="1023"/>
      <c r="AT121" s="1024"/>
      <c r="AU121" s="1052"/>
      <c r="AV121" s="1053"/>
      <c r="AW121" s="1053"/>
      <c r="AX121" s="1053"/>
      <c r="AY121" s="1054"/>
      <c r="AZ121" s="1009" t="s">
        <v>499</v>
      </c>
      <c r="BA121" s="1010"/>
      <c r="BB121" s="1010"/>
      <c r="BC121" s="1010"/>
      <c r="BD121" s="1010"/>
      <c r="BE121" s="1010"/>
      <c r="BF121" s="1010"/>
      <c r="BG121" s="1010"/>
      <c r="BH121" s="1010"/>
      <c r="BI121" s="1010"/>
      <c r="BJ121" s="1010"/>
      <c r="BK121" s="1010"/>
      <c r="BL121" s="1010"/>
      <c r="BM121" s="1010"/>
      <c r="BN121" s="1010"/>
      <c r="BO121" s="1010"/>
      <c r="BP121" s="1011"/>
      <c r="BQ121" s="979">
        <v>161976</v>
      </c>
      <c r="BR121" s="980"/>
      <c r="BS121" s="980"/>
      <c r="BT121" s="980"/>
      <c r="BU121" s="980"/>
      <c r="BV121" s="980">
        <v>94093</v>
      </c>
      <c r="BW121" s="980"/>
      <c r="BX121" s="980"/>
      <c r="BY121" s="980"/>
      <c r="BZ121" s="980"/>
      <c r="CA121" s="980">
        <v>59548</v>
      </c>
      <c r="CB121" s="980"/>
      <c r="CC121" s="980"/>
      <c r="CD121" s="980"/>
      <c r="CE121" s="980"/>
      <c r="CF121" s="974">
        <v>0.6</v>
      </c>
      <c r="CG121" s="975"/>
      <c r="CH121" s="975"/>
      <c r="CI121" s="975"/>
      <c r="CJ121" s="975"/>
      <c r="CK121" s="1070"/>
      <c r="CL121" s="1071"/>
      <c r="CM121" s="1071"/>
      <c r="CN121" s="1071"/>
      <c r="CO121" s="1072"/>
      <c r="CP121" s="1080" t="s">
        <v>500</v>
      </c>
      <c r="CQ121" s="1081"/>
      <c r="CR121" s="1081"/>
      <c r="CS121" s="1081"/>
      <c r="CT121" s="1081"/>
      <c r="CU121" s="1081"/>
      <c r="CV121" s="1081"/>
      <c r="CW121" s="1081"/>
      <c r="CX121" s="1081"/>
      <c r="CY121" s="1081"/>
      <c r="CZ121" s="1081"/>
      <c r="DA121" s="1081"/>
      <c r="DB121" s="1081"/>
      <c r="DC121" s="1081"/>
      <c r="DD121" s="1081"/>
      <c r="DE121" s="1081"/>
      <c r="DF121" s="1082"/>
      <c r="DG121" s="979" t="s">
        <v>470</v>
      </c>
      <c r="DH121" s="980"/>
      <c r="DI121" s="980"/>
      <c r="DJ121" s="980"/>
      <c r="DK121" s="980"/>
      <c r="DL121" s="980" t="s">
        <v>481</v>
      </c>
      <c r="DM121" s="980"/>
      <c r="DN121" s="980"/>
      <c r="DO121" s="980"/>
      <c r="DP121" s="980"/>
      <c r="DQ121" s="980">
        <v>1565788</v>
      </c>
      <c r="DR121" s="980"/>
      <c r="DS121" s="980"/>
      <c r="DT121" s="980"/>
      <c r="DU121" s="980"/>
      <c r="DV121" s="981">
        <v>16.5</v>
      </c>
      <c r="DW121" s="981"/>
      <c r="DX121" s="981"/>
      <c r="DY121" s="981"/>
      <c r="DZ121" s="982"/>
    </row>
    <row r="122" spans="1:130" s="248" customFormat="1" ht="26.25" customHeight="1" x14ac:dyDescent="0.15">
      <c r="A122" s="1119"/>
      <c r="B122" s="1006"/>
      <c r="C122" s="976" t="s">
        <v>460</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479</v>
      </c>
      <c r="AB122" s="1019"/>
      <c r="AC122" s="1019"/>
      <c r="AD122" s="1019"/>
      <c r="AE122" s="1020"/>
      <c r="AF122" s="1021" t="s">
        <v>482</v>
      </c>
      <c r="AG122" s="1019"/>
      <c r="AH122" s="1019"/>
      <c r="AI122" s="1019"/>
      <c r="AJ122" s="1020"/>
      <c r="AK122" s="1021" t="s">
        <v>476</v>
      </c>
      <c r="AL122" s="1019"/>
      <c r="AM122" s="1019"/>
      <c r="AN122" s="1019"/>
      <c r="AO122" s="1020"/>
      <c r="AP122" s="1022" t="s">
        <v>477</v>
      </c>
      <c r="AQ122" s="1023"/>
      <c r="AR122" s="1023"/>
      <c r="AS122" s="1023"/>
      <c r="AT122" s="1024"/>
      <c r="AU122" s="1052"/>
      <c r="AV122" s="1053"/>
      <c r="AW122" s="1053"/>
      <c r="AX122" s="1053"/>
      <c r="AY122" s="1054"/>
      <c r="AZ122" s="1034" t="s">
        <v>501</v>
      </c>
      <c r="BA122" s="1025"/>
      <c r="BB122" s="1025"/>
      <c r="BC122" s="1025"/>
      <c r="BD122" s="1025"/>
      <c r="BE122" s="1025"/>
      <c r="BF122" s="1025"/>
      <c r="BG122" s="1025"/>
      <c r="BH122" s="1025"/>
      <c r="BI122" s="1025"/>
      <c r="BJ122" s="1025"/>
      <c r="BK122" s="1025"/>
      <c r="BL122" s="1025"/>
      <c r="BM122" s="1025"/>
      <c r="BN122" s="1025"/>
      <c r="BO122" s="1025"/>
      <c r="BP122" s="1026"/>
      <c r="BQ122" s="1057">
        <v>21543897</v>
      </c>
      <c r="BR122" s="1058"/>
      <c r="BS122" s="1058"/>
      <c r="BT122" s="1058"/>
      <c r="BU122" s="1058"/>
      <c r="BV122" s="1058">
        <v>21031638</v>
      </c>
      <c r="BW122" s="1058"/>
      <c r="BX122" s="1058"/>
      <c r="BY122" s="1058"/>
      <c r="BZ122" s="1058"/>
      <c r="CA122" s="1058">
        <v>21586072</v>
      </c>
      <c r="CB122" s="1058"/>
      <c r="CC122" s="1058"/>
      <c r="CD122" s="1058"/>
      <c r="CE122" s="1058"/>
      <c r="CF122" s="1078">
        <v>228.1</v>
      </c>
      <c r="CG122" s="1079"/>
      <c r="CH122" s="1079"/>
      <c r="CI122" s="1079"/>
      <c r="CJ122" s="1079"/>
      <c r="CK122" s="1070"/>
      <c r="CL122" s="1071"/>
      <c r="CM122" s="1071"/>
      <c r="CN122" s="1071"/>
      <c r="CO122" s="1072"/>
      <c r="CP122" s="1080" t="s">
        <v>502</v>
      </c>
      <c r="CQ122" s="1081"/>
      <c r="CR122" s="1081"/>
      <c r="CS122" s="1081"/>
      <c r="CT122" s="1081"/>
      <c r="CU122" s="1081"/>
      <c r="CV122" s="1081"/>
      <c r="CW122" s="1081"/>
      <c r="CX122" s="1081"/>
      <c r="CY122" s="1081"/>
      <c r="CZ122" s="1081"/>
      <c r="DA122" s="1081"/>
      <c r="DB122" s="1081"/>
      <c r="DC122" s="1081"/>
      <c r="DD122" s="1081"/>
      <c r="DE122" s="1081"/>
      <c r="DF122" s="1082"/>
      <c r="DG122" s="979">
        <v>623630</v>
      </c>
      <c r="DH122" s="980"/>
      <c r="DI122" s="980"/>
      <c r="DJ122" s="980"/>
      <c r="DK122" s="980"/>
      <c r="DL122" s="980">
        <v>565850</v>
      </c>
      <c r="DM122" s="980"/>
      <c r="DN122" s="980"/>
      <c r="DO122" s="980"/>
      <c r="DP122" s="980"/>
      <c r="DQ122" s="980">
        <v>526340</v>
      </c>
      <c r="DR122" s="980"/>
      <c r="DS122" s="980"/>
      <c r="DT122" s="980"/>
      <c r="DU122" s="980"/>
      <c r="DV122" s="981">
        <v>5.6</v>
      </c>
      <c r="DW122" s="981"/>
      <c r="DX122" s="981"/>
      <c r="DY122" s="981"/>
      <c r="DZ122" s="982"/>
    </row>
    <row r="123" spans="1:130" s="248" customFormat="1" ht="26.25" customHeight="1" x14ac:dyDescent="0.15">
      <c r="A123" s="1119"/>
      <c r="B123" s="1006"/>
      <c r="C123" s="976" t="s">
        <v>467</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503</v>
      </c>
      <c r="AB123" s="1019"/>
      <c r="AC123" s="1019"/>
      <c r="AD123" s="1019"/>
      <c r="AE123" s="1020"/>
      <c r="AF123" s="1021" t="s">
        <v>476</v>
      </c>
      <c r="AG123" s="1019"/>
      <c r="AH123" s="1019"/>
      <c r="AI123" s="1019"/>
      <c r="AJ123" s="1020"/>
      <c r="AK123" s="1021" t="s">
        <v>490</v>
      </c>
      <c r="AL123" s="1019"/>
      <c r="AM123" s="1019"/>
      <c r="AN123" s="1019"/>
      <c r="AO123" s="1020"/>
      <c r="AP123" s="1022" t="s">
        <v>482</v>
      </c>
      <c r="AQ123" s="1023"/>
      <c r="AR123" s="1023"/>
      <c r="AS123" s="1023"/>
      <c r="AT123" s="1024"/>
      <c r="AU123" s="1055"/>
      <c r="AV123" s="1056"/>
      <c r="AW123" s="1056"/>
      <c r="AX123" s="1056"/>
      <c r="AY123" s="1056"/>
      <c r="AZ123" s="279" t="s">
        <v>189</v>
      </c>
      <c r="BA123" s="279"/>
      <c r="BB123" s="279"/>
      <c r="BC123" s="279"/>
      <c r="BD123" s="279"/>
      <c r="BE123" s="279"/>
      <c r="BF123" s="279"/>
      <c r="BG123" s="279"/>
      <c r="BH123" s="279"/>
      <c r="BI123" s="279"/>
      <c r="BJ123" s="279"/>
      <c r="BK123" s="279"/>
      <c r="BL123" s="279"/>
      <c r="BM123" s="279"/>
      <c r="BN123" s="279"/>
      <c r="BO123" s="1035" t="s">
        <v>504</v>
      </c>
      <c r="BP123" s="1066"/>
      <c r="BQ123" s="1125">
        <v>33978490</v>
      </c>
      <c r="BR123" s="1126"/>
      <c r="BS123" s="1126"/>
      <c r="BT123" s="1126"/>
      <c r="BU123" s="1126"/>
      <c r="BV123" s="1126">
        <v>33906171</v>
      </c>
      <c r="BW123" s="1126"/>
      <c r="BX123" s="1126"/>
      <c r="BY123" s="1126"/>
      <c r="BZ123" s="1126"/>
      <c r="CA123" s="1126">
        <v>33901314</v>
      </c>
      <c r="CB123" s="1126"/>
      <c r="CC123" s="1126"/>
      <c r="CD123" s="1126"/>
      <c r="CE123" s="1126"/>
      <c r="CF123" s="1059"/>
      <c r="CG123" s="1060"/>
      <c r="CH123" s="1060"/>
      <c r="CI123" s="1060"/>
      <c r="CJ123" s="1061"/>
      <c r="CK123" s="1070"/>
      <c r="CL123" s="1071"/>
      <c r="CM123" s="1071"/>
      <c r="CN123" s="1071"/>
      <c r="CO123" s="1072"/>
      <c r="CP123" s="1080" t="s">
        <v>505</v>
      </c>
      <c r="CQ123" s="1081"/>
      <c r="CR123" s="1081"/>
      <c r="CS123" s="1081"/>
      <c r="CT123" s="1081"/>
      <c r="CU123" s="1081"/>
      <c r="CV123" s="1081"/>
      <c r="CW123" s="1081"/>
      <c r="CX123" s="1081"/>
      <c r="CY123" s="1081"/>
      <c r="CZ123" s="1081"/>
      <c r="DA123" s="1081"/>
      <c r="DB123" s="1081"/>
      <c r="DC123" s="1081"/>
      <c r="DD123" s="1081"/>
      <c r="DE123" s="1081"/>
      <c r="DF123" s="1082"/>
      <c r="DG123" s="1018">
        <v>166747</v>
      </c>
      <c r="DH123" s="1019"/>
      <c r="DI123" s="1019"/>
      <c r="DJ123" s="1019"/>
      <c r="DK123" s="1020"/>
      <c r="DL123" s="1021">
        <v>149178</v>
      </c>
      <c r="DM123" s="1019"/>
      <c r="DN123" s="1019"/>
      <c r="DO123" s="1019"/>
      <c r="DP123" s="1020"/>
      <c r="DQ123" s="1021">
        <v>133534</v>
      </c>
      <c r="DR123" s="1019"/>
      <c r="DS123" s="1019"/>
      <c r="DT123" s="1019"/>
      <c r="DU123" s="1020"/>
      <c r="DV123" s="1022">
        <v>1.4</v>
      </c>
      <c r="DW123" s="1023"/>
      <c r="DX123" s="1023"/>
      <c r="DY123" s="1023"/>
      <c r="DZ123" s="1024"/>
    </row>
    <row r="124" spans="1:130" s="248" customFormat="1" ht="26.25" customHeight="1" thickBot="1" x14ac:dyDescent="0.2">
      <c r="A124" s="1119"/>
      <c r="B124" s="1006"/>
      <c r="C124" s="976" t="s">
        <v>474</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484</v>
      </c>
      <c r="AB124" s="1019"/>
      <c r="AC124" s="1019"/>
      <c r="AD124" s="1019"/>
      <c r="AE124" s="1020"/>
      <c r="AF124" s="1021" t="s">
        <v>480</v>
      </c>
      <c r="AG124" s="1019"/>
      <c r="AH124" s="1019"/>
      <c r="AI124" s="1019"/>
      <c r="AJ124" s="1020"/>
      <c r="AK124" s="1021" t="s">
        <v>477</v>
      </c>
      <c r="AL124" s="1019"/>
      <c r="AM124" s="1019"/>
      <c r="AN124" s="1019"/>
      <c r="AO124" s="1020"/>
      <c r="AP124" s="1022" t="s">
        <v>506</v>
      </c>
      <c r="AQ124" s="1023"/>
      <c r="AR124" s="1023"/>
      <c r="AS124" s="1023"/>
      <c r="AT124" s="1024"/>
      <c r="AU124" s="1121" t="s">
        <v>507</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481</v>
      </c>
      <c r="BR124" s="1088"/>
      <c r="BS124" s="1088"/>
      <c r="BT124" s="1088"/>
      <c r="BU124" s="1088"/>
      <c r="BV124" s="1088" t="s">
        <v>480</v>
      </c>
      <c r="BW124" s="1088"/>
      <c r="BX124" s="1088"/>
      <c r="BY124" s="1088"/>
      <c r="BZ124" s="1088"/>
      <c r="CA124" s="1088" t="s">
        <v>481</v>
      </c>
      <c r="CB124" s="1088"/>
      <c r="CC124" s="1088"/>
      <c r="CD124" s="1088"/>
      <c r="CE124" s="1088"/>
      <c r="CF124" s="1089"/>
      <c r="CG124" s="1090"/>
      <c r="CH124" s="1090"/>
      <c r="CI124" s="1090"/>
      <c r="CJ124" s="1091"/>
      <c r="CK124" s="1073"/>
      <c r="CL124" s="1073"/>
      <c r="CM124" s="1073"/>
      <c r="CN124" s="1073"/>
      <c r="CO124" s="1074"/>
      <c r="CP124" s="1080" t="s">
        <v>508</v>
      </c>
      <c r="CQ124" s="1081"/>
      <c r="CR124" s="1081"/>
      <c r="CS124" s="1081"/>
      <c r="CT124" s="1081"/>
      <c r="CU124" s="1081"/>
      <c r="CV124" s="1081"/>
      <c r="CW124" s="1081"/>
      <c r="CX124" s="1081"/>
      <c r="CY124" s="1081"/>
      <c r="CZ124" s="1081"/>
      <c r="DA124" s="1081"/>
      <c r="DB124" s="1081"/>
      <c r="DC124" s="1081"/>
      <c r="DD124" s="1081"/>
      <c r="DE124" s="1081"/>
      <c r="DF124" s="1082"/>
      <c r="DG124" s="1065">
        <v>3592806</v>
      </c>
      <c r="DH124" s="1044"/>
      <c r="DI124" s="1044"/>
      <c r="DJ124" s="1044"/>
      <c r="DK124" s="1045"/>
      <c r="DL124" s="1043">
        <v>3296095</v>
      </c>
      <c r="DM124" s="1044"/>
      <c r="DN124" s="1044"/>
      <c r="DO124" s="1044"/>
      <c r="DP124" s="1045"/>
      <c r="DQ124" s="1043" t="s">
        <v>487</v>
      </c>
      <c r="DR124" s="1044"/>
      <c r="DS124" s="1044"/>
      <c r="DT124" s="1044"/>
      <c r="DU124" s="1045"/>
      <c r="DV124" s="1046" t="s">
        <v>480</v>
      </c>
      <c r="DW124" s="1047"/>
      <c r="DX124" s="1047"/>
      <c r="DY124" s="1047"/>
      <c r="DZ124" s="1048"/>
    </row>
    <row r="125" spans="1:130" s="248" customFormat="1" ht="26.25" customHeight="1" x14ac:dyDescent="0.15">
      <c r="A125" s="1119"/>
      <c r="B125" s="1006"/>
      <c r="C125" s="976" t="s">
        <v>483</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477</v>
      </c>
      <c r="AB125" s="1019"/>
      <c r="AC125" s="1019"/>
      <c r="AD125" s="1019"/>
      <c r="AE125" s="1020"/>
      <c r="AF125" s="1021" t="s">
        <v>487</v>
      </c>
      <c r="AG125" s="1019"/>
      <c r="AH125" s="1019"/>
      <c r="AI125" s="1019"/>
      <c r="AJ125" s="1020"/>
      <c r="AK125" s="1021" t="s">
        <v>492</v>
      </c>
      <c r="AL125" s="1019"/>
      <c r="AM125" s="1019"/>
      <c r="AN125" s="1019"/>
      <c r="AO125" s="1020"/>
      <c r="AP125" s="1022" t="s">
        <v>484</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509</v>
      </c>
      <c r="CL125" s="1068"/>
      <c r="CM125" s="1068"/>
      <c r="CN125" s="1068"/>
      <c r="CO125" s="1069"/>
      <c r="CP125" s="1000" t="s">
        <v>510</v>
      </c>
      <c r="CQ125" s="949"/>
      <c r="CR125" s="949"/>
      <c r="CS125" s="949"/>
      <c r="CT125" s="949"/>
      <c r="CU125" s="949"/>
      <c r="CV125" s="949"/>
      <c r="CW125" s="949"/>
      <c r="CX125" s="949"/>
      <c r="CY125" s="949"/>
      <c r="CZ125" s="949"/>
      <c r="DA125" s="949"/>
      <c r="DB125" s="949"/>
      <c r="DC125" s="949"/>
      <c r="DD125" s="949"/>
      <c r="DE125" s="949"/>
      <c r="DF125" s="950"/>
      <c r="DG125" s="986" t="s">
        <v>471</v>
      </c>
      <c r="DH125" s="987"/>
      <c r="DI125" s="987"/>
      <c r="DJ125" s="987"/>
      <c r="DK125" s="987"/>
      <c r="DL125" s="987" t="s">
        <v>485</v>
      </c>
      <c r="DM125" s="987"/>
      <c r="DN125" s="987"/>
      <c r="DO125" s="987"/>
      <c r="DP125" s="987"/>
      <c r="DQ125" s="987" t="s">
        <v>129</v>
      </c>
      <c r="DR125" s="987"/>
      <c r="DS125" s="987"/>
      <c r="DT125" s="987"/>
      <c r="DU125" s="987"/>
      <c r="DV125" s="988" t="s">
        <v>477</v>
      </c>
      <c r="DW125" s="988"/>
      <c r="DX125" s="988"/>
      <c r="DY125" s="988"/>
      <c r="DZ125" s="989"/>
    </row>
    <row r="126" spans="1:130" s="248" customFormat="1" ht="26.25" customHeight="1" thickBot="1" x14ac:dyDescent="0.2">
      <c r="A126" s="1119"/>
      <c r="B126" s="1006"/>
      <c r="C126" s="976" t="s">
        <v>489</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511</v>
      </c>
      <c r="AB126" s="1019"/>
      <c r="AC126" s="1019"/>
      <c r="AD126" s="1019"/>
      <c r="AE126" s="1020"/>
      <c r="AF126" s="1021" t="s">
        <v>512</v>
      </c>
      <c r="AG126" s="1019"/>
      <c r="AH126" s="1019"/>
      <c r="AI126" s="1019"/>
      <c r="AJ126" s="1020"/>
      <c r="AK126" s="1021" t="s">
        <v>129</v>
      </c>
      <c r="AL126" s="1019"/>
      <c r="AM126" s="1019"/>
      <c r="AN126" s="1019"/>
      <c r="AO126" s="1020"/>
      <c r="AP126" s="1022" t="s">
        <v>129</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513</v>
      </c>
      <c r="CQ126" s="1010"/>
      <c r="CR126" s="1010"/>
      <c r="CS126" s="1010"/>
      <c r="CT126" s="1010"/>
      <c r="CU126" s="1010"/>
      <c r="CV126" s="1010"/>
      <c r="CW126" s="1010"/>
      <c r="CX126" s="1010"/>
      <c r="CY126" s="1010"/>
      <c r="CZ126" s="1010"/>
      <c r="DA126" s="1010"/>
      <c r="DB126" s="1010"/>
      <c r="DC126" s="1010"/>
      <c r="DD126" s="1010"/>
      <c r="DE126" s="1010"/>
      <c r="DF126" s="1011"/>
      <c r="DG126" s="979" t="s">
        <v>480</v>
      </c>
      <c r="DH126" s="980"/>
      <c r="DI126" s="980"/>
      <c r="DJ126" s="980"/>
      <c r="DK126" s="980"/>
      <c r="DL126" s="980" t="s">
        <v>481</v>
      </c>
      <c r="DM126" s="980"/>
      <c r="DN126" s="980"/>
      <c r="DO126" s="980"/>
      <c r="DP126" s="980"/>
      <c r="DQ126" s="980" t="s">
        <v>511</v>
      </c>
      <c r="DR126" s="980"/>
      <c r="DS126" s="980"/>
      <c r="DT126" s="980"/>
      <c r="DU126" s="980"/>
      <c r="DV126" s="981" t="s">
        <v>485</v>
      </c>
      <c r="DW126" s="981"/>
      <c r="DX126" s="981"/>
      <c r="DY126" s="981"/>
      <c r="DZ126" s="982"/>
    </row>
    <row r="127" spans="1:130" s="248" customFormat="1" ht="26.25" customHeight="1" x14ac:dyDescent="0.15">
      <c r="A127" s="1120"/>
      <c r="B127" s="1008"/>
      <c r="C127" s="1062" t="s">
        <v>514</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472</v>
      </c>
      <c r="AB127" s="1019"/>
      <c r="AC127" s="1019"/>
      <c r="AD127" s="1019"/>
      <c r="AE127" s="1020"/>
      <c r="AF127" s="1021" t="s">
        <v>480</v>
      </c>
      <c r="AG127" s="1019"/>
      <c r="AH127" s="1019"/>
      <c r="AI127" s="1019"/>
      <c r="AJ127" s="1020"/>
      <c r="AK127" s="1021" t="s">
        <v>511</v>
      </c>
      <c r="AL127" s="1019"/>
      <c r="AM127" s="1019"/>
      <c r="AN127" s="1019"/>
      <c r="AO127" s="1020"/>
      <c r="AP127" s="1022" t="s">
        <v>485</v>
      </c>
      <c r="AQ127" s="1023"/>
      <c r="AR127" s="1023"/>
      <c r="AS127" s="1023"/>
      <c r="AT127" s="1024"/>
      <c r="AU127" s="284"/>
      <c r="AV127" s="284"/>
      <c r="AW127" s="284"/>
      <c r="AX127" s="1092" t="s">
        <v>515</v>
      </c>
      <c r="AY127" s="1093"/>
      <c r="AZ127" s="1093"/>
      <c r="BA127" s="1093"/>
      <c r="BB127" s="1093"/>
      <c r="BC127" s="1093"/>
      <c r="BD127" s="1093"/>
      <c r="BE127" s="1094"/>
      <c r="BF127" s="1095" t="s">
        <v>516</v>
      </c>
      <c r="BG127" s="1093"/>
      <c r="BH127" s="1093"/>
      <c r="BI127" s="1093"/>
      <c r="BJ127" s="1093"/>
      <c r="BK127" s="1093"/>
      <c r="BL127" s="1094"/>
      <c r="BM127" s="1095" t="s">
        <v>517</v>
      </c>
      <c r="BN127" s="1093"/>
      <c r="BO127" s="1093"/>
      <c r="BP127" s="1093"/>
      <c r="BQ127" s="1093"/>
      <c r="BR127" s="1093"/>
      <c r="BS127" s="1094"/>
      <c r="BT127" s="1095" t="s">
        <v>518</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519</v>
      </c>
      <c r="CQ127" s="1010"/>
      <c r="CR127" s="1010"/>
      <c r="CS127" s="1010"/>
      <c r="CT127" s="1010"/>
      <c r="CU127" s="1010"/>
      <c r="CV127" s="1010"/>
      <c r="CW127" s="1010"/>
      <c r="CX127" s="1010"/>
      <c r="CY127" s="1010"/>
      <c r="CZ127" s="1010"/>
      <c r="DA127" s="1010"/>
      <c r="DB127" s="1010"/>
      <c r="DC127" s="1010"/>
      <c r="DD127" s="1010"/>
      <c r="DE127" s="1010"/>
      <c r="DF127" s="1011"/>
      <c r="DG127" s="979" t="s">
        <v>511</v>
      </c>
      <c r="DH127" s="980"/>
      <c r="DI127" s="980"/>
      <c r="DJ127" s="980"/>
      <c r="DK127" s="980"/>
      <c r="DL127" s="980" t="s">
        <v>129</v>
      </c>
      <c r="DM127" s="980"/>
      <c r="DN127" s="980"/>
      <c r="DO127" s="980"/>
      <c r="DP127" s="980"/>
      <c r="DQ127" s="980" t="s">
        <v>471</v>
      </c>
      <c r="DR127" s="980"/>
      <c r="DS127" s="980"/>
      <c r="DT127" s="980"/>
      <c r="DU127" s="980"/>
      <c r="DV127" s="981" t="s">
        <v>472</v>
      </c>
      <c r="DW127" s="981"/>
      <c r="DX127" s="981"/>
      <c r="DY127" s="981"/>
      <c r="DZ127" s="982"/>
    </row>
    <row r="128" spans="1:130" s="248" customFormat="1" ht="26.25" customHeight="1" thickBot="1" x14ac:dyDescent="0.2">
      <c r="A128" s="1103" t="s">
        <v>520</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521</v>
      </c>
      <c r="X128" s="1105"/>
      <c r="Y128" s="1105"/>
      <c r="Z128" s="1106"/>
      <c r="AA128" s="1107">
        <v>95465</v>
      </c>
      <c r="AB128" s="1108"/>
      <c r="AC128" s="1108"/>
      <c r="AD128" s="1108"/>
      <c r="AE128" s="1109"/>
      <c r="AF128" s="1110">
        <v>77165</v>
      </c>
      <c r="AG128" s="1108"/>
      <c r="AH128" s="1108"/>
      <c r="AI128" s="1108"/>
      <c r="AJ128" s="1109"/>
      <c r="AK128" s="1110">
        <v>38121</v>
      </c>
      <c r="AL128" s="1108"/>
      <c r="AM128" s="1108"/>
      <c r="AN128" s="1108"/>
      <c r="AO128" s="1109"/>
      <c r="AP128" s="1111"/>
      <c r="AQ128" s="1112"/>
      <c r="AR128" s="1112"/>
      <c r="AS128" s="1112"/>
      <c r="AT128" s="1113"/>
      <c r="AU128" s="284"/>
      <c r="AV128" s="284"/>
      <c r="AW128" s="284"/>
      <c r="AX128" s="948" t="s">
        <v>522</v>
      </c>
      <c r="AY128" s="949"/>
      <c r="AZ128" s="949"/>
      <c r="BA128" s="949"/>
      <c r="BB128" s="949"/>
      <c r="BC128" s="949"/>
      <c r="BD128" s="949"/>
      <c r="BE128" s="950"/>
      <c r="BF128" s="1114" t="s">
        <v>480</v>
      </c>
      <c r="BG128" s="1115"/>
      <c r="BH128" s="1115"/>
      <c r="BI128" s="1115"/>
      <c r="BJ128" s="1115"/>
      <c r="BK128" s="1115"/>
      <c r="BL128" s="1116"/>
      <c r="BM128" s="1114">
        <v>13.06</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523</v>
      </c>
      <c r="CQ128" s="1097"/>
      <c r="CR128" s="1097"/>
      <c r="CS128" s="1097"/>
      <c r="CT128" s="1097"/>
      <c r="CU128" s="1097"/>
      <c r="CV128" s="1097"/>
      <c r="CW128" s="1097"/>
      <c r="CX128" s="1097"/>
      <c r="CY128" s="1097"/>
      <c r="CZ128" s="1097"/>
      <c r="DA128" s="1097"/>
      <c r="DB128" s="1097"/>
      <c r="DC128" s="1097"/>
      <c r="DD128" s="1097"/>
      <c r="DE128" s="1097"/>
      <c r="DF128" s="1098"/>
      <c r="DG128" s="1099">
        <v>2160</v>
      </c>
      <c r="DH128" s="1100"/>
      <c r="DI128" s="1100"/>
      <c r="DJ128" s="1100"/>
      <c r="DK128" s="1100"/>
      <c r="DL128" s="1100">
        <v>1533</v>
      </c>
      <c r="DM128" s="1100"/>
      <c r="DN128" s="1100"/>
      <c r="DO128" s="1100"/>
      <c r="DP128" s="1100"/>
      <c r="DQ128" s="1100">
        <v>1152</v>
      </c>
      <c r="DR128" s="1100"/>
      <c r="DS128" s="1100"/>
      <c r="DT128" s="1100"/>
      <c r="DU128" s="1100"/>
      <c r="DV128" s="1101">
        <v>0</v>
      </c>
      <c r="DW128" s="1101"/>
      <c r="DX128" s="1101"/>
      <c r="DY128" s="1101"/>
      <c r="DZ128" s="1102"/>
    </row>
    <row r="129" spans="1:131" s="248"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524</v>
      </c>
      <c r="X129" s="1134"/>
      <c r="Y129" s="1134"/>
      <c r="Z129" s="1135"/>
      <c r="AA129" s="1018">
        <v>11922510</v>
      </c>
      <c r="AB129" s="1019"/>
      <c r="AC129" s="1019"/>
      <c r="AD129" s="1019"/>
      <c r="AE129" s="1020"/>
      <c r="AF129" s="1021">
        <v>11788810</v>
      </c>
      <c r="AG129" s="1019"/>
      <c r="AH129" s="1019"/>
      <c r="AI129" s="1019"/>
      <c r="AJ129" s="1020"/>
      <c r="AK129" s="1021">
        <v>11988859</v>
      </c>
      <c r="AL129" s="1019"/>
      <c r="AM129" s="1019"/>
      <c r="AN129" s="1019"/>
      <c r="AO129" s="1020"/>
      <c r="AP129" s="1136"/>
      <c r="AQ129" s="1137"/>
      <c r="AR129" s="1137"/>
      <c r="AS129" s="1137"/>
      <c r="AT129" s="1138"/>
      <c r="AU129" s="286"/>
      <c r="AV129" s="286"/>
      <c r="AW129" s="286"/>
      <c r="AX129" s="1127" t="s">
        <v>525</v>
      </c>
      <c r="AY129" s="1010"/>
      <c r="AZ129" s="1010"/>
      <c r="BA129" s="1010"/>
      <c r="BB129" s="1010"/>
      <c r="BC129" s="1010"/>
      <c r="BD129" s="1010"/>
      <c r="BE129" s="1011"/>
      <c r="BF129" s="1128" t="s">
        <v>480</v>
      </c>
      <c r="BG129" s="1129"/>
      <c r="BH129" s="1129"/>
      <c r="BI129" s="1129"/>
      <c r="BJ129" s="1129"/>
      <c r="BK129" s="1129"/>
      <c r="BL129" s="1130"/>
      <c r="BM129" s="1128">
        <v>18.059999999999999</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0" t="s">
        <v>526</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527</v>
      </c>
      <c r="X130" s="1134"/>
      <c r="Y130" s="1134"/>
      <c r="Z130" s="1135"/>
      <c r="AA130" s="1018">
        <v>2359060</v>
      </c>
      <c r="AB130" s="1019"/>
      <c r="AC130" s="1019"/>
      <c r="AD130" s="1019"/>
      <c r="AE130" s="1020"/>
      <c r="AF130" s="1021">
        <v>2356250</v>
      </c>
      <c r="AG130" s="1019"/>
      <c r="AH130" s="1019"/>
      <c r="AI130" s="1019"/>
      <c r="AJ130" s="1020"/>
      <c r="AK130" s="1021">
        <v>2527445</v>
      </c>
      <c r="AL130" s="1019"/>
      <c r="AM130" s="1019"/>
      <c r="AN130" s="1019"/>
      <c r="AO130" s="1020"/>
      <c r="AP130" s="1136"/>
      <c r="AQ130" s="1137"/>
      <c r="AR130" s="1137"/>
      <c r="AS130" s="1137"/>
      <c r="AT130" s="1138"/>
      <c r="AU130" s="286"/>
      <c r="AV130" s="286"/>
      <c r="AW130" s="286"/>
      <c r="AX130" s="1127" t="s">
        <v>528</v>
      </c>
      <c r="AY130" s="1010"/>
      <c r="AZ130" s="1010"/>
      <c r="BA130" s="1010"/>
      <c r="BB130" s="1010"/>
      <c r="BC130" s="1010"/>
      <c r="BD130" s="1010"/>
      <c r="BE130" s="1011"/>
      <c r="BF130" s="1164">
        <v>5.4</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529</v>
      </c>
      <c r="X131" s="1172"/>
      <c r="Y131" s="1172"/>
      <c r="Z131" s="1173"/>
      <c r="AA131" s="1065">
        <v>9563450</v>
      </c>
      <c r="AB131" s="1044"/>
      <c r="AC131" s="1044"/>
      <c r="AD131" s="1044"/>
      <c r="AE131" s="1045"/>
      <c r="AF131" s="1043">
        <v>9432560</v>
      </c>
      <c r="AG131" s="1044"/>
      <c r="AH131" s="1044"/>
      <c r="AI131" s="1044"/>
      <c r="AJ131" s="1045"/>
      <c r="AK131" s="1043">
        <v>9461414</v>
      </c>
      <c r="AL131" s="1044"/>
      <c r="AM131" s="1044"/>
      <c r="AN131" s="1044"/>
      <c r="AO131" s="1045"/>
      <c r="AP131" s="1174"/>
      <c r="AQ131" s="1175"/>
      <c r="AR131" s="1175"/>
      <c r="AS131" s="1175"/>
      <c r="AT131" s="1176"/>
      <c r="AU131" s="286"/>
      <c r="AV131" s="286"/>
      <c r="AW131" s="286"/>
      <c r="AX131" s="1146" t="s">
        <v>530</v>
      </c>
      <c r="AY131" s="1097"/>
      <c r="AZ131" s="1097"/>
      <c r="BA131" s="1097"/>
      <c r="BB131" s="1097"/>
      <c r="BC131" s="1097"/>
      <c r="BD131" s="1097"/>
      <c r="BE131" s="1098"/>
      <c r="BF131" s="1147" t="s">
        <v>487</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531</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532</v>
      </c>
      <c r="W132" s="1157"/>
      <c r="X132" s="1157"/>
      <c r="Y132" s="1157"/>
      <c r="Z132" s="1158"/>
      <c r="AA132" s="1159">
        <v>6.9146280889999998</v>
      </c>
      <c r="AB132" s="1160"/>
      <c r="AC132" s="1160"/>
      <c r="AD132" s="1160"/>
      <c r="AE132" s="1161"/>
      <c r="AF132" s="1162">
        <v>6.3175002329999996</v>
      </c>
      <c r="AG132" s="1160"/>
      <c r="AH132" s="1160"/>
      <c r="AI132" s="1160"/>
      <c r="AJ132" s="1161"/>
      <c r="AK132" s="1162">
        <v>3.0127949159999998</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533</v>
      </c>
      <c r="W133" s="1140"/>
      <c r="X133" s="1140"/>
      <c r="Y133" s="1140"/>
      <c r="Z133" s="1141"/>
      <c r="AA133" s="1142">
        <v>8.5</v>
      </c>
      <c r="AB133" s="1143"/>
      <c r="AC133" s="1143"/>
      <c r="AD133" s="1143"/>
      <c r="AE133" s="1144"/>
      <c r="AF133" s="1142">
        <v>7.4</v>
      </c>
      <c r="AG133" s="1143"/>
      <c r="AH133" s="1143"/>
      <c r="AI133" s="1143"/>
      <c r="AJ133" s="1144"/>
      <c r="AK133" s="1142">
        <v>5.4</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VhH9oCBbYvk3cR0KcDgsmk04z1uQyILIMN9+IQ/MzuzcorAr4UHjRvDmc8ekUY9ha4PhQeJr/cFCwNB6886VQ==" saltValue="GKaZ81MohIcHTC5THFw8Nw==" spinCount="100000" sheet="1" objects="1" scenarios="1" formatRows="0"/>
  <mergeCells count="2032">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L37:DP37"/>
    <mergeCell ref="DQ37:DU37"/>
    <mergeCell ref="AU37:AY37"/>
    <mergeCell ref="AZ38:BD38"/>
    <mergeCell ref="BE37:BI37"/>
    <mergeCell ref="BS37:CG37"/>
    <mergeCell ref="CH37:CL37"/>
    <mergeCell ref="AU40:AY40"/>
    <mergeCell ref="AZ40:BD40"/>
    <mergeCell ref="BE40:BI40"/>
    <mergeCell ref="BS40:CG40"/>
    <mergeCell ref="CH40:CL40"/>
    <mergeCell ref="CM40:CQ40"/>
    <mergeCell ref="DL39:DP39"/>
    <mergeCell ref="DQ39:DU39"/>
    <mergeCell ref="DB38:DF38"/>
    <mergeCell ref="DG38:DK38"/>
    <mergeCell ref="DL38:DP38"/>
    <mergeCell ref="DQ38:DU38"/>
    <mergeCell ref="DG36:DK36"/>
    <mergeCell ref="AK36:AO36"/>
    <mergeCell ref="AP36:AT36"/>
    <mergeCell ref="AU36:AY36"/>
    <mergeCell ref="AZ36:BD36"/>
    <mergeCell ref="BE36:BI36"/>
    <mergeCell ref="BS36:CG36"/>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CR37:CV37"/>
    <mergeCell ref="CW37:DA37"/>
    <mergeCell ref="DB37:DF37"/>
    <mergeCell ref="DG37:DK37"/>
    <mergeCell ref="DV35:DZ35"/>
    <mergeCell ref="B36:P36"/>
    <mergeCell ref="Q36:U36"/>
    <mergeCell ref="V36:Z36"/>
    <mergeCell ref="AA36:AE36"/>
    <mergeCell ref="AF36:AJ36"/>
    <mergeCell ref="BE35:BI35"/>
    <mergeCell ref="BS35:CG35"/>
    <mergeCell ref="CH35:CL35"/>
    <mergeCell ref="CM35:CQ35"/>
    <mergeCell ref="CR35:CV35"/>
    <mergeCell ref="CW35:DA35"/>
    <mergeCell ref="CM37:CQ37"/>
    <mergeCell ref="DL36:DP36"/>
    <mergeCell ref="DQ36:DU36"/>
    <mergeCell ref="DV36:DZ36"/>
    <mergeCell ref="B37:P37"/>
    <mergeCell ref="Q37:U37"/>
    <mergeCell ref="V37:Z37"/>
    <mergeCell ref="AA37:AE37"/>
    <mergeCell ref="AF37:AJ37"/>
    <mergeCell ref="AK37:AO37"/>
    <mergeCell ref="AP37:AT37"/>
    <mergeCell ref="CH36:CL36"/>
    <mergeCell ref="B35:P35"/>
    <mergeCell ref="Q35:U35"/>
    <mergeCell ref="V35:Z35"/>
    <mergeCell ref="AA35:AE35"/>
    <mergeCell ref="CM36:CQ36"/>
    <mergeCell ref="CR36:CV36"/>
    <mergeCell ref="CW36:DA36"/>
    <mergeCell ref="DB36:DF36"/>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B35:DF35"/>
    <mergeCell ref="DG35:DK35"/>
    <mergeCell ref="DL35:DP35"/>
    <mergeCell ref="DQ35:DU35"/>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V34:DZ34"/>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534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AB1zOTGxPGn4ulyZMW7KUyDQuE5AqMc05c6bf8V09iPtpvG8gPwlJlECHBR2VeNvksQp8UsJfUUI2oIC15/8w==" saltValue="np8pA3RQzX5GXRYmKCUSa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nRlZkGUeDW5EUaV8Gr97ZEVsy7nIcQ7rUK+TR6jsntv7hzjnOlD1t0NRtVrr87aPo8bbe6rYBRhqsn1swmTLg==" saltValue="0WbeNnef7bS0YlPuoRzRk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535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537</v>
      </c>
      <c r="AP7" s="305"/>
      <c r="AQ7" s="306" t="s">
        <v>538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539</v>
      </c>
      <c r="AQ8" s="312" t="s">
        <v>540</v>
      </c>
      <c r="AR8" s="313" t="s">
        <v>541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542</v>
      </c>
      <c r="AL9" s="1180"/>
      <c r="AM9" s="1180"/>
      <c r="AN9" s="1181"/>
      <c r="AO9" s="314">
        <v>4181537</v>
      </c>
      <c r="AP9" s="314">
        <v>153942</v>
      </c>
      <c r="AQ9" s="315">
        <v>94370</v>
      </c>
      <c r="AR9" s="316">
        <v>63.1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543</v>
      </c>
      <c r="AL10" s="1180"/>
      <c r="AM10" s="1180"/>
      <c r="AN10" s="1181"/>
      <c r="AO10" s="317">
        <v>829</v>
      </c>
      <c r="AP10" s="317">
        <v>31</v>
      </c>
      <c r="AQ10" s="318">
        <v>9302</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544</v>
      </c>
      <c r="AL11" s="1180"/>
      <c r="AM11" s="1180"/>
      <c r="AN11" s="1181"/>
      <c r="AO11" s="317">
        <v>31774</v>
      </c>
      <c r="AP11" s="317">
        <v>1170</v>
      </c>
      <c r="AQ11" s="318">
        <v>1639</v>
      </c>
      <c r="AR11" s="319">
        <v>-28.6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545</v>
      </c>
      <c r="AL12" s="1180"/>
      <c r="AM12" s="1180"/>
      <c r="AN12" s="1181"/>
      <c r="AO12" s="317" t="s">
        <v>546</v>
      </c>
      <c r="AP12" s="317" t="s">
        <v>546</v>
      </c>
      <c r="AQ12" s="318">
        <v>4</v>
      </c>
      <c r="AR12" s="319" t="s">
        <v>546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547</v>
      </c>
      <c r="AL13" s="1180"/>
      <c r="AM13" s="1180"/>
      <c r="AN13" s="1181"/>
      <c r="AO13" s="317">
        <v>233313</v>
      </c>
      <c r="AP13" s="317">
        <v>8589</v>
      </c>
      <c r="AQ13" s="318">
        <v>3374</v>
      </c>
      <c r="AR13" s="319">
        <v>154.6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548</v>
      </c>
      <c r="AL14" s="1180"/>
      <c r="AM14" s="1180"/>
      <c r="AN14" s="1181"/>
      <c r="AO14" s="317">
        <v>51070</v>
      </c>
      <c r="AP14" s="317">
        <v>1880</v>
      </c>
      <c r="AQ14" s="318">
        <v>2035</v>
      </c>
      <c r="AR14" s="319">
        <v>-7.6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549</v>
      </c>
      <c r="AL15" s="1186"/>
      <c r="AM15" s="1186"/>
      <c r="AN15" s="1187"/>
      <c r="AO15" s="317">
        <v>-281765</v>
      </c>
      <c r="AP15" s="317">
        <v>-10373</v>
      </c>
      <c r="AQ15" s="318">
        <v>-7711</v>
      </c>
      <c r="AR15" s="319">
        <v>34.5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189</v>
      </c>
      <c r="AL16" s="1186"/>
      <c r="AM16" s="1186"/>
      <c r="AN16" s="1187"/>
      <c r="AO16" s="317">
        <v>4216758</v>
      </c>
      <c r="AP16" s="317">
        <v>155239</v>
      </c>
      <c r="AQ16" s="318">
        <v>103011</v>
      </c>
      <c r="AR16" s="319">
        <v>50.7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550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551</v>
      </c>
      <c r="AP20" s="326" t="s">
        <v>552</v>
      </c>
      <c r="AQ20" s="327" t="s">
        <v>553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554</v>
      </c>
      <c r="AL21" s="1189"/>
      <c r="AM21" s="1189"/>
      <c r="AN21" s="1190"/>
      <c r="AO21" s="330">
        <v>15.02</v>
      </c>
      <c r="AP21" s="331">
        <v>9.8800000000000008</v>
      </c>
      <c r="AQ21" s="332">
        <v>5.14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555</v>
      </c>
      <c r="AL22" s="1189"/>
      <c r="AM22" s="1189"/>
      <c r="AN22" s="1190"/>
      <c r="AO22" s="335">
        <v>100.9</v>
      </c>
      <c r="AP22" s="336">
        <v>97.4</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556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537</v>
      </c>
      <c r="AP30" s="305"/>
      <c r="AQ30" s="306" t="s">
        <v>538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539</v>
      </c>
      <c r="AQ31" s="312" t="s">
        <v>540</v>
      </c>
      <c r="AR31" s="313" t="s">
        <v>541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559</v>
      </c>
      <c r="AL32" s="1183"/>
      <c r="AM32" s="1183"/>
      <c r="AN32" s="1184"/>
      <c r="AO32" s="345">
        <v>2364652</v>
      </c>
      <c r="AP32" s="345">
        <v>87054</v>
      </c>
      <c r="AQ32" s="346">
        <v>65683</v>
      </c>
      <c r="AR32" s="347">
        <v>32.5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560</v>
      </c>
      <c r="AL33" s="1183"/>
      <c r="AM33" s="1183"/>
      <c r="AN33" s="1184"/>
      <c r="AO33" s="345" t="s">
        <v>546</v>
      </c>
      <c r="AP33" s="345" t="s">
        <v>546</v>
      </c>
      <c r="AQ33" s="346" t="s">
        <v>546</v>
      </c>
      <c r="AR33" s="347" t="s">
        <v>546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561</v>
      </c>
      <c r="AL34" s="1183"/>
      <c r="AM34" s="1183"/>
      <c r="AN34" s="1184"/>
      <c r="AO34" s="345" t="s">
        <v>546</v>
      </c>
      <c r="AP34" s="345" t="s">
        <v>546</v>
      </c>
      <c r="AQ34" s="346">
        <v>9</v>
      </c>
      <c r="AR34" s="347" t="s">
        <v>546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562</v>
      </c>
      <c r="AL35" s="1183"/>
      <c r="AM35" s="1183"/>
      <c r="AN35" s="1184"/>
      <c r="AO35" s="345">
        <v>485967</v>
      </c>
      <c r="AP35" s="345">
        <v>17891</v>
      </c>
      <c r="AQ35" s="346">
        <v>17466</v>
      </c>
      <c r="AR35" s="347">
        <v>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563</v>
      </c>
      <c r="AL36" s="1183"/>
      <c r="AM36" s="1183"/>
      <c r="AN36" s="1184"/>
      <c r="AO36" s="345" t="s">
        <v>546</v>
      </c>
      <c r="AP36" s="345" t="s">
        <v>546</v>
      </c>
      <c r="AQ36" s="346">
        <v>3476</v>
      </c>
      <c r="AR36" s="347" t="s">
        <v>546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564</v>
      </c>
      <c r="AL37" s="1183"/>
      <c r="AM37" s="1183"/>
      <c r="AN37" s="1184"/>
      <c r="AO37" s="345" t="s">
        <v>546</v>
      </c>
      <c r="AP37" s="345" t="s">
        <v>546</v>
      </c>
      <c r="AQ37" s="346">
        <v>810</v>
      </c>
      <c r="AR37" s="347" t="s">
        <v>546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565</v>
      </c>
      <c r="AL38" s="1192"/>
      <c r="AM38" s="1192"/>
      <c r="AN38" s="1193"/>
      <c r="AO38" s="348" t="s">
        <v>546</v>
      </c>
      <c r="AP38" s="348" t="s">
        <v>546</v>
      </c>
      <c r="AQ38" s="349">
        <v>2</v>
      </c>
      <c r="AR38" s="337" t="s">
        <v>546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566</v>
      </c>
      <c r="AL39" s="1192"/>
      <c r="AM39" s="1192"/>
      <c r="AN39" s="1193"/>
      <c r="AO39" s="345">
        <v>-38121</v>
      </c>
      <c r="AP39" s="345">
        <v>-1403</v>
      </c>
      <c r="AQ39" s="346">
        <v>-2801</v>
      </c>
      <c r="AR39" s="347">
        <v>-49.9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567</v>
      </c>
      <c r="AL40" s="1183"/>
      <c r="AM40" s="1183"/>
      <c r="AN40" s="1184"/>
      <c r="AO40" s="345">
        <v>-2527445</v>
      </c>
      <c r="AP40" s="345">
        <v>-93047</v>
      </c>
      <c r="AQ40" s="346">
        <v>-61607</v>
      </c>
      <c r="AR40" s="347">
        <v>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299</v>
      </c>
      <c r="AL41" s="1195"/>
      <c r="AM41" s="1195"/>
      <c r="AN41" s="1196"/>
      <c r="AO41" s="345">
        <v>285053</v>
      </c>
      <c r="AP41" s="345">
        <v>10494</v>
      </c>
      <c r="AQ41" s="346">
        <v>23038</v>
      </c>
      <c r="AR41" s="347">
        <v>-54.4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570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537</v>
      </c>
      <c r="AN49" s="1199" t="s">
        <v>571</v>
      </c>
      <c r="AO49" s="1200"/>
      <c r="AP49" s="1200"/>
      <c r="AQ49" s="1200"/>
      <c r="AR49" s="120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572</v>
      </c>
      <c r="AO50" s="362" t="s">
        <v>573</v>
      </c>
      <c r="AP50" s="363" t="s">
        <v>574</v>
      </c>
      <c r="AQ50" s="364" t="s">
        <v>575</v>
      </c>
      <c r="AR50" s="365" t="s">
        <v>576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577</v>
      </c>
      <c r="AL51" s="358"/>
      <c r="AM51" s="366">
        <v>2731734</v>
      </c>
      <c r="AN51" s="367">
        <v>93138</v>
      </c>
      <c r="AO51" s="368">
        <v>-48.7</v>
      </c>
      <c r="AP51" s="369">
        <v>78864</v>
      </c>
      <c r="AQ51" s="370">
        <v>-10.4</v>
      </c>
      <c r="AR51" s="371">
        <v>-38.299999999999997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578</v>
      </c>
      <c r="AM52" s="374">
        <v>1390498</v>
      </c>
      <c r="AN52" s="375">
        <v>47409</v>
      </c>
      <c r="AO52" s="376">
        <v>-69.900000000000006</v>
      </c>
      <c r="AP52" s="377">
        <v>46136</v>
      </c>
      <c r="AQ52" s="378">
        <v>-4.2</v>
      </c>
      <c r="AR52" s="379">
        <v>-65.7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579</v>
      </c>
      <c r="AL53" s="358"/>
      <c r="AM53" s="366">
        <v>2816502</v>
      </c>
      <c r="AN53" s="367">
        <v>98013</v>
      </c>
      <c r="AO53" s="368">
        <v>5.2</v>
      </c>
      <c r="AP53" s="369">
        <v>85042</v>
      </c>
      <c r="AQ53" s="370">
        <v>7.8</v>
      </c>
      <c r="AR53" s="371">
        <v>-2.6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578</v>
      </c>
      <c r="AM54" s="374">
        <v>1764788</v>
      </c>
      <c r="AN54" s="375">
        <v>61414</v>
      </c>
      <c r="AO54" s="376">
        <v>29.5</v>
      </c>
      <c r="AP54" s="377">
        <v>50806</v>
      </c>
      <c r="AQ54" s="378">
        <v>10.1</v>
      </c>
      <c r="AR54" s="379">
        <v>19.399999999999999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580</v>
      </c>
      <c r="AL55" s="358"/>
      <c r="AM55" s="366">
        <v>3084207</v>
      </c>
      <c r="AN55" s="367">
        <v>109462</v>
      </c>
      <c r="AO55" s="368">
        <v>11.7</v>
      </c>
      <c r="AP55" s="369">
        <v>83774</v>
      </c>
      <c r="AQ55" s="370">
        <v>-1.5</v>
      </c>
      <c r="AR55" s="371">
        <v>13.2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578</v>
      </c>
      <c r="AM56" s="374">
        <v>1936936</v>
      </c>
      <c r="AN56" s="375">
        <v>68744</v>
      </c>
      <c r="AO56" s="376">
        <v>11.9</v>
      </c>
      <c r="AP56" s="377">
        <v>52179</v>
      </c>
      <c r="AQ56" s="378">
        <v>2.7</v>
      </c>
      <c r="AR56" s="379">
        <v>9.1999999999999993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581</v>
      </c>
      <c r="AL57" s="358"/>
      <c r="AM57" s="366">
        <v>4848146</v>
      </c>
      <c r="AN57" s="367">
        <v>175137</v>
      </c>
      <c r="AO57" s="368">
        <v>60</v>
      </c>
      <c r="AP57" s="369">
        <v>132981</v>
      </c>
      <c r="AQ57" s="370">
        <v>58.7</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578</v>
      </c>
      <c r="AM58" s="374">
        <v>2273773</v>
      </c>
      <c r="AN58" s="375">
        <v>82139</v>
      </c>
      <c r="AO58" s="376">
        <v>19.5</v>
      </c>
      <c r="AP58" s="377">
        <v>56973</v>
      </c>
      <c r="AQ58" s="378">
        <v>9.1999999999999993</v>
      </c>
      <c r="AR58" s="379">
        <v>10.3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582</v>
      </c>
      <c r="AL59" s="358"/>
      <c r="AM59" s="366">
        <v>4579801</v>
      </c>
      <c r="AN59" s="367">
        <v>168604</v>
      </c>
      <c r="AO59" s="368">
        <v>-3.7</v>
      </c>
      <c r="AP59" s="369">
        <v>128523</v>
      </c>
      <c r="AQ59" s="370">
        <v>-3.4</v>
      </c>
      <c r="AR59" s="371">
        <v>-0.3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578</v>
      </c>
      <c r="AM60" s="374">
        <v>1849424</v>
      </c>
      <c r="AN60" s="375">
        <v>68086</v>
      </c>
      <c r="AO60" s="376">
        <v>-17.100000000000001</v>
      </c>
      <c r="AP60" s="377">
        <v>56792</v>
      </c>
      <c r="AQ60" s="378">
        <v>-0.3</v>
      </c>
      <c r="AR60" s="379">
        <v>-16.8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583</v>
      </c>
      <c r="AL61" s="380"/>
      <c r="AM61" s="381">
        <v>3612078</v>
      </c>
      <c r="AN61" s="382">
        <v>128871</v>
      </c>
      <c r="AO61" s="383">
        <v>4.9000000000000004</v>
      </c>
      <c r="AP61" s="384">
        <v>101837</v>
      </c>
      <c r="AQ61" s="385">
        <v>10.199999999999999</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578</v>
      </c>
      <c r="AM62" s="374">
        <v>1843084</v>
      </c>
      <c r="AN62" s="375">
        <v>65558</v>
      </c>
      <c r="AO62" s="376">
        <v>-5.2</v>
      </c>
      <c r="AP62" s="377">
        <v>52577</v>
      </c>
      <c r="AQ62" s="378">
        <v>3.5</v>
      </c>
      <c r="AR62" s="379">
        <v>-8.6999999999999993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MT9ah6rNR/cUyfgewNnENY0p6AhY6pZ4E9Q9I1/tUAQiT3wnemCF0BV3x91uHuhZsyv81KJVn2z75424CrvqA==" saltValue="LzFfQZJZsWE4/ADTjK+o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5" zoomScaleNormal="9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585</v>
      </c>
    </row>
    <row r="120" spans="125:125" ht="13.5" hidden="1" customHeight="1" x14ac:dyDescent="0.15"/>
    <row r="121" spans="125:125" ht="13.5" hidden="1" customHeight="1" x14ac:dyDescent="0.15">
      <c r="DU121" s="292"/>
    </row>
  </sheetData>
  <sheetProtection algorithmName="SHA-512" hashValue="K5rLRa/h8Ds6zcPt182LKzYimKWBlC3bBVqzjGU3pC4M1Y2y6MQ4Uorb46aIjTOK9pnXKdNNz93MuE8iS+gthQ==" saltValue="dMsTGboYQB2lxYAMV5X3A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586</v>
      </c>
    </row>
  </sheetData>
  <sheetProtection algorithmName="SHA-512" hashValue="16qztqZEUW63QnVHZdKpyRLt7xtiddzRVw/uJyQd/uuC1Z18GsSW/XUmyKXxAZupYj/k/eMZkvABz0P4xn84SQ==" saltValue="G3vOYqU+nlHes+Y1Uxavi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587</v>
      </c>
      <c r="G46" s="8" t="s">
        <v>588</v>
      </c>
      <c r="H46" s="8" t="s">
        <v>589</v>
      </c>
      <c r="I46" s="8" t="s">
        <v>590</v>
      </c>
      <c r="J46" s="9" t="s">
        <v>591</v>
      </c>
    </row>
    <row r="47" spans="2:10" ht="57.75" customHeight="1" x14ac:dyDescent="0.15">
      <c r="B47" s="10"/>
      <c r="C47" s="1202" t="s">
        <v>3</v>
      </c>
      <c r="D47" s="1202"/>
      <c r="E47" s="1203"/>
      <c r="F47" s="11">
        <v>51.35</v>
      </c>
      <c r="G47" s="12">
        <v>34.33</v>
      </c>
      <c r="H47" s="12">
        <v>31.56</v>
      </c>
      <c r="I47" s="12">
        <v>29.9</v>
      </c>
      <c r="J47" s="13">
        <v>28.5</v>
      </c>
    </row>
    <row r="48" spans="2:10" ht="57.75" customHeight="1" x14ac:dyDescent="0.15">
      <c r="B48" s="14"/>
      <c r="C48" s="1204" t="s">
        <v>4</v>
      </c>
      <c r="D48" s="1204"/>
      <c r="E48" s="1205"/>
      <c r="F48" s="15">
        <v>3.44</v>
      </c>
      <c r="G48" s="16">
        <v>3.34</v>
      </c>
      <c r="H48" s="16">
        <v>3.49</v>
      </c>
      <c r="I48" s="16">
        <v>3.64</v>
      </c>
      <c r="J48" s="17">
        <v>4.7699999999999996</v>
      </c>
    </row>
    <row r="49" spans="2:10" ht="57.75" customHeight="1" thickBot="1" x14ac:dyDescent="0.2">
      <c r="B49" s="18"/>
      <c r="C49" s="1206" t="s">
        <v>5</v>
      </c>
      <c r="D49" s="1206"/>
      <c r="E49" s="1207"/>
      <c r="F49" s="19" t="s">
        <v>592</v>
      </c>
      <c r="G49" s="20" t="s">
        <v>593</v>
      </c>
      <c r="H49" s="20">
        <v>2.13</v>
      </c>
      <c r="I49" s="20" t="s">
        <v>594</v>
      </c>
      <c r="J49" s="21">
        <v>7.47</v>
      </c>
    </row>
    <row r="50" spans="2:10" ht="13.5" customHeight="1" x14ac:dyDescent="0.15"/>
  </sheetData>
  <sheetProtection algorithmName="SHA-512" hashValue="CGCAnTBmpKC9bw/oDreRxAixwvqpK/Lp9ojJFG0Kq4gl0hVOJzPZv54eyuq0JpDuE0hZLpioCxPQ0S4+dmnTmA==" saltValue="BOg6fs0WaoDltpyovmmMm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2022-03-23T06:30:41Z</cp:lastPrinted>
  <dcterms:created xsi:type="dcterms:W3CDTF">2022-02-02T07:28:40Z</dcterms:created>
  <dcterms:modified xsi:type="dcterms:W3CDTF">2022-09-28T04:05:13Z</dcterms:modified>
  <cp:category/>
</cp:coreProperties>
</file>