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kumi\Desktop\(R4.01.06)《県振興課⇒経営政策課》【07津久見市】【1.19〆切】公営企業に係る経営比較分析表（令和２年度決算）の分析等について\回答\提出（）宮子主幹へ\"/>
    </mc:Choice>
  </mc:AlternateContent>
  <workbookProtection workbookAlgorithmName="SHA-512" workbookHashValue="O3sxjw+2glxzEpYMCru+mGDBLPl+vJGF8BpRoh8WRrv/pglcLG5obCZvCbXpty4En7AuUcVC/axChHxiTqw9PQ==" workbookSaltValue="DdMDd23v387W5mKTl3zE1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<sst xmlns="http://schemas.openxmlformats.org/spreadsheetml/2006/main" count="233" uniqueCount="116">
  <si>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</si>
  <si>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</si>
  <si>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</si>
  <si>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</si>
  <si>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</si>
  <si>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</si>
  <si>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</si>
  <si>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</si>
  <si>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</si>
  <si>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</si>
  <si>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</si>
  <si>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</si>
  <si>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</si>
  <si>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</si>
  <si>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</si>
  <si>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</si>
  <si>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</si>
  <si>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</si>
  <si>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</si>
  <si>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</si>
  <si>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</si>
  <si>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</si>
  <si>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</si>
  <si>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</si>
  <si>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</si>
  <si>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</si>
  <si>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</si>
  <si>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</si>
  <si>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</si>
  <si>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</si>
  <si>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</si>
  <si>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</si>
  <si>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</si>
  <si>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</si>
  <si>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</si>
  <si>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</si>
  <si>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</si>
  <si>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</si>
  <si>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</si>
  <si>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</si>
  <si>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</si>
  <si>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</si>
  <si>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</si>
  <si>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</si>
  <si>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</si>
  <si>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</si>
  <si>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</si>
  <si>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</si>
  <si>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</si>
  <si>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</si>
  <si>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</si>
  <si>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</si>
  <si>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</si>
  <si>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</si>
  <si>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</si>
  <si>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</si>
  <si>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</si>
  <si>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</si>
  <si>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</si>
  <si>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</si>
  <si>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</si>
  <si>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</si>
  <si>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</si>
  <si>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</si>
  <si>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</si>
  <si>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</si>
  <si>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</si>
  <si>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</si>
  <si>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</si>
  <si>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</si>
  <si>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</si>
  <si>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</si>
  <si>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</si>
  <si>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</si>
  <si>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</si>
  <si>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</si>
  <si>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</si>
  <si>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</si>
  <si>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</si>
  <si>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</si>
  <si>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</si>
  <si>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</si>
  <si>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</si>
  <si>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</si>
  <si>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</si>
  <si>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</si>
  <si>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</si>
  <si>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</si>
  <si>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</si>
  <si>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</si>
  <si>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</si>
  <si>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</si>
  <si>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</si>
  <si>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</si>
  <si>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</si>
  <si>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</si>
  <si>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</si>
  <si>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</si>
  <si>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</si>
  <si>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</si>
  <si>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</si>
  <si>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</si>
  <si>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</si>
  <si>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</si>
  <si>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</si>
  <si>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</si>
  <si>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</si>
  <si>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</si>
  <si>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</si>
  <si>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</si>
  <si>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</si>
  <si>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</si>
  <si>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</si>
  <si>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管路の更新ペースや状況を把握する指標。管路の更新率は老朽化した送・配水管の布設替を実施していますが、新規事業等が重なり、平成29年度に比べるとかなり低い数値となっています。管路以外の施設の更新や耐震化等もあることから、資金調達方法を含む更新計画をたて、更新事業を進める必要があります。</t>
    <phoneticPr fontId="4"/>
  </si>
  <si>
    <t>料金収入は、給水人口の減少に伴い減少傾向にありますが、今年度はコロナ禍で在宅の機会が多くなったこともあり、前年度比較で微増しています。当市の料金は既に高い水準にあり、高齢化率も高いことから、値上げは非常に厳しい状況です。これに加えて、管路や施設の更新事業を確実に行う必要があるため、財源を一般会計からの繰入金に頼らざるを得ない状況にあります。
このようなことから、経営の健全性・効率性を見直すために資産状況等を把握し、統廃合やダウンサイジングを含めた施設の更新計画を作成して、早期に公営企業会計へ移行するとともに、上水道との統合を目指します。</t>
    <rPh sb="16" eb="18">
      <t>ゲンショウ</t>
    </rPh>
    <rPh sb="18" eb="20">
      <t>ケイコウ</t>
    </rPh>
    <rPh sb="27" eb="30">
      <t>コンネンド</t>
    </rPh>
    <rPh sb="34" eb="35">
      <t>カ</t>
    </rPh>
    <rPh sb="36" eb="38">
      <t>ザイタク</t>
    </rPh>
    <rPh sb="39" eb="41">
      <t>キカイ</t>
    </rPh>
    <rPh sb="42" eb="43">
      <t>オオ</t>
    </rPh>
    <rPh sb="53" eb="56">
      <t>ゼンネンド</t>
    </rPh>
    <rPh sb="56" eb="58">
      <t>ヒカク</t>
    </rPh>
    <rPh sb="59" eb="61">
      <t>ビゾウ</t>
    </rPh>
    <rPh sb="67" eb="69">
      <t>トウシ</t>
    </rPh>
    <rPh sb="70" eb="72">
      <t>リョウキン</t>
    </rPh>
    <rPh sb="95" eb="97">
      <t>ネア</t>
    </rPh>
    <rPh sb="102" eb="103">
      <t>キビ</t>
    </rPh>
    <rPh sb="105" eb="107">
      <t>ジョウキョウ</t>
    </rPh>
    <rPh sb="133" eb="135">
      <t>ヒツヨウ</t>
    </rPh>
    <rPh sb="141" eb="143">
      <t>ザイゲン</t>
    </rPh>
    <rPh sb="203" eb="204">
      <t>トウ</t>
    </rPh>
    <rPh sb="225" eb="227">
      <t>シセツ</t>
    </rPh>
    <rPh sb="238" eb="240">
      <t>ソウキ</t>
    </rPh>
    <rPh sb="241" eb="243">
      <t>コウエイ</t>
    </rPh>
    <rPh sb="243" eb="245">
      <t>キギョウ</t>
    </rPh>
    <rPh sb="245" eb="247">
      <t>カイケイ</t>
    </rPh>
    <rPh sb="248" eb="250">
      <t>イコウ</t>
    </rPh>
    <rPh sb="265" eb="267">
      <t>メザ</t>
    </rPh>
    <phoneticPr fontId="4"/>
  </si>
  <si>
    <t>①収益的収支比率・・・給水収益や一般会計からの繰入金等の総収益で、総費用に地方債償還金を加えた額をどの程度賄えているかを表す指標。給水収益で費用をも賄えていない状態が続いており、一般会計からの繰入金で対応しています。
④企業債残高対給水収益比率・・・給水収益に対する企業債残高を表す指標。給水収益は給水人口の減少に伴い年々下がっており、また平成27年度から地方債により老朽施設の更新事業を実施しているため、今後この比率は高くなっていくと考えられます。
⑤料金回収率・・・給水に係る費用がどの程度給水収益で賄われているかを表す指標。料金回収率はH29の災害時以降、徐々に回復傾向にあります。料金は既にかなり高い設定であるため、施設の統廃合等を検討し、費用の抑制に努めていきます。
⑥給水原価・・・有収水量1ｍ3当たりどれだけの費用がかかっているかを表す指標。送・配水管の布設替や別の民営簡易水道との統合整備に要した費用（起債）の償還が大きく影響しており、また水源についてもダムに依存しているため、その処理費用も比較的高いことが原因と考えられます。
⑦施設利用率・・・施設の利用状況や適正規模を判断する指標。給水人口の減少に伴う配水量の減少が原因と考えられます。今後は、施設の統廃合やダウンサイジングを検討していく必要があります。
⑧有収率・・・施設の稼動が収益につながっているかを判断する指標。H29の災害時以降、徐々に回復傾向にあります。あわせて、漏水箇所の解消を積極的に取組むことで、有収水量率の更なる向上に努めていきます。今後とも配水流量の監視を行うと共に漏水調査等を実施し、有収率の向上に努めていきます。</t>
    <rPh sb="277" eb="278">
      <t>ジ</t>
    </rPh>
    <rPh sb="278" eb="280">
      <t>イコウ</t>
    </rPh>
    <rPh sb="330" eb="331">
      <t>ツト</t>
    </rPh>
    <rPh sb="602" eb="603">
      <t>ジ</t>
    </rPh>
    <rPh sb="603" eb="605">
      <t>イコウ</t>
    </rPh>
    <rPh sb="690" eb="692">
      <t>ユウシュウ</t>
    </rPh>
    <rPh sb="692" eb="693">
      <t>リツ</t>
    </rPh>
    <rPh sb="694" eb="696">
      <t>コウジョウ</t>
    </rPh>
    <rPh sb="697" eb="6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</si>
</sst>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1.0900000000000001</c:v>
                </c:pt>
                <c:pt idx="1">
                  <c:v>1.63</c:v>
                </c:pt>
                <c:pt idx="2">
                  <c:v>0.15</c:v>
                </c:pt>
                <c:pt idx="3">
                  <c:v>0.17</c:v>
                </c:pt>
                <c:pt idx="4">
                  <c:v>0.49</c:v>
                </c:pt>
              </c:numCache>
            </c:numRef>
          </c:val>
          <c:extLst xmlns:c16r2="http://schemas.microsoft.com/office/drawing/2015/06/chart">
            <c:ext xmlns:c16="http://schemas.microsoft.com/office/drawing/2014/chart" uri="{C3380CC4-5D6E-409C-BE32-E72D297353CC}">
              <c16:uniqueId val="{00000000-1D31-459A-BFBD-3DF456D44F40}"/>
            </c:ext>
          </c:extLst>
        </c:ser>
        <c:dLbls>
          <c:showLegendKey val="0"/>
          <c:showVal val="0"/>
          <c:showCatName val="0"/>
          <c:showSerName val="0"/>
          <c:showPercent val="0"/>
          <c:showBubbleSize val="0"/>
        </c:dLbls>
        <c:gapWidth val="150"/>
        <c:axId val="185704576"/>
        <c:axId val="18570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1D31-459A-BFBD-3DF456D44F40}"/>
            </c:ext>
          </c:extLst>
        </c:ser>
        <c:dLbls>
          <c:showLegendKey val="0"/>
          <c:showVal val="0"/>
          <c:showCatName val="0"/>
          <c:showSerName val="0"/>
          <c:showPercent val="0"/>
          <c:showBubbleSize val="0"/>
        </c:dLbls>
        <c:marker val="1"/>
        <c:smooth val="0"/>
        <c:axId val="185704576"/>
        <c:axId val="185704968"/>
      </c:lineChart>
      <c:dateAx>
        <c:axId val="185704576"/>
        <c:scaling>
          <c:orientation val="minMax"/>
        </c:scaling>
        <c:delete val="1"/>
        <c:axPos val="b"/>
        <c:numFmt formatCode="&quot;H&quot;yy" sourceLinked="1"/>
        <c:majorTickMark val="none"/>
        <c:minorTickMark val="none"/>
        <c:tickLblPos val="none"/>
        <c:crossAx val="185704968"/>
        <c:crosses val="autoZero"/>
        <c:auto val="1"/>
        <c:lblOffset val="100"/>
        <c:baseTimeUnit val="years"/>
      </c:dateAx>
      <c:valAx>
        <c:axId val="18570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34.630000000000003</c:v>
                </c:pt>
                <c:pt idx="1">
                  <c:v>34.15</c:v>
                </c:pt>
                <c:pt idx="2">
                  <c:v>33.01</c:v>
                </c:pt>
                <c:pt idx="3">
                  <c:v>30.19</c:v>
                </c:pt>
                <c:pt idx="4">
                  <c:v>30.56</c:v>
                </c:pt>
              </c:numCache>
            </c:numRef>
          </c:val>
          <c:extLst xmlns:c16r2="http://schemas.microsoft.com/office/drawing/2015/06/chart">
            <c:ext xmlns:c16="http://schemas.microsoft.com/office/drawing/2014/chart" uri="{C3380CC4-5D6E-409C-BE32-E72D297353CC}">
              <c16:uniqueId val="{00000000-A266-41A7-99FA-C616DD8D1E9D}"/>
            </c:ext>
          </c:extLst>
        </c:ser>
        <c:dLbls>
          <c:showLegendKey val="0"/>
          <c:showVal val="0"/>
          <c:showCatName val="0"/>
          <c:showSerName val="0"/>
          <c:showPercent val="0"/>
          <c:showBubbleSize val="0"/>
        </c:dLbls>
        <c:gapWidth val="150"/>
        <c:axId val="188161760"/>
        <c:axId val="1881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A266-41A7-99FA-C616DD8D1E9D}"/>
            </c:ext>
          </c:extLst>
        </c:ser>
        <c:dLbls>
          <c:showLegendKey val="0"/>
          <c:showVal val="0"/>
          <c:showCatName val="0"/>
          <c:showSerName val="0"/>
          <c:showPercent val="0"/>
          <c:showBubbleSize val="0"/>
        </c:dLbls>
        <c:marker val="1"/>
        <c:smooth val="0"/>
        <c:axId val="188161760"/>
        <c:axId val="188155488"/>
      </c:lineChart>
      <c:dateAx>
        <c:axId val="188161760"/>
        <c:scaling>
          <c:orientation val="minMax"/>
        </c:scaling>
        <c:delete val="1"/>
        <c:axPos val="b"/>
        <c:numFmt formatCode="&quot;H&quot;yy" sourceLinked="1"/>
        <c:majorTickMark val="none"/>
        <c:minorTickMark val="none"/>
        <c:tickLblPos val="none"/>
        <c:crossAx val="188155488"/>
        <c:crosses val="autoZero"/>
        <c:auto val="1"/>
        <c:lblOffset val="100"/>
        <c:baseTimeUnit val="years"/>
      </c:dateAx>
      <c:valAx>
        <c:axId val="1881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78.97</c:v>
                </c:pt>
                <c:pt idx="1">
                  <c:v>71.69</c:v>
                </c:pt>
                <c:pt idx="2">
                  <c:v>72.09</c:v>
                </c:pt>
                <c:pt idx="3">
                  <c:v>74</c:v>
                </c:pt>
                <c:pt idx="4">
                  <c:v>74.11</c:v>
                </c:pt>
              </c:numCache>
            </c:numRef>
          </c:val>
          <c:extLst xmlns:c16r2="http://schemas.microsoft.com/office/drawing/2015/06/chart">
            <c:ext xmlns:c16="http://schemas.microsoft.com/office/drawing/2014/chart" uri="{C3380CC4-5D6E-409C-BE32-E72D297353CC}">
              <c16:uniqueId val="{00000000-0D3E-483D-A48F-33380D72673A}"/>
            </c:ext>
          </c:extLst>
        </c:ser>
        <c:dLbls>
          <c:showLegendKey val="0"/>
          <c:showVal val="0"/>
          <c:showCatName val="0"/>
          <c:showSerName val="0"/>
          <c:showPercent val="0"/>
          <c:showBubbleSize val="0"/>
        </c:dLbls>
        <c:gapWidth val="150"/>
        <c:axId val="188162152"/>
        <c:axId val="18815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0D3E-483D-A48F-33380D72673A}"/>
            </c:ext>
          </c:extLst>
        </c:ser>
        <c:dLbls>
          <c:showLegendKey val="0"/>
          <c:showVal val="0"/>
          <c:showCatName val="0"/>
          <c:showSerName val="0"/>
          <c:showPercent val="0"/>
          <c:showBubbleSize val="0"/>
        </c:dLbls>
        <c:marker val="1"/>
        <c:smooth val="0"/>
        <c:axId val="188162152"/>
        <c:axId val="188159800"/>
      </c:lineChart>
      <c:dateAx>
        <c:axId val="188162152"/>
        <c:scaling>
          <c:orientation val="minMax"/>
        </c:scaling>
        <c:delete val="1"/>
        <c:axPos val="b"/>
        <c:numFmt formatCode="&quot;H&quot;yy" sourceLinked="1"/>
        <c:majorTickMark val="none"/>
        <c:minorTickMark val="none"/>
        <c:tickLblPos val="none"/>
        <c:crossAx val="188159800"/>
        <c:crosses val="autoZero"/>
        <c:auto val="1"/>
        <c:lblOffset val="100"/>
        <c:baseTimeUnit val="years"/>
      </c:dateAx>
      <c:valAx>
        <c:axId val="18815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6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70.34</c:v>
                </c:pt>
                <c:pt idx="1">
                  <c:v>79.849999999999994</c:v>
                </c:pt>
                <c:pt idx="2">
                  <c:v>65.930000000000007</c:v>
                </c:pt>
                <c:pt idx="3">
                  <c:v>64.540000000000006</c:v>
                </c:pt>
                <c:pt idx="4">
                  <c:v>59.76</c:v>
                </c:pt>
              </c:numCache>
            </c:numRef>
          </c:val>
          <c:extLst xmlns:c16r2="http://schemas.microsoft.com/office/drawing/2015/06/chart">
            <c:ext xmlns:c16="http://schemas.microsoft.com/office/drawing/2014/chart" uri="{C3380CC4-5D6E-409C-BE32-E72D297353CC}">
              <c16:uniqueId val="{00000000-59DB-4390-9308-0E969A5039C3}"/>
            </c:ext>
          </c:extLst>
        </c:ser>
        <c:dLbls>
          <c:showLegendKey val="0"/>
          <c:showVal val="0"/>
          <c:showCatName val="0"/>
          <c:showSerName val="0"/>
          <c:showPercent val="0"/>
          <c:showBubbleSize val="0"/>
        </c:dLbls>
        <c:gapWidth val="150"/>
        <c:axId val="185703008"/>
        <c:axId val="18570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59DB-4390-9308-0E969A5039C3}"/>
            </c:ext>
          </c:extLst>
        </c:ser>
        <c:dLbls>
          <c:showLegendKey val="0"/>
          <c:showVal val="0"/>
          <c:showCatName val="0"/>
          <c:showSerName val="0"/>
          <c:showPercent val="0"/>
          <c:showBubbleSize val="0"/>
        </c:dLbls>
        <c:marker val="1"/>
        <c:smooth val="0"/>
        <c:axId val="185703008"/>
        <c:axId val="185703400"/>
      </c:lineChart>
      <c:dateAx>
        <c:axId val="185703008"/>
        <c:scaling>
          <c:orientation val="minMax"/>
        </c:scaling>
        <c:delete val="1"/>
        <c:axPos val="b"/>
        <c:numFmt formatCode="&quot;H&quot;yy" sourceLinked="1"/>
        <c:majorTickMark val="none"/>
        <c:minorTickMark val="none"/>
        <c:tickLblPos val="none"/>
        <c:crossAx val="185703400"/>
        <c:crosses val="autoZero"/>
        <c:auto val="1"/>
        <c:lblOffset val="100"/>
        <c:baseTimeUnit val="years"/>
      </c:dateAx>
      <c:valAx>
        <c:axId val="18570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7B-49AC-A51F-2F31B0042716}"/>
            </c:ext>
          </c:extLst>
        </c:ser>
        <c:dLbls>
          <c:showLegendKey val="0"/>
          <c:showVal val="0"/>
          <c:showCatName val="0"/>
          <c:showSerName val="0"/>
          <c:showPercent val="0"/>
          <c:showBubbleSize val="0"/>
        </c:dLbls>
        <c:gapWidth val="150"/>
        <c:axId val="187539432"/>
        <c:axId val="18753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7B-49AC-A51F-2F31B0042716}"/>
            </c:ext>
          </c:extLst>
        </c:ser>
        <c:dLbls>
          <c:showLegendKey val="0"/>
          <c:showVal val="0"/>
          <c:showCatName val="0"/>
          <c:showSerName val="0"/>
          <c:showPercent val="0"/>
          <c:showBubbleSize val="0"/>
        </c:dLbls>
        <c:marker val="1"/>
        <c:smooth val="0"/>
        <c:axId val="187539432"/>
        <c:axId val="187538648"/>
      </c:lineChart>
      <c:dateAx>
        <c:axId val="187539432"/>
        <c:scaling>
          <c:orientation val="minMax"/>
        </c:scaling>
        <c:delete val="1"/>
        <c:axPos val="b"/>
        <c:numFmt formatCode="&quot;H&quot;yy" sourceLinked="1"/>
        <c:majorTickMark val="none"/>
        <c:minorTickMark val="none"/>
        <c:tickLblPos val="none"/>
        <c:crossAx val="187538648"/>
        <c:crosses val="autoZero"/>
        <c:auto val="1"/>
        <c:lblOffset val="100"/>
        <c:baseTimeUnit val="years"/>
      </c:dateAx>
      <c:valAx>
        <c:axId val="18753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3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EE-4EB9-B66E-ADEB355BB450}"/>
            </c:ext>
          </c:extLst>
        </c:ser>
        <c:dLbls>
          <c:showLegendKey val="0"/>
          <c:showVal val="0"/>
          <c:showCatName val="0"/>
          <c:showSerName val="0"/>
          <c:showPercent val="0"/>
          <c:showBubbleSize val="0"/>
        </c:dLbls>
        <c:gapWidth val="150"/>
        <c:axId val="187537472"/>
        <c:axId val="18754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EE-4EB9-B66E-ADEB355BB450}"/>
            </c:ext>
          </c:extLst>
        </c:ser>
        <c:dLbls>
          <c:showLegendKey val="0"/>
          <c:showVal val="0"/>
          <c:showCatName val="0"/>
          <c:showSerName val="0"/>
          <c:showPercent val="0"/>
          <c:showBubbleSize val="0"/>
        </c:dLbls>
        <c:marker val="1"/>
        <c:smooth val="0"/>
        <c:axId val="187537472"/>
        <c:axId val="187541784"/>
      </c:lineChart>
      <c:dateAx>
        <c:axId val="187537472"/>
        <c:scaling>
          <c:orientation val="minMax"/>
        </c:scaling>
        <c:delete val="1"/>
        <c:axPos val="b"/>
        <c:numFmt formatCode="&quot;H&quot;yy" sourceLinked="1"/>
        <c:majorTickMark val="none"/>
        <c:minorTickMark val="none"/>
        <c:tickLblPos val="none"/>
        <c:crossAx val="187541784"/>
        <c:crosses val="autoZero"/>
        <c:auto val="1"/>
        <c:lblOffset val="100"/>
        <c:baseTimeUnit val="years"/>
      </c:dateAx>
      <c:valAx>
        <c:axId val="18754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F5-4726-AC2C-CB62FF0B09C4}"/>
            </c:ext>
          </c:extLst>
        </c:ser>
        <c:dLbls>
          <c:showLegendKey val="0"/>
          <c:showVal val="0"/>
          <c:showCatName val="0"/>
          <c:showSerName val="0"/>
          <c:showPercent val="0"/>
          <c:showBubbleSize val="0"/>
        </c:dLbls>
        <c:gapWidth val="150"/>
        <c:axId val="187540608"/>
        <c:axId val="18754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F5-4726-AC2C-CB62FF0B09C4}"/>
            </c:ext>
          </c:extLst>
        </c:ser>
        <c:dLbls>
          <c:showLegendKey val="0"/>
          <c:showVal val="0"/>
          <c:showCatName val="0"/>
          <c:showSerName val="0"/>
          <c:showPercent val="0"/>
          <c:showBubbleSize val="0"/>
        </c:dLbls>
        <c:marker val="1"/>
        <c:smooth val="0"/>
        <c:axId val="187540608"/>
        <c:axId val="187541392"/>
      </c:lineChart>
      <c:dateAx>
        <c:axId val="187540608"/>
        <c:scaling>
          <c:orientation val="minMax"/>
        </c:scaling>
        <c:delete val="1"/>
        <c:axPos val="b"/>
        <c:numFmt formatCode="&quot;H&quot;yy" sourceLinked="1"/>
        <c:majorTickMark val="none"/>
        <c:minorTickMark val="none"/>
        <c:tickLblPos val="none"/>
        <c:crossAx val="187541392"/>
        <c:crosses val="autoZero"/>
        <c:auto val="1"/>
        <c:lblOffset val="100"/>
        <c:baseTimeUnit val="years"/>
      </c:dateAx>
      <c:valAx>
        <c:axId val="18754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80-4BA9-80BF-B5BB661B9EC4}"/>
            </c:ext>
          </c:extLst>
        </c:ser>
        <c:dLbls>
          <c:showLegendKey val="0"/>
          <c:showVal val="0"/>
          <c:showCatName val="0"/>
          <c:showSerName val="0"/>
          <c:showPercent val="0"/>
          <c:showBubbleSize val="0"/>
        </c:dLbls>
        <c:gapWidth val="150"/>
        <c:axId val="187542568"/>
        <c:axId val="1875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80-4BA9-80BF-B5BB661B9EC4}"/>
            </c:ext>
          </c:extLst>
        </c:ser>
        <c:dLbls>
          <c:showLegendKey val="0"/>
          <c:showVal val="0"/>
          <c:showCatName val="0"/>
          <c:showSerName val="0"/>
          <c:showPercent val="0"/>
          <c:showBubbleSize val="0"/>
        </c:dLbls>
        <c:marker val="1"/>
        <c:smooth val="0"/>
        <c:axId val="187542568"/>
        <c:axId val="187542176"/>
      </c:lineChart>
      <c:dateAx>
        <c:axId val="187542568"/>
        <c:scaling>
          <c:orientation val="minMax"/>
        </c:scaling>
        <c:delete val="1"/>
        <c:axPos val="b"/>
        <c:numFmt formatCode="&quot;H&quot;yy" sourceLinked="1"/>
        <c:majorTickMark val="none"/>
        <c:minorTickMark val="none"/>
        <c:tickLblPos val="none"/>
        <c:crossAx val="187542176"/>
        <c:crosses val="autoZero"/>
        <c:auto val="1"/>
        <c:lblOffset val="100"/>
        <c:baseTimeUnit val="years"/>
      </c:dateAx>
      <c:valAx>
        <c:axId val="1875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4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1345.39</c:v>
                </c:pt>
                <c:pt idx="1">
                  <c:v>1452.69</c:v>
                </c:pt>
                <c:pt idx="2">
                  <c:v>1642.11</c:v>
                </c:pt>
                <c:pt idx="3">
                  <c:v>1695.31</c:v>
                </c:pt>
                <c:pt idx="4">
                  <c:v>1648.19</c:v>
                </c:pt>
              </c:numCache>
            </c:numRef>
          </c:val>
          <c:extLst xmlns:c16r2="http://schemas.microsoft.com/office/drawing/2015/06/chart">
            <c:ext xmlns:c16="http://schemas.microsoft.com/office/drawing/2014/chart" uri="{C3380CC4-5D6E-409C-BE32-E72D297353CC}">
              <c16:uniqueId val="{00000000-CC45-4130-A55E-374252BC07ED}"/>
            </c:ext>
          </c:extLst>
        </c:ser>
        <c:dLbls>
          <c:showLegendKey val="0"/>
          <c:showVal val="0"/>
          <c:showCatName val="0"/>
          <c:showSerName val="0"/>
          <c:showPercent val="0"/>
          <c:showBubbleSize val="0"/>
        </c:dLbls>
        <c:gapWidth val="150"/>
        <c:axId val="187544136"/>
        <c:axId val="18753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CC45-4130-A55E-374252BC07ED}"/>
            </c:ext>
          </c:extLst>
        </c:ser>
        <c:dLbls>
          <c:showLegendKey val="0"/>
          <c:showVal val="0"/>
          <c:showCatName val="0"/>
          <c:showSerName val="0"/>
          <c:showPercent val="0"/>
          <c:showBubbleSize val="0"/>
        </c:dLbls>
        <c:marker val="1"/>
        <c:smooth val="0"/>
        <c:axId val="187544136"/>
        <c:axId val="187537080"/>
      </c:lineChart>
      <c:dateAx>
        <c:axId val="187544136"/>
        <c:scaling>
          <c:orientation val="minMax"/>
        </c:scaling>
        <c:delete val="1"/>
        <c:axPos val="b"/>
        <c:numFmt formatCode="&quot;H&quot;yy" sourceLinked="1"/>
        <c:majorTickMark val="none"/>
        <c:minorTickMark val="none"/>
        <c:tickLblPos val="none"/>
        <c:crossAx val="187537080"/>
        <c:crosses val="autoZero"/>
        <c:auto val="1"/>
        <c:lblOffset val="100"/>
        <c:baseTimeUnit val="years"/>
      </c:dateAx>
      <c:valAx>
        <c:axId val="18753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4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37.81</c:v>
                </c:pt>
                <c:pt idx="1">
                  <c:v>22.85</c:v>
                </c:pt>
                <c:pt idx="2">
                  <c:v>34.03</c:v>
                </c:pt>
                <c:pt idx="3">
                  <c:v>30.06</c:v>
                </c:pt>
                <c:pt idx="4">
                  <c:v>30.01</c:v>
                </c:pt>
              </c:numCache>
            </c:numRef>
          </c:val>
          <c:extLst xmlns:c16r2="http://schemas.microsoft.com/office/drawing/2015/06/chart">
            <c:ext xmlns:c16="http://schemas.microsoft.com/office/drawing/2014/chart" uri="{C3380CC4-5D6E-409C-BE32-E72D297353CC}">
              <c16:uniqueId val="{00000000-7908-43AA-9FC8-BC8FE22C6004}"/>
            </c:ext>
          </c:extLst>
        </c:ser>
        <c:dLbls>
          <c:showLegendKey val="0"/>
          <c:showVal val="0"/>
          <c:showCatName val="0"/>
          <c:showSerName val="0"/>
          <c:showPercent val="0"/>
          <c:showBubbleSize val="0"/>
        </c:dLbls>
        <c:gapWidth val="150"/>
        <c:axId val="188156272"/>
        <c:axId val="18816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7908-43AA-9FC8-BC8FE22C6004}"/>
            </c:ext>
          </c:extLst>
        </c:ser>
        <c:dLbls>
          <c:showLegendKey val="0"/>
          <c:showVal val="0"/>
          <c:showCatName val="0"/>
          <c:showSerName val="0"/>
          <c:showPercent val="0"/>
          <c:showBubbleSize val="0"/>
        </c:dLbls>
        <c:marker val="1"/>
        <c:smooth val="0"/>
        <c:axId val="188156272"/>
        <c:axId val="188160584"/>
      </c:lineChart>
      <c:dateAx>
        <c:axId val="188156272"/>
        <c:scaling>
          <c:orientation val="minMax"/>
        </c:scaling>
        <c:delete val="1"/>
        <c:axPos val="b"/>
        <c:numFmt formatCode="&quot;H&quot;yy" sourceLinked="1"/>
        <c:majorTickMark val="none"/>
        <c:minorTickMark val="none"/>
        <c:tickLblPos val="none"/>
        <c:crossAx val="188160584"/>
        <c:crosses val="autoZero"/>
        <c:auto val="1"/>
        <c:lblOffset val="100"/>
        <c:baseTimeUnit val="years"/>
      </c:dateAx>
      <c:valAx>
        <c:axId val="18816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5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627.51</c:v>
                </c:pt>
                <c:pt idx="1">
                  <c:v>1051.2</c:v>
                </c:pt>
                <c:pt idx="2">
                  <c:v>697.38</c:v>
                </c:pt>
                <c:pt idx="3">
                  <c:v>796.72</c:v>
                </c:pt>
                <c:pt idx="4">
                  <c:v>813.6</c:v>
                </c:pt>
              </c:numCache>
            </c:numRef>
          </c:val>
          <c:extLst xmlns:c16r2="http://schemas.microsoft.com/office/drawing/2015/06/chart">
            <c:ext xmlns:c16="http://schemas.microsoft.com/office/drawing/2014/chart" uri="{C3380CC4-5D6E-409C-BE32-E72D297353CC}">
              <c16:uniqueId val="{00000000-1B69-4887-96E8-D9CD3A59277F}"/>
            </c:ext>
          </c:extLst>
        </c:ser>
        <c:dLbls>
          <c:showLegendKey val="0"/>
          <c:showVal val="0"/>
          <c:showCatName val="0"/>
          <c:showSerName val="0"/>
          <c:showPercent val="0"/>
          <c:showBubbleSize val="0"/>
        </c:dLbls>
        <c:gapWidth val="150"/>
        <c:axId val="188159016"/>
        <c:axId val="1881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1B69-4887-96E8-D9CD3A59277F}"/>
            </c:ext>
          </c:extLst>
        </c:ser>
        <c:dLbls>
          <c:showLegendKey val="0"/>
          <c:showVal val="0"/>
          <c:showCatName val="0"/>
          <c:showSerName val="0"/>
          <c:showPercent val="0"/>
          <c:showBubbleSize val="0"/>
        </c:dLbls>
        <c:marker val="1"/>
        <c:smooth val="0"/>
        <c:axId val="188159016"/>
        <c:axId val="188158624"/>
      </c:lineChart>
      <c:dateAx>
        <c:axId val="188159016"/>
        <c:scaling>
          <c:orientation val="minMax"/>
        </c:scaling>
        <c:delete val="1"/>
        <c:axPos val="b"/>
        <c:numFmt formatCode="&quot;H&quot;yy" sourceLinked="1"/>
        <c:majorTickMark val="none"/>
        <c:minorTickMark val="none"/>
        <c:tickLblPos val="none"/>
        <c:crossAx val="188158624"/>
        <c:crosses val="autoZero"/>
        <c:auto val="1"/>
        <c:lblOffset val="100"/>
        <c:baseTimeUnit val="years"/>
      </c:dateAx>
      <c:valAx>
        <c:axId val="1881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5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津久見市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16739</v>
      </c>
      <c r="AM8" s="67"/>
      <c r="AN8" s="67"/>
      <c r="AO8" s="67"/>
      <c r="AP8" s="67"/>
      <c r="AQ8" s="67"/>
      <c r="AR8" s="67"/>
      <c r="AS8" s="67"/>
      <c r="AT8" s="66">
        <f>データ!$S$6</f>
        <v>79.48</v>
      </c>
      <c r="AU8" s="66"/>
      <c r="AV8" s="66"/>
      <c r="AW8" s="66"/>
      <c r="AX8" s="66"/>
      <c r="AY8" s="66"/>
      <c r="AZ8" s="66"/>
      <c r="BA8" s="66"/>
      <c r="BB8" s="66">
        <f>データ!$T$6</f>
        <v>210.61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5.16</v>
      </c>
      <c r="Q10" s="66"/>
      <c r="R10" s="66"/>
      <c r="S10" s="66"/>
      <c r="T10" s="66"/>
      <c r="U10" s="66"/>
      <c r="V10" s="66"/>
      <c r="W10" s="67">
        <f>データ!$Q$6</f>
        <v>4570</v>
      </c>
      <c r="X10" s="67"/>
      <c r="Y10" s="67"/>
      <c r="Z10" s="67"/>
      <c r="AA10" s="67"/>
      <c r="AB10" s="67"/>
      <c r="AC10" s="67"/>
      <c r="AD10" s="2"/>
      <c r="AE10" s="2"/>
      <c r="AF10" s="2"/>
      <c r="AG10" s="2"/>
      <c r="AH10" s="2"/>
      <c r="AI10" s="2"/>
      <c r="AJ10" s="2"/>
      <c r="AK10" s="2"/>
      <c r="AL10" s="67">
        <f>データ!$U$6</f>
        <v>855</v>
      </c>
      <c r="AM10" s="67"/>
      <c r="AN10" s="67"/>
      <c r="AO10" s="67"/>
      <c r="AP10" s="67"/>
      <c r="AQ10" s="67"/>
      <c r="AR10" s="67"/>
      <c r="AS10" s="67"/>
      <c r="AT10" s="66">
        <f>データ!$V$6</f>
        <v>1.3</v>
      </c>
      <c r="AU10" s="66"/>
      <c r="AV10" s="66"/>
      <c r="AW10" s="66"/>
      <c r="AX10" s="66"/>
      <c r="AY10" s="66"/>
      <c r="AZ10" s="66"/>
      <c r="BA10" s="66"/>
      <c r="BB10" s="66">
        <f>データ!$W$6</f>
        <v>657.69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113</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8"/>
      <c r="BM59" s="59"/>
      <c r="BN59" s="59"/>
      <c r="BO59" s="59"/>
      <c r="BP59" s="59"/>
      <c r="BQ59" s="59"/>
      <c r="BR59" s="59"/>
      <c r="BS59" s="59"/>
      <c r="BT59" s="59"/>
      <c r="BU59" s="59"/>
      <c r="BV59" s="59"/>
      <c r="BW59" s="59"/>
      <c r="BX59" s="59"/>
      <c r="BY59" s="59"/>
      <c r="BZ59" s="6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8"/>
      <c r="BM60" s="59"/>
      <c r="BN60" s="59"/>
      <c r="BO60" s="59"/>
      <c r="BP60" s="59"/>
      <c r="BQ60" s="59"/>
      <c r="BR60" s="59"/>
      <c r="BS60" s="59"/>
      <c r="BT60" s="59"/>
      <c r="BU60" s="59"/>
      <c r="BV60" s="59"/>
      <c r="BW60" s="59"/>
      <c r="BX60" s="59"/>
      <c r="BY60" s="59"/>
      <c r="BZ60" s="6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114</v>
      </c>
      <c r="BM66" s="91"/>
      <c r="BN66" s="91"/>
      <c r="BO66" s="91"/>
      <c r="BP66" s="91"/>
      <c r="BQ66" s="91"/>
      <c r="BR66" s="91"/>
      <c r="BS66" s="91"/>
      <c r="BT66" s="91"/>
      <c r="BU66" s="91"/>
      <c r="BV66" s="91"/>
      <c r="BW66" s="91"/>
      <c r="BX66" s="91"/>
      <c r="BY66" s="91"/>
      <c r="BZ66" s="9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QEXEH99DQd64CvUUs6UUlnO5rInkEQ+F1Pr9cqPVnzL0EBUOvLg8rS9PoBgDWqiP7qaIYoMN9tQfqZynCPPu7g==" saltValue="XKLK4w/UcXjxVw4a8UCQ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442071</v>
      </c>
      <c r="D6" s="34">
        <f t="shared" si="3"/>
        <v>47</v>
      </c>
      <c r="E6" s="34">
        <f t="shared" si="3"/>
        <v>1</v>
      </c>
      <c r="F6" s="34">
        <f t="shared" si="3"/>
        <v>0</v>
      </c>
      <c r="G6" s="34">
        <f t="shared" si="3"/>
        <v>0</v>
      </c>
      <c r="H6" s="34" t="str">
        <f t="shared" si="3"/>
        <v>大分県　津久見市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5.16</v>
      </c>
      <c r="Q6" s="35">
        <f t="shared" si="3"/>
        <v>4570</v>
      </c>
      <c r="R6" s="35">
        <f t="shared" si="3"/>
        <v>16739</v>
      </c>
      <c r="S6" s="35">
        <f t="shared" si="3"/>
        <v>79.48</v>
      </c>
      <c r="T6" s="35">
        <f t="shared" si="3"/>
        <v>210.61</v>
      </c>
      <c r="U6" s="35">
        <f t="shared" si="3"/>
        <v>855</v>
      </c>
      <c r="V6" s="35">
        <f t="shared" si="3"/>
        <v>1.3</v>
      </c>
      <c r="W6" s="35">
        <f t="shared" si="3"/>
        <v>657.69</v>
      </c>
      <c r="X6" s="36">
        <f>IF(X7="",NA(),X7)</f>
        <v>70.34</v>
      </c>
      <c r="Y6" s="36">
        <f t="shared" ref="Y6:AG6" si="4">IF(Y7="",NA(),Y7)</f>
        <v>79.849999999999994</v>
      </c>
      <c r="Z6" s="36">
        <f t="shared" si="4"/>
        <v>65.930000000000007</v>
      </c>
      <c r="AA6" s="36">
        <f t="shared" si="4"/>
        <v>64.540000000000006</v>
      </c>
      <c r="AB6" s="36">
        <f t="shared" si="4"/>
        <v>59.76</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1345.39</v>
      </c>
      <c r="BF6" s="36">
        <f t="shared" ref="BF6:BN6" si="7">IF(BF7="",NA(),BF7)</f>
        <v>1452.69</v>
      </c>
      <c r="BG6" s="36">
        <f t="shared" si="7"/>
        <v>1642.11</v>
      </c>
      <c r="BH6" s="36">
        <f t="shared" si="7"/>
        <v>1695.31</v>
      </c>
      <c r="BI6" s="36">
        <f t="shared" si="7"/>
        <v>1648.19</v>
      </c>
      <c r="BJ6" s="36">
        <f t="shared" si="7"/>
        <v>1595.62</v>
      </c>
      <c r="BK6" s="36">
        <f t="shared" si="7"/>
        <v>1302.33</v>
      </c>
      <c r="BL6" s="36">
        <f t="shared" si="7"/>
        <v>1274.21</v>
      </c>
      <c r="BM6" s="36">
        <f t="shared" si="7"/>
        <v>1183.92</v>
      </c>
      <c r="BN6" s="36">
        <f t="shared" si="7"/>
        <v>1128.72</v>
      </c>
      <c r="BO6" s="35" t="str">
        <f>IF(BO7="","",IF(BO7="-","【-】","【"&amp;SUBSTITUTE(TEXT(BO7,"#,##0.00"),"-","△")&amp;"】"))</f>
        <v>【949.15】</v>
      </c>
      <c r="BP6" s="36">
        <f>IF(BP7="",NA(),BP7)</f>
        <v>37.81</v>
      </c>
      <c r="BQ6" s="36">
        <f t="shared" ref="BQ6:BY6" si="8">IF(BQ7="",NA(),BQ7)</f>
        <v>22.85</v>
      </c>
      <c r="BR6" s="36">
        <f t="shared" si="8"/>
        <v>34.03</v>
      </c>
      <c r="BS6" s="36">
        <f t="shared" si="8"/>
        <v>30.06</v>
      </c>
      <c r="BT6" s="36">
        <f t="shared" si="8"/>
        <v>30.01</v>
      </c>
      <c r="BU6" s="36">
        <f t="shared" si="8"/>
        <v>37.92</v>
      </c>
      <c r="BV6" s="36">
        <f t="shared" si="8"/>
        <v>40.89</v>
      </c>
      <c r="BW6" s="36">
        <f t="shared" si="8"/>
        <v>41.25</v>
      </c>
      <c r="BX6" s="36">
        <f t="shared" si="8"/>
        <v>42.5</v>
      </c>
      <c r="BY6" s="36">
        <f t="shared" si="8"/>
        <v>41.84</v>
      </c>
      <c r="BZ6" s="35" t="str">
        <f>IF(BZ7="","",IF(BZ7="-","【-】","【"&amp;SUBSTITUTE(TEXT(BZ7,"#,##0.00"),"-","△")&amp;"】"))</f>
        <v>【55.87】</v>
      </c>
      <c r="CA6" s="36">
        <f>IF(CA7="",NA(),CA7)</f>
        <v>627.51</v>
      </c>
      <c r="CB6" s="36">
        <f t="shared" ref="CB6:CJ6" si="9">IF(CB7="",NA(),CB7)</f>
        <v>1051.2</v>
      </c>
      <c r="CC6" s="36">
        <f t="shared" si="9"/>
        <v>697.38</v>
      </c>
      <c r="CD6" s="36">
        <f t="shared" si="9"/>
        <v>796.72</v>
      </c>
      <c r="CE6" s="36">
        <f t="shared" si="9"/>
        <v>813.6</v>
      </c>
      <c r="CF6" s="36">
        <f t="shared" si="9"/>
        <v>423.18</v>
      </c>
      <c r="CG6" s="36">
        <f t="shared" si="9"/>
        <v>383.2</v>
      </c>
      <c r="CH6" s="36">
        <f t="shared" si="9"/>
        <v>383.25</v>
      </c>
      <c r="CI6" s="36">
        <f t="shared" si="9"/>
        <v>377.72</v>
      </c>
      <c r="CJ6" s="36">
        <f t="shared" si="9"/>
        <v>390.47</v>
      </c>
      <c r="CK6" s="35" t="str">
        <f>IF(CK7="","",IF(CK7="-","【-】","【"&amp;SUBSTITUTE(TEXT(CK7,"#,##0.00"),"-","△")&amp;"】"))</f>
        <v>【288.19】</v>
      </c>
      <c r="CL6" s="36">
        <f>IF(CL7="",NA(),CL7)</f>
        <v>34.630000000000003</v>
      </c>
      <c r="CM6" s="36">
        <f t="shared" ref="CM6:CU6" si="10">IF(CM7="",NA(),CM7)</f>
        <v>34.15</v>
      </c>
      <c r="CN6" s="36">
        <f t="shared" si="10"/>
        <v>33.01</v>
      </c>
      <c r="CO6" s="36">
        <f t="shared" si="10"/>
        <v>30.19</v>
      </c>
      <c r="CP6" s="36">
        <f t="shared" si="10"/>
        <v>30.56</v>
      </c>
      <c r="CQ6" s="36">
        <f t="shared" si="10"/>
        <v>46.9</v>
      </c>
      <c r="CR6" s="36">
        <f t="shared" si="10"/>
        <v>47.95</v>
      </c>
      <c r="CS6" s="36">
        <f t="shared" si="10"/>
        <v>48.26</v>
      </c>
      <c r="CT6" s="36">
        <f t="shared" si="10"/>
        <v>48.01</v>
      </c>
      <c r="CU6" s="36">
        <f t="shared" si="10"/>
        <v>49.08</v>
      </c>
      <c r="CV6" s="35" t="str">
        <f>IF(CV7="","",IF(CV7="-","【-】","【"&amp;SUBSTITUTE(TEXT(CV7,"#,##0.00"),"-","△")&amp;"】"))</f>
        <v>【56.31】</v>
      </c>
      <c r="CW6" s="36">
        <f>IF(CW7="",NA(),CW7)</f>
        <v>78.97</v>
      </c>
      <c r="CX6" s="36">
        <f t="shared" ref="CX6:DF6" si="11">IF(CX7="",NA(),CX7)</f>
        <v>71.69</v>
      </c>
      <c r="CY6" s="36">
        <f t="shared" si="11"/>
        <v>72.09</v>
      </c>
      <c r="CZ6" s="36">
        <f t="shared" si="11"/>
        <v>74</v>
      </c>
      <c r="DA6" s="36">
        <f t="shared" si="11"/>
        <v>74.11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1.0900000000000001</v>
      </c>
      <c r="EE6" s="36">
        <f t="shared" ref="EE6:EM6" si="14">IF(EE7="",NA(),EE7)</f>
        <v>1.63</v>
      </c>
      <c r="EF6" s="36">
        <f t="shared" si="14"/>
        <v>0.15</v>
      </c>
      <c r="EG6" s="36">
        <f t="shared" si="14"/>
        <v>0.17</v>
      </c>
      <c r="EH6" s="36">
        <f t="shared" si="14"/>
        <v>0.49</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442071</v>
      </c>
      <c r="D7" s="38">
        <v>47</v>
      </c>
      <c r="E7" s="38">
        <v>1</v>
      </c>
      <c r="F7" s="38">
        <v>0</v>
      </c>
      <c r="G7" s="38">
        <v>0</v>
      </c>
      <c r="H7" s="38" t="s">
        <v>95</v>
      </c>
      <c r="I7" s="38" t="s">
        <v>96</v>
      </c>
      <c r="J7" s="38" t="s">
        <v>97</v>
      </c>
      <c r="K7" s="38" t="s">
        <v>98</v>
      </c>
      <c r="L7" s="38" t="s">
        <v>99</v>
      </c>
      <c r="M7" s="38" t="s">
        <v>100</v>
      </c>
      <c r="N7" s="39" t="s">
        <v>101</v>
      </c>
      <c r="O7" s="39" t="s">
        <v>102</v>
      </c>
      <c r="P7" s="39">
        <v>5.16</v>
      </c>
      <c r="Q7" s="39">
        <v>4570</v>
      </c>
      <c r="R7" s="39">
        <v>16739</v>
      </c>
      <c r="S7" s="39">
        <v>79.48</v>
      </c>
      <c r="T7" s="39">
        <v>210.61</v>
      </c>
      <c r="U7" s="39">
        <v>855</v>
      </c>
      <c r="V7" s="39">
        <v>1.3</v>
      </c>
      <c r="W7" s="39">
        <v>657.69</v>
      </c>
      <c r="X7" s="39">
        <v>70.34</v>
      </c>
      <c r="Y7" s="39">
        <v>79.849999999999994</v>
      </c>
      <c r="Z7" s="39">
        <v>65.930000000000007</v>
      </c>
      <c r="AA7" s="39">
        <v>64.540000000000006</v>
      </c>
      <c r="AB7" s="39">
        <v>59.76</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1345.39</v>
      </c>
      <c r="BF7" s="39">
        <v>1452.69</v>
      </c>
      <c r="BG7" s="39">
        <v>1642.11</v>
      </c>
      <c r="BH7" s="39">
        <v>1695.31</v>
      </c>
      <c r="BI7" s="39">
        <v>1648.19</v>
      </c>
      <c r="BJ7" s="39">
        <v>1595.62</v>
      </c>
      <c r="BK7" s="39">
        <v>1302.33</v>
      </c>
      <c r="BL7" s="39">
        <v>1274.21</v>
      </c>
      <c r="BM7" s="39">
        <v>1183.92</v>
      </c>
      <c r="BN7" s="39">
        <v>1128.72</v>
      </c>
      <c r="BO7" s="39">
        <v>949.15</v>
      </c>
      <c r="BP7" s="39">
        <v>37.81</v>
      </c>
      <c r="BQ7" s="39">
        <v>22.85</v>
      </c>
      <c r="BR7" s="39">
        <v>34.03</v>
      </c>
      <c r="BS7" s="39">
        <v>30.06</v>
      </c>
      <c r="BT7" s="39">
        <v>30.01</v>
      </c>
      <c r="BU7" s="39">
        <v>37.92</v>
      </c>
      <c r="BV7" s="39">
        <v>40.89</v>
      </c>
      <c r="BW7" s="39">
        <v>41.25</v>
      </c>
      <c r="BX7" s="39">
        <v>42.5</v>
      </c>
      <c r="BY7" s="39">
        <v>41.84</v>
      </c>
      <c r="BZ7" s="39">
        <v>55.87</v>
      </c>
      <c r="CA7" s="39">
        <v>627.51</v>
      </c>
      <c r="CB7" s="39">
        <v>1051.2</v>
      </c>
      <c r="CC7" s="39">
        <v>697.38</v>
      </c>
      <c r="CD7" s="39">
        <v>796.72</v>
      </c>
      <c r="CE7" s="39">
        <v>813.6</v>
      </c>
      <c r="CF7" s="39">
        <v>423.18</v>
      </c>
      <c r="CG7" s="39">
        <v>383.2</v>
      </c>
      <c r="CH7" s="39">
        <v>383.25</v>
      </c>
      <c r="CI7" s="39">
        <v>377.72</v>
      </c>
      <c r="CJ7" s="39">
        <v>390.47</v>
      </c>
      <c r="CK7" s="39">
        <v>288.19</v>
      </c>
      <c r="CL7" s="39">
        <v>34.630000000000003</v>
      </c>
      <c r="CM7" s="39">
        <v>34.15</v>
      </c>
      <c r="CN7" s="39">
        <v>33.01</v>
      </c>
      <c r="CO7" s="39">
        <v>30.19</v>
      </c>
      <c r="CP7" s="39">
        <v>30.56</v>
      </c>
      <c r="CQ7" s="39">
        <v>46.9</v>
      </c>
      <c r="CR7" s="39">
        <v>47.95</v>
      </c>
      <c r="CS7" s="39">
        <v>48.26</v>
      </c>
      <c r="CT7" s="39">
        <v>48.01</v>
      </c>
      <c r="CU7" s="39">
        <v>49.08</v>
      </c>
      <c r="CV7" s="39">
        <v>56.31</v>
      </c>
      <c r="CW7" s="39">
        <v>78.97</v>
      </c>
      <c r="CX7" s="39">
        <v>71.69</v>
      </c>
      <c r="CY7" s="39">
        <v>72.09</v>
      </c>
      <c r="CZ7" s="39">
        <v>74</v>
      </c>
      <c r="DA7" s="39">
        <v>74.11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1.0900000000000001</v>
      </c>
      <c r="EE7" s="39">
        <v>1.63</v>
      </c>
      <c r="EF7" s="39">
        <v>0.15</v>
      </c>
      <c r="EG7" s="39">
        <v>0.17</v>
      </c>
      <c r="EH7" s="39">
        <v>0.49</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cp:lastPrinted>2022-01-11T01:50:49Z</cp:lastPrinted>
  <dcterms:created xsi:type="dcterms:W3CDTF">2021-12-03T07:05:26Z</dcterms:created>
  <dcterms:modified xsi:type="dcterms:W3CDTF">2022-01-11T01:51:00Z</dcterms:modified>
  <cp:category/>
</cp:coreProperties>
</file>