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6\R0206_100の指標_Excel\"/>
    </mc:Choice>
  </mc:AlternateContent>
  <bookViews>
    <workbookView xWindow="60" yWindow="195" windowWidth="25005" windowHeight="10560"/>
  </bookViews>
  <sheets>
    <sheet name="21.温泉湧出量" sheetId="4" r:id="rId1"/>
  </sheets>
  <definedNames>
    <definedName name="_xlnm._FilterDatabase" localSheetId="0" hidden="1">'21.温泉湧出量'!$O$1:$V$54</definedName>
    <definedName name="_xlnm.Print_Area" localSheetId="0">'21.温泉湧出量'!$A$1:$M$76</definedName>
  </definedNames>
  <calcPr calcId="162913"/>
</workbook>
</file>

<file path=xl/calcChain.xml><?xml version="1.0" encoding="utf-8"?>
<calcChain xmlns="http://schemas.openxmlformats.org/spreadsheetml/2006/main">
  <c r="C6" i="4" l="1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" i="4"/>
  <c r="S53" i="4"/>
  <c r="R53" i="4"/>
  <c r="Q53" i="4"/>
  <c r="S82" i="4"/>
  <c r="Q91" i="4"/>
  <c r="S91" i="4"/>
  <c r="S92" i="4"/>
  <c r="S90" i="4"/>
  <c r="S89" i="4"/>
  <c r="S88" i="4"/>
  <c r="S87" i="4"/>
  <c r="S86" i="4"/>
  <c r="S85" i="4"/>
  <c r="S84" i="4"/>
  <c r="S83" i="4"/>
  <c r="S81" i="4"/>
  <c r="V52" i="4"/>
</calcChain>
</file>

<file path=xl/sharedStrings.xml><?xml version="1.0" encoding="utf-8"?>
<sst xmlns="http://schemas.openxmlformats.org/spreadsheetml/2006/main" count="160" uniqueCount="133">
  <si>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</si>
  <si>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</si>
  <si>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</si>
  <si>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</si>
  <si>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</si>
  <si>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</si>
  <si>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</si>
  <si>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</si>
  <si>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</si>
  <si>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</si>
  <si>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</si>
  <si>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</si>
  <si>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</si>
  <si>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</si>
  <si>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</si>
  <si>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</si>
  <si>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</si>
  <si>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</si>
  <si>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</si>
  <si>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</si>
  <si>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</si>
  <si>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</si>
  <si>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</si>
  <si>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</si>
  <si>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</si>
  <si>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</si>
  <si>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</si>
  <si>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</si>
  <si>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</si>
  <si>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</si>
  <si>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</si>
  <si>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</si>
  <si>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</si>
  <si>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</si>
  <si>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</si>
  <si>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</si>
  <si>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</si>
  <si>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</si>
  <si>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</si>
  <si>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</si>
  <si>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</si>
  <si>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</si>
  <si>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</si>
  <si>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</si>
  <si>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</si>
  <si>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</si>
  <si>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</si>
  <si>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</si>
  <si>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</si>
  <si>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</si>
  <si>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</si>
  <si>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</si>
  <si>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</si>
  <si>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</si>
  <si>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</si>
  <si>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</si>
  <si>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</si>
  <si>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</si>
  <si>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</si>
  <si>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</si>
  <si>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</si>
  <si>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</si>
  <si>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</si>
  <si>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</si>
  <si>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</si>
  <si>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</si>
  <si>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</si>
  <si>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</si>
  <si>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</si>
  <si>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</si>
  <si>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</si>
  <si>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</si>
  <si>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</si>
  <si>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</si>
  <si>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</si>
  <si>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</si>
  <si>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</si>
  <si>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</si>
  <si>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</si>
  <si>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</si>
  <si>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</si>
  <si>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</si>
  <si>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</si>
  <si>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</si>
  <si>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</si>
  <si>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</si>
  <si>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</si>
  <si>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</si>
  <si>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</si>
  <si>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</si>
  <si>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</si>
  <si>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</si>
  <si>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</si>
  <si>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</si>
  <si>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</si>
  <si>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</si>
  <si>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</si>
  <si>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</si>
  <si>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</si>
  <si>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</si>
  <si>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</si>
  <si>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</si>
  <si>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9"/>
  </si>
  <si>
    <t>○</t>
    <phoneticPr fontId="2"/>
  </si>
  <si>
    <t>全国に占める割合(％)</t>
    <rPh sb="0" eb="2">
      <t>ゼンコク</t>
    </rPh>
    <rPh sb="3" eb="4">
      <t>シ</t>
    </rPh>
    <rPh sb="6" eb="8">
      <t>ワリアイ</t>
    </rPh>
    <phoneticPr fontId="2"/>
  </si>
  <si>
    <t>その他</t>
    <rPh sb="2" eb="3">
      <t>タ</t>
    </rPh>
    <phoneticPr fontId="2"/>
  </si>
  <si>
    <t>21．温泉湧出量</t>
    <rPh sb="3" eb="5">
      <t>オンセン</t>
    </rPh>
    <rPh sb="5" eb="8">
      <t>ユウシュツリョウ</t>
    </rPh>
    <phoneticPr fontId="2"/>
  </si>
  <si>
    <t>温泉湧出量</t>
    <rPh sb="0" eb="2">
      <t>オンセン</t>
    </rPh>
    <rPh sb="2" eb="5">
      <t>ユウシュツリョウ</t>
    </rPh>
    <phoneticPr fontId="13"/>
  </si>
  <si>
    <t>自噴</t>
    <rPh sb="0" eb="2">
      <t>ジフン</t>
    </rPh>
    <phoneticPr fontId="13"/>
  </si>
  <si>
    <t>動力</t>
    <rPh sb="0" eb="2">
      <t>ドウリョク</t>
    </rPh>
    <phoneticPr fontId="2"/>
  </si>
  <si>
    <t>Ｌ/分</t>
    <rPh sb="2" eb="3">
      <t>フン</t>
    </rPh>
    <phoneticPr fontId="2"/>
  </si>
  <si>
    <t>計</t>
    <rPh sb="0" eb="1">
      <t>ケイ</t>
    </rPh>
    <phoneticPr fontId="13"/>
  </si>
  <si>
    <t>指標値（kl/分）</t>
    <rPh sb="0" eb="2">
      <t>シヒョウ</t>
    </rPh>
    <rPh sb="2" eb="3">
      <t>アタイ</t>
    </rPh>
    <rPh sb="7" eb="8">
      <t>フン</t>
    </rPh>
    <phoneticPr fontId="2"/>
  </si>
  <si>
    <t>温泉湧出量(kl/分)</t>
    <rPh sb="0" eb="2">
      <t>オンセン</t>
    </rPh>
    <rPh sb="2" eb="5">
      <t>ユウシュツリョウ</t>
    </rPh>
    <phoneticPr fontId="13"/>
  </si>
  <si>
    <t>温泉湧出量の全国に占める割合</t>
    <rPh sb="6" eb="8">
      <t>ゼンコク</t>
    </rPh>
    <rPh sb="9" eb="10">
      <t>シ</t>
    </rPh>
    <rPh sb="12" eb="14">
      <t>ワリアイ</t>
    </rPh>
    <phoneticPr fontId="13"/>
  </si>
  <si>
    <t>温泉湧出量（l/分）</t>
    <rPh sb="0" eb="2">
      <t>オンセン</t>
    </rPh>
    <rPh sb="2" eb="5">
      <t>ユウシュツリョウ</t>
    </rPh>
    <rPh sb="8" eb="9">
      <t>フン</t>
    </rPh>
    <phoneticPr fontId="2"/>
  </si>
  <si>
    <t>温泉湧出量の全国に占める割合</t>
    <rPh sb="0" eb="2">
      <t>オンセン</t>
    </rPh>
    <rPh sb="2" eb="4">
      <t>ユウシュツ</t>
    </rPh>
    <rPh sb="4" eb="5">
      <t>リョウ</t>
    </rPh>
    <rPh sb="12" eb="14">
      <t>ワリアイ</t>
    </rPh>
    <phoneticPr fontId="9"/>
  </si>
  <si>
    <t>温泉湧出量：温泉が源泉から単位時間当たりに湧き出る量。1分間に源泉から採取できる量を測定したもの。多ければ多いほど湯量が豊富になる。温泉地の地形、源泉数、源泉の形式などによって左右される。</t>
    <rPh sb="0" eb="2">
      <t>オンセン</t>
    </rPh>
    <rPh sb="6" eb="8">
      <t>オンセン</t>
    </rPh>
    <rPh sb="9" eb="11">
      <t>ゲンセン</t>
    </rPh>
    <rPh sb="13" eb="15">
      <t>タンイ</t>
    </rPh>
    <rPh sb="15" eb="17">
      <t>ジカン</t>
    </rPh>
    <rPh sb="17" eb="18">
      <t>ア</t>
    </rPh>
    <rPh sb="21" eb="22">
      <t>ワ</t>
    </rPh>
    <rPh sb="23" eb="24">
      <t>デ</t>
    </rPh>
    <rPh sb="25" eb="26">
      <t>リョウ</t>
    </rPh>
    <rPh sb="28" eb="30">
      <t>フンカン</t>
    </rPh>
    <rPh sb="31" eb="33">
      <t>ゲンセン</t>
    </rPh>
    <rPh sb="35" eb="37">
      <t>サイシュ</t>
    </rPh>
    <rPh sb="40" eb="41">
      <t>リョウ</t>
    </rPh>
    <rPh sb="42" eb="44">
      <t>ソクテイ</t>
    </rPh>
    <rPh sb="49" eb="50">
      <t>オオ</t>
    </rPh>
    <rPh sb="53" eb="54">
      <t>オオ</t>
    </rPh>
    <rPh sb="57" eb="59">
      <t>ユリョウ</t>
    </rPh>
    <rPh sb="60" eb="62">
      <t>ホウフ</t>
    </rPh>
    <rPh sb="66" eb="69">
      <t>オンセンチ</t>
    </rPh>
    <rPh sb="70" eb="72">
      <t>チケイ</t>
    </rPh>
    <rPh sb="73" eb="75">
      <t>ゲンセン</t>
    </rPh>
    <rPh sb="75" eb="76">
      <t>スウ</t>
    </rPh>
    <rPh sb="77" eb="79">
      <t>ゲンセン</t>
    </rPh>
    <rPh sb="80" eb="82">
      <t>ケイシキ</t>
    </rPh>
    <rPh sb="88" eb="90">
      <t>サユウ</t>
    </rPh>
    <phoneticPr fontId="2"/>
  </si>
  <si>
    <t>調査周期：毎年度</t>
    <rPh sb="0" eb="2">
      <t>チョウサ</t>
    </rPh>
    <rPh sb="2" eb="4">
      <t>シュウキ</t>
    </rPh>
    <rPh sb="5" eb="7">
      <t>マイネン</t>
    </rPh>
    <rPh sb="7" eb="8">
      <t>ド</t>
    </rPh>
    <phoneticPr fontId="9"/>
  </si>
  <si>
    <t>○</t>
    <phoneticPr fontId="9"/>
  </si>
  <si>
    <t>基礎データ</t>
    <rPh sb="0" eb="2">
      <t>キソ</t>
    </rPh>
    <phoneticPr fontId="2"/>
  </si>
  <si>
    <t>割合（％）</t>
    <rPh sb="0" eb="2">
      <t>ワリアイ</t>
    </rPh>
    <phoneticPr fontId="2"/>
  </si>
  <si>
    <t>割合</t>
    <rPh sb="0" eb="2">
      <t>ワリアイ</t>
    </rPh>
    <phoneticPr fontId="1"/>
  </si>
  <si>
    <t>ｋｌ／分</t>
    <rPh sb="3" eb="4">
      <t>フン</t>
    </rPh>
    <phoneticPr fontId="1"/>
  </si>
  <si>
    <t>－</t>
    <phoneticPr fontId="2"/>
  </si>
  <si>
    <t>15</t>
    <phoneticPr fontId="2"/>
  </si>
  <si>
    <t>－平成30年度－　</t>
    <rPh sb="6" eb="7">
      <t>ド</t>
    </rPh>
    <phoneticPr fontId="2"/>
  </si>
  <si>
    <t>平成30年度末</t>
    <rPh sb="5" eb="6">
      <t>ド</t>
    </rPh>
    <rPh sb="6" eb="7">
      <t>マツ</t>
    </rPh>
    <phoneticPr fontId="13"/>
  </si>
  <si>
    <t>　平成31年3月末日現在の大分県の温泉湧出量は279.3kl/分で、全国の温泉湧出量の11.1％を占め、全国1位となっている。</t>
    <rPh sb="1" eb="3">
      <t>ヘイセイ</t>
    </rPh>
    <rPh sb="5" eb="6">
      <t>ネン</t>
    </rPh>
    <rPh sb="7" eb="8">
      <t>ツキ</t>
    </rPh>
    <rPh sb="8" eb="10">
      <t>マツジツ</t>
    </rPh>
    <rPh sb="10" eb="12">
      <t>ゲンザイ</t>
    </rPh>
    <rPh sb="13" eb="15">
      <t>オオイタ</t>
    </rPh>
    <rPh sb="15" eb="16">
      <t>ケン</t>
    </rPh>
    <rPh sb="17" eb="19">
      <t>オンセン</t>
    </rPh>
    <rPh sb="19" eb="22">
      <t>ユウシュツリョウ</t>
    </rPh>
    <rPh sb="31" eb="32">
      <t>フン</t>
    </rPh>
    <rPh sb="34" eb="36">
      <t>ゼンコク</t>
    </rPh>
    <rPh sb="37" eb="39">
      <t>オンセン</t>
    </rPh>
    <rPh sb="39" eb="42">
      <t>ユウシュツリョウ</t>
    </rPh>
    <rPh sb="49" eb="50">
      <t>シ</t>
    </rPh>
    <rPh sb="52" eb="54">
      <t>ゼンコク</t>
    </rPh>
    <rPh sb="55" eb="56">
      <t>イ</t>
    </rPh>
    <phoneticPr fontId="9"/>
  </si>
  <si>
    <t>資料出所：環境省「平成30年度温泉利用状況」</t>
    <rPh sb="0" eb="2">
      <t>シリョウ</t>
    </rPh>
    <rPh sb="2" eb="4">
      <t>シュッショ</t>
    </rPh>
    <rPh sb="5" eb="8">
      <t>カンキョウショウ</t>
    </rPh>
    <rPh sb="9" eb="11">
      <t>ヘイセイ</t>
    </rPh>
    <rPh sb="13" eb="15">
      <t>ネンド</t>
    </rPh>
    <rPh sb="15" eb="17">
      <t>オンセン</t>
    </rPh>
    <rPh sb="17" eb="19">
      <t>リヨウ</t>
    </rPh>
    <rPh sb="19" eb="21">
      <t>ジョウキョウ</t>
    </rPh>
    <phoneticPr fontId="9"/>
  </si>
  <si>
    <t>調査期日：平成31年3月31日</t>
    <rPh sb="0" eb="2">
      <t>チョウサ</t>
    </rPh>
    <rPh sb="2" eb="4">
      <t>キジツ</t>
    </rPh>
    <rPh sb="5" eb="7">
      <t>ヘイセイ</t>
    </rPh>
    <rPh sb="9" eb="10">
      <t>ネン</t>
    </rPh>
    <rPh sb="11" eb="12">
      <t>ツキ</t>
    </rPh>
    <rPh sb="14" eb="15">
      <t>ヒ</t>
    </rPh>
    <phoneticPr fontId="9"/>
  </si>
  <si>
    <t>基礎データ（平成31年3月31日現在） 　</t>
    <rPh sb="0" eb="2">
      <t>キソ</t>
    </rPh>
    <rPh sb="16" eb="18">
      <t>ゲンザイ</t>
    </rPh>
    <phoneticPr fontId="2"/>
  </si>
  <si>
    <t>全　　　     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</si>
</sst>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0_ ;[Red]\-#,##0.00\ "/>
    <numFmt numFmtId="182" formatCode="0.0_);[Red]\(0.0\)"/>
    <numFmt numFmtId="183" formatCode="#,##0.0;[Red]\-#,##0.0"/>
    <numFmt numFmtId="184" formatCode="0.0_ "/>
    <numFmt numFmtId="185" formatCode="#,##0_ ;[Red]\-#,##0\ "/>
    <numFmt numFmtId="186" formatCode="#,##0.0;&quot;▲ &quot;#,##0.0"/>
    <numFmt numFmtId="187" formatCode="#,##0.0_ ;[Red]\-#,##0.0\ "/>
    <numFmt numFmtId="188" formatCode="#,##0;&quot;▲ &quot;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97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80" fontId="16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0" fontId="17" fillId="0" borderId="0" xfId="6" applyFont="1" applyFill="1" applyBorder="1" applyAlignment="1">
      <alignment vertical="center"/>
    </xf>
    <xf numFmtId="49" fontId="6" fillId="0" borderId="2" xfId="6" applyNumberFormat="1" applyFont="1" applyFill="1" applyBorder="1" applyAlignment="1">
      <alignment horizontal="distributed" vertical="center"/>
    </xf>
    <xf numFmtId="0" fontId="6" fillId="0" borderId="2" xfId="6" applyFont="1" applyFill="1" applyBorder="1" applyAlignment="1">
      <alignment horizontal="distributed" vertical="center"/>
    </xf>
    <xf numFmtId="0" fontId="6" fillId="2" borderId="2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3" xfId="4" applyBorder="1">
      <alignment vertical="center"/>
    </xf>
    <xf numFmtId="0" fontId="1" fillId="0" borderId="4" xfId="4" applyBorder="1">
      <alignment vertical="center"/>
    </xf>
    <xf numFmtId="0" fontId="7" fillId="0" borderId="4" xfId="4" applyFont="1" applyFill="1" applyBorder="1" applyAlignment="1">
      <alignment vertical="center"/>
    </xf>
    <xf numFmtId="0" fontId="7" fillId="0" borderId="4" xfId="4" applyNumberFormat="1" applyFont="1" applyFill="1" applyBorder="1" applyAlignment="1">
      <alignment horizontal="right" vertical="center"/>
    </xf>
    <xf numFmtId="0" fontId="7" fillId="0" borderId="4" xfId="4" applyNumberFormat="1" applyFont="1" applyFill="1" applyBorder="1" applyAlignment="1">
      <alignment horizontal="center" vertical="center"/>
    </xf>
    <xf numFmtId="0" fontId="1" fillId="0" borderId="5" xfId="4" applyBorder="1">
      <alignment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left" vertical="center"/>
    </xf>
    <xf numFmtId="0" fontId="6" fillId="0" borderId="8" xfId="6" applyFont="1" applyFill="1" applyBorder="1" applyAlignment="1">
      <alignment horizontal="center" vertical="center" wrapText="1"/>
    </xf>
    <xf numFmtId="40" fontId="6" fillId="0" borderId="8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2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2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2" xfId="4" applyFont="1" applyFill="1" applyBorder="1" applyAlignment="1">
      <alignment vertical="center" wrapText="1"/>
    </xf>
    <xf numFmtId="0" fontId="3" fillId="0" borderId="9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18" fillId="0" borderId="9" xfId="4" applyFont="1" applyFill="1" applyBorder="1" applyAlignment="1">
      <alignment vertical="center"/>
    </xf>
    <xf numFmtId="0" fontId="17" fillId="0" borderId="9" xfId="4" applyFont="1" applyFill="1" applyBorder="1" applyAlignment="1">
      <alignment vertical="center"/>
    </xf>
    <xf numFmtId="0" fontId="3" fillId="0" borderId="11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3" fillId="0" borderId="13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vertical="top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vertical="center" wrapText="1"/>
    </xf>
    <xf numFmtId="0" fontId="18" fillId="0" borderId="14" xfId="4" applyFont="1" applyFill="1" applyBorder="1" applyAlignment="1">
      <alignment vertical="top"/>
    </xf>
    <xf numFmtId="176" fontId="3" fillId="0" borderId="14" xfId="4" applyNumberFormat="1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3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horizontal="center" vertical="center"/>
    </xf>
    <xf numFmtId="185" fontId="3" fillId="0" borderId="12" xfId="3" applyNumberFormat="1" applyFont="1" applyFill="1" applyBorder="1" applyAlignment="1">
      <alignment vertical="center"/>
    </xf>
    <xf numFmtId="0" fontId="3" fillId="0" borderId="12" xfId="4" applyFont="1" applyFill="1" applyBorder="1" applyAlignment="1">
      <alignment horizontal="center" vertical="center" wrapText="1"/>
    </xf>
    <xf numFmtId="185" fontId="3" fillId="0" borderId="12" xfId="5" applyNumberFormat="1" applyFont="1" applyFill="1" applyBorder="1" applyAlignment="1">
      <alignment vertical="center"/>
    </xf>
    <xf numFmtId="0" fontId="10" fillId="0" borderId="0" xfId="4" applyFont="1">
      <alignment vertical="center"/>
    </xf>
    <xf numFmtId="0" fontId="0" fillId="0" borderId="0" xfId="8" applyFont="1" applyFill="1" applyBorder="1" applyAlignment="1">
      <alignment horizontal="left" vertical="center"/>
    </xf>
    <xf numFmtId="183" fontId="5" fillId="0" borderId="0" xfId="3" applyNumberFormat="1" applyFont="1" applyFill="1" applyBorder="1" applyAlignment="1"/>
    <xf numFmtId="0" fontId="0" fillId="0" borderId="0" xfId="8" applyFont="1" applyFill="1" applyBorder="1" applyAlignment="1">
      <alignment vertical="center"/>
    </xf>
    <xf numFmtId="176" fontId="8" fillId="0" borderId="8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176" fontId="20" fillId="0" borderId="0" xfId="1" applyNumberFormat="1" applyFont="1" applyBorder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top"/>
    </xf>
    <xf numFmtId="49" fontId="8" fillId="0" borderId="8" xfId="6" applyNumberFormat="1" applyFont="1" applyFill="1" applyBorder="1" applyAlignment="1">
      <alignment horizontal="left" vertical="center" indent="1"/>
    </xf>
    <xf numFmtId="0" fontId="1" fillId="0" borderId="0" xfId="4" applyBorder="1">
      <alignment vertical="center"/>
    </xf>
    <xf numFmtId="0" fontId="0" fillId="0" borderId="0" xfId="8" applyFont="1" applyFill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3" fillId="0" borderId="0" xfId="5" applyFont="1" applyFill="1" applyBorder="1" applyAlignment="1">
      <alignment horizontal="center" vertical="center"/>
    </xf>
    <xf numFmtId="185" fontId="3" fillId="0" borderId="0" xfId="3" applyNumberFormat="1" applyFont="1" applyFill="1" applyBorder="1" applyAlignment="1">
      <alignment vertical="center"/>
    </xf>
    <xf numFmtId="181" fontId="6" fillId="0" borderId="0" xfId="1" applyNumberFormat="1" applyFont="1" applyFill="1" applyAlignment="1"/>
    <xf numFmtId="176" fontId="6" fillId="0" borderId="0" xfId="0" applyNumberFormat="1" applyFont="1" applyBorder="1">
      <alignment vertical="center"/>
    </xf>
    <xf numFmtId="49" fontId="11" fillId="0" borderId="0" xfId="0" applyNumberFormat="1" applyFont="1" applyFill="1" applyBorder="1" applyAlignment="1">
      <alignment horizontal="right"/>
    </xf>
    <xf numFmtId="176" fontId="6" fillId="0" borderId="0" xfId="5" applyNumberFormat="1" applyFont="1" applyFill="1" applyBorder="1" applyAlignment="1">
      <alignment horizontal="center" vertical="center" wrapText="1"/>
    </xf>
    <xf numFmtId="179" fontId="20" fillId="0" borderId="0" xfId="1" applyNumberFormat="1" applyFont="1" applyBorder="1">
      <alignment vertical="center"/>
    </xf>
    <xf numFmtId="0" fontId="15" fillId="0" borderId="0" xfId="0" applyFont="1">
      <alignment vertical="center"/>
    </xf>
    <xf numFmtId="182" fontId="6" fillId="0" borderId="0" xfId="0" applyNumberFormat="1" applyFont="1">
      <alignment vertical="center"/>
    </xf>
    <xf numFmtId="182" fontId="6" fillId="0" borderId="0" xfId="5" applyNumberFormat="1" applyFont="1" applyFill="1" applyBorder="1" applyAlignment="1">
      <alignment vertical="center" wrapText="1"/>
    </xf>
    <xf numFmtId="182" fontId="20" fillId="0" borderId="0" xfId="1" applyNumberFormat="1" applyFont="1" applyBorder="1">
      <alignment vertical="center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/>
    </xf>
    <xf numFmtId="176" fontId="6" fillId="0" borderId="0" xfId="1" applyNumberFormat="1" applyFont="1" applyFill="1" applyBorder="1" applyAlignment="1"/>
    <xf numFmtId="0" fontId="14" fillId="0" borderId="0" xfId="8" applyFont="1" applyFill="1" applyBorder="1" applyAlignment="1">
      <alignment horizontal="center" vertical="center" wrapText="1"/>
    </xf>
    <xf numFmtId="38" fontId="6" fillId="0" borderId="16" xfId="1" applyFont="1" applyFill="1" applyBorder="1" applyAlignment="1"/>
    <xf numFmtId="187" fontId="6" fillId="0" borderId="16" xfId="1" applyNumberFormat="1" applyFont="1" applyFill="1" applyBorder="1" applyAlignment="1"/>
    <xf numFmtId="187" fontId="20" fillId="0" borderId="17" xfId="1" applyNumberFormat="1" applyFont="1" applyBorder="1" applyAlignment="1">
      <alignment horizontal="right" vertical="center" indent="1"/>
    </xf>
    <xf numFmtId="188" fontId="21" fillId="0" borderId="8" xfId="3" applyNumberFormat="1" applyFont="1" applyFill="1" applyBorder="1" applyAlignment="1">
      <alignment horizontal="center" vertical="center"/>
    </xf>
    <xf numFmtId="186" fontId="21" fillId="0" borderId="8" xfId="3" applyNumberFormat="1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vertical="center" wrapText="1"/>
    </xf>
    <xf numFmtId="0" fontId="23" fillId="0" borderId="18" xfId="4" applyFont="1" applyFill="1" applyBorder="1" applyAlignment="1">
      <alignment horizontal="center" vertical="center" wrapText="1"/>
    </xf>
    <xf numFmtId="0" fontId="23" fillId="0" borderId="19" xfId="6" applyFont="1" applyFill="1" applyBorder="1" applyAlignment="1">
      <alignment horizontal="center" vertical="center"/>
    </xf>
    <xf numFmtId="176" fontId="21" fillId="0" borderId="20" xfId="5" applyNumberFormat="1" applyFont="1" applyFill="1" applyBorder="1" applyAlignment="1">
      <alignment horizontal="left" vertical="center" wrapText="1"/>
    </xf>
    <xf numFmtId="176" fontId="21" fillId="0" borderId="8" xfId="5" applyNumberFormat="1" applyFont="1" applyFill="1" applyBorder="1" applyAlignment="1">
      <alignment horizontal="left" vertical="center" wrapText="1"/>
    </xf>
    <xf numFmtId="49" fontId="10" fillId="0" borderId="0" xfId="4" applyNumberFormat="1" applyFont="1" applyAlignment="1">
      <alignment horizontal="right" vertical="center"/>
    </xf>
    <xf numFmtId="0" fontId="23" fillId="0" borderId="17" xfId="0" applyFont="1" applyFill="1" applyBorder="1" applyAlignment="1">
      <alignment horizontal="distributed" vertical="center" justifyLastLine="1"/>
    </xf>
    <xf numFmtId="0" fontId="0" fillId="0" borderId="0" xfId="4" applyFont="1">
      <alignment vertical="center"/>
    </xf>
    <xf numFmtId="0" fontId="6" fillId="0" borderId="0" xfId="8" applyFont="1" applyFill="1" applyBorder="1" applyAlignment="1">
      <alignment horizontal="center" vertical="center" wrapText="1"/>
    </xf>
    <xf numFmtId="187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0" fontId="11" fillId="0" borderId="8" xfId="0" applyFont="1" applyFill="1" applyBorder="1" applyAlignment="1"/>
    <xf numFmtId="0" fontId="14" fillId="0" borderId="8" xfId="8" applyFont="1" applyFill="1" applyBorder="1" applyAlignment="1">
      <alignment horizontal="center" vertical="center" wrapText="1"/>
    </xf>
    <xf numFmtId="0" fontId="0" fillId="0" borderId="8" xfId="8" applyFont="1" applyFill="1" applyBorder="1" applyAlignment="1">
      <alignment vertical="center"/>
    </xf>
    <xf numFmtId="176" fontId="6" fillId="0" borderId="8" xfId="5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/>
    <xf numFmtId="182" fontId="6" fillId="0" borderId="20" xfId="1" applyNumberFormat="1" applyFont="1" applyFill="1" applyBorder="1" applyAlignment="1"/>
    <xf numFmtId="187" fontId="6" fillId="0" borderId="20" xfId="1" applyNumberFormat="1" applyFont="1" applyFill="1" applyBorder="1" applyAlignment="1"/>
    <xf numFmtId="0" fontId="11" fillId="0" borderId="16" xfId="0" applyFont="1" applyFill="1" applyBorder="1" applyAlignment="1"/>
    <xf numFmtId="182" fontId="6" fillId="0" borderId="16" xfId="1" applyNumberFormat="1" applyFont="1" applyFill="1" applyBorder="1" applyAlignment="1"/>
    <xf numFmtId="182" fontId="6" fillId="0" borderId="16" xfId="0" applyNumberFormat="1" applyFont="1" applyBorder="1">
      <alignment vertical="center"/>
    </xf>
    <xf numFmtId="0" fontId="1" fillId="0" borderId="21" xfId="4" applyBorder="1">
      <alignment vertical="center"/>
    </xf>
    <xf numFmtId="0" fontId="1" fillId="0" borderId="22" xfId="4" applyBorder="1">
      <alignment vertical="center"/>
    </xf>
    <xf numFmtId="0" fontId="1" fillId="0" borderId="18" xfId="4" applyBorder="1">
      <alignment vertical="center"/>
    </xf>
    <xf numFmtId="0" fontId="1" fillId="0" borderId="23" xfId="4" applyBorder="1">
      <alignment vertical="center"/>
    </xf>
    <xf numFmtId="0" fontId="3" fillId="0" borderId="19" xfId="4" applyFont="1" applyFill="1" applyBorder="1" applyAlignment="1">
      <alignment vertical="center" wrapText="1"/>
    </xf>
    <xf numFmtId="0" fontId="3" fillId="0" borderId="17" xfId="4" applyFont="1" applyFill="1" applyBorder="1" applyAlignment="1">
      <alignment vertical="center" wrapText="1"/>
    </xf>
    <xf numFmtId="0" fontId="0" fillId="0" borderId="6" xfId="8" applyFont="1" applyFill="1" applyBorder="1" applyAlignment="1">
      <alignment vertical="center"/>
    </xf>
    <xf numFmtId="0" fontId="0" fillId="0" borderId="24" xfId="0" applyBorder="1">
      <alignment vertical="center"/>
    </xf>
    <xf numFmtId="0" fontId="0" fillId="0" borderId="7" xfId="0" applyBorder="1">
      <alignment vertical="center"/>
    </xf>
    <xf numFmtId="0" fontId="14" fillId="0" borderId="6" xfId="8" applyFont="1" applyFill="1" applyBorder="1" applyAlignment="1">
      <alignment horizontal="center" vertical="center" wrapText="1"/>
    </xf>
    <xf numFmtId="0" fontId="0" fillId="0" borderId="24" xfId="8" applyFont="1" applyFill="1" applyBorder="1" applyAlignment="1">
      <alignment vertical="center"/>
    </xf>
    <xf numFmtId="0" fontId="6" fillId="0" borderId="8" xfId="8" applyFont="1" applyFill="1" applyBorder="1" applyAlignment="1">
      <alignment horizontal="center" vertical="center" wrapText="1"/>
    </xf>
    <xf numFmtId="38" fontId="6" fillId="0" borderId="16" xfId="1" applyFont="1" applyBorder="1">
      <alignment vertical="center"/>
    </xf>
    <xf numFmtId="38" fontId="19" fillId="0" borderId="16" xfId="1" applyFont="1" applyFill="1" applyBorder="1" applyAlignment="1">
      <alignment horizontal="right" vertical="center" wrapText="1"/>
    </xf>
    <xf numFmtId="38" fontId="6" fillId="0" borderId="16" xfId="1" applyFont="1" applyFill="1" applyBorder="1" applyAlignment="1">
      <alignment vertical="center" wrapText="1"/>
    </xf>
    <xf numFmtId="38" fontId="19" fillId="0" borderId="16" xfId="1" applyFont="1" applyFill="1" applyBorder="1" applyAlignment="1">
      <alignment vertical="center" wrapText="1"/>
    </xf>
    <xf numFmtId="38" fontId="20" fillId="0" borderId="25" xfId="1" applyFont="1" applyBorder="1">
      <alignment vertical="center"/>
    </xf>
    <xf numFmtId="49" fontId="11" fillId="0" borderId="21" xfId="0" applyNumberFormat="1" applyFont="1" applyFill="1" applyBorder="1" applyAlignment="1"/>
    <xf numFmtId="0" fontId="11" fillId="0" borderId="12" xfId="0" applyFont="1" applyFill="1" applyBorder="1" applyAlignment="1"/>
    <xf numFmtId="38" fontId="6" fillId="0" borderId="20" xfId="1" applyFont="1" applyFill="1" applyBorder="1" applyAlignment="1"/>
    <xf numFmtId="38" fontId="6" fillId="0" borderId="22" xfId="1" applyFont="1" applyFill="1" applyBorder="1" applyAlignment="1"/>
    <xf numFmtId="49" fontId="11" fillId="0" borderId="18" xfId="0" applyNumberFormat="1" applyFont="1" applyFill="1" applyBorder="1" applyAlignment="1"/>
    <xf numFmtId="38" fontId="6" fillId="0" borderId="23" xfId="1" applyFont="1" applyFill="1" applyBorder="1" applyAlignment="1"/>
    <xf numFmtId="0" fontId="11" fillId="0" borderId="9" xfId="0" applyFont="1" applyFill="1" applyBorder="1" applyAlignment="1"/>
    <xf numFmtId="38" fontId="6" fillId="0" borderId="25" xfId="1" applyFont="1" applyFill="1" applyBorder="1" applyAlignment="1"/>
    <xf numFmtId="38" fontId="6" fillId="0" borderId="17" xfId="1" applyFont="1" applyFill="1" applyBorder="1" applyAlignment="1"/>
    <xf numFmtId="0" fontId="6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1" fillId="0" borderId="25" xfId="0" applyFont="1" applyFill="1" applyBorder="1" applyAlignment="1"/>
    <xf numFmtId="182" fontId="6" fillId="0" borderId="25" xfId="1" applyNumberFormat="1" applyFont="1" applyFill="1" applyBorder="1" applyAlignment="1"/>
    <xf numFmtId="187" fontId="6" fillId="0" borderId="25" xfId="1" applyNumberFormat="1" applyFont="1" applyFill="1" applyBorder="1" applyAlignment="1"/>
    <xf numFmtId="0" fontId="23" fillId="3" borderId="21" xfId="4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84" fontId="6" fillId="0" borderId="0" xfId="1" applyNumberFormat="1" applyFont="1" applyBorder="1" applyAlignment="1">
      <alignment horizontal="center" vertical="center"/>
    </xf>
    <xf numFmtId="184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38" fontId="11" fillId="0" borderId="0" xfId="0" applyNumberFormat="1" applyFont="1" applyFill="1" applyBorder="1" applyAlignment="1"/>
    <xf numFmtId="38" fontId="6" fillId="0" borderId="20" xfId="1" applyFont="1" applyBorder="1">
      <alignment vertical="center"/>
    </xf>
    <xf numFmtId="49" fontId="24" fillId="0" borderId="18" xfId="0" applyNumberFormat="1" applyFont="1" applyFill="1" applyBorder="1" applyAlignment="1"/>
    <xf numFmtId="0" fontId="24" fillId="0" borderId="0" xfId="0" applyFont="1" applyFill="1" applyBorder="1" applyAlignment="1"/>
    <xf numFmtId="38" fontId="25" fillId="0" borderId="16" xfId="1" applyFont="1" applyFill="1" applyBorder="1" applyAlignment="1"/>
    <xf numFmtId="38" fontId="25" fillId="0" borderId="23" xfId="1" applyFont="1" applyFill="1" applyBorder="1" applyAlignment="1"/>
    <xf numFmtId="38" fontId="25" fillId="0" borderId="16" xfId="1" applyFont="1" applyFill="1" applyBorder="1" applyAlignment="1">
      <alignment vertical="center" wrapText="1"/>
    </xf>
    <xf numFmtId="184" fontId="25" fillId="0" borderId="0" xfId="1" applyNumberFormat="1" applyFont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/>
    </xf>
    <xf numFmtId="184" fontId="24" fillId="0" borderId="0" xfId="0" applyNumberFormat="1" applyFont="1" applyFill="1" applyBorder="1" applyAlignment="1">
      <alignment horizontal="center"/>
    </xf>
    <xf numFmtId="177" fontId="6" fillId="0" borderId="18" xfId="6" applyNumberFormat="1" applyFont="1" applyFill="1" applyBorder="1" applyAlignment="1">
      <alignment horizontal="distributed" vertical="center"/>
    </xf>
    <xf numFmtId="182" fontId="6" fillId="0" borderId="18" xfId="6" applyNumberFormat="1" applyFont="1" applyFill="1" applyBorder="1" applyAlignment="1">
      <alignment horizontal="right" vertical="center" indent="1"/>
    </xf>
    <xf numFmtId="0" fontId="23" fillId="0" borderId="19" xfId="4" applyFont="1" applyFill="1" applyBorder="1" applyAlignment="1">
      <alignment vertical="center" wrapText="1"/>
    </xf>
    <xf numFmtId="177" fontId="6" fillId="3" borderId="18" xfId="6" applyNumberFormat="1" applyFont="1" applyFill="1" applyBorder="1" applyAlignment="1">
      <alignment horizontal="distributed" vertical="center"/>
    </xf>
    <xf numFmtId="182" fontId="6" fillId="3" borderId="18" xfId="6" applyNumberFormat="1" applyFont="1" applyFill="1" applyBorder="1" applyAlignment="1">
      <alignment horizontal="right" vertical="center" indent="1"/>
    </xf>
    <xf numFmtId="177" fontId="6" fillId="3" borderId="22" xfId="6" applyNumberFormat="1" applyFont="1" applyFill="1" applyBorder="1" applyAlignment="1">
      <alignment horizontal="distributed" vertical="center"/>
    </xf>
    <xf numFmtId="177" fontId="6" fillId="0" borderId="23" xfId="6" applyNumberFormat="1" applyFont="1" applyFill="1" applyBorder="1" applyAlignment="1">
      <alignment horizontal="distributed" vertical="center"/>
    </xf>
    <xf numFmtId="38" fontId="0" fillId="0" borderId="12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2" xfId="4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20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9" xfId="4" applyFont="1" applyFill="1" applyBorder="1" applyAlignment="1">
      <alignment horizontal="center" vertical="center" textRotation="255" wrapText="1"/>
    </xf>
    <xf numFmtId="0" fontId="21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23794402235416E-2"/>
          <c:y val="7.0192777626934558E-2"/>
          <c:w val="0.91588972790701839"/>
          <c:h val="0.908138817039884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030C-4539-AEBC-CF4675B229FC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30C-4539-AEBC-CF4675B229FC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030C-4539-AEBC-CF4675B229FC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30C-4539-AEBC-CF4675B229FC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030C-4539-AEBC-CF4675B229FC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30C-4539-AEBC-CF4675B229FC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030C-4539-AEBC-CF4675B229FC}"/>
              </c:ext>
            </c:extLst>
          </c:dPt>
          <c:cat>
            <c:strRef>
              <c:f>'21.温泉湧出量'!$D$5:$D$51</c:f>
              <c:strCache>
                <c:ptCount val="47"/>
                <c:pt idx="0">
                  <c:v>大 分 県</c:v>
                </c:pt>
                <c:pt idx="1">
                  <c:v>北 海 道</c:v>
                </c:pt>
                <c:pt idx="2">
                  <c:v>鹿児島県</c:v>
                </c:pt>
                <c:pt idx="3">
                  <c:v>青 森 県</c:v>
                </c:pt>
                <c:pt idx="4">
                  <c:v>熊 本 県</c:v>
                </c:pt>
                <c:pt idx="5">
                  <c:v>静 岡 県</c:v>
                </c:pt>
                <c:pt idx="6">
                  <c:v>岩 手 県</c:v>
                </c:pt>
                <c:pt idx="7">
                  <c:v>長 野 県</c:v>
                </c:pt>
                <c:pt idx="8">
                  <c:v>秋 田 県</c:v>
                </c:pt>
                <c:pt idx="9">
                  <c:v>福 島 県</c:v>
                </c:pt>
                <c:pt idx="10">
                  <c:v>岐 阜 県</c:v>
                </c:pt>
                <c:pt idx="11">
                  <c:v>新 潟 県</c:v>
                </c:pt>
                <c:pt idx="12">
                  <c:v>栃 木 県</c:v>
                </c:pt>
                <c:pt idx="13">
                  <c:v>和歌山県</c:v>
                </c:pt>
                <c:pt idx="14">
                  <c:v>群 馬 県</c:v>
                </c:pt>
                <c:pt idx="15">
                  <c:v>福 岡 県</c:v>
                </c:pt>
                <c:pt idx="16">
                  <c:v>兵 庫 県</c:v>
                </c:pt>
                <c:pt idx="17">
                  <c:v>山 形 県</c:v>
                </c:pt>
                <c:pt idx="18">
                  <c:v>三 重 県</c:v>
                </c:pt>
                <c:pt idx="19">
                  <c:v>山 梨 県</c:v>
                </c:pt>
                <c:pt idx="20">
                  <c:v>神奈川県</c:v>
                </c:pt>
                <c:pt idx="21">
                  <c:v>広 島 県</c:v>
                </c:pt>
                <c:pt idx="22">
                  <c:v>大 阪 府</c:v>
                </c:pt>
                <c:pt idx="23">
                  <c:v>富 山 県</c:v>
                </c:pt>
                <c:pt idx="24">
                  <c:v>東 京 都</c:v>
                </c:pt>
                <c:pt idx="25">
                  <c:v>石 川 県</c:v>
                </c:pt>
                <c:pt idx="26">
                  <c:v>長 崎 県</c:v>
                </c:pt>
                <c:pt idx="27">
                  <c:v>山 口 県</c:v>
                </c:pt>
                <c:pt idx="28">
                  <c:v>宮 城 県</c:v>
                </c:pt>
                <c:pt idx="29">
                  <c:v>島 根 県</c:v>
                </c:pt>
                <c:pt idx="30">
                  <c:v>宮 崎 県</c:v>
                </c:pt>
                <c:pt idx="31">
                  <c:v>岡 山 県</c:v>
                </c:pt>
                <c:pt idx="32">
                  <c:v>茨 城 県</c:v>
                </c:pt>
                <c:pt idx="33">
                  <c:v>佐 賀 県</c:v>
                </c:pt>
                <c:pt idx="34">
                  <c:v>鳥 取 県</c:v>
                </c:pt>
                <c:pt idx="35">
                  <c:v>愛 媛 県</c:v>
                </c:pt>
                <c:pt idx="36">
                  <c:v>京 都 府</c:v>
                </c:pt>
                <c:pt idx="37">
                  <c:v>愛 知 県</c:v>
                </c:pt>
                <c:pt idx="38">
                  <c:v>埼 玉 県</c:v>
                </c:pt>
                <c:pt idx="39">
                  <c:v>千 葉 県</c:v>
                </c:pt>
                <c:pt idx="40">
                  <c:v>香 川 県</c:v>
                </c:pt>
                <c:pt idx="41">
                  <c:v>滋 賀 県</c:v>
                </c:pt>
                <c:pt idx="42">
                  <c:v>福 井 県</c:v>
                </c:pt>
                <c:pt idx="43">
                  <c:v>徳 島 県</c:v>
                </c:pt>
                <c:pt idx="44">
                  <c:v>奈 良 県</c:v>
                </c:pt>
                <c:pt idx="45">
                  <c:v>沖 縄 県</c:v>
                </c:pt>
                <c:pt idx="46">
                  <c:v>高 知 県</c:v>
                </c:pt>
              </c:strCache>
            </c:strRef>
          </c:cat>
          <c:val>
            <c:numRef>
              <c:f>'21.温泉湧出量'!$E$5:$E$51</c:f>
              <c:numCache>
                <c:formatCode>0.0_);[Red]\(0.0\)</c:formatCode>
                <c:ptCount val="47"/>
                <c:pt idx="0">
                  <c:v>279.25299999999999</c:v>
                </c:pt>
                <c:pt idx="1">
                  <c:v>198.02199999999999</c:v>
                </c:pt>
                <c:pt idx="2">
                  <c:v>160.13200000000001</c:v>
                </c:pt>
                <c:pt idx="3">
                  <c:v>147.25899999999999</c:v>
                </c:pt>
                <c:pt idx="4">
                  <c:v>133.15799999999999</c:v>
                </c:pt>
                <c:pt idx="5">
                  <c:v>116.004</c:v>
                </c:pt>
                <c:pt idx="6">
                  <c:v>113.077</c:v>
                </c:pt>
                <c:pt idx="7">
                  <c:v>110.89</c:v>
                </c:pt>
                <c:pt idx="8">
                  <c:v>86.228999999999999</c:v>
                </c:pt>
                <c:pt idx="9">
                  <c:v>82.572000000000003</c:v>
                </c:pt>
                <c:pt idx="10">
                  <c:v>69.322000000000003</c:v>
                </c:pt>
                <c:pt idx="11">
                  <c:v>66.141000000000005</c:v>
                </c:pt>
                <c:pt idx="12">
                  <c:v>62.850999999999999</c:v>
                </c:pt>
                <c:pt idx="13">
                  <c:v>57.783000000000001</c:v>
                </c:pt>
                <c:pt idx="14">
                  <c:v>56.011000000000003</c:v>
                </c:pt>
                <c:pt idx="15">
                  <c:v>52.311999999999998</c:v>
                </c:pt>
                <c:pt idx="16">
                  <c:v>48.642000000000003</c:v>
                </c:pt>
                <c:pt idx="17">
                  <c:v>47.808999999999997</c:v>
                </c:pt>
                <c:pt idx="18">
                  <c:v>46.573999999999998</c:v>
                </c:pt>
                <c:pt idx="19">
                  <c:v>41.395000000000003</c:v>
                </c:pt>
                <c:pt idx="20">
                  <c:v>35.207000000000001</c:v>
                </c:pt>
                <c:pt idx="21">
                  <c:v>33.344999999999999</c:v>
                </c:pt>
                <c:pt idx="22">
                  <c:v>33.18</c:v>
                </c:pt>
                <c:pt idx="23">
                  <c:v>30.398</c:v>
                </c:pt>
                <c:pt idx="24">
                  <c:v>29.963999999999999</c:v>
                </c:pt>
                <c:pt idx="25">
                  <c:v>29.437999999999999</c:v>
                </c:pt>
                <c:pt idx="26">
                  <c:v>27.611000000000001</c:v>
                </c:pt>
                <c:pt idx="27">
                  <c:v>27.446000000000002</c:v>
                </c:pt>
                <c:pt idx="28">
                  <c:v>25.695</c:v>
                </c:pt>
                <c:pt idx="29">
                  <c:v>24.952999999999999</c:v>
                </c:pt>
                <c:pt idx="30">
                  <c:v>24.55</c:v>
                </c:pt>
                <c:pt idx="31">
                  <c:v>23.152999999999999</c:v>
                </c:pt>
                <c:pt idx="32">
                  <c:v>21.853999999999999</c:v>
                </c:pt>
                <c:pt idx="33">
                  <c:v>21.03</c:v>
                </c:pt>
                <c:pt idx="34">
                  <c:v>19.571999999999999</c:v>
                </c:pt>
                <c:pt idx="35">
                  <c:v>18.561</c:v>
                </c:pt>
                <c:pt idx="36">
                  <c:v>17.72</c:v>
                </c:pt>
                <c:pt idx="37">
                  <c:v>16.876000000000001</c:v>
                </c:pt>
                <c:pt idx="38">
                  <c:v>16.071999999999999</c:v>
                </c:pt>
                <c:pt idx="39">
                  <c:v>12.715999999999999</c:v>
                </c:pt>
                <c:pt idx="40">
                  <c:v>11.106999999999999</c:v>
                </c:pt>
                <c:pt idx="41">
                  <c:v>10.303000000000001</c:v>
                </c:pt>
                <c:pt idx="42">
                  <c:v>7.827</c:v>
                </c:pt>
                <c:pt idx="43">
                  <c:v>7.74</c:v>
                </c:pt>
                <c:pt idx="44">
                  <c:v>6.766</c:v>
                </c:pt>
                <c:pt idx="45">
                  <c:v>4.8719999999999999</c:v>
                </c:pt>
                <c:pt idx="46">
                  <c:v>3.073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0C-4539-AEBC-CF4675B22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8405816"/>
        <c:axId val="1"/>
      </c:barChart>
      <c:catAx>
        <c:axId val="3184058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8405816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baseline="0">
                <a:ea typeface="ＭＳ Ｐゴシック" pitchFamily="50" charset="-128"/>
              </a:defRPr>
            </a:pPr>
            <a:r>
              <a:rPr lang="ja-JP" altLang="en-US" sz="900" b="0" i="0" baseline="0">
                <a:latin typeface="+mj-ea"/>
                <a:ea typeface="+mj-ea"/>
              </a:rPr>
              <a:t>（平成</a:t>
            </a:r>
            <a:r>
              <a:rPr lang="en-US" altLang="ja-JP" sz="900" b="0" i="0" baseline="0">
                <a:latin typeface="+mj-ea"/>
                <a:ea typeface="+mj-ea"/>
              </a:rPr>
              <a:t>31</a:t>
            </a:r>
            <a:r>
              <a:rPr lang="ja-JP" altLang="en-US" sz="900" b="0" i="0" baseline="0">
                <a:latin typeface="+mj-ea"/>
                <a:ea typeface="+mj-ea"/>
              </a:rPr>
              <a:t>年</a:t>
            </a:r>
            <a:r>
              <a:rPr lang="en-US" altLang="ja-JP" sz="900" b="0" i="0" baseline="0">
                <a:latin typeface="+mj-ea"/>
                <a:ea typeface="+mj-ea"/>
              </a:rPr>
              <a:t>3</a:t>
            </a:r>
            <a:r>
              <a:rPr lang="ja-JP" altLang="en-US" sz="900" b="0" i="0" baseline="0">
                <a:latin typeface="+mj-ea"/>
                <a:ea typeface="+mj-ea"/>
              </a:rPr>
              <a:t>月</a:t>
            </a:r>
            <a:r>
              <a:rPr lang="en-US" altLang="ja-JP" sz="900" b="0" i="0" baseline="0">
                <a:latin typeface="+mj-ea"/>
                <a:ea typeface="+mj-ea"/>
              </a:rPr>
              <a:t>31</a:t>
            </a:r>
            <a:r>
              <a:rPr lang="ja-JP" altLang="en-US" sz="900" b="0" i="0" baseline="0">
                <a:latin typeface="+mj-ea"/>
                <a:ea typeface="+mj-ea"/>
              </a:rPr>
              <a:t>日現在）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7F77-41D3-915F-EACA01C468DF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F77-41D3-915F-EACA01C468D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F77-41D3-915F-EACA01C468DF}"/>
              </c:ext>
            </c:extLst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F77-41D3-915F-EACA01C468D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F77-41D3-915F-EACA01C468DF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F77-41D3-915F-EACA01C468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7F77-41D3-915F-EACA01C468D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F77-41D3-915F-EACA01C468D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F77-41D3-915F-EACA01C468D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F77-41D3-915F-EACA01C468D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F77-41D3-915F-EACA01C468DF}"/>
              </c:ext>
            </c:extLst>
          </c:dPt>
          <c:dLbls>
            <c:dLbl>
              <c:idx val="1"/>
              <c:layout>
                <c:manualLayout>
                  <c:x val="-0.14538789794132875"/>
                  <c:y val="9.96866063383868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77-41D3-915F-EACA01C468DF}"/>
                </c:ext>
              </c:extLst>
            </c:dLbl>
            <c:dLbl>
              <c:idx val="2"/>
              <c:layout>
                <c:manualLayout>
                  <c:x val="-0.16807756173335484"/>
                  <c:y val="3.304187722803297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77-41D3-915F-EACA01C468DF}"/>
                </c:ext>
              </c:extLst>
            </c:dLbl>
            <c:dLbl>
              <c:idx val="3"/>
              <c:layout>
                <c:manualLayout>
                  <c:x val="3.8988697841341263E-2"/>
                  <c:y val="-0.1040294590041916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77-41D3-915F-EACA01C468DF}"/>
                </c:ext>
              </c:extLst>
            </c:dLbl>
            <c:dLbl>
              <c:idx val="4"/>
              <c:layout>
                <c:manualLayout>
                  <c:x val="0.14524541575160249"/>
                  <c:y val="-6.573236181298233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F77-41D3-915F-EACA01C468DF}"/>
                </c:ext>
              </c:extLst>
            </c:dLbl>
            <c:dLbl>
              <c:idx val="5"/>
              <c:layout>
                <c:manualLayout>
                  <c:x val="0.15856839323655972"/>
                  <c:y val="-1.270458729972186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77-41D3-915F-EACA01C468DF}"/>
                </c:ext>
              </c:extLst>
            </c:dLbl>
            <c:dLbl>
              <c:idx val="6"/>
              <c:layout>
                <c:manualLayout>
                  <c:x val="5.619440427089463E-2"/>
                  <c:y val="-2.9102518901555218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77-41D3-915F-EACA01C468DF}"/>
                </c:ext>
              </c:extLst>
            </c:dLbl>
            <c:dLbl>
              <c:idx val="7"/>
              <c:layout>
                <c:manualLayout>
                  <c:x val="9.6430803292445588E-3"/>
                  <c:y val="-3.4551651192854626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F77-41D3-915F-EACA01C468DF}"/>
                </c:ext>
              </c:extLst>
            </c:dLbl>
            <c:dLbl>
              <c:idx val="8"/>
              <c:layout>
                <c:manualLayout>
                  <c:x val="-0.11216276536861464"/>
                  <c:y val="-6.7183766208328435E-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F77-41D3-915F-EACA01C468DF}"/>
                </c:ext>
              </c:extLst>
            </c:dLbl>
            <c:dLbl>
              <c:idx val="9"/>
              <c:layout>
                <c:manualLayout>
                  <c:x val="-0.12782580748834968"/>
                  <c:y val="-6.8964233948368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F77-41D3-915F-EACA01C468DF}"/>
                </c:ext>
              </c:extLst>
            </c:dLbl>
            <c:dLbl>
              <c:idx val="10"/>
              <c:layout>
                <c:manualLayout>
                  <c:x val="0.19254200367811167"/>
                  <c:y val="3.868805578407176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F77-41D3-915F-EACA01C468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'21.温泉湧出量'!$R$81:$R$91</c:f>
              <c:strCache>
                <c:ptCount val="11"/>
                <c:pt idx="0">
                  <c:v>大 分 県</c:v>
                </c:pt>
                <c:pt idx="1">
                  <c:v>北 海 道</c:v>
                </c:pt>
                <c:pt idx="2">
                  <c:v>鹿児島県</c:v>
                </c:pt>
                <c:pt idx="3">
                  <c:v>青 森 県</c:v>
                </c:pt>
                <c:pt idx="4">
                  <c:v>熊 本 県</c:v>
                </c:pt>
                <c:pt idx="5">
                  <c:v>静 岡 県</c:v>
                </c:pt>
                <c:pt idx="6">
                  <c:v>長 野 県</c:v>
                </c:pt>
                <c:pt idx="7">
                  <c:v>岩 手 県</c:v>
                </c:pt>
                <c:pt idx="8">
                  <c:v>秋 田 県</c:v>
                </c:pt>
                <c:pt idx="9">
                  <c:v>福 島 県</c:v>
                </c:pt>
                <c:pt idx="10">
                  <c:v>その他</c:v>
                </c:pt>
              </c:strCache>
            </c:strRef>
          </c:cat>
          <c:val>
            <c:numRef>
              <c:f>'21.温泉湧出量'!$S$81:$S$91</c:f>
              <c:numCache>
                <c:formatCode>#,##0.0_ ;[Red]\-#,##0.0\ </c:formatCode>
                <c:ptCount val="11"/>
                <c:pt idx="0">
                  <c:v>11.09874826147427</c:v>
                </c:pt>
                <c:pt idx="1">
                  <c:v>7.8680707331611366</c:v>
                </c:pt>
                <c:pt idx="2">
                  <c:v>6.3620107291873635</c:v>
                </c:pt>
                <c:pt idx="3">
                  <c:v>5.8533677727001789</c:v>
                </c:pt>
                <c:pt idx="4">
                  <c:v>5.293065765944764</c:v>
                </c:pt>
                <c:pt idx="5">
                  <c:v>4.6095767931651102</c:v>
                </c:pt>
                <c:pt idx="6">
                  <c:v>4.4943373733359824</c:v>
                </c:pt>
                <c:pt idx="7">
                  <c:v>4.4069143651897482</c:v>
                </c:pt>
                <c:pt idx="8">
                  <c:v>3.4253924100933837</c:v>
                </c:pt>
                <c:pt idx="9">
                  <c:v>3.2823365785813632</c:v>
                </c:pt>
                <c:pt idx="10">
                  <c:v>43.306179217166694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77-41D3-915F-EACA01C46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38100</xdr:rowOff>
    </xdr:from>
    <xdr:to>
      <xdr:col>11</xdr:col>
      <xdr:colOff>723900</xdr:colOff>
      <xdr:row>52</xdr:row>
      <xdr:rowOff>19050</xdr:rowOff>
    </xdr:to>
    <xdr:graphicFrame macro="">
      <xdr:nvGraphicFramePr>
        <xdr:cNvPr id="1169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53</xdr:row>
      <xdr:rowOff>47625</xdr:rowOff>
    </xdr:from>
    <xdr:to>
      <xdr:col>6</xdr:col>
      <xdr:colOff>647700</xdr:colOff>
      <xdr:row>73</xdr:row>
      <xdr:rowOff>123825</xdr:rowOff>
    </xdr:to>
    <xdr:graphicFrame macro="">
      <xdr:nvGraphicFramePr>
        <xdr:cNvPr id="11699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0.8691</cdr:x>
      <cdr:y>0.00363</cdr:y>
    </cdr:from>
    <cdr:to>
      <cdr:x>0.99544</cdr:x>
      <cdr:y>0.03984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30587" y="25401"/>
          <a:ext cx="484176" cy="253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</a:t>
          </a:r>
          <a:r>
            <a:rPr lang="en-US" altLang="ja-JP" sz="800" baseline="0"/>
            <a:t>kl/</a:t>
          </a:r>
          <a:r>
            <a:rPr lang="ja-JP" altLang="en-US" sz="800" baseline="0"/>
            <a:t>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90"/>
  <sheetViews>
    <sheetView tabSelected="1" view="pageBreakPreview" topLeftCell="A25" zoomScale="120" zoomScaleNormal="100" zoomScaleSheetLayoutView="120" workbookViewId="0">
      <selection activeCell="E24" sqref="E24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5.625" customWidth="1"/>
    <col min="11" max="12" width="9.625" customWidth="1"/>
    <col min="13" max="13" width="1.375" customWidth="1"/>
    <col min="15" max="15" width="4.125" customWidth="1"/>
    <col min="17" max="17" width="9.875" bestFit="1" customWidth="1"/>
    <col min="19" max="20" width="10.375" customWidth="1"/>
    <col min="21" max="21" width="12.125" customWidth="1"/>
    <col min="26" max="26" width="9.125" bestFit="1" customWidth="1"/>
    <col min="27" max="27" width="10.75" customWidth="1"/>
    <col min="28" max="28" width="9.5" customWidth="1"/>
    <col min="29" max="29" width="10.625" customWidth="1"/>
  </cols>
  <sheetData>
    <row r="1" spans="2:31" ht="19.5" customHeight="1" x14ac:dyDescent="0.15">
      <c r="B1" s="5" t="s">
        <v>106</v>
      </c>
      <c r="C1" s="11"/>
      <c r="E1" s="12"/>
      <c r="G1" s="11"/>
      <c r="I1" s="76"/>
      <c r="L1" s="115" t="s">
        <v>126</v>
      </c>
      <c r="M1" s="11"/>
      <c r="N1" s="11"/>
      <c r="O1" s="117" t="s">
        <v>120</v>
      </c>
      <c r="P1" s="11"/>
    </row>
    <row r="2" spans="2:31" ht="12" customHeight="1" thickBot="1" x14ac:dyDescent="0.2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131"/>
      <c r="P2" s="132"/>
      <c r="Q2" s="137" t="s">
        <v>127</v>
      </c>
      <c r="R2" s="138"/>
      <c r="S2" s="139"/>
      <c r="T2" s="63"/>
      <c r="U2" s="63"/>
      <c r="V2" s="63"/>
      <c r="W2" s="63"/>
      <c r="X2" s="79"/>
      <c r="Y2" s="63"/>
    </row>
    <row r="3" spans="2:31" ht="11.25" customHeight="1" x14ac:dyDescent="0.15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3"/>
      <c r="P3" s="134"/>
      <c r="Q3" s="140" t="s">
        <v>107</v>
      </c>
      <c r="R3" s="141" t="s">
        <v>110</v>
      </c>
      <c r="S3" s="139"/>
      <c r="T3" s="63"/>
      <c r="U3" s="87"/>
      <c r="V3" s="87"/>
      <c r="W3" s="87"/>
      <c r="X3" s="104"/>
      <c r="Y3" s="79"/>
      <c r="Z3" s="63"/>
      <c r="AA3" s="87"/>
      <c r="AB3" s="87"/>
      <c r="AC3" s="79"/>
      <c r="AD3" s="79"/>
      <c r="AE3" s="63"/>
    </row>
    <row r="4" spans="2:31" ht="30" customHeight="1" x14ac:dyDescent="0.15">
      <c r="B4" s="22"/>
      <c r="C4" s="23"/>
      <c r="D4" s="24" t="s">
        <v>6</v>
      </c>
      <c r="E4" s="25" t="s">
        <v>112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5"/>
      <c r="P4" s="136"/>
      <c r="Q4" s="142" t="s">
        <v>111</v>
      </c>
      <c r="R4" s="157" t="s">
        <v>108</v>
      </c>
      <c r="S4" s="158" t="s">
        <v>109</v>
      </c>
      <c r="T4" s="163" t="s">
        <v>123</v>
      </c>
      <c r="U4" s="32" t="s">
        <v>0</v>
      </c>
      <c r="V4" s="32" t="s">
        <v>122</v>
      </c>
      <c r="W4" s="33"/>
      <c r="X4" s="118"/>
      <c r="Y4" s="63"/>
      <c r="Z4" s="88"/>
      <c r="AA4" s="33"/>
      <c r="AB4" s="33"/>
      <c r="AC4" s="97"/>
    </row>
    <row r="5" spans="2:31" ht="12" customHeight="1" x14ac:dyDescent="0.15">
      <c r="B5" s="34"/>
      <c r="C5" s="180" t="str">
        <f>INDEX($O$5:$O$51, MATCH(F5, $U$5:$U$51, 0))</f>
        <v>44</v>
      </c>
      <c r="D5" s="182" t="str">
        <f>INDEX($P$5:$P$51, MATCH(F5, $U$5:$U$51, 0))</f>
        <v>大 分 県</v>
      </c>
      <c r="E5" s="181">
        <f>INDEX($T$5:$T$51, MATCH(F5, $U$5:$U$51, 0))</f>
        <v>279.25299999999999</v>
      </c>
      <c r="F5" s="162">
        <v>1</v>
      </c>
      <c r="G5" s="27"/>
      <c r="H5" s="2"/>
      <c r="I5" s="27"/>
      <c r="J5" s="27"/>
      <c r="K5" s="27"/>
      <c r="L5" s="35"/>
      <c r="M5" s="36"/>
      <c r="N5" s="37"/>
      <c r="O5" s="148" t="s">
        <v>7</v>
      </c>
      <c r="P5" s="149" t="s">
        <v>54</v>
      </c>
      <c r="Q5" s="150">
        <v>198022</v>
      </c>
      <c r="R5" s="151">
        <v>52625</v>
      </c>
      <c r="S5" s="168">
        <v>145397</v>
      </c>
      <c r="T5" s="164">
        <f>+Q5/1000</f>
        <v>198.02199999999999</v>
      </c>
      <c r="U5" s="166">
        <f>RANK(T5,$T$5:$T$51)</f>
        <v>2</v>
      </c>
      <c r="V5" s="165">
        <f>+Q5/$Q$52*100</f>
        <v>7.8690669157996096</v>
      </c>
      <c r="W5" s="167"/>
      <c r="X5" s="119"/>
      <c r="Y5" s="120"/>
      <c r="Z5" s="89"/>
      <c r="AA5" s="94"/>
      <c r="AB5" s="67"/>
      <c r="AC5" s="92"/>
      <c r="AD5" s="69"/>
      <c r="AE5" s="78"/>
    </row>
    <row r="6" spans="2:31" ht="10.5" customHeight="1" x14ac:dyDescent="0.15">
      <c r="B6" s="38"/>
      <c r="C6" s="177" t="str">
        <f t="shared" ref="C6:C51" si="0">INDEX($O$5:$O$51, MATCH(F6, $U$5:$U$51, 0))</f>
        <v>01</v>
      </c>
      <c r="D6" s="183" t="str">
        <f t="shared" ref="D6:D51" si="1">INDEX($P$5:$P$51, MATCH(F6, $U$5:$U$51, 0))</f>
        <v>北 海 道</v>
      </c>
      <c r="E6" s="178">
        <f t="shared" ref="E6:E51" si="2">INDEX($T$5:$T$51, MATCH(F6, $U$5:$U$51, 0))</f>
        <v>198.02199999999999</v>
      </c>
      <c r="F6" s="111">
        <v>2</v>
      </c>
      <c r="G6" s="27"/>
      <c r="H6" s="39"/>
      <c r="I6" s="27"/>
      <c r="J6" s="27"/>
      <c r="K6" s="27"/>
      <c r="L6" s="35"/>
      <c r="M6" s="36"/>
      <c r="N6" s="37"/>
      <c r="O6" s="152" t="s">
        <v>8</v>
      </c>
      <c r="P6" s="67" t="s">
        <v>55</v>
      </c>
      <c r="Q6" s="105">
        <v>147259</v>
      </c>
      <c r="R6" s="153">
        <v>11931</v>
      </c>
      <c r="S6" s="143">
        <v>135328</v>
      </c>
      <c r="T6" s="164">
        <f t="shared" ref="T6:T52" si="3">+Q6/1000</f>
        <v>147.25899999999999</v>
      </c>
      <c r="U6" s="166">
        <f t="shared" ref="U6:U51" si="4">RANK(T6,$T$5:$T$51)</f>
        <v>4</v>
      </c>
      <c r="V6" s="165">
        <f t="shared" ref="V6:V51" si="5">+Q6/$Q$52*100</f>
        <v>5.8518292157120655</v>
      </c>
      <c r="W6" s="167"/>
      <c r="X6" s="119"/>
      <c r="Y6" s="120"/>
      <c r="Z6" s="89"/>
      <c r="AA6" s="94"/>
      <c r="AB6" s="67"/>
      <c r="AC6" s="92"/>
      <c r="AD6" s="69"/>
      <c r="AE6" s="78"/>
    </row>
    <row r="7" spans="2:31" ht="10.5" customHeight="1" x14ac:dyDescent="0.15">
      <c r="B7" s="34"/>
      <c r="C7" s="177" t="str">
        <f t="shared" si="0"/>
        <v>46</v>
      </c>
      <c r="D7" s="183" t="str">
        <f t="shared" si="1"/>
        <v>鹿児島県</v>
      </c>
      <c r="E7" s="178">
        <f t="shared" si="2"/>
        <v>160.13200000000001</v>
      </c>
      <c r="F7" s="111">
        <v>3</v>
      </c>
      <c r="G7" s="27"/>
      <c r="H7" s="2"/>
      <c r="I7" s="27"/>
      <c r="J7" s="27"/>
      <c r="K7" s="27"/>
      <c r="L7" s="35"/>
      <c r="M7" s="36"/>
      <c r="N7" s="37"/>
      <c r="O7" s="152" t="s">
        <v>9</v>
      </c>
      <c r="P7" s="67" t="s">
        <v>56</v>
      </c>
      <c r="Q7" s="105">
        <v>113077</v>
      </c>
      <c r="R7" s="153">
        <v>62397</v>
      </c>
      <c r="S7" s="143">
        <v>50680</v>
      </c>
      <c r="T7" s="164">
        <f t="shared" si="3"/>
        <v>113.077</v>
      </c>
      <c r="U7" s="166">
        <f t="shared" si="4"/>
        <v>7</v>
      </c>
      <c r="V7" s="165">
        <f t="shared" si="5"/>
        <v>4.4934930443984626</v>
      </c>
      <c r="W7" s="167"/>
      <c r="X7" s="119"/>
      <c r="Y7" s="120"/>
      <c r="Z7" s="89"/>
      <c r="AA7" s="94"/>
      <c r="AB7" s="67"/>
      <c r="AC7" s="92"/>
      <c r="AD7" s="69"/>
      <c r="AE7" s="78"/>
    </row>
    <row r="8" spans="2:31" ht="10.5" customHeight="1" x14ac:dyDescent="0.15">
      <c r="B8" s="8"/>
      <c r="C8" s="177" t="str">
        <f t="shared" si="0"/>
        <v>02</v>
      </c>
      <c r="D8" s="183" t="str">
        <f t="shared" si="1"/>
        <v>青 森 県</v>
      </c>
      <c r="E8" s="178">
        <f t="shared" si="2"/>
        <v>147.25899999999999</v>
      </c>
      <c r="F8" s="111">
        <v>4</v>
      </c>
      <c r="G8" s="27"/>
      <c r="H8" s="39"/>
      <c r="I8" s="27"/>
      <c r="J8" s="27"/>
      <c r="K8" s="27"/>
      <c r="L8" s="35"/>
      <c r="M8" s="36"/>
      <c r="N8" s="37"/>
      <c r="O8" s="152" t="s">
        <v>10</v>
      </c>
      <c r="P8" s="67" t="s">
        <v>57</v>
      </c>
      <c r="Q8" s="105">
        <v>25695</v>
      </c>
      <c r="R8" s="153">
        <v>4732</v>
      </c>
      <c r="S8" s="143">
        <v>20963</v>
      </c>
      <c r="T8" s="164">
        <f t="shared" si="3"/>
        <v>25.695</v>
      </c>
      <c r="U8" s="166">
        <f t="shared" si="4"/>
        <v>29</v>
      </c>
      <c r="V8" s="165">
        <f t="shared" si="5"/>
        <v>1.0210768217747066</v>
      </c>
      <c r="W8" s="167"/>
      <c r="X8" s="119"/>
      <c r="Y8" s="120"/>
      <c r="Z8" s="89"/>
      <c r="AA8" s="94"/>
      <c r="AB8" s="67"/>
      <c r="AC8" s="92"/>
      <c r="AD8" s="69"/>
      <c r="AE8" s="78"/>
    </row>
    <row r="9" spans="2:31" ht="10.5" customHeight="1" x14ac:dyDescent="0.15">
      <c r="B9" s="34"/>
      <c r="C9" s="177" t="str">
        <f t="shared" si="0"/>
        <v>43</v>
      </c>
      <c r="D9" s="183" t="str">
        <f t="shared" si="1"/>
        <v>熊 本 県</v>
      </c>
      <c r="E9" s="178">
        <f t="shared" si="2"/>
        <v>133.15799999999999</v>
      </c>
      <c r="F9" s="111">
        <v>5</v>
      </c>
      <c r="G9" s="27"/>
      <c r="H9" s="2"/>
      <c r="I9" s="27"/>
      <c r="J9" s="27"/>
      <c r="K9" s="27"/>
      <c r="L9" s="35"/>
      <c r="M9" s="36"/>
      <c r="N9" s="37"/>
      <c r="O9" s="152" t="s">
        <v>11</v>
      </c>
      <c r="P9" s="67" t="s">
        <v>58</v>
      </c>
      <c r="Q9" s="105">
        <v>86229</v>
      </c>
      <c r="R9" s="153">
        <v>37866</v>
      </c>
      <c r="S9" s="143">
        <v>48363</v>
      </c>
      <c r="T9" s="164">
        <f t="shared" si="3"/>
        <v>86.228999999999999</v>
      </c>
      <c r="U9" s="166">
        <f t="shared" si="4"/>
        <v>9</v>
      </c>
      <c r="V9" s="165">
        <f t="shared" si="5"/>
        <v>3.4265979087297596</v>
      </c>
      <c r="W9" s="167"/>
      <c r="X9" s="119"/>
      <c r="Y9" s="120"/>
      <c r="Z9" s="89"/>
      <c r="AA9" s="94"/>
      <c r="AB9" s="67"/>
      <c r="AC9" s="92"/>
      <c r="AD9" s="69"/>
      <c r="AE9" s="78"/>
    </row>
    <row r="10" spans="2:31" ht="10.5" customHeight="1" x14ac:dyDescent="0.15">
      <c r="B10" s="9"/>
      <c r="C10" s="177" t="str">
        <f t="shared" si="0"/>
        <v>22</v>
      </c>
      <c r="D10" s="183" t="str">
        <f t="shared" si="1"/>
        <v>静 岡 県</v>
      </c>
      <c r="E10" s="178">
        <f t="shared" si="2"/>
        <v>116.004</v>
      </c>
      <c r="F10" s="111">
        <v>6</v>
      </c>
      <c r="G10" s="27"/>
      <c r="H10" s="39"/>
      <c r="I10" s="27"/>
      <c r="J10" s="27"/>
      <c r="K10" s="27"/>
      <c r="L10" s="35"/>
      <c r="M10" s="36"/>
      <c r="N10" s="37"/>
      <c r="O10" s="152" t="s">
        <v>12</v>
      </c>
      <c r="P10" s="67" t="s">
        <v>59</v>
      </c>
      <c r="Q10" s="105">
        <v>47809</v>
      </c>
      <c r="R10" s="153">
        <v>18791</v>
      </c>
      <c r="S10" s="143">
        <v>29018</v>
      </c>
      <c r="T10" s="164">
        <f t="shared" si="3"/>
        <v>47.808999999999997</v>
      </c>
      <c r="U10" s="166">
        <f t="shared" si="4"/>
        <v>18</v>
      </c>
      <c r="V10" s="165">
        <f t="shared" si="5"/>
        <v>1.8998506235542691</v>
      </c>
      <c r="W10" s="167"/>
      <c r="X10" s="119"/>
      <c r="Y10" s="120"/>
      <c r="Z10" s="89"/>
      <c r="AA10" s="94"/>
      <c r="AB10" s="67"/>
      <c r="AC10" s="92"/>
      <c r="AD10" s="69"/>
      <c r="AE10" s="78"/>
    </row>
    <row r="11" spans="2:31" ht="10.5" customHeight="1" x14ac:dyDescent="0.15">
      <c r="B11" s="8"/>
      <c r="C11" s="177" t="str">
        <f t="shared" si="0"/>
        <v>03</v>
      </c>
      <c r="D11" s="183" t="str">
        <f t="shared" si="1"/>
        <v>岩 手 県</v>
      </c>
      <c r="E11" s="178">
        <f t="shared" si="2"/>
        <v>113.077</v>
      </c>
      <c r="F11" s="111">
        <v>7</v>
      </c>
      <c r="G11" s="27"/>
      <c r="H11" s="2"/>
      <c r="I11" s="27"/>
      <c r="J11" s="27"/>
      <c r="K11" s="27"/>
      <c r="L11" s="35"/>
      <c r="M11" s="36"/>
      <c r="N11" s="37"/>
      <c r="O11" s="152" t="s">
        <v>13</v>
      </c>
      <c r="P11" s="67" t="s">
        <v>60</v>
      </c>
      <c r="Q11" s="105">
        <v>82572</v>
      </c>
      <c r="R11" s="153">
        <v>27606</v>
      </c>
      <c r="S11" s="143">
        <v>54966</v>
      </c>
      <c r="T11" s="164">
        <f t="shared" si="3"/>
        <v>82.572000000000003</v>
      </c>
      <c r="U11" s="166">
        <f t="shared" si="4"/>
        <v>10</v>
      </c>
      <c r="V11" s="165">
        <f t="shared" si="5"/>
        <v>3.2812747743756012</v>
      </c>
      <c r="W11" s="167"/>
      <c r="X11" s="119"/>
      <c r="Y11" s="120"/>
      <c r="Z11" s="89"/>
      <c r="AA11" s="94"/>
      <c r="AB11" s="67"/>
      <c r="AC11" s="92"/>
      <c r="AD11" s="69"/>
      <c r="AE11" s="78"/>
    </row>
    <row r="12" spans="2:31" ht="10.5" customHeight="1" x14ac:dyDescent="0.15">
      <c r="B12" s="8"/>
      <c r="C12" s="177" t="str">
        <f t="shared" si="0"/>
        <v>20</v>
      </c>
      <c r="D12" s="183" t="str">
        <f t="shared" si="1"/>
        <v>長 野 県</v>
      </c>
      <c r="E12" s="178">
        <f t="shared" si="2"/>
        <v>110.89</v>
      </c>
      <c r="F12" s="111">
        <v>8</v>
      </c>
      <c r="G12" s="27"/>
      <c r="H12" s="39"/>
      <c r="I12" s="27"/>
      <c r="J12" s="27"/>
      <c r="K12" s="27"/>
      <c r="L12" s="35"/>
      <c r="M12" s="36"/>
      <c r="N12" s="37"/>
      <c r="O12" s="152" t="s">
        <v>14</v>
      </c>
      <c r="P12" s="67" t="s">
        <v>61</v>
      </c>
      <c r="Q12" s="105">
        <v>21854</v>
      </c>
      <c r="R12" s="153">
        <v>5257</v>
      </c>
      <c r="S12" s="143">
        <v>16597</v>
      </c>
      <c r="T12" s="164">
        <f t="shared" si="3"/>
        <v>21.853999999999999</v>
      </c>
      <c r="U12" s="166">
        <f t="shared" si="4"/>
        <v>33</v>
      </c>
      <c r="V12" s="165">
        <f t="shared" si="5"/>
        <v>0.86844183160398669</v>
      </c>
      <c r="W12" s="167"/>
      <c r="X12" s="119"/>
      <c r="Y12" s="120"/>
      <c r="Z12" s="89"/>
      <c r="AA12" s="94"/>
      <c r="AB12" s="67"/>
      <c r="AC12" s="92"/>
      <c r="AD12" s="69"/>
      <c r="AE12" s="78"/>
    </row>
    <row r="13" spans="2:31" ht="10.5" customHeight="1" x14ac:dyDescent="0.15">
      <c r="B13" s="8"/>
      <c r="C13" s="177" t="str">
        <f t="shared" si="0"/>
        <v>05</v>
      </c>
      <c r="D13" s="183" t="str">
        <f t="shared" si="1"/>
        <v>秋 田 県</v>
      </c>
      <c r="E13" s="178">
        <f t="shared" si="2"/>
        <v>86.228999999999999</v>
      </c>
      <c r="F13" s="111">
        <v>9</v>
      </c>
      <c r="G13" s="27"/>
      <c r="H13" s="2"/>
      <c r="I13" s="27"/>
      <c r="J13" s="27"/>
      <c r="K13" s="27"/>
      <c r="L13" s="35"/>
      <c r="M13" s="36"/>
      <c r="N13" s="37"/>
      <c r="O13" s="152" t="s">
        <v>15</v>
      </c>
      <c r="P13" s="67" t="s">
        <v>62</v>
      </c>
      <c r="Q13" s="105">
        <v>62851</v>
      </c>
      <c r="R13" s="153">
        <v>19278</v>
      </c>
      <c r="S13" s="143">
        <v>43573</v>
      </c>
      <c r="T13" s="164">
        <f t="shared" si="3"/>
        <v>62.850999999999999</v>
      </c>
      <c r="U13" s="166">
        <f t="shared" si="4"/>
        <v>13</v>
      </c>
      <c r="V13" s="165">
        <f t="shared" si="5"/>
        <v>2.4975948365581662</v>
      </c>
      <c r="W13" s="167"/>
      <c r="X13" s="119"/>
      <c r="Y13" s="120"/>
      <c r="Z13" s="89"/>
      <c r="AA13" s="94"/>
      <c r="AB13" s="67"/>
      <c r="AC13" s="92"/>
      <c r="AD13" s="69"/>
      <c r="AE13" s="78"/>
    </row>
    <row r="14" spans="2:31" ht="10.5" customHeight="1" x14ac:dyDescent="0.15">
      <c r="B14" s="8"/>
      <c r="C14" s="177" t="str">
        <f t="shared" si="0"/>
        <v>07</v>
      </c>
      <c r="D14" s="183" t="str">
        <f t="shared" si="1"/>
        <v>福 島 県</v>
      </c>
      <c r="E14" s="178">
        <f t="shared" si="2"/>
        <v>82.572000000000003</v>
      </c>
      <c r="F14" s="111">
        <v>10</v>
      </c>
      <c r="G14" s="27"/>
      <c r="H14" s="39"/>
      <c r="I14" s="27"/>
      <c r="J14" s="27"/>
      <c r="K14" s="27"/>
      <c r="L14" s="35"/>
      <c r="M14" s="36"/>
      <c r="N14" s="37"/>
      <c r="O14" s="152" t="s">
        <v>16</v>
      </c>
      <c r="P14" s="67" t="s">
        <v>63</v>
      </c>
      <c r="Q14" s="105">
        <v>56011</v>
      </c>
      <c r="R14" s="153">
        <v>27129</v>
      </c>
      <c r="S14" s="143">
        <v>28882</v>
      </c>
      <c r="T14" s="164">
        <f t="shared" si="3"/>
        <v>56.011000000000003</v>
      </c>
      <c r="U14" s="166">
        <f t="shared" si="4"/>
        <v>15</v>
      </c>
      <c r="V14" s="165">
        <f t="shared" si="5"/>
        <v>2.2257845442468609</v>
      </c>
      <c r="W14" s="167"/>
      <c r="X14" s="119"/>
      <c r="Y14" s="120"/>
      <c r="Z14" s="89"/>
      <c r="AA14" s="94"/>
      <c r="AB14" s="67"/>
      <c r="AC14" s="92"/>
      <c r="AD14" s="69"/>
      <c r="AE14" s="78"/>
    </row>
    <row r="15" spans="2:31" ht="10.5" customHeight="1" x14ac:dyDescent="0.15">
      <c r="B15" s="8"/>
      <c r="C15" s="177" t="str">
        <f t="shared" si="0"/>
        <v>21</v>
      </c>
      <c r="D15" s="183" t="str">
        <f t="shared" si="1"/>
        <v>岐 阜 県</v>
      </c>
      <c r="E15" s="178">
        <f t="shared" si="2"/>
        <v>69.322000000000003</v>
      </c>
      <c r="F15" s="111">
        <v>11</v>
      </c>
      <c r="G15" s="27"/>
      <c r="H15" s="2"/>
      <c r="I15" s="27"/>
      <c r="J15" s="27"/>
      <c r="K15" s="27"/>
      <c r="L15" s="35"/>
      <c r="M15" s="36"/>
      <c r="N15" s="37"/>
      <c r="O15" s="152" t="s">
        <v>17</v>
      </c>
      <c r="P15" s="67" t="s">
        <v>64</v>
      </c>
      <c r="Q15" s="105">
        <v>16072</v>
      </c>
      <c r="R15" s="153">
        <v>709</v>
      </c>
      <c r="S15" s="143">
        <v>15363</v>
      </c>
      <c r="T15" s="164">
        <f t="shared" si="3"/>
        <v>16.071999999999999</v>
      </c>
      <c r="U15" s="166">
        <f t="shared" si="4"/>
        <v>39</v>
      </c>
      <c r="V15" s="165">
        <f t="shared" si="5"/>
        <v>0.63867471023790945</v>
      </c>
      <c r="W15" s="167"/>
      <c r="X15" s="119"/>
      <c r="Y15" s="120"/>
      <c r="Z15" s="89"/>
      <c r="AA15" s="94"/>
      <c r="AB15" s="67"/>
      <c r="AC15" s="92"/>
      <c r="AD15" s="69"/>
      <c r="AE15" s="78"/>
    </row>
    <row r="16" spans="2:31" ht="10.5" customHeight="1" x14ac:dyDescent="0.15">
      <c r="B16" s="38"/>
      <c r="C16" s="177" t="str">
        <f t="shared" si="0"/>
        <v>15</v>
      </c>
      <c r="D16" s="183" t="str">
        <f t="shared" si="1"/>
        <v>新 潟 県</v>
      </c>
      <c r="E16" s="178">
        <f t="shared" si="2"/>
        <v>66.141000000000005</v>
      </c>
      <c r="F16" s="111">
        <v>12</v>
      </c>
      <c r="G16" s="27"/>
      <c r="H16" s="39"/>
      <c r="I16" s="27"/>
      <c r="J16" s="27"/>
      <c r="K16" s="27"/>
      <c r="L16" s="35"/>
      <c r="M16" s="36"/>
      <c r="N16" s="37"/>
      <c r="O16" s="152" t="s">
        <v>18</v>
      </c>
      <c r="P16" s="67" t="s">
        <v>65</v>
      </c>
      <c r="Q16" s="105">
        <v>12716</v>
      </c>
      <c r="R16" s="153">
        <v>1001</v>
      </c>
      <c r="S16" s="143">
        <v>11715</v>
      </c>
      <c r="T16" s="164">
        <f t="shared" si="3"/>
        <v>12.715999999999999</v>
      </c>
      <c r="U16" s="166">
        <f t="shared" si="4"/>
        <v>40</v>
      </c>
      <c r="V16" s="165">
        <f t="shared" si="5"/>
        <v>0.50531281827932162</v>
      </c>
      <c r="W16" s="167"/>
      <c r="X16" s="119"/>
      <c r="Y16" s="120"/>
      <c r="Z16" s="89"/>
      <c r="AA16" s="94"/>
      <c r="AB16" s="67"/>
      <c r="AC16" s="92"/>
      <c r="AD16" s="69"/>
      <c r="AE16" s="78"/>
    </row>
    <row r="17" spans="2:31" ht="10.5" customHeight="1" x14ac:dyDescent="0.15">
      <c r="B17" s="8"/>
      <c r="C17" s="177" t="str">
        <f t="shared" si="0"/>
        <v>09</v>
      </c>
      <c r="D17" s="183" t="str">
        <f t="shared" si="1"/>
        <v>栃 木 県</v>
      </c>
      <c r="E17" s="178">
        <f t="shared" si="2"/>
        <v>62.850999999999999</v>
      </c>
      <c r="F17" s="111">
        <v>13</v>
      </c>
      <c r="G17" s="27"/>
      <c r="H17" s="2"/>
      <c r="I17" s="27"/>
      <c r="J17" s="27"/>
      <c r="K17" s="27"/>
      <c r="L17" s="35"/>
      <c r="M17" s="36"/>
      <c r="N17" s="37"/>
      <c r="O17" s="152" t="s">
        <v>19</v>
      </c>
      <c r="P17" s="67" t="s">
        <v>66</v>
      </c>
      <c r="Q17" s="105">
        <v>29964</v>
      </c>
      <c r="R17" s="153">
        <v>395</v>
      </c>
      <c r="S17" s="143">
        <v>29569</v>
      </c>
      <c r="T17" s="164">
        <f t="shared" si="3"/>
        <v>29.963999999999999</v>
      </c>
      <c r="U17" s="166">
        <f t="shared" si="4"/>
        <v>25</v>
      </c>
      <c r="V17" s="165">
        <f t="shared" si="5"/>
        <v>1.1907198243882977</v>
      </c>
      <c r="W17" s="167"/>
      <c r="X17" s="119"/>
      <c r="Y17" s="120"/>
      <c r="Z17" s="89"/>
      <c r="AA17" s="94"/>
      <c r="AB17" s="67"/>
      <c r="AC17" s="92"/>
      <c r="AD17" s="69"/>
      <c r="AE17" s="78"/>
    </row>
    <row r="18" spans="2:31" ht="10.5" customHeight="1" x14ac:dyDescent="0.15">
      <c r="B18" s="9"/>
      <c r="C18" s="177" t="str">
        <f t="shared" si="0"/>
        <v>30</v>
      </c>
      <c r="D18" s="183" t="str">
        <f t="shared" si="1"/>
        <v>和歌山県</v>
      </c>
      <c r="E18" s="178">
        <f t="shared" si="2"/>
        <v>57.783000000000001</v>
      </c>
      <c r="F18" s="111">
        <v>14</v>
      </c>
      <c r="G18" s="27"/>
      <c r="H18" s="39"/>
      <c r="I18" s="27"/>
      <c r="J18" s="27"/>
      <c r="K18" s="27"/>
      <c r="L18" s="35"/>
      <c r="M18" s="36"/>
      <c r="N18" s="37"/>
      <c r="O18" s="152" t="s">
        <v>20</v>
      </c>
      <c r="P18" s="67" t="s">
        <v>67</v>
      </c>
      <c r="Q18" s="105">
        <v>35207</v>
      </c>
      <c r="R18" s="153">
        <v>7415</v>
      </c>
      <c r="S18" s="143">
        <v>27793</v>
      </c>
      <c r="T18" s="164">
        <f t="shared" si="3"/>
        <v>35.207000000000001</v>
      </c>
      <c r="U18" s="166">
        <f t="shared" si="4"/>
        <v>21</v>
      </c>
      <c r="V18" s="165">
        <f t="shared" si="5"/>
        <v>1.3990679768134693</v>
      </c>
      <c r="W18" s="167"/>
      <c r="X18" s="119"/>
      <c r="Y18" s="120"/>
      <c r="Z18" s="89"/>
      <c r="AA18" s="94"/>
      <c r="AB18" s="67"/>
      <c r="AC18" s="92"/>
      <c r="AD18" s="69"/>
      <c r="AE18" s="78"/>
    </row>
    <row r="19" spans="2:31" ht="10.5" customHeight="1" x14ac:dyDescent="0.15">
      <c r="B19" s="8"/>
      <c r="C19" s="177" t="str">
        <f t="shared" si="0"/>
        <v>10</v>
      </c>
      <c r="D19" s="183" t="str">
        <f t="shared" si="1"/>
        <v>群 馬 県</v>
      </c>
      <c r="E19" s="178">
        <f t="shared" si="2"/>
        <v>56.011000000000003</v>
      </c>
      <c r="F19" s="111">
        <v>15</v>
      </c>
      <c r="G19" s="27"/>
      <c r="H19" s="2"/>
      <c r="I19" s="27"/>
      <c r="J19" s="27"/>
      <c r="K19" s="27"/>
      <c r="L19" s="35"/>
      <c r="M19" s="36"/>
      <c r="N19" s="37"/>
      <c r="O19" s="152" t="s">
        <v>125</v>
      </c>
      <c r="P19" s="67" t="s">
        <v>68</v>
      </c>
      <c r="Q19" s="105">
        <v>66141</v>
      </c>
      <c r="R19" s="153">
        <v>14497</v>
      </c>
      <c r="S19" s="143">
        <v>51644</v>
      </c>
      <c r="T19" s="164">
        <f t="shared" si="3"/>
        <v>66.141000000000005</v>
      </c>
      <c r="U19" s="166">
        <f t="shared" si="4"/>
        <v>12</v>
      </c>
      <c r="V19" s="165">
        <f t="shared" si="5"/>
        <v>2.6283339976260311</v>
      </c>
      <c r="W19" s="167"/>
      <c r="X19" s="119"/>
      <c r="Y19" s="120"/>
      <c r="Z19" s="89"/>
      <c r="AA19" s="94"/>
      <c r="AB19" s="67"/>
      <c r="AC19" s="92"/>
      <c r="AD19" s="69"/>
      <c r="AE19" s="78"/>
    </row>
    <row r="20" spans="2:31" ht="10.5" customHeight="1" x14ac:dyDescent="0.15">
      <c r="B20" s="8"/>
      <c r="C20" s="177" t="str">
        <f t="shared" si="0"/>
        <v>40</v>
      </c>
      <c r="D20" s="183" t="str">
        <f t="shared" si="1"/>
        <v>福 岡 県</v>
      </c>
      <c r="E20" s="178">
        <f t="shared" si="2"/>
        <v>52.311999999999998</v>
      </c>
      <c r="F20" s="111">
        <v>16</v>
      </c>
      <c r="G20" s="27"/>
      <c r="H20" s="39"/>
      <c r="I20" s="27"/>
      <c r="J20" s="27"/>
      <c r="K20" s="27"/>
      <c r="L20" s="35"/>
      <c r="M20" s="36"/>
      <c r="N20" s="37"/>
      <c r="O20" s="152" t="s">
        <v>21</v>
      </c>
      <c r="P20" s="67" t="s">
        <v>69</v>
      </c>
      <c r="Q20" s="105">
        <v>30398</v>
      </c>
      <c r="R20" s="153">
        <v>17981</v>
      </c>
      <c r="S20" s="143">
        <v>12415</v>
      </c>
      <c r="T20" s="164">
        <f t="shared" si="3"/>
        <v>30.398</v>
      </c>
      <c r="U20" s="166">
        <f t="shared" si="4"/>
        <v>24</v>
      </c>
      <c r="V20" s="165">
        <f t="shared" si="5"/>
        <v>1.2079662669121436</v>
      </c>
      <c r="W20" s="167"/>
      <c r="X20" s="119"/>
      <c r="Y20" s="120"/>
      <c r="Z20" s="89"/>
      <c r="AA20" s="94"/>
      <c r="AB20" s="67"/>
      <c r="AC20" s="92"/>
      <c r="AD20" s="69"/>
      <c r="AE20" s="78"/>
    </row>
    <row r="21" spans="2:31" ht="10.5" customHeight="1" x14ac:dyDescent="0.15">
      <c r="B21" s="8"/>
      <c r="C21" s="177" t="str">
        <f t="shared" si="0"/>
        <v>28</v>
      </c>
      <c r="D21" s="183" t="str">
        <f t="shared" si="1"/>
        <v>兵 庫 県</v>
      </c>
      <c r="E21" s="178">
        <f t="shared" si="2"/>
        <v>48.642000000000003</v>
      </c>
      <c r="F21" s="111">
        <v>17</v>
      </c>
      <c r="G21" s="27"/>
      <c r="H21" s="2"/>
      <c r="I21" s="27"/>
      <c r="J21" s="27"/>
      <c r="K21" s="27"/>
      <c r="L21" s="35"/>
      <c r="M21" s="36"/>
      <c r="N21" s="37"/>
      <c r="O21" s="152" t="s">
        <v>22</v>
      </c>
      <c r="P21" s="67" t="s">
        <v>70</v>
      </c>
      <c r="Q21" s="105">
        <v>29438</v>
      </c>
      <c r="R21" s="153">
        <v>1077</v>
      </c>
      <c r="S21" s="143">
        <v>28361</v>
      </c>
      <c r="T21" s="164">
        <f t="shared" si="3"/>
        <v>29.437999999999999</v>
      </c>
      <c r="U21" s="166">
        <f t="shared" si="4"/>
        <v>26</v>
      </c>
      <c r="V21" s="165">
        <f t="shared" si="5"/>
        <v>1.169817453956171</v>
      </c>
      <c r="W21" s="167"/>
      <c r="X21" s="119"/>
      <c r="Y21" s="120"/>
      <c r="Z21" s="89"/>
      <c r="AA21" s="94"/>
      <c r="AB21" s="67"/>
      <c r="AC21" s="92"/>
      <c r="AD21" s="69"/>
      <c r="AE21" s="78"/>
    </row>
    <row r="22" spans="2:31" ht="10.5" customHeight="1" x14ac:dyDescent="0.15">
      <c r="B22" s="34"/>
      <c r="C22" s="177" t="str">
        <f t="shared" si="0"/>
        <v>06</v>
      </c>
      <c r="D22" s="183" t="str">
        <f t="shared" si="1"/>
        <v>山 形 県</v>
      </c>
      <c r="E22" s="178">
        <f t="shared" si="2"/>
        <v>47.808999999999997</v>
      </c>
      <c r="F22" s="111">
        <v>18</v>
      </c>
      <c r="G22" s="27"/>
      <c r="H22" s="39"/>
      <c r="I22" s="27"/>
      <c r="J22" s="27"/>
      <c r="K22" s="27"/>
      <c r="L22" s="35"/>
      <c r="M22" s="36"/>
      <c r="N22" s="37"/>
      <c r="O22" s="152" t="s">
        <v>23</v>
      </c>
      <c r="P22" s="67" t="s">
        <v>71</v>
      </c>
      <c r="Q22" s="105">
        <v>7827</v>
      </c>
      <c r="R22" s="153">
        <v>780</v>
      </c>
      <c r="S22" s="143">
        <v>7047</v>
      </c>
      <c r="T22" s="164">
        <f t="shared" si="3"/>
        <v>7.827</v>
      </c>
      <c r="U22" s="166">
        <f t="shared" si="4"/>
        <v>43</v>
      </c>
      <c r="V22" s="165">
        <f t="shared" si="5"/>
        <v>0.31103204063166484</v>
      </c>
      <c r="W22" s="167"/>
      <c r="X22" s="119"/>
      <c r="Y22" s="120"/>
      <c r="Z22" s="89"/>
      <c r="AA22" s="94"/>
      <c r="AB22" s="67"/>
      <c r="AC22" s="92"/>
      <c r="AD22" s="69"/>
      <c r="AE22" s="78"/>
    </row>
    <row r="23" spans="2:31" ht="10.5" customHeight="1" x14ac:dyDescent="0.15">
      <c r="B23" s="8"/>
      <c r="C23" s="177" t="str">
        <f t="shared" si="0"/>
        <v>24</v>
      </c>
      <c r="D23" s="183" t="str">
        <f t="shared" si="1"/>
        <v>三 重 県</v>
      </c>
      <c r="E23" s="178">
        <f t="shared" si="2"/>
        <v>46.573999999999998</v>
      </c>
      <c r="F23" s="111">
        <v>19</v>
      </c>
      <c r="G23" s="27"/>
      <c r="H23" s="2"/>
      <c r="I23" s="27"/>
      <c r="J23" s="27"/>
      <c r="K23" s="27"/>
      <c r="L23" s="35"/>
      <c r="M23" s="36"/>
      <c r="N23" s="37"/>
      <c r="O23" s="152" t="s">
        <v>24</v>
      </c>
      <c r="P23" s="67" t="s">
        <v>72</v>
      </c>
      <c r="Q23" s="105">
        <v>41395</v>
      </c>
      <c r="R23" s="153">
        <v>16870</v>
      </c>
      <c r="S23" s="143">
        <v>24525</v>
      </c>
      <c r="T23" s="164">
        <f t="shared" si="3"/>
        <v>41.395000000000003</v>
      </c>
      <c r="U23" s="166">
        <f t="shared" si="4"/>
        <v>20</v>
      </c>
      <c r="V23" s="165">
        <f t="shared" si="5"/>
        <v>1.6449688669921767</v>
      </c>
      <c r="W23" s="167"/>
      <c r="X23" s="119"/>
      <c r="Y23" s="120"/>
      <c r="Z23" s="89"/>
      <c r="AA23" s="94"/>
      <c r="AB23" s="67"/>
      <c r="AC23" s="92"/>
      <c r="AD23" s="69"/>
      <c r="AE23" s="78"/>
    </row>
    <row r="24" spans="2:31" ht="10.5" customHeight="1" x14ac:dyDescent="0.15">
      <c r="B24" s="9"/>
      <c r="C24" s="177" t="str">
        <f t="shared" si="0"/>
        <v>19</v>
      </c>
      <c r="D24" s="183" t="str">
        <f t="shared" si="1"/>
        <v>山 梨 県</v>
      </c>
      <c r="E24" s="178">
        <f t="shared" si="2"/>
        <v>41.395000000000003</v>
      </c>
      <c r="F24" s="111">
        <v>20</v>
      </c>
      <c r="G24" s="27"/>
      <c r="H24" s="39"/>
      <c r="I24" s="27"/>
      <c r="J24" s="27"/>
      <c r="K24" s="27"/>
      <c r="L24" s="35"/>
      <c r="M24" s="36"/>
      <c r="N24" s="37"/>
      <c r="O24" s="152" t="s">
        <v>25</v>
      </c>
      <c r="P24" s="67" t="s">
        <v>73</v>
      </c>
      <c r="Q24" s="105">
        <v>110890</v>
      </c>
      <c r="R24" s="153">
        <v>42916</v>
      </c>
      <c r="S24" s="143">
        <v>67974</v>
      </c>
      <c r="T24" s="164">
        <f t="shared" si="3"/>
        <v>110.89</v>
      </c>
      <c r="U24" s="166">
        <f t="shared" si="4"/>
        <v>8</v>
      </c>
      <c r="V24" s="165">
        <f t="shared" si="5"/>
        <v>4.4065852798831369</v>
      </c>
      <c r="W24" s="167"/>
      <c r="X24" s="119"/>
      <c r="Y24" s="120"/>
      <c r="Z24" s="89"/>
      <c r="AA24" s="94"/>
      <c r="AB24" s="67"/>
      <c r="AC24" s="92"/>
      <c r="AD24" s="69"/>
      <c r="AE24" s="78"/>
    </row>
    <row r="25" spans="2:31" ht="10.5" customHeight="1" x14ac:dyDescent="0.15">
      <c r="B25" s="38"/>
      <c r="C25" s="177" t="str">
        <f t="shared" si="0"/>
        <v>14</v>
      </c>
      <c r="D25" s="183" t="str">
        <f t="shared" si="1"/>
        <v>神奈川県</v>
      </c>
      <c r="E25" s="178">
        <f t="shared" si="2"/>
        <v>35.207000000000001</v>
      </c>
      <c r="F25" s="111">
        <v>21</v>
      </c>
      <c r="G25" s="27"/>
      <c r="H25" s="2"/>
      <c r="I25" s="27"/>
      <c r="J25" s="27"/>
      <c r="K25" s="27"/>
      <c r="L25" s="35"/>
      <c r="M25" s="36"/>
      <c r="N25" s="37"/>
      <c r="O25" s="152" t="s">
        <v>26</v>
      </c>
      <c r="P25" s="67" t="s">
        <v>74</v>
      </c>
      <c r="Q25" s="105">
        <v>69322</v>
      </c>
      <c r="R25" s="153">
        <v>14027</v>
      </c>
      <c r="S25" s="143">
        <v>55295</v>
      </c>
      <c r="T25" s="164">
        <f t="shared" si="3"/>
        <v>69.322000000000003</v>
      </c>
      <c r="U25" s="166">
        <f t="shared" si="4"/>
        <v>11</v>
      </c>
      <c r="V25" s="165">
        <f t="shared" si="5"/>
        <v>2.7547416788895198</v>
      </c>
      <c r="W25" s="167"/>
      <c r="X25" s="119"/>
      <c r="Y25" s="120"/>
      <c r="Z25" s="89"/>
      <c r="AA25" s="94"/>
      <c r="AB25" s="67"/>
      <c r="AC25" s="92"/>
      <c r="AD25" s="69"/>
      <c r="AE25" s="78"/>
    </row>
    <row r="26" spans="2:31" ht="10.5" customHeight="1" x14ac:dyDescent="0.15">
      <c r="B26" s="38"/>
      <c r="C26" s="177" t="str">
        <f t="shared" si="0"/>
        <v>34</v>
      </c>
      <c r="D26" s="183" t="str">
        <f t="shared" si="1"/>
        <v>広 島 県</v>
      </c>
      <c r="E26" s="178">
        <f t="shared" si="2"/>
        <v>33.344999999999999</v>
      </c>
      <c r="F26" s="111">
        <v>22</v>
      </c>
      <c r="G26" s="27"/>
      <c r="H26" s="39"/>
      <c r="I26" s="27"/>
      <c r="J26" s="27"/>
      <c r="K26" s="27"/>
      <c r="L26" s="35"/>
      <c r="M26" s="36"/>
      <c r="N26" s="37"/>
      <c r="O26" s="152" t="s">
        <v>27</v>
      </c>
      <c r="P26" s="67" t="s">
        <v>75</v>
      </c>
      <c r="Q26" s="105">
        <v>116004</v>
      </c>
      <c r="R26" s="153">
        <v>11512</v>
      </c>
      <c r="S26" s="143">
        <v>104492</v>
      </c>
      <c r="T26" s="164">
        <f t="shared" si="3"/>
        <v>116.004</v>
      </c>
      <c r="U26" s="166">
        <f t="shared" si="4"/>
        <v>6</v>
      </c>
      <c r="V26" s="165">
        <f t="shared" si="5"/>
        <v>4.6098071855673499</v>
      </c>
      <c r="W26" s="167"/>
      <c r="X26" s="119"/>
      <c r="Y26" s="120"/>
      <c r="Z26" s="89"/>
      <c r="AA26" s="94"/>
      <c r="AB26" s="67"/>
      <c r="AC26" s="92"/>
      <c r="AD26" s="69"/>
      <c r="AE26" s="78"/>
    </row>
    <row r="27" spans="2:31" ht="10.5" customHeight="1" x14ac:dyDescent="0.15">
      <c r="B27" s="34"/>
      <c r="C27" s="177" t="str">
        <f t="shared" si="0"/>
        <v>27</v>
      </c>
      <c r="D27" s="183" t="str">
        <f t="shared" si="1"/>
        <v>大 阪 府</v>
      </c>
      <c r="E27" s="178">
        <f t="shared" si="2"/>
        <v>33.18</v>
      </c>
      <c r="F27" s="111">
        <v>23</v>
      </c>
      <c r="G27" s="27"/>
      <c r="H27" s="33"/>
      <c r="I27" s="33"/>
      <c r="J27" s="33"/>
      <c r="K27" s="33"/>
      <c r="L27" s="35"/>
      <c r="M27" s="36"/>
      <c r="N27" s="37"/>
      <c r="O27" s="152" t="s">
        <v>28</v>
      </c>
      <c r="P27" s="67" t="s">
        <v>76</v>
      </c>
      <c r="Q27" s="105">
        <v>16876</v>
      </c>
      <c r="R27" s="153">
        <v>45</v>
      </c>
      <c r="S27" s="143">
        <v>16831</v>
      </c>
      <c r="T27" s="164">
        <f t="shared" si="3"/>
        <v>16.876000000000001</v>
      </c>
      <c r="U27" s="166">
        <f t="shared" si="4"/>
        <v>38</v>
      </c>
      <c r="V27" s="165">
        <f t="shared" si="5"/>
        <v>0.67062434108853664</v>
      </c>
      <c r="W27" s="167"/>
      <c r="X27" s="119"/>
      <c r="Y27" s="120"/>
      <c r="Z27" s="89"/>
      <c r="AA27" s="94"/>
      <c r="AB27" s="67"/>
      <c r="AC27" s="92"/>
      <c r="AD27" s="69"/>
      <c r="AE27" s="78"/>
    </row>
    <row r="28" spans="2:31" ht="10.5" customHeight="1" x14ac:dyDescent="0.15">
      <c r="B28" s="8"/>
      <c r="C28" s="177" t="str">
        <f t="shared" si="0"/>
        <v>16</v>
      </c>
      <c r="D28" s="183" t="str">
        <f t="shared" si="1"/>
        <v>富 山 県</v>
      </c>
      <c r="E28" s="178">
        <f t="shared" si="2"/>
        <v>30.398</v>
      </c>
      <c r="F28" s="111">
        <v>24</v>
      </c>
      <c r="G28" s="27"/>
      <c r="H28" s="33"/>
      <c r="I28" s="33"/>
      <c r="J28" s="33"/>
      <c r="K28" s="33"/>
      <c r="L28" s="35"/>
      <c r="M28" s="36"/>
      <c r="N28" s="37"/>
      <c r="O28" s="152" t="s">
        <v>29</v>
      </c>
      <c r="P28" s="67" t="s">
        <v>77</v>
      </c>
      <c r="Q28" s="105">
        <v>46574</v>
      </c>
      <c r="R28" s="153">
        <v>2439</v>
      </c>
      <c r="S28" s="143">
        <v>44135</v>
      </c>
      <c r="T28" s="164">
        <f t="shared" si="3"/>
        <v>46.573999999999998</v>
      </c>
      <c r="U28" s="166">
        <f t="shared" si="4"/>
        <v>19</v>
      </c>
      <c r="V28" s="165">
        <f t="shared" si="5"/>
        <v>1.8507737652202836</v>
      </c>
      <c r="W28" s="167"/>
      <c r="X28" s="119"/>
      <c r="Y28" s="120"/>
      <c r="Z28" s="89"/>
      <c r="AA28" s="94"/>
      <c r="AB28" s="67"/>
      <c r="AC28" s="92"/>
      <c r="AD28" s="69"/>
      <c r="AE28" s="78"/>
    </row>
    <row r="29" spans="2:31" ht="10.5" customHeight="1" x14ac:dyDescent="0.15">
      <c r="B29" s="38"/>
      <c r="C29" s="177" t="str">
        <f t="shared" si="0"/>
        <v>13</v>
      </c>
      <c r="D29" s="183" t="str">
        <f t="shared" si="1"/>
        <v>東 京 都</v>
      </c>
      <c r="E29" s="178">
        <f t="shared" si="2"/>
        <v>29.963999999999999</v>
      </c>
      <c r="F29" s="111">
        <v>25</v>
      </c>
      <c r="G29" s="27"/>
      <c r="H29" s="33"/>
      <c r="I29" s="33"/>
      <c r="J29" s="33"/>
      <c r="K29" s="33"/>
      <c r="L29" s="35"/>
      <c r="M29" s="36"/>
      <c r="N29" s="37"/>
      <c r="O29" s="152" t="s">
        <v>30</v>
      </c>
      <c r="P29" s="67" t="s">
        <v>78</v>
      </c>
      <c r="Q29" s="105">
        <v>10303</v>
      </c>
      <c r="R29" s="153">
        <v>1580</v>
      </c>
      <c r="S29" s="143">
        <v>8723</v>
      </c>
      <c r="T29" s="164">
        <f t="shared" si="3"/>
        <v>10.303000000000001</v>
      </c>
      <c r="U29" s="166">
        <f t="shared" si="4"/>
        <v>42</v>
      </c>
      <c r="V29" s="165">
        <f t="shared" si="5"/>
        <v>0.40942418738061109</v>
      </c>
      <c r="W29" s="167"/>
      <c r="X29" s="119"/>
      <c r="Y29" s="120"/>
      <c r="Z29" s="89"/>
      <c r="AA29" s="94"/>
      <c r="AB29" s="67"/>
      <c r="AC29" s="92"/>
      <c r="AD29" s="69"/>
      <c r="AE29" s="78"/>
    </row>
    <row r="30" spans="2:31" ht="10.5" customHeight="1" x14ac:dyDescent="0.15">
      <c r="B30" s="8"/>
      <c r="C30" s="177" t="str">
        <f t="shared" si="0"/>
        <v>17</v>
      </c>
      <c r="D30" s="183" t="str">
        <f t="shared" si="1"/>
        <v>石 川 県</v>
      </c>
      <c r="E30" s="178">
        <f t="shared" si="2"/>
        <v>29.437999999999999</v>
      </c>
      <c r="F30" s="111">
        <v>26</v>
      </c>
      <c r="G30" s="27"/>
      <c r="H30" s="33"/>
      <c r="I30" s="33"/>
      <c r="J30" s="33"/>
      <c r="K30" s="33"/>
      <c r="L30" s="35"/>
      <c r="M30" s="36"/>
      <c r="N30" s="37"/>
      <c r="O30" s="152" t="s">
        <v>31</v>
      </c>
      <c r="P30" s="67" t="s">
        <v>79</v>
      </c>
      <c r="Q30" s="105">
        <v>17720</v>
      </c>
      <c r="R30" s="153">
        <v>775</v>
      </c>
      <c r="S30" s="143">
        <v>16945</v>
      </c>
      <c r="T30" s="164">
        <f t="shared" si="3"/>
        <v>17.72</v>
      </c>
      <c r="U30" s="166">
        <f t="shared" si="4"/>
        <v>37</v>
      </c>
      <c r="V30" s="165">
        <f t="shared" si="5"/>
        <v>0.70416350581232923</v>
      </c>
      <c r="W30" s="167"/>
      <c r="X30" s="119"/>
      <c r="Y30" s="120"/>
      <c r="Z30" s="89"/>
      <c r="AA30" s="94"/>
      <c r="AB30" s="67"/>
      <c r="AC30" s="92"/>
      <c r="AD30" s="69"/>
      <c r="AE30" s="78"/>
    </row>
    <row r="31" spans="2:31" ht="10.5" customHeight="1" x14ac:dyDescent="0.15">
      <c r="B31" s="8"/>
      <c r="C31" s="177" t="str">
        <f t="shared" si="0"/>
        <v>42</v>
      </c>
      <c r="D31" s="183" t="str">
        <f t="shared" si="1"/>
        <v>長 崎 県</v>
      </c>
      <c r="E31" s="178">
        <f t="shared" si="2"/>
        <v>27.611000000000001</v>
      </c>
      <c r="F31" s="111">
        <v>27</v>
      </c>
      <c r="G31" s="27"/>
      <c r="H31" s="33"/>
      <c r="I31" s="33"/>
      <c r="J31" s="33"/>
      <c r="K31" s="33"/>
      <c r="L31" s="35"/>
      <c r="M31" s="36"/>
      <c r="N31" s="37"/>
      <c r="O31" s="152" t="s">
        <v>32</v>
      </c>
      <c r="P31" s="67" t="s">
        <v>80</v>
      </c>
      <c r="Q31" s="105">
        <v>33180</v>
      </c>
      <c r="R31" s="153">
        <v>155</v>
      </c>
      <c r="S31" s="143">
        <v>33025</v>
      </c>
      <c r="T31" s="164">
        <f t="shared" si="3"/>
        <v>33.18</v>
      </c>
      <c r="U31" s="166">
        <f t="shared" si="4"/>
        <v>23</v>
      </c>
      <c r="V31" s="165">
        <f t="shared" si="5"/>
        <v>1.3185183477908062</v>
      </c>
      <c r="W31" s="167"/>
      <c r="X31" s="119"/>
      <c r="Y31" s="120"/>
      <c r="Z31" s="89"/>
      <c r="AA31" s="94"/>
      <c r="AB31" s="67"/>
      <c r="AC31" s="92"/>
      <c r="AD31" s="69"/>
      <c r="AE31" s="78"/>
    </row>
    <row r="32" spans="2:31" ht="10.5" customHeight="1" x14ac:dyDescent="0.15">
      <c r="B32" s="38"/>
      <c r="C32" s="177" t="str">
        <f t="shared" si="0"/>
        <v>35</v>
      </c>
      <c r="D32" s="183" t="str">
        <f t="shared" si="1"/>
        <v>山 口 県</v>
      </c>
      <c r="E32" s="178">
        <f t="shared" si="2"/>
        <v>27.446000000000002</v>
      </c>
      <c r="F32" s="111">
        <v>28</v>
      </c>
      <c r="G32" s="27"/>
      <c r="H32" s="33"/>
      <c r="I32" s="33"/>
      <c r="J32" s="33"/>
      <c r="K32" s="33"/>
      <c r="L32" s="35"/>
      <c r="M32" s="36"/>
      <c r="N32" s="37"/>
      <c r="O32" s="152" t="s">
        <v>33</v>
      </c>
      <c r="P32" s="67" t="s">
        <v>81</v>
      </c>
      <c r="Q32" s="105">
        <v>48642</v>
      </c>
      <c r="R32" s="153">
        <v>4521</v>
      </c>
      <c r="S32" s="143">
        <v>44121</v>
      </c>
      <c r="T32" s="164">
        <f t="shared" si="3"/>
        <v>48.642000000000003</v>
      </c>
      <c r="U32" s="166">
        <f t="shared" si="4"/>
        <v>17</v>
      </c>
      <c r="V32" s="165">
        <f t="shared" si="5"/>
        <v>1.9329526664629413</v>
      </c>
      <c r="W32" s="167"/>
      <c r="X32" s="119"/>
      <c r="Y32" s="120"/>
      <c r="Z32" s="89"/>
      <c r="AA32" s="94"/>
      <c r="AB32" s="67"/>
      <c r="AC32" s="92"/>
      <c r="AD32" s="69"/>
      <c r="AE32" s="78"/>
    </row>
    <row r="33" spans="2:31" ht="10.5" customHeight="1" x14ac:dyDescent="0.15">
      <c r="B33" s="34"/>
      <c r="C33" s="177" t="str">
        <f t="shared" si="0"/>
        <v>04</v>
      </c>
      <c r="D33" s="183" t="str">
        <f t="shared" si="1"/>
        <v>宮 城 県</v>
      </c>
      <c r="E33" s="178">
        <f t="shared" si="2"/>
        <v>25.695</v>
      </c>
      <c r="F33" s="111">
        <v>29</v>
      </c>
      <c r="G33" s="27"/>
      <c r="H33" s="41"/>
      <c r="I33" s="27"/>
      <c r="J33" s="27"/>
      <c r="K33" s="27"/>
      <c r="L33" s="35"/>
      <c r="M33" s="36"/>
      <c r="N33" s="37"/>
      <c r="O33" s="152" t="s">
        <v>34</v>
      </c>
      <c r="P33" s="67" t="s">
        <v>82</v>
      </c>
      <c r="Q33" s="105">
        <v>6766</v>
      </c>
      <c r="R33" s="153">
        <v>1061</v>
      </c>
      <c r="S33" s="144">
        <v>5704</v>
      </c>
      <c r="T33" s="164">
        <f t="shared" si="3"/>
        <v>6.766</v>
      </c>
      <c r="U33" s="166">
        <f t="shared" si="4"/>
        <v>45</v>
      </c>
      <c r="V33" s="165">
        <f t="shared" si="5"/>
        <v>0.2688696546459492</v>
      </c>
      <c r="W33" s="167"/>
      <c r="X33" s="119"/>
      <c r="Y33" s="120"/>
      <c r="Z33" s="89"/>
      <c r="AA33" s="94"/>
      <c r="AB33" s="67"/>
      <c r="AC33" s="92"/>
      <c r="AD33" s="69"/>
      <c r="AE33" s="78"/>
    </row>
    <row r="34" spans="2:31" ht="10.5" customHeight="1" x14ac:dyDescent="0.15">
      <c r="B34" s="34"/>
      <c r="C34" s="177" t="str">
        <f t="shared" si="0"/>
        <v>32</v>
      </c>
      <c r="D34" s="183" t="str">
        <f t="shared" si="1"/>
        <v>島 根 県</v>
      </c>
      <c r="E34" s="178">
        <f t="shared" si="2"/>
        <v>24.952999999999999</v>
      </c>
      <c r="F34" s="111">
        <v>30</v>
      </c>
      <c r="G34" s="27"/>
      <c r="H34" s="2"/>
      <c r="I34" s="27"/>
      <c r="J34" s="27"/>
      <c r="K34" s="27"/>
      <c r="L34" s="35"/>
      <c r="M34" s="36"/>
      <c r="N34" s="37"/>
      <c r="O34" s="152" t="s">
        <v>35</v>
      </c>
      <c r="P34" s="67" t="s">
        <v>83</v>
      </c>
      <c r="Q34" s="105">
        <v>57783</v>
      </c>
      <c r="R34" s="153">
        <v>16510</v>
      </c>
      <c r="S34" s="145">
        <v>41273</v>
      </c>
      <c r="T34" s="164">
        <f t="shared" si="3"/>
        <v>57.783000000000001</v>
      </c>
      <c r="U34" s="166">
        <f t="shared" si="4"/>
        <v>14</v>
      </c>
      <c r="V34" s="165">
        <f t="shared" si="5"/>
        <v>2.2962008948280941</v>
      </c>
      <c r="W34" s="167"/>
      <c r="X34" s="119"/>
      <c r="Y34" s="120"/>
      <c r="Z34" s="89"/>
      <c r="AA34" s="94"/>
      <c r="AB34" s="67"/>
      <c r="AC34" s="92"/>
      <c r="AD34" s="69"/>
      <c r="AE34" s="78"/>
    </row>
    <row r="35" spans="2:31" ht="10.5" customHeight="1" x14ac:dyDescent="0.15">
      <c r="B35" s="34"/>
      <c r="C35" s="177" t="str">
        <f t="shared" si="0"/>
        <v>45</v>
      </c>
      <c r="D35" s="183" t="str">
        <f t="shared" si="1"/>
        <v>宮 崎 県</v>
      </c>
      <c r="E35" s="178">
        <f t="shared" si="2"/>
        <v>24.55</v>
      </c>
      <c r="F35" s="111">
        <v>31</v>
      </c>
      <c r="G35" s="27"/>
      <c r="H35" s="41"/>
      <c r="I35" s="27"/>
      <c r="J35" s="27"/>
      <c r="K35" s="27"/>
      <c r="L35" s="35"/>
      <c r="M35" s="36"/>
      <c r="N35" s="37"/>
      <c r="O35" s="152" t="s">
        <v>36</v>
      </c>
      <c r="P35" s="67" t="s">
        <v>84</v>
      </c>
      <c r="Q35" s="105">
        <v>19572</v>
      </c>
      <c r="R35" s="153">
        <v>368</v>
      </c>
      <c r="S35" s="146">
        <v>19204</v>
      </c>
      <c r="T35" s="164">
        <f t="shared" si="3"/>
        <v>19.571999999999999</v>
      </c>
      <c r="U35" s="166">
        <f t="shared" si="4"/>
        <v>35</v>
      </c>
      <c r="V35" s="165">
        <f t="shared" si="5"/>
        <v>0.77775892413989323</v>
      </c>
      <c r="W35" s="167"/>
      <c r="X35" s="119"/>
      <c r="Y35" s="120"/>
      <c r="Z35" s="89"/>
      <c r="AA35" s="94"/>
      <c r="AB35" s="67"/>
      <c r="AC35" s="92"/>
      <c r="AD35" s="69"/>
      <c r="AE35" s="78"/>
    </row>
    <row r="36" spans="2:31" ht="10.5" customHeight="1" x14ac:dyDescent="0.15">
      <c r="B36" s="34"/>
      <c r="C36" s="177" t="str">
        <f t="shared" si="0"/>
        <v>33</v>
      </c>
      <c r="D36" s="183" t="str">
        <f t="shared" si="1"/>
        <v>岡 山 県</v>
      </c>
      <c r="E36" s="178">
        <f t="shared" si="2"/>
        <v>23.152999999999999</v>
      </c>
      <c r="F36" s="111">
        <v>32</v>
      </c>
      <c r="G36" s="27"/>
      <c r="H36" s="2"/>
      <c r="I36" s="27"/>
      <c r="J36" s="27"/>
      <c r="K36" s="27"/>
      <c r="L36" s="35"/>
      <c r="M36" s="36"/>
      <c r="N36" s="37"/>
      <c r="O36" s="152" t="s">
        <v>37</v>
      </c>
      <c r="P36" s="67" t="s">
        <v>85</v>
      </c>
      <c r="Q36" s="105">
        <v>24953</v>
      </c>
      <c r="R36" s="153">
        <v>12310</v>
      </c>
      <c r="S36" s="146">
        <v>12643</v>
      </c>
      <c r="T36" s="164">
        <f t="shared" si="3"/>
        <v>24.952999999999999</v>
      </c>
      <c r="U36" s="166">
        <f t="shared" si="4"/>
        <v>30</v>
      </c>
      <c r="V36" s="165">
        <f t="shared" si="5"/>
        <v>0.99159096842748617</v>
      </c>
      <c r="W36" s="167"/>
      <c r="X36" s="119"/>
      <c r="Y36" s="120"/>
      <c r="Z36" s="89"/>
      <c r="AA36" s="94"/>
      <c r="AB36" s="67"/>
      <c r="AC36" s="92"/>
      <c r="AD36" s="69"/>
      <c r="AE36" s="78"/>
    </row>
    <row r="37" spans="2:31" ht="10.5" customHeight="1" x14ac:dyDescent="0.15">
      <c r="B37" s="10"/>
      <c r="C37" s="177" t="str">
        <f t="shared" si="0"/>
        <v>08</v>
      </c>
      <c r="D37" s="183" t="str">
        <f t="shared" si="1"/>
        <v>茨 城 県</v>
      </c>
      <c r="E37" s="178">
        <f t="shared" si="2"/>
        <v>21.853999999999999</v>
      </c>
      <c r="F37" s="111">
        <v>33</v>
      </c>
      <c r="G37" s="27"/>
      <c r="H37" s="41"/>
      <c r="I37" s="27"/>
      <c r="J37" s="27"/>
      <c r="K37" s="27"/>
      <c r="L37" s="35"/>
      <c r="M37" s="36"/>
      <c r="N37" s="37"/>
      <c r="O37" s="152" t="s">
        <v>38</v>
      </c>
      <c r="P37" s="67" t="s">
        <v>86</v>
      </c>
      <c r="Q37" s="105">
        <v>23153</v>
      </c>
      <c r="R37" s="153">
        <v>4941</v>
      </c>
      <c r="S37" s="146">
        <v>18212</v>
      </c>
      <c r="T37" s="164">
        <f t="shared" si="3"/>
        <v>23.152999999999999</v>
      </c>
      <c r="U37" s="166">
        <f t="shared" si="4"/>
        <v>32</v>
      </c>
      <c r="V37" s="165">
        <f t="shared" si="5"/>
        <v>0.92006194413503728</v>
      </c>
      <c r="W37" s="167"/>
      <c r="X37" s="119"/>
      <c r="Y37" s="120"/>
      <c r="Z37" s="89"/>
      <c r="AA37" s="94"/>
      <c r="AB37" s="67"/>
      <c r="AC37" s="92"/>
      <c r="AD37" s="69"/>
      <c r="AE37" s="78"/>
    </row>
    <row r="38" spans="2:31" ht="10.5" customHeight="1" x14ac:dyDescent="0.15">
      <c r="B38" s="8"/>
      <c r="C38" s="177" t="str">
        <f t="shared" si="0"/>
        <v>41</v>
      </c>
      <c r="D38" s="183" t="str">
        <f t="shared" si="1"/>
        <v>佐 賀 県</v>
      </c>
      <c r="E38" s="178">
        <f t="shared" si="2"/>
        <v>21.03</v>
      </c>
      <c r="F38" s="111">
        <v>34</v>
      </c>
      <c r="G38" s="27"/>
      <c r="H38" s="2"/>
      <c r="I38" s="27"/>
      <c r="J38" s="27"/>
      <c r="K38" s="27"/>
      <c r="L38" s="35"/>
      <c r="M38" s="36"/>
      <c r="N38" s="37"/>
      <c r="O38" s="152" t="s">
        <v>39</v>
      </c>
      <c r="P38" s="67" t="s">
        <v>87</v>
      </c>
      <c r="Q38" s="105">
        <v>33345</v>
      </c>
      <c r="R38" s="153">
        <v>3183</v>
      </c>
      <c r="S38" s="146">
        <v>30162</v>
      </c>
      <c r="T38" s="164">
        <f t="shared" si="3"/>
        <v>33.344999999999999</v>
      </c>
      <c r="U38" s="166">
        <f t="shared" si="4"/>
        <v>22</v>
      </c>
      <c r="V38" s="165">
        <f t="shared" si="5"/>
        <v>1.325075175017614</v>
      </c>
      <c r="W38" s="167"/>
      <c r="X38" s="119"/>
      <c r="Y38" s="120"/>
      <c r="Z38" s="89"/>
      <c r="AA38" s="94"/>
      <c r="AB38" s="67"/>
      <c r="AC38" s="92"/>
      <c r="AD38" s="69"/>
      <c r="AE38" s="78"/>
    </row>
    <row r="39" spans="2:31" ht="10.5" customHeight="1" x14ac:dyDescent="0.15">
      <c r="B39" s="34"/>
      <c r="C39" s="177" t="str">
        <f t="shared" si="0"/>
        <v>31</v>
      </c>
      <c r="D39" s="183" t="str">
        <f t="shared" si="1"/>
        <v>鳥 取 県</v>
      </c>
      <c r="E39" s="178">
        <f t="shared" si="2"/>
        <v>19.571999999999999</v>
      </c>
      <c r="F39" s="111">
        <v>35</v>
      </c>
      <c r="G39" s="27"/>
      <c r="H39" s="41"/>
      <c r="I39" s="27"/>
      <c r="J39" s="27"/>
      <c r="K39" s="27"/>
      <c r="L39" s="35"/>
      <c r="M39" s="36"/>
      <c r="N39" s="37"/>
      <c r="O39" s="152" t="s">
        <v>40</v>
      </c>
      <c r="P39" s="67" t="s">
        <v>88</v>
      </c>
      <c r="Q39" s="105">
        <v>27446</v>
      </c>
      <c r="R39" s="153">
        <v>3237</v>
      </c>
      <c r="S39" s="146">
        <v>24208</v>
      </c>
      <c r="T39" s="164">
        <f t="shared" si="3"/>
        <v>27.446000000000002</v>
      </c>
      <c r="U39" s="166">
        <f t="shared" si="4"/>
        <v>28</v>
      </c>
      <c r="V39" s="165">
        <f t="shared" si="5"/>
        <v>1.0906586670725278</v>
      </c>
      <c r="W39" s="167"/>
      <c r="X39" s="119"/>
      <c r="Y39" s="120"/>
      <c r="Z39" s="89"/>
      <c r="AA39" s="94"/>
      <c r="AB39" s="67"/>
      <c r="AC39" s="92"/>
      <c r="AD39" s="69"/>
      <c r="AE39" s="78"/>
    </row>
    <row r="40" spans="2:31" ht="10.5" customHeight="1" x14ac:dyDescent="0.15">
      <c r="B40" s="9"/>
      <c r="C40" s="177" t="str">
        <f t="shared" si="0"/>
        <v>38</v>
      </c>
      <c r="D40" s="183" t="str">
        <f t="shared" si="1"/>
        <v>愛 媛 県</v>
      </c>
      <c r="E40" s="178">
        <f t="shared" si="2"/>
        <v>18.561</v>
      </c>
      <c r="F40" s="111">
        <v>36</v>
      </c>
      <c r="G40" s="27"/>
      <c r="H40" s="3"/>
      <c r="I40" s="27"/>
      <c r="J40" s="27"/>
      <c r="K40" s="27"/>
      <c r="L40" s="35"/>
      <c r="M40" s="36"/>
      <c r="N40" s="37"/>
      <c r="O40" s="152" t="s">
        <v>41</v>
      </c>
      <c r="P40" s="67" t="s">
        <v>89</v>
      </c>
      <c r="Q40" s="105">
        <v>7740</v>
      </c>
      <c r="R40" s="153">
        <v>1041</v>
      </c>
      <c r="S40" s="143">
        <v>6699</v>
      </c>
      <c r="T40" s="164">
        <f t="shared" si="3"/>
        <v>7.74</v>
      </c>
      <c r="U40" s="166">
        <f t="shared" si="4"/>
        <v>44</v>
      </c>
      <c r="V40" s="165">
        <f t="shared" si="5"/>
        <v>0.30757480445752983</v>
      </c>
      <c r="W40" s="167"/>
      <c r="X40" s="119"/>
      <c r="Y40" s="120"/>
      <c r="Z40" s="89"/>
      <c r="AA40" s="94"/>
      <c r="AB40" s="67"/>
      <c r="AC40" s="92"/>
      <c r="AD40" s="69"/>
      <c r="AE40" s="78"/>
    </row>
    <row r="41" spans="2:31" ht="10.5" customHeight="1" x14ac:dyDescent="0.15">
      <c r="B41" s="8"/>
      <c r="C41" s="177" t="str">
        <f t="shared" si="0"/>
        <v>26</v>
      </c>
      <c r="D41" s="183" t="str">
        <f t="shared" si="1"/>
        <v>京 都 府</v>
      </c>
      <c r="E41" s="178">
        <f t="shared" si="2"/>
        <v>17.72</v>
      </c>
      <c r="F41" s="111">
        <v>37</v>
      </c>
      <c r="G41" s="27"/>
      <c r="H41" s="3"/>
      <c r="I41" s="27"/>
      <c r="J41" s="27"/>
      <c r="K41" s="27"/>
      <c r="L41" s="35"/>
      <c r="M41" s="36"/>
      <c r="N41" s="37"/>
      <c r="O41" s="152" t="s">
        <v>42</v>
      </c>
      <c r="P41" s="67" t="s">
        <v>90</v>
      </c>
      <c r="Q41" s="105">
        <v>11107</v>
      </c>
      <c r="R41" s="153">
        <v>309</v>
      </c>
      <c r="S41" s="143">
        <v>10798</v>
      </c>
      <c r="T41" s="164">
        <f t="shared" si="3"/>
        <v>11.106999999999999</v>
      </c>
      <c r="U41" s="166">
        <f t="shared" si="4"/>
        <v>41</v>
      </c>
      <c r="V41" s="165">
        <f t="shared" si="5"/>
        <v>0.44137381823123828</v>
      </c>
      <c r="W41" s="167"/>
      <c r="X41" s="119"/>
      <c r="Y41" s="120"/>
      <c r="Z41" s="89"/>
      <c r="AA41" s="94"/>
      <c r="AB41" s="67"/>
      <c r="AC41" s="92"/>
      <c r="AD41" s="69"/>
      <c r="AE41" s="78"/>
    </row>
    <row r="42" spans="2:31" ht="10.5" customHeight="1" x14ac:dyDescent="0.15">
      <c r="B42" s="9"/>
      <c r="C42" s="177" t="str">
        <f t="shared" si="0"/>
        <v>23</v>
      </c>
      <c r="D42" s="183" t="str">
        <f t="shared" si="1"/>
        <v>愛 知 県</v>
      </c>
      <c r="E42" s="178">
        <f t="shared" si="2"/>
        <v>16.876000000000001</v>
      </c>
      <c r="F42" s="111">
        <v>38</v>
      </c>
      <c r="G42" s="33"/>
      <c r="H42" s="3"/>
      <c r="I42" s="27"/>
      <c r="J42" s="27"/>
      <c r="K42" s="27"/>
      <c r="L42" s="35"/>
      <c r="M42" s="36"/>
      <c r="N42" s="37"/>
      <c r="O42" s="152" t="s">
        <v>43</v>
      </c>
      <c r="P42" s="67" t="s">
        <v>91</v>
      </c>
      <c r="Q42" s="105">
        <v>18561</v>
      </c>
      <c r="R42" s="153">
        <v>5147</v>
      </c>
      <c r="S42" s="143">
        <v>13414</v>
      </c>
      <c r="T42" s="164">
        <f t="shared" si="3"/>
        <v>18.561</v>
      </c>
      <c r="U42" s="166">
        <f t="shared" si="4"/>
        <v>36</v>
      </c>
      <c r="V42" s="165">
        <f t="shared" si="5"/>
        <v>0.73758345549563453</v>
      </c>
      <c r="W42" s="167"/>
      <c r="X42" s="119"/>
      <c r="Y42" s="120"/>
      <c r="Z42" s="89"/>
      <c r="AA42" s="94"/>
      <c r="AB42" s="67"/>
      <c r="AC42" s="92"/>
      <c r="AD42" s="69"/>
      <c r="AE42" s="78"/>
    </row>
    <row r="43" spans="2:31" ht="10.5" customHeight="1" x14ac:dyDescent="0.15">
      <c r="B43" s="9"/>
      <c r="C43" s="177" t="str">
        <f t="shared" si="0"/>
        <v>11</v>
      </c>
      <c r="D43" s="183" t="str">
        <f t="shared" si="1"/>
        <v>埼 玉 県</v>
      </c>
      <c r="E43" s="178">
        <f t="shared" si="2"/>
        <v>16.071999999999999</v>
      </c>
      <c r="F43" s="111">
        <v>39</v>
      </c>
      <c r="G43" s="27"/>
      <c r="H43" s="33"/>
      <c r="I43" s="33"/>
      <c r="J43" s="33"/>
      <c r="K43" s="33"/>
      <c r="L43" s="44"/>
      <c r="M43" s="36"/>
      <c r="N43" s="37"/>
      <c r="O43" s="152" t="s">
        <v>44</v>
      </c>
      <c r="P43" s="67" t="s">
        <v>92</v>
      </c>
      <c r="Q43" s="105">
        <v>3073</v>
      </c>
      <c r="R43" s="153">
        <v>149</v>
      </c>
      <c r="S43" s="144">
        <v>2924</v>
      </c>
      <c r="T43" s="164">
        <f t="shared" si="3"/>
        <v>3.073</v>
      </c>
      <c r="U43" s="166">
        <f t="shared" si="4"/>
        <v>47</v>
      </c>
      <c r="V43" s="165">
        <f t="shared" si="5"/>
        <v>0.12211593980594175</v>
      </c>
      <c r="W43" s="167"/>
      <c r="X43" s="119"/>
      <c r="Y43" s="120"/>
      <c r="Z43" s="89"/>
      <c r="AA43" s="94"/>
      <c r="AB43" s="67"/>
      <c r="AC43" s="92"/>
      <c r="AD43" s="69"/>
      <c r="AE43" s="78"/>
    </row>
    <row r="44" spans="2:31" ht="10.5" customHeight="1" x14ac:dyDescent="0.15">
      <c r="B44" s="9"/>
      <c r="C44" s="177" t="str">
        <f t="shared" si="0"/>
        <v>12</v>
      </c>
      <c r="D44" s="183" t="str">
        <f t="shared" si="1"/>
        <v>千 葉 県</v>
      </c>
      <c r="E44" s="178">
        <f t="shared" si="2"/>
        <v>12.715999999999999</v>
      </c>
      <c r="F44" s="111">
        <v>40</v>
      </c>
      <c r="G44" s="27"/>
      <c r="H44" s="33"/>
      <c r="I44" s="33"/>
      <c r="J44" s="33"/>
      <c r="K44" s="33"/>
      <c r="L44" s="35"/>
      <c r="M44" s="36"/>
      <c r="N44" s="37"/>
      <c r="O44" s="152" t="s">
        <v>45</v>
      </c>
      <c r="P44" s="67" t="s">
        <v>93</v>
      </c>
      <c r="Q44" s="105">
        <v>52312</v>
      </c>
      <c r="R44" s="153">
        <v>354</v>
      </c>
      <c r="S44" s="145">
        <v>51958</v>
      </c>
      <c r="T44" s="164">
        <f t="shared" si="3"/>
        <v>52.311999999999998</v>
      </c>
      <c r="U44" s="166">
        <f t="shared" si="4"/>
        <v>16</v>
      </c>
      <c r="V44" s="165">
        <f t="shared" si="5"/>
        <v>2.0787923993258786</v>
      </c>
      <c r="W44" s="167"/>
      <c r="X44" s="119"/>
      <c r="Y44" s="120"/>
      <c r="Z44" s="89"/>
      <c r="AA44" s="94"/>
      <c r="AB44" s="67"/>
      <c r="AC44" s="92"/>
      <c r="AD44" s="69"/>
      <c r="AE44" s="78"/>
    </row>
    <row r="45" spans="2:31" ht="10.5" customHeight="1" x14ac:dyDescent="0.15">
      <c r="B45" s="8"/>
      <c r="C45" s="177" t="str">
        <f t="shared" si="0"/>
        <v>37</v>
      </c>
      <c r="D45" s="183" t="str">
        <f t="shared" si="1"/>
        <v>香 川 県</v>
      </c>
      <c r="E45" s="178">
        <f t="shared" si="2"/>
        <v>11.106999999999999</v>
      </c>
      <c r="F45" s="111">
        <v>41</v>
      </c>
      <c r="G45" s="27"/>
      <c r="H45" s="33"/>
      <c r="I45" s="33"/>
      <c r="J45" s="33"/>
      <c r="K45" s="33"/>
      <c r="L45" s="35"/>
      <c r="M45" s="36"/>
      <c r="N45" s="37"/>
      <c r="O45" s="152" t="s">
        <v>46</v>
      </c>
      <c r="P45" s="67" t="s">
        <v>94</v>
      </c>
      <c r="Q45" s="105">
        <v>21030</v>
      </c>
      <c r="R45" s="153">
        <v>1171</v>
      </c>
      <c r="S45" s="145">
        <v>19859</v>
      </c>
      <c r="T45" s="164">
        <f t="shared" si="3"/>
        <v>21.03</v>
      </c>
      <c r="U45" s="166">
        <f t="shared" si="4"/>
        <v>34</v>
      </c>
      <c r="V45" s="165">
        <f t="shared" si="5"/>
        <v>0.83569743381677675</v>
      </c>
      <c r="W45" s="167"/>
      <c r="X45" s="119"/>
      <c r="Y45" s="120"/>
      <c r="Z45" s="89"/>
      <c r="AA45" s="94"/>
      <c r="AB45" s="67"/>
      <c r="AC45" s="92"/>
      <c r="AD45" s="69"/>
      <c r="AE45" s="78"/>
    </row>
    <row r="46" spans="2:31" ht="10.5" customHeight="1" x14ac:dyDescent="0.15">
      <c r="B46" s="34"/>
      <c r="C46" s="177" t="str">
        <f t="shared" si="0"/>
        <v>25</v>
      </c>
      <c r="D46" s="183" t="str">
        <f t="shared" si="1"/>
        <v>滋 賀 県</v>
      </c>
      <c r="E46" s="178">
        <f t="shared" si="2"/>
        <v>10.303000000000001</v>
      </c>
      <c r="F46" s="111">
        <v>42</v>
      </c>
      <c r="G46" s="27"/>
      <c r="H46" s="33"/>
      <c r="I46" s="33"/>
      <c r="J46" s="33"/>
      <c r="K46" s="33"/>
      <c r="L46" s="35"/>
      <c r="M46" s="36"/>
      <c r="N46" s="37"/>
      <c r="O46" s="152" t="s">
        <v>47</v>
      </c>
      <c r="P46" s="67" t="s">
        <v>95</v>
      </c>
      <c r="Q46" s="105">
        <v>27611</v>
      </c>
      <c r="R46" s="153">
        <v>7232</v>
      </c>
      <c r="S46" s="145">
        <v>20379</v>
      </c>
      <c r="T46" s="164">
        <f t="shared" si="3"/>
        <v>27.611000000000001</v>
      </c>
      <c r="U46" s="166">
        <f t="shared" si="4"/>
        <v>27</v>
      </c>
      <c r="V46" s="165">
        <f t="shared" si="5"/>
        <v>1.0972154942993355</v>
      </c>
      <c r="W46" s="167"/>
      <c r="X46" s="119"/>
      <c r="Y46" s="120"/>
      <c r="Z46" s="89"/>
      <c r="AA46" s="94"/>
      <c r="AB46" s="67"/>
      <c r="AC46" s="92"/>
      <c r="AD46" s="69"/>
      <c r="AE46" s="78"/>
    </row>
    <row r="47" spans="2:31" ht="10.5" customHeight="1" x14ac:dyDescent="0.15">
      <c r="B47" s="34"/>
      <c r="C47" s="177" t="str">
        <f t="shared" si="0"/>
        <v>18</v>
      </c>
      <c r="D47" s="183" t="str">
        <f t="shared" si="1"/>
        <v>福 井 県</v>
      </c>
      <c r="E47" s="178">
        <f t="shared" si="2"/>
        <v>7.827</v>
      </c>
      <c r="F47" s="111">
        <v>43</v>
      </c>
      <c r="G47" s="27"/>
      <c r="H47" s="33"/>
      <c r="I47" s="33"/>
      <c r="J47" s="33"/>
      <c r="K47" s="33"/>
      <c r="L47" s="35"/>
      <c r="M47" s="36"/>
      <c r="N47" s="37"/>
      <c r="O47" s="152" t="s">
        <v>48</v>
      </c>
      <c r="P47" s="67" t="s">
        <v>96</v>
      </c>
      <c r="Q47" s="105">
        <v>133158</v>
      </c>
      <c r="R47" s="153">
        <v>25117</v>
      </c>
      <c r="S47" s="145">
        <v>108041</v>
      </c>
      <c r="T47" s="164">
        <f t="shared" si="3"/>
        <v>133.15799999999999</v>
      </c>
      <c r="U47" s="166">
        <f t="shared" si="4"/>
        <v>5</v>
      </c>
      <c r="V47" s="165">
        <f t="shared" si="5"/>
        <v>5.2914787870743867</v>
      </c>
      <c r="W47" s="167"/>
      <c r="X47" s="119"/>
      <c r="Y47" s="120"/>
      <c r="Z47" s="89"/>
      <c r="AA47" s="94"/>
      <c r="AB47" s="67"/>
      <c r="AC47" s="92"/>
      <c r="AD47" s="69"/>
      <c r="AE47" s="78"/>
    </row>
    <row r="48" spans="2:31" ht="10.5" customHeight="1" x14ac:dyDescent="0.15">
      <c r="B48" s="38"/>
      <c r="C48" s="177" t="str">
        <f t="shared" si="0"/>
        <v>36</v>
      </c>
      <c r="D48" s="183" t="str">
        <f t="shared" si="1"/>
        <v>徳 島 県</v>
      </c>
      <c r="E48" s="178">
        <f t="shared" si="2"/>
        <v>7.74</v>
      </c>
      <c r="F48" s="111">
        <v>44</v>
      </c>
      <c r="G48" s="27"/>
      <c r="H48" s="33"/>
      <c r="I48" s="33"/>
      <c r="J48" s="33"/>
      <c r="K48" s="33"/>
      <c r="L48" s="35"/>
      <c r="M48" s="36"/>
      <c r="N48" s="37"/>
      <c r="O48" s="169" t="s">
        <v>49</v>
      </c>
      <c r="P48" s="170" t="s">
        <v>97</v>
      </c>
      <c r="Q48" s="171">
        <v>279253</v>
      </c>
      <c r="R48" s="172">
        <v>119238</v>
      </c>
      <c r="S48" s="173">
        <v>160015</v>
      </c>
      <c r="T48" s="174">
        <f t="shared" si="3"/>
        <v>279.25299999999999</v>
      </c>
      <c r="U48" s="175">
        <f t="shared" si="4"/>
        <v>1</v>
      </c>
      <c r="V48" s="176">
        <f t="shared" si="5"/>
        <v>11.097052567077336</v>
      </c>
      <c r="W48" s="167"/>
      <c r="X48" s="119"/>
      <c r="Y48" s="120"/>
      <c r="Z48" s="89"/>
      <c r="AA48" s="94"/>
      <c r="AB48" s="67"/>
      <c r="AC48" s="92"/>
      <c r="AD48" s="69"/>
      <c r="AE48" s="78"/>
    </row>
    <row r="49" spans="2:31" ht="10.5" customHeight="1" x14ac:dyDescent="0.15">
      <c r="B49" s="9"/>
      <c r="C49" s="177" t="str">
        <f t="shared" si="0"/>
        <v>29</v>
      </c>
      <c r="D49" s="183" t="str">
        <f t="shared" si="1"/>
        <v>奈 良 県</v>
      </c>
      <c r="E49" s="178">
        <f t="shared" si="2"/>
        <v>6.766</v>
      </c>
      <c r="F49" s="111">
        <v>45</v>
      </c>
      <c r="G49" s="27"/>
      <c r="H49" s="33"/>
      <c r="I49" s="33"/>
      <c r="J49" s="33"/>
      <c r="K49" s="33"/>
      <c r="L49" s="35"/>
      <c r="M49" s="36"/>
      <c r="N49" s="37"/>
      <c r="O49" s="152" t="s">
        <v>50</v>
      </c>
      <c r="P49" s="67" t="s">
        <v>98</v>
      </c>
      <c r="Q49" s="105">
        <v>24550</v>
      </c>
      <c r="R49" s="153">
        <v>3407</v>
      </c>
      <c r="S49" s="145">
        <v>21143</v>
      </c>
      <c r="T49" s="164">
        <f t="shared" si="3"/>
        <v>24.55</v>
      </c>
      <c r="U49" s="166">
        <f t="shared" si="4"/>
        <v>31</v>
      </c>
      <c r="V49" s="165">
        <f t="shared" si="5"/>
        <v>0.97557641465534339</v>
      </c>
      <c r="W49" s="167"/>
      <c r="X49" s="119"/>
      <c r="Y49" s="120"/>
      <c r="Z49" s="89"/>
      <c r="AA49" s="94"/>
      <c r="AB49" s="67"/>
      <c r="AC49" s="92"/>
      <c r="AD49" s="69"/>
      <c r="AE49" s="78"/>
    </row>
    <row r="50" spans="2:31" ht="10.5" customHeight="1" x14ac:dyDescent="0.15">
      <c r="B50" s="8"/>
      <c r="C50" s="177" t="str">
        <f t="shared" si="0"/>
        <v>47</v>
      </c>
      <c r="D50" s="183" t="str">
        <f t="shared" si="1"/>
        <v>沖 縄 県</v>
      </c>
      <c r="E50" s="178">
        <f t="shared" si="2"/>
        <v>4.8719999999999999</v>
      </c>
      <c r="F50" s="111">
        <v>46</v>
      </c>
      <c r="G50" s="27"/>
      <c r="H50" s="33"/>
      <c r="I50" s="33"/>
      <c r="J50" s="33"/>
      <c r="K50" s="33"/>
      <c r="L50" s="35"/>
      <c r="M50" s="36"/>
      <c r="N50" s="37"/>
      <c r="O50" s="152" t="s">
        <v>51</v>
      </c>
      <c r="P50" s="67" t="s">
        <v>99</v>
      </c>
      <c r="Q50" s="105">
        <v>160132</v>
      </c>
      <c r="R50" s="153">
        <v>61900</v>
      </c>
      <c r="S50" s="145">
        <v>98232</v>
      </c>
      <c r="T50" s="164">
        <f t="shared" si="3"/>
        <v>160.13200000000001</v>
      </c>
      <c r="U50" s="166">
        <f t="shared" si="4"/>
        <v>3</v>
      </c>
      <c r="V50" s="165">
        <f t="shared" si="5"/>
        <v>6.3633809544435618</v>
      </c>
      <c r="W50" s="167"/>
      <c r="X50" s="119"/>
      <c r="Y50" s="120"/>
      <c r="Z50" s="89"/>
      <c r="AA50" s="94"/>
      <c r="AB50" s="67"/>
      <c r="AC50" s="92"/>
      <c r="AD50" s="69"/>
      <c r="AE50" s="78"/>
    </row>
    <row r="51" spans="2:31" ht="10.5" customHeight="1" x14ac:dyDescent="0.15">
      <c r="B51" s="9"/>
      <c r="C51" s="177" t="str">
        <f t="shared" si="0"/>
        <v>39</v>
      </c>
      <c r="D51" s="183" t="str">
        <f t="shared" si="1"/>
        <v>高 知 県</v>
      </c>
      <c r="E51" s="178">
        <f t="shared" si="2"/>
        <v>3.073</v>
      </c>
      <c r="F51" s="111">
        <v>47</v>
      </c>
      <c r="G51" s="27"/>
      <c r="H51" s="33"/>
      <c r="I51" s="33"/>
      <c r="J51" s="33"/>
      <c r="K51" s="33"/>
      <c r="L51" s="4"/>
      <c r="M51" s="6"/>
      <c r="N51" s="4"/>
      <c r="O51" s="152" t="s">
        <v>52</v>
      </c>
      <c r="P51" s="67" t="s">
        <v>100</v>
      </c>
      <c r="Q51" s="105">
        <v>4872</v>
      </c>
      <c r="R51" s="153">
        <v>1770</v>
      </c>
      <c r="S51" s="145">
        <v>3102</v>
      </c>
      <c r="T51" s="164">
        <f t="shared" si="3"/>
        <v>4.8719999999999999</v>
      </c>
      <c r="U51" s="166">
        <f t="shared" si="4"/>
        <v>46</v>
      </c>
      <c r="V51" s="165">
        <f t="shared" si="5"/>
        <v>0.19360522575156142</v>
      </c>
      <c r="W51" s="167"/>
      <c r="X51" s="119"/>
      <c r="Y51" s="120"/>
      <c r="Z51" s="89"/>
      <c r="AA51" s="94"/>
      <c r="AB51" s="67"/>
      <c r="AC51" s="92"/>
      <c r="AD51" s="69"/>
      <c r="AE51" s="78"/>
    </row>
    <row r="52" spans="2:31" ht="10.5" customHeight="1" x14ac:dyDescent="0.15">
      <c r="B52" s="45"/>
      <c r="C52" s="179"/>
      <c r="D52" s="116" t="s">
        <v>132</v>
      </c>
      <c r="E52" s="107">
        <v>2516.5</v>
      </c>
      <c r="F52" s="112" t="s">
        <v>124</v>
      </c>
      <c r="G52" s="27"/>
      <c r="H52" s="33"/>
      <c r="I52" s="33"/>
      <c r="J52" s="33"/>
      <c r="K52" s="33"/>
      <c r="L52" s="33"/>
      <c r="M52" s="47"/>
      <c r="N52" s="31"/>
      <c r="O52" s="135"/>
      <c r="P52" s="154" t="s">
        <v>53</v>
      </c>
      <c r="Q52" s="155">
        <v>2516461</v>
      </c>
      <c r="R52" s="156">
        <v>674752</v>
      </c>
      <c r="S52" s="147">
        <v>1841709</v>
      </c>
      <c r="T52" s="164">
        <f t="shared" si="3"/>
        <v>2516.4609999999998</v>
      </c>
      <c r="U52" s="33"/>
      <c r="V52" s="165">
        <f>+Q52/$Q$52*100</f>
        <v>100</v>
      </c>
      <c r="W52" s="167"/>
      <c r="X52" s="119"/>
      <c r="Y52" s="120"/>
      <c r="Z52" s="89"/>
      <c r="AA52" s="33"/>
      <c r="AB52" s="67"/>
      <c r="AC52" s="92"/>
      <c r="AD52" s="69"/>
      <c r="AE52" s="78"/>
    </row>
    <row r="53" spans="2:31" ht="5.25" customHeight="1" x14ac:dyDescent="0.15">
      <c r="B53" s="48"/>
      <c r="C53" s="46"/>
      <c r="D53" s="46"/>
      <c r="E53" s="49"/>
      <c r="F53" s="50"/>
      <c r="G53" s="50"/>
      <c r="H53" s="46"/>
      <c r="I53" s="46"/>
      <c r="J53" s="46"/>
      <c r="K53" s="46"/>
      <c r="L53" s="46"/>
      <c r="M53" s="51"/>
      <c r="N53" s="31"/>
      <c r="O53" s="65"/>
      <c r="P53" s="65"/>
      <c r="Q53" s="184">
        <f>SUM(Q5:Q51)</f>
        <v>2516465</v>
      </c>
      <c r="R53" s="184">
        <f>SUM(R5:R51)</f>
        <v>674752</v>
      </c>
      <c r="S53" s="184">
        <f>SUM(S5:S51)</f>
        <v>1841710</v>
      </c>
      <c r="T53" s="66"/>
      <c r="U53" s="65"/>
      <c r="V53" s="65"/>
      <c r="W53" s="63"/>
      <c r="X53" s="63"/>
      <c r="Y53" s="32"/>
      <c r="AA53" s="63"/>
      <c r="AB53" s="63"/>
      <c r="AC53" s="63"/>
    </row>
    <row r="54" spans="2:31" ht="4.5" customHeight="1" x14ac:dyDescent="0.15">
      <c r="B54" s="186" t="s">
        <v>116</v>
      </c>
      <c r="C54" s="187"/>
      <c r="D54" s="33"/>
      <c r="E54" s="40"/>
      <c r="F54" s="52"/>
      <c r="G54" s="52"/>
      <c r="H54" s="192" t="s">
        <v>3</v>
      </c>
      <c r="I54" s="53"/>
      <c r="J54" s="53"/>
      <c r="K54" s="53"/>
      <c r="L54" s="53"/>
      <c r="M54" s="54"/>
      <c r="N54" s="31"/>
      <c r="O54" s="65"/>
      <c r="P54" s="65"/>
      <c r="Q54" s="185"/>
      <c r="R54" s="185"/>
      <c r="S54" s="185"/>
      <c r="T54" s="66"/>
      <c r="U54" s="66"/>
      <c r="AA54" s="63"/>
      <c r="AB54" s="63"/>
      <c r="AC54" s="63"/>
    </row>
    <row r="55" spans="2:31" ht="10.5" customHeight="1" x14ac:dyDescent="0.15">
      <c r="B55" s="188"/>
      <c r="C55" s="189"/>
      <c r="D55" s="33"/>
      <c r="E55" s="40"/>
      <c r="F55" s="52"/>
      <c r="G55" s="52"/>
      <c r="H55" s="193"/>
      <c r="I55" s="101" t="s">
        <v>102</v>
      </c>
      <c r="J55" s="29" t="s">
        <v>4</v>
      </c>
      <c r="K55" s="29"/>
      <c r="L55" s="29"/>
      <c r="M55" s="47"/>
      <c r="N55" s="31"/>
      <c r="O55" s="65"/>
      <c r="P55" s="65"/>
      <c r="Q55" s="63"/>
      <c r="R55" s="32"/>
      <c r="S55" s="66"/>
      <c r="T55" s="66"/>
      <c r="U55" s="66"/>
      <c r="AA55" s="63"/>
      <c r="AB55" s="63"/>
      <c r="AC55" s="63"/>
    </row>
    <row r="56" spans="2:31" ht="10.5" customHeight="1" x14ac:dyDescent="0.15">
      <c r="B56" s="188"/>
      <c r="C56" s="189"/>
      <c r="D56" s="33"/>
      <c r="E56" s="40"/>
      <c r="F56" s="52"/>
      <c r="G56" s="52"/>
      <c r="H56" s="193"/>
      <c r="I56" s="29"/>
      <c r="J56" s="196" t="s">
        <v>128</v>
      </c>
      <c r="K56" s="196"/>
      <c r="L56" s="196"/>
      <c r="M56" s="56"/>
      <c r="N56" s="31"/>
      <c r="O56" s="65"/>
      <c r="P56" s="65"/>
      <c r="Q56" s="93"/>
      <c r="R56" s="93"/>
      <c r="S56" s="66"/>
      <c r="T56" s="66"/>
      <c r="U56" s="66"/>
    </row>
    <row r="57" spans="2:31" ht="10.5" customHeight="1" x14ac:dyDescent="0.15">
      <c r="B57" s="188"/>
      <c r="C57" s="189"/>
      <c r="D57" s="33"/>
      <c r="E57" s="40"/>
      <c r="F57" s="52"/>
      <c r="G57" s="52"/>
      <c r="H57" s="193"/>
      <c r="I57" s="29"/>
      <c r="J57" s="196"/>
      <c r="K57" s="196"/>
      <c r="L57" s="196"/>
      <c r="M57" s="56"/>
      <c r="N57" s="31"/>
      <c r="O57" s="68"/>
      <c r="P57" s="67"/>
      <c r="Q57" s="103"/>
      <c r="R57" s="92"/>
      <c r="S57" s="66"/>
      <c r="T57" s="66"/>
      <c r="U57" s="66"/>
    </row>
    <row r="58" spans="2:31" ht="10.5" customHeight="1" x14ac:dyDescent="0.15">
      <c r="B58" s="188"/>
      <c r="C58" s="189"/>
      <c r="D58" s="33"/>
      <c r="E58" s="40"/>
      <c r="F58" s="52"/>
      <c r="G58" s="52"/>
      <c r="H58" s="193"/>
      <c r="I58" s="29"/>
      <c r="J58" s="196"/>
      <c r="K58" s="196"/>
      <c r="L58" s="196"/>
      <c r="M58" s="56"/>
      <c r="N58" s="31"/>
      <c r="O58" s="68"/>
      <c r="P58" s="67"/>
      <c r="Q58" s="103"/>
      <c r="R58" s="92"/>
      <c r="S58" s="63"/>
      <c r="T58" s="63"/>
      <c r="U58" s="63"/>
    </row>
    <row r="59" spans="2:31" ht="10.5" customHeight="1" x14ac:dyDescent="0.15">
      <c r="B59" s="188"/>
      <c r="C59" s="189"/>
      <c r="D59" s="33"/>
      <c r="E59" s="40"/>
      <c r="F59" s="52"/>
      <c r="G59" s="52"/>
      <c r="H59" s="193"/>
      <c r="I59" s="29"/>
      <c r="J59" s="110"/>
      <c r="K59" s="110"/>
      <c r="L59" s="110"/>
      <c r="M59" s="56"/>
      <c r="N59" s="31"/>
      <c r="O59" s="68"/>
      <c r="P59" s="67"/>
      <c r="Q59" s="103"/>
      <c r="R59" s="92"/>
    </row>
    <row r="60" spans="2:31" ht="10.5" customHeight="1" x14ac:dyDescent="0.15">
      <c r="B60" s="188"/>
      <c r="C60" s="189"/>
      <c r="D60" s="33"/>
      <c r="E60" s="40"/>
      <c r="F60" s="52"/>
      <c r="G60" s="52"/>
      <c r="H60" s="193"/>
      <c r="I60" s="101" t="s">
        <v>103</v>
      </c>
      <c r="J60" s="85" t="s">
        <v>131</v>
      </c>
      <c r="K60" s="83"/>
      <c r="L60" s="64"/>
      <c r="M60" s="56"/>
      <c r="N60" s="31"/>
      <c r="O60" s="68"/>
      <c r="P60" s="67"/>
      <c r="Q60" s="103"/>
      <c r="R60" s="92"/>
    </row>
    <row r="61" spans="2:31" ht="12" customHeight="1" x14ac:dyDescent="0.15">
      <c r="B61" s="188"/>
      <c r="C61" s="189"/>
      <c r="D61" s="33"/>
      <c r="E61" s="40"/>
      <c r="F61" s="52"/>
      <c r="G61" s="52"/>
      <c r="H61" s="193"/>
      <c r="I61" s="33"/>
      <c r="J61" s="86"/>
      <c r="K61" s="80" t="s">
        <v>1</v>
      </c>
      <c r="L61" s="80" t="s">
        <v>2</v>
      </c>
      <c r="M61" s="55"/>
      <c r="N61" s="31"/>
      <c r="O61" s="68"/>
      <c r="P61" s="67"/>
      <c r="Q61" s="103"/>
      <c r="R61" s="92"/>
    </row>
    <row r="62" spans="2:31" ht="10.5" customHeight="1" x14ac:dyDescent="0.15">
      <c r="B62" s="188"/>
      <c r="C62" s="189"/>
      <c r="D62" s="33"/>
      <c r="E62" s="40"/>
      <c r="F62" s="52"/>
      <c r="G62" s="52"/>
      <c r="H62" s="193"/>
      <c r="I62" s="32"/>
      <c r="J62" s="113" t="s">
        <v>115</v>
      </c>
      <c r="K62" s="108">
        <v>279253</v>
      </c>
      <c r="L62" s="108">
        <v>2516465</v>
      </c>
      <c r="M62" s="55"/>
      <c r="N62" s="31"/>
      <c r="O62" s="68"/>
      <c r="P62" s="67"/>
      <c r="Q62" s="103"/>
      <c r="R62" s="92"/>
    </row>
    <row r="63" spans="2:31" ht="10.5" customHeight="1" x14ac:dyDescent="0.15">
      <c r="B63" s="188"/>
      <c r="C63" s="189"/>
      <c r="D63" s="33"/>
      <c r="E63" s="40"/>
      <c r="F63" s="52"/>
      <c r="G63" s="52"/>
      <c r="H63" s="193"/>
      <c r="I63" s="101"/>
      <c r="J63" s="114" t="s">
        <v>104</v>
      </c>
      <c r="K63" s="109">
        <v>11.1</v>
      </c>
      <c r="L63" s="109">
        <v>100</v>
      </c>
      <c r="M63" s="56"/>
      <c r="N63" s="31"/>
      <c r="O63" s="68"/>
      <c r="P63" s="67"/>
      <c r="Q63" s="103"/>
      <c r="R63" s="92"/>
    </row>
    <row r="64" spans="2:31" ht="10.5" customHeight="1" x14ac:dyDescent="0.15">
      <c r="B64" s="188"/>
      <c r="C64" s="189"/>
      <c r="D64" s="33"/>
      <c r="E64" s="40"/>
      <c r="F64" s="52"/>
      <c r="G64" s="52"/>
      <c r="H64" s="193"/>
      <c r="M64" s="56"/>
      <c r="N64" s="31"/>
      <c r="O64" s="68"/>
      <c r="P64" s="67"/>
      <c r="Q64" s="103"/>
      <c r="R64" s="92"/>
    </row>
    <row r="65" spans="2:27" ht="4.5" customHeight="1" x14ac:dyDescent="0.15">
      <c r="B65" s="188"/>
      <c r="C65" s="189"/>
      <c r="D65" s="33"/>
      <c r="E65" s="40"/>
      <c r="F65" s="52"/>
      <c r="G65" s="52"/>
      <c r="H65" s="194"/>
      <c r="I65" s="32"/>
      <c r="J65" s="90"/>
      <c r="K65" s="91"/>
      <c r="L65" s="91"/>
      <c r="M65" s="47"/>
      <c r="N65" s="31"/>
    </row>
    <row r="66" spans="2:27" ht="4.5" customHeight="1" x14ac:dyDescent="0.15">
      <c r="B66" s="188"/>
      <c r="C66" s="189"/>
      <c r="D66" s="33"/>
      <c r="E66" s="40"/>
      <c r="F66" s="52"/>
      <c r="G66" s="52"/>
      <c r="H66" s="192" t="s">
        <v>5</v>
      </c>
      <c r="I66" s="74"/>
      <c r="J66" s="72"/>
      <c r="K66" s="73"/>
      <c r="L66" s="75"/>
      <c r="M66" s="54"/>
      <c r="N66" s="31"/>
    </row>
    <row r="67" spans="2:27" ht="10.5" customHeight="1" x14ac:dyDescent="0.15">
      <c r="B67" s="188"/>
      <c r="C67" s="189"/>
      <c r="D67" s="33"/>
      <c r="E67" s="40"/>
      <c r="F67" s="52"/>
      <c r="G67" s="52"/>
      <c r="H67" s="193"/>
      <c r="I67" s="101" t="s">
        <v>119</v>
      </c>
      <c r="J67" s="81" t="s">
        <v>129</v>
      </c>
      <c r="K67" s="81"/>
      <c r="L67" s="81"/>
      <c r="M67" s="30"/>
      <c r="N67" s="31"/>
    </row>
    <row r="68" spans="2:27" ht="10.5" customHeight="1" x14ac:dyDescent="0.15">
      <c r="B68" s="188"/>
      <c r="C68" s="189"/>
      <c r="D68" s="33"/>
      <c r="E68" s="57"/>
      <c r="F68" s="58"/>
      <c r="G68" s="57"/>
      <c r="H68" s="193"/>
      <c r="I68" s="101" t="s">
        <v>102</v>
      </c>
      <c r="J68" s="81" t="s">
        <v>130</v>
      </c>
      <c r="K68" s="29"/>
      <c r="L68" s="29"/>
      <c r="M68" s="30"/>
      <c r="N68" s="31"/>
    </row>
    <row r="69" spans="2:27" ht="10.5" customHeight="1" x14ac:dyDescent="0.15">
      <c r="B69" s="188"/>
      <c r="C69" s="189"/>
      <c r="D69" s="58"/>
      <c r="E69" s="52"/>
      <c r="F69" s="58"/>
      <c r="G69" s="57"/>
      <c r="H69" s="193"/>
      <c r="I69" s="101" t="s">
        <v>102</v>
      </c>
      <c r="J69" s="81" t="s">
        <v>118</v>
      </c>
      <c r="K69" s="29"/>
      <c r="L69" s="29"/>
      <c r="M69" s="30"/>
      <c r="N69" s="31"/>
    </row>
    <row r="70" spans="2:27" ht="10.5" customHeight="1" x14ac:dyDescent="0.15">
      <c r="B70" s="188"/>
      <c r="C70" s="189"/>
      <c r="D70" s="52"/>
      <c r="E70" s="7"/>
      <c r="F70" s="7"/>
      <c r="G70" s="52"/>
      <c r="H70" s="193"/>
      <c r="I70" s="101" t="s">
        <v>102</v>
      </c>
      <c r="J70" s="196" t="s">
        <v>117</v>
      </c>
      <c r="K70" s="196"/>
      <c r="L70" s="196"/>
      <c r="M70" s="84"/>
      <c r="N70" s="31"/>
    </row>
    <row r="71" spans="2:27" ht="10.5" customHeight="1" x14ac:dyDescent="0.15">
      <c r="B71" s="188"/>
      <c r="C71" s="189"/>
      <c r="D71" s="52"/>
      <c r="E71" s="7"/>
      <c r="F71" s="7"/>
      <c r="G71" s="52"/>
      <c r="H71" s="193"/>
      <c r="I71" s="101"/>
      <c r="J71" s="196"/>
      <c r="K71" s="196"/>
      <c r="L71" s="196"/>
      <c r="M71" s="30"/>
      <c r="N71" s="31"/>
    </row>
    <row r="72" spans="2:27" ht="10.5" customHeight="1" x14ac:dyDescent="0.15">
      <c r="B72" s="188"/>
      <c r="C72" s="189"/>
      <c r="D72" s="52"/>
      <c r="E72" s="7"/>
      <c r="F72" s="7"/>
      <c r="G72" s="52"/>
      <c r="H72" s="193"/>
      <c r="I72" s="101"/>
      <c r="J72" s="196"/>
      <c r="K72" s="196"/>
      <c r="L72" s="196"/>
      <c r="M72" s="102"/>
      <c r="N72" s="31"/>
    </row>
    <row r="73" spans="2:27" ht="10.5" customHeight="1" x14ac:dyDescent="0.15">
      <c r="B73" s="188"/>
      <c r="C73" s="189"/>
      <c r="D73" s="52"/>
      <c r="E73" s="7"/>
      <c r="F73" s="7"/>
      <c r="G73" s="52"/>
      <c r="H73" s="193"/>
      <c r="I73" s="101"/>
      <c r="J73" s="196"/>
      <c r="K73" s="196"/>
      <c r="L73" s="196"/>
      <c r="M73" s="102"/>
      <c r="N73" s="31"/>
    </row>
    <row r="74" spans="2:27" ht="10.5" customHeight="1" x14ac:dyDescent="0.15">
      <c r="B74" s="188"/>
      <c r="C74" s="189"/>
      <c r="D74" s="52"/>
      <c r="E74" s="7"/>
      <c r="F74" s="7"/>
      <c r="G74" s="52"/>
      <c r="H74" s="193"/>
      <c r="I74" s="101"/>
      <c r="J74" s="196"/>
      <c r="K74" s="196"/>
      <c r="L74" s="196"/>
      <c r="M74" s="84"/>
      <c r="N74" s="31"/>
    </row>
    <row r="75" spans="2:27" ht="3.75" customHeight="1" thickBot="1" x14ac:dyDescent="0.2">
      <c r="B75" s="190"/>
      <c r="C75" s="191"/>
      <c r="D75" s="59"/>
      <c r="E75" s="59"/>
      <c r="F75" s="59"/>
      <c r="G75" s="60"/>
      <c r="H75" s="195"/>
      <c r="I75" s="61"/>
      <c r="J75" s="61"/>
      <c r="K75" s="61"/>
      <c r="L75" s="59"/>
      <c r="M75" s="62"/>
      <c r="N75" s="31"/>
    </row>
    <row r="76" spans="2:27" x14ac:dyDescent="0.15">
      <c r="B76" s="81" t="s">
        <v>101</v>
      </c>
      <c r="C76" s="31"/>
      <c r="D76" s="1"/>
      <c r="E76" s="1"/>
      <c r="F76" s="1"/>
      <c r="G76" s="70"/>
      <c r="H76" s="71"/>
      <c r="I76" s="70"/>
      <c r="J76" s="70"/>
      <c r="K76" s="70"/>
      <c r="L76" s="31"/>
      <c r="M76" s="31"/>
      <c r="N76" s="31"/>
    </row>
    <row r="77" spans="2:27" x14ac:dyDescent="0.15">
      <c r="B77" s="33"/>
      <c r="C77" s="33"/>
      <c r="D77" s="1"/>
      <c r="E77" s="1"/>
      <c r="F77" s="1"/>
      <c r="G77" s="27"/>
      <c r="H77" s="28"/>
      <c r="I77" s="27"/>
      <c r="J77" s="27"/>
      <c r="K77" s="27"/>
      <c r="L77" s="33"/>
      <c r="M77" s="33"/>
      <c r="N77" s="31"/>
    </row>
    <row r="78" spans="2:27" x14ac:dyDescent="0.15">
      <c r="B78" s="33"/>
      <c r="C78" s="33"/>
      <c r="D78" s="1"/>
      <c r="E78" s="1"/>
      <c r="F78" s="1"/>
      <c r="G78" s="27"/>
      <c r="H78" s="28"/>
      <c r="I78" s="27"/>
      <c r="J78" s="27"/>
      <c r="K78" s="27"/>
      <c r="L78" s="33"/>
      <c r="M78" s="33"/>
      <c r="N78" s="31"/>
      <c r="P78" s="77" t="s">
        <v>114</v>
      </c>
      <c r="Q78" s="63"/>
      <c r="S78" s="63"/>
      <c r="T78" s="63"/>
      <c r="U78" s="63"/>
      <c r="W78" s="77"/>
      <c r="X78" s="77"/>
      <c r="Y78" s="63"/>
      <c r="Z78" s="63"/>
      <c r="AA78" s="63"/>
    </row>
    <row r="79" spans="2:27" x14ac:dyDescent="0.15">
      <c r="B79" s="33"/>
      <c r="C79" s="33"/>
      <c r="D79" s="1"/>
      <c r="E79" s="1"/>
      <c r="F79" s="1"/>
      <c r="G79" s="27"/>
      <c r="H79" s="28"/>
      <c r="I79" s="27"/>
      <c r="J79" s="27"/>
      <c r="K79" s="27"/>
      <c r="L79" s="33"/>
      <c r="M79" s="33"/>
      <c r="N79" s="31"/>
      <c r="R79" s="42"/>
      <c r="S79" s="43"/>
      <c r="T79" s="43"/>
      <c r="U79" s="43"/>
      <c r="W79" s="42"/>
      <c r="X79" s="42"/>
      <c r="Y79" s="43"/>
      <c r="Z79" s="43"/>
      <c r="AA79" s="63"/>
    </row>
    <row r="80" spans="2:27" ht="21" x14ac:dyDescent="0.1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  <c r="O80" s="65"/>
      <c r="P80" s="121"/>
      <c r="Q80" s="122" t="s">
        <v>113</v>
      </c>
      <c r="R80" s="123"/>
      <c r="S80" s="124" t="s">
        <v>121</v>
      </c>
      <c r="T80" s="95"/>
      <c r="U80" s="95"/>
      <c r="W80" s="2"/>
      <c r="X80" s="2"/>
      <c r="Y80" s="95"/>
      <c r="Z80" s="95"/>
      <c r="AA80" s="95"/>
    </row>
    <row r="81" spans="2:27" x14ac:dyDescent="0.1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O81" s="68"/>
      <c r="P81" s="125" t="s">
        <v>97</v>
      </c>
      <c r="Q81" s="126">
        <v>279.3</v>
      </c>
      <c r="R81" s="125" t="s">
        <v>97</v>
      </c>
      <c r="S81" s="127">
        <f t="shared" ref="S81:S92" si="6">Q81/$Q$92*100</f>
        <v>11.09874826147427</v>
      </c>
      <c r="T81" s="119"/>
      <c r="U81" s="96"/>
      <c r="V81" s="67"/>
      <c r="W81" s="99"/>
      <c r="X81" s="99"/>
      <c r="Y81" s="96"/>
      <c r="Z81" s="82"/>
      <c r="AA81" s="96"/>
    </row>
    <row r="82" spans="2:27" x14ac:dyDescent="0.1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O82" s="68"/>
      <c r="P82" s="128" t="s">
        <v>54</v>
      </c>
      <c r="Q82" s="129">
        <v>198</v>
      </c>
      <c r="R82" s="128" t="s">
        <v>54</v>
      </c>
      <c r="S82" s="106">
        <f>Q82/$Q$92*100</f>
        <v>7.8680707331611366</v>
      </c>
      <c r="T82" s="119"/>
      <c r="U82" s="96"/>
      <c r="V82" s="67"/>
      <c r="W82" s="99"/>
      <c r="X82" s="99"/>
      <c r="Y82" s="96"/>
      <c r="Z82" s="82"/>
      <c r="AA82" s="96"/>
    </row>
    <row r="83" spans="2:27" x14ac:dyDescent="0.1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O83" s="68"/>
      <c r="P83" s="128" t="s">
        <v>99</v>
      </c>
      <c r="Q83" s="129">
        <v>160.1</v>
      </c>
      <c r="R83" s="128" t="s">
        <v>99</v>
      </c>
      <c r="S83" s="106">
        <f t="shared" si="6"/>
        <v>6.3620107291873635</v>
      </c>
      <c r="T83" s="119"/>
      <c r="U83" s="96"/>
      <c r="V83" s="67"/>
      <c r="W83" s="99"/>
      <c r="X83" s="99"/>
      <c r="Y83" s="96"/>
      <c r="Z83" s="82"/>
      <c r="AA83" s="96"/>
    </row>
    <row r="84" spans="2:27" x14ac:dyDescent="0.1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O84" s="68"/>
      <c r="P84" s="128" t="s">
        <v>55</v>
      </c>
      <c r="Q84" s="129">
        <v>147.30000000000001</v>
      </c>
      <c r="R84" s="128" t="s">
        <v>55</v>
      </c>
      <c r="S84" s="106">
        <f t="shared" si="6"/>
        <v>5.8533677727001789</v>
      </c>
      <c r="T84" s="119"/>
      <c r="Y84" s="96"/>
      <c r="Z84" s="82"/>
      <c r="AA84" s="96"/>
    </row>
    <row r="85" spans="2:27" x14ac:dyDescent="0.1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68"/>
      <c r="P85" s="128" t="s">
        <v>96</v>
      </c>
      <c r="Q85" s="129">
        <v>133.19999999999999</v>
      </c>
      <c r="R85" s="128" t="s">
        <v>96</v>
      </c>
      <c r="S85" s="106">
        <f t="shared" si="6"/>
        <v>5.293065765944764</v>
      </c>
      <c r="T85" s="119"/>
      <c r="U85" s="96"/>
      <c r="V85" s="67"/>
      <c r="W85" s="99"/>
      <c r="X85" s="99"/>
      <c r="Y85" s="96"/>
      <c r="Z85" s="82"/>
      <c r="AA85" s="96"/>
    </row>
    <row r="86" spans="2:27" x14ac:dyDescent="0.1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68"/>
      <c r="P86" s="128" t="s">
        <v>75</v>
      </c>
      <c r="Q86" s="129">
        <v>116</v>
      </c>
      <c r="R86" s="128" t="s">
        <v>75</v>
      </c>
      <c r="S86" s="106">
        <f t="shared" si="6"/>
        <v>4.6095767931651102</v>
      </c>
      <c r="T86" s="119"/>
      <c r="U86" s="96"/>
      <c r="V86" s="67"/>
      <c r="W86" s="99"/>
      <c r="X86" s="99"/>
      <c r="Y86" s="96"/>
      <c r="Z86" s="82"/>
      <c r="AA86" s="96"/>
    </row>
    <row r="87" spans="2:27" x14ac:dyDescent="0.15"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68"/>
      <c r="P87" s="128" t="s">
        <v>56</v>
      </c>
      <c r="Q87" s="129">
        <v>113.1</v>
      </c>
      <c r="R87" s="128" t="s">
        <v>73</v>
      </c>
      <c r="S87" s="106">
        <f t="shared" si="6"/>
        <v>4.4943373733359824</v>
      </c>
      <c r="T87" s="119"/>
      <c r="U87" s="96"/>
      <c r="V87" s="67"/>
      <c r="W87" s="99"/>
      <c r="X87" s="99"/>
      <c r="Y87" s="96"/>
      <c r="Z87" s="82"/>
      <c r="AA87" s="96"/>
    </row>
    <row r="88" spans="2:27" x14ac:dyDescent="0.15"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68"/>
      <c r="P88" s="128" t="s">
        <v>73</v>
      </c>
      <c r="Q88" s="129">
        <v>110.9</v>
      </c>
      <c r="R88" s="128" t="s">
        <v>56</v>
      </c>
      <c r="S88" s="106">
        <f t="shared" si="6"/>
        <v>4.4069143651897482</v>
      </c>
      <c r="T88" s="119"/>
      <c r="U88" s="96"/>
      <c r="V88" s="67"/>
      <c r="W88" s="99"/>
      <c r="X88" s="99"/>
      <c r="Y88" s="96"/>
      <c r="Z88" s="82"/>
      <c r="AA88" s="96"/>
    </row>
    <row r="89" spans="2:27" x14ac:dyDescent="0.15"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P89" s="128" t="s">
        <v>58</v>
      </c>
      <c r="Q89" s="129">
        <v>86.2</v>
      </c>
      <c r="R89" s="128" t="s">
        <v>58</v>
      </c>
      <c r="S89" s="106">
        <f t="shared" si="6"/>
        <v>3.4253924100933837</v>
      </c>
      <c r="T89" s="119"/>
      <c r="U89" s="96"/>
      <c r="V89" s="67"/>
      <c r="W89" s="100"/>
      <c r="X89" s="100"/>
      <c r="Y89" s="96"/>
      <c r="Z89" s="82"/>
      <c r="AA89" s="96"/>
    </row>
    <row r="90" spans="2:27" x14ac:dyDescent="0.15"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P90" s="128" t="s">
        <v>60</v>
      </c>
      <c r="Q90" s="129">
        <v>82.6</v>
      </c>
      <c r="R90" s="128" t="s">
        <v>60</v>
      </c>
      <c r="S90" s="106">
        <f t="shared" si="6"/>
        <v>3.2823365785813632</v>
      </c>
      <c r="T90" s="119"/>
      <c r="U90" s="82"/>
      <c r="V90" s="97"/>
      <c r="W90" s="98"/>
      <c r="X90" s="98"/>
    </row>
    <row r="91" spans="2:27" x14ac:dyDescent="0.15"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P91" s="128" t="s">
        <v>105</v>
      </c>
      <c r="Q91" s="130">
        <f>Q92-SUM(Q81:Q90)</f>
        <v>1089.8</v>
      </c>
      <c r="R91" s="128" t="s">
        <v>105</v>
      </c>
      <c r="S91" s="106">
        <f t="shared" si="6"/>
        <v>43.306179217166694</v>
      </c>
      <c r="T91" s="119"/>
      <c r="U91" s="82"/>
      <c r="V91" s="97"/>
      <c r="W91" s="98"/>
      <c r="X91" s="98"/>
    </row>
    <row r="92" spans="2:27" x14ac:dyDescent="0.15"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P92" s="159" t="s">
        <v>2</v>
      </c>
      <c r="Q92" s="160">
        <v>2516.5</v>
      </c>
      <c r="R92" s="159" t="s">
        <v>2</v>
      </c>
      <c r="S92" s="161">
        <f t="shared" si="6"/>
        <v>100</v>
      </c>
      <c r="T92" s="119"/>
      <c r="U92" s="82"/>
    </row>
    <row r="93" spans="2:27" x14ac:dyDescent="0.1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R93" s="32"/>
      <c r="S93" s="82"/>
      <c r="T93" s="82"/>
      <c r="U93" s="82"/>
    </row>
    <row r="94" spans="2:27" x14ac:dyDescent="0.1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</row>
    <row r="95" spans="2:27" x14ac:dyDescent="0.1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</row>
    <row r="96" spans="2:27" x14ac:dyDescent="0.1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</row>
    <row r="97" spans="4:14" x14ac:dyDescent="0.1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</row>
    <row r="98" spans="4:14" x14ac:dyDescent="0.1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</row>
    <row r="99" spans="4:14" x14ac:dyDescent="0.1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</row>
    <row r="100" spans="4:14" x14ac:dyDescent="0.1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</row>
    <row r="101" spans="4:14" x14ac:dyDescent="0.1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</row>
    <row r="102" spans="4:14" x14ac:dyDescent="0.1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x14ac:dyDescent="0.1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x14ac:dyDescent="0.1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x14ac:dyDescent="0.1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x14ac:dyDescent="0.1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x14ac:dyDescent="0.1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x14ac:dyDescent="0.1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x14ac:dyDescent="0.1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x14ac:dyDescent="0.1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x14ac:dyDescent="0.1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x14ac:dyDescent="0.1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x14ac:dyDescent="0.1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x14ac:dyDescent="0.1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x14ac:dyDescent="0.1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x14ac:dyDescent="0.1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x14ac:dyDescent="0.1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x14ac:dyDescent="0.1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x14ac:dyDescent="0.1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x14ac:dyDescent="0.1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x14ac:dyDescent="0.1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x14ac:dyDescent="0.1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x14ac:dyDescent="0.1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x14ac:dyDescent="0.1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x14ac:dyDescent="0.1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x14ac:dyDescent="0.1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x14ac:dyDescent="0.1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x14ac:dyDescent="0.1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x14ac:dyDescent="0.1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x14ac:dyDescent="0.1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x14ac:dyDescent="0.1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x14ac:dyDescent="0.1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x14ac:dyDescent="0.1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x14ac:dyDescent="0.1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x14ac:dyDescent="0.1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x14ac:dyDescent="0.1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x14ac:dyDescent="0.1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x14ac:dyDescent="0.1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x14ac:dyDescent="0.1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x14ac:dyDescent="0.1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x14ac:dyDescent="0.1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x14ac:dyDescent="0.1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x14ac:dyDescent="0.1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x14ac:dyDescent="0.1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x14ac:dyDescent="0.1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x14ac:dyDescent="0.1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x14ac:dyDescent="0.1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x14ac:dyDescent="0.1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x14ac:dyDescent="0.1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x14ac:dyDescent="0.1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x14ac:dyDescent="0.1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x14ac:dyDescent="0.1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x14ac:dyDescent="0.1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x14ac:dyDescent="0.1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x14ac:dyDescent="0.1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x14ac:dyDescent="0.1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x14ac:dyDescent="0.1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x14ac:dyDescent="0.1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x14ac:dyDescent="0.1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x14ac:dyDescent="0.1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x14ac:dyDescent="0.1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x14ac:dyDescent="0.1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x14ac:dyDescent="0.1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x14ac:dyDescent="0.1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x14ac:dyDescent="0.1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x14ac:dyDescent="0.1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x14ac:dyDescent="0.1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x14ac:dyDescent="0.1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x14ac:dyDescent="0.1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x14ac:dyDescent="0.1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x14ac:dyDescent="0.1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x14ac:dyDescent="0.1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x14ac:dyDescent="0.1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x14ac:dyDescent="0.1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x14ac:dyDescent="0.1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x14ac:dyDescent="0.1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x14ac:dyDescent="0.1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x14ac:dyDescent="0.1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x14ac:dyDescent="0.1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x14ac:dyDescent="0.1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x14ac:dyDescent="0.1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x14ac:dyDescent="0.1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x14ac:dyDescent="0.1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x14ac:dyDescent="0.1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x14ac:dyDescent="0.1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x14ac:dyDescent="0.1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x14ac:dyDescent="0.1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x14ac:dyDescent="0.1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x14ac:dyDescent="0.1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x14ac:dyDescent="0.1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x14ac:dyDescent="0.1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x14ac:dyDescent="0.1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x14ac:dyDescent="0.1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x14ac:dyDescent="0.1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x14ac:dyDescent="0.1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x14ac:dyDescent="0.1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x14ac:dyDescent="0.1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x14ac:dyDescent="0.1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x14ac:dyDescent="0.1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x14ac:dyDescent="0.1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x14ac:dyDescent="0.1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x14ac:dyDescent="0.1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x14ac:dyDescent="0.1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x14ac:dyDescent="0.1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x14ac:dyDescent="0.1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x14ac:dyDescent="0.1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x14ac:dyDescent="0.1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x14ac:dyDescent="0.1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x14ac:dyDescent="0.1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x14ac:dyDescent="0.1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x14ac:dyDescent="0.1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x14ac:dyDescent="0.1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x14ac:dyDescent="0.1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x14ac:dyDescent="0.1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x14ac:dyDescent="0.1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x14ac:dyDescent="0.1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x14ac:dyDescent="0.1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x14ac:dyDescent="0.1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x14ac:dyDescent="0.1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x14ac:dyDescent="0.1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x14ac:dyDescent="0.1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x14ac:dyDescent="0.1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x14ac:dyDescent="0.1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x14ac:dyDescent="0.1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x14ac:dyDescent="0.1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x14ac:dyDescent="0.1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x14ac:dyDescent="0.1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x14ac:dyDescent="0.1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x14ac:dyDescent="0.1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x14ac:dyDescent="0.1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x14ac:dyDescent="0.1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x14ac:dyDescent="0.1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x14ac:dyDescent="0.1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x14ac:dyDescent="0.1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x14ac:dyDescent="0.1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x14ac:dyDescent="0.1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x14ac:dyDescent="0.1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x14ac:dyDescent="0.1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x14ac:dyDescent="0.1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x14ac:dyDescent="0.1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x14ac:dyDescent="0.1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x14ac:dyDescent="0.1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x14ac:dyDescent="0.1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x14ac:dyDescent="0.1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x14ac:dyDescent="0.1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x14ac:dyDescent="0.1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x14ac:dyDescent="0.1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x14ac:dyDescent="0.1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x14ac:dyDescent="0.1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x14ac:dyDescent="0.1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x14ac:dyDescent="0.1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x14ac:dyDescent="0.1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x14ac:dyDescent="0.1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x14ac:dyDescent="0.1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x14ac:dyDescent="0.1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x14ac:dyDescent="0.1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x14ac:dyDescent="0.1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x14ac:dyDescent="0.1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x14ac:dyDescent="0.1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x14ac:dyDescent="0.1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x14ac:dyDescent="0.1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x14ac:dyDescent="0.1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x14ac:dyDescent="0.1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x14ac:dyDescent="0.1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x14ac:dyDescent="0.1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x14ac:dyDescent="0.1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x14ac:dyDescent="0.1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x14ac:dyDescent="0.1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x14ac:dyDescent="0.1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x14ac:dyDescent="0.1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x14ac:dyDescent="0.1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x14ac:dyDescent="0.1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x14ac:dyDescent="0.1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x14ac:dyDescent="0.1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x14ac:dyDescent="0.1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x14ac:dyDescent="0.1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x14ac:dyDescent="0.1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x14ac:dyDescent="0.1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x14ac:dyDescent="0.1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x14ac:dyDescent="0.1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x14ac:dyDescent="0.1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x14ac:dyDescent="0.1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x14ac:dyDescent="0.1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x14ac:dyDescent="0.1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x14ac:dyDescent="0.1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x14ac:dyDescent="0.1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x14ac:dyDescent="0.1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x14ac:dyDescent="0.1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x14ac:dyDescent="0.1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x14ac:dyDescent="0.1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x14ac:dyDescent="0.1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x14ac:dyDescent="0.1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x14ac:dyDescent="0.1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x14ac:dyDescent="0.1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x14ac:dyDescent="0.1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x14ac:dyDescent="0.1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x14ac:dyDescent="0.1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x14ac:dyDescent="0.1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x14ac:dyDescent="0.1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x14ac:dyDescent="0.1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x14ac:dyDescent="0.1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x14ac:dyDescent="0.1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x14ac:dyDescent="0.1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x14ac:dyDescent="0.1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x14ac:dyDescent="0.1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x14ac:dyDescent="0.1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x14ac:dyDescent="0.1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x14ac:dyDescent="0.1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x14ac:dyDescent="0.1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x14ac:dyDescent="0.1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x14ac:dyDescent="0.1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x14ac:dyDescent="0.1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x14ac:dyDescent="0.1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x14ac:dyDescent="0.1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x14ac:dyDescent="0.1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x14ac:dyDescent="0.1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x14ac:dyDescent="0.1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x14ac:dyDescent="0.1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x14ac:dyDescent="0.1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x14ac:dyDescent="0.1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x14ac:dyDescent="0.1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x14ac:dyDescent="0.1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x14ac:dyDescent="0.1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x14ac:dyDescent="0.1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x14ac:dyDescent="0.1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x14ac:dyDescent="0.1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x14ac:dyDescent="0.1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x14ac:dyDescent="0.1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x14ac:dyDescent="0.1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x14ac:dyDescent="0.1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x14ac:dyDescent="0.1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x14ac:dyDescent="0.1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x14ac:dyDescent="0.1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x14ac:dyDescent="0.1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x14ac:dyDescent="0.1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x14ac:dyDescent="0.1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x14ac:dyDescent="0.1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x14ac:dyDescent="0.1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x14ac:dyDescent="0.1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x14ac:dyDescent="0.1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x14ac:dyDescent="0.1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x14ac:dyDescent="0.1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x14ac:dyDescent="0.1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x14ac:dyDescent="0.1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x14ac:dyDescent="0.1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x14ac:dyDescent="0.1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x14ac:dyDescent="0.1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x14ac:dyDescent="0.1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x14ac:dyDescent="0.1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x14ac:dyDescent="0.1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x14ac:dyDescent="0.1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x14ac:dyDescent="0.1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x14ac:dyDescent="0.1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x14ac:dyDescent="0.1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x14ac:dyDescent="0.1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x14ac:dyDescent="0.1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x14ac:dyDescent="0.1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x14ac:dyDescent="0.1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x14ac:dyDescent="0.1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x14ac:dyDescent="0.1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x14ac:dyDescent="0.1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x14ac:dyDescent="0.1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x14ac:dyDescent="0.1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x14ac:dyDescent="0.1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x14ac:dyDescent="0.1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x14ac:dyDescent="0.1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x14ac:dyDescent="0.1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x14ac:dyDescent="0.1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x14ac:dyDescent="0.1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x14ac:dyDescent="0.1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x14ac:dyDescent="0.1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x14ac:dyDescent="0.1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x14ac:dyDescent="0.1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x14ac:dyDescent="0.1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x14ac:dyDescent="0.1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x14ac:dyDescent="0.1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x14ac:dyDescent="0.1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x14ac:dyDescent="0.1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x14ac:dyDescent="0.1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x14ac:dyDescent="0.1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x14ac:dyDescent="0.1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x14ac:dyDescent="0.1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x14ac:dyDescent="0.1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x14ac:dyDescent="0.1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x14ac:dyDescent="0.1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x14ac:dyDescent="0.1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x14ac:dyDescent="0.1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x14ac:dyDescent="0.15"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4:14" x14ac:dyDescent="0.15"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4:14" x14ac:dyDescent="0.15"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</sheetData>
  <autoFilter ref="O1:V54"/>
  <mergeCells count="8">
    <mergeCell ref="R53:R54"/>
    <mergeCell ref="S53:S54"/>
    <mergeCell ref="B54:C75"/>
    <mergeCell ref="H54:H65"/>
    <mergeCell ref="H66:H75"/>
    <mergeCell ref="J56:L58"/>
    <mergeCell ref="J70:L74"/>
    <mergeCell ref="Q53:Q5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21.温泉湧出量</vt:lpstr>
      <vt:lpstr>'21.温泉湧出量'!Print_Area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2020-06-05T07:20:49Z</cp:lastPrinted>
  <dcterms:created xsi:type="dcterms:W3CDTF">2006-11-20T04:37:14Z</dcterms:created>
  <dcterms:modified xsi:type="dcterms:W3CDTF">2020-06-05T07:21:07Z</dcterms:modified>
</cp:coreProperties>
</file>