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0" yWindow="0" windowWidth="19200" windowHeight="11460"/>
  </bookViews>
  <sheets>
    <sheet name="法非適用_駐車場整備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GQ52" i="4" s="1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FX32" i="4" s="1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AQ10" i="4"/>
  <c r="B10" i="4"/>
  <c r="LJ8" i="4"/>
  <c r="JQ8" i="4"/>
  <c r="HX8" i="4"/>
  <c r="DU8" i="4"/>
  <c r="CF8" i="4"/>
  <c r="AQ8" i="4"/>
  <c r="MI76" i="4" l="1"/>
  <c r="HJ51" i="4"/>
  <c r="MA30" i="4"/>
  <c r="BZ76" i="4"/>
  <c r="IT76" i="4"/>
  <c r="CS51" i="4"/>
  <c r="HJ30" i="4"/>
  <c r="CS30" i="4"/>
  <c r="MA51" i="4"/>
  <c r="C11" i="5"/>
  <c r="D11" i="5"/>
  <c r="E11" i="5"/>
  <c r="B11" i="5"/>
  <c r="BK76" i="4" l="1"/>
  <c r="LH51" i="4"/>
  <c r="BZ51" i="4"/>
  <c r="LT76" i="4"/>
  <c r="GQ51" i="4"/>
  <c r="LH30" i="4"/>
  <c r="GQ30" i="4"/>
  <c r="IE76" i="4"/>
  <c r="BZ30" i="4"/>
  <c r="BG30" i="4"/>
  <c r="LE76" i="4"/>
  <c r="BG51" i="4"/>
  <c r="FX30" i="4"/>
  <c r="AV76" i="4"/>
  <c r="KO51" i="4"/>
  <c r="KO30" i="4"/>
  <c r="FX51" i="4"/>
  <c r="HP76" i="4"/>
  <c r="JV30" i="4"/>
  <c r="HA76" i="4"/>
  <c r="AN51" i="4"/>
  <c r="FE30" i="4"/>
  <c r="KP76" i="4"/>
  <c r="AN30" i="4"/>
  <c r="AG76" i="4"/>
  <c r="JV51" i="4"/>
  <c r="FE51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<sst xmlns="http://schemas.openxmlformats.org/spreadsheetml/2006/main" count="286" uniqueCount="135">
  <si>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</si>
  <si>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</si>
  <si>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</si>
  <si>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</si>
  <si>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</si>
  <si>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</si>
  <si>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</si>
  <si>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</si>
  <si>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</si>
  <si>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</si>
  <si>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</si>
  <si>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</si>
  <si>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</si>
  <si>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</si>
  <si>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</si>
  <si>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</si>
  <si>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</si>
  <si>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</si>
  <si>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</si>
  <si>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</si>
  <si>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</si>
  <si>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</si>
  <si>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</si>
  <si>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</si>
  <si>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</si>
  <si>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</si>
  <si>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</si>
  <si>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</si>
  <si>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</si>
  <si>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</si>
  <si>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</si>
  <si>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</si>
  <si>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</si>
  <si>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</si>
  <si>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</si>
  <si>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</si>
  <si>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</si>
  <si>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</si>
  <si>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</si>
  <si>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</si>
  <si>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</si>
  <si>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</si>
  <si>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</si>
  <si>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</si>
  <si>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</si>
  <si>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</si>
  <si>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</si>
  <si>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</si>
  <si>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</si>
  <si>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</si>
  <si>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</si>
  <si>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</si>
  <si>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</si>
  <si>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</si>
  <si>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</si>
  <si>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</si>
  <si>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</si>
  <si>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</si>
  <si>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</si>
  <si>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</si>
  <si>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</si>
  <si>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</si>
  <si>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</si>
  <si>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</si>
  <si>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</si>
  <si>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</si>
  <si>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</si>
  <si>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</si>
  <si>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</si>
  <si>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</si>
  <si>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</si>
  <si>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</si>
  <si>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</si>
  <si>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</si>
  <si>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</si>
  <si>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</si>
  <si>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</si>
  <si>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</si>
  <si>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</si>
  <si>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</si>
  <si>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</si>
  <si>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</si>
  <si>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</si>
  <si>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</si>
  <si>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</si>
  <si>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</si>
  <si>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</si>
  <si>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</si>
  <si>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</si>
  <si>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</si>
  <si>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</si>
  <si>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</si>
  <si>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</si>
  <si>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</si>
  <si>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</si>
  <si>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</si>
  <si>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</si>
  <si>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</si>
  <si>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</si>
  <si>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</si>
  <si>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</si>
  <si>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</si>
  <si>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</si>
  <si>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</si>
  <si>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</si>
  <si>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</si>
  <si>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</si>
  <si>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</si>
  <si>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</si>
  <si>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</si>
  <si>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</si>
  <si>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</si>
  <si>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</si>
  <si>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大分県　中津市</t>
  </si>
  <si>
    <t>中津市営駅北口駐車場</t>
  </si>
  <si>
    <t>法非適用</t>
  </si>
  <si>
    <t>駐車場整備事業</t>
  </si>
  <si>
    <t>-</t>
  </si>
  <si>
    <t>Ａ３Ｂ１</t>
  </si>
  <si>
    <t>該当数値なし</t>
  </si>
  <si>
    <t>届出駐車場</t>
  </si>
  <si>
    <t>広場式</t>
  </si>
  <si>
    <t>駅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</si>
  <si>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</si>
  <si>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</si>
  <si>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</si>
  <si>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</si>
  <si>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</si>
  <si>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</si>
  <si>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</si>
  <si>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</si>
  <si>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>　一般会計からの繰入は行っておらず、料金収入のみで総費用を賄えている。また、償還すべき債務はない。
　更新投資等に充てるための基金についても、毎年積立ができている。</t>
    <rPh sb="1" eb="3">
      <t>イッパン</t>
    </rPh>
    <rPh sb="3" eb="5">
      <t>カイケイ</t>
    </rPh>
    <rPh sb="8" eb="10">
      <t>クリイレ</t>
    </rPh>
    <rPh sb="11" eb="12">
      <t>オコナ</t>
    </rPh>
    <rPh sb="18" eb="20">
      <t>リョウキン</t>
    </rPh>
    <rPh sb="20" eb="22">
      <t>シュウニュウ</t>
    </rPh>
    <rPh sb="25" eb="28">
      <t>ソウヒヨウ</t>
    </rPh>
    <rPh sb="29" eb="30">
      <t>マカナ</t>
    </rPh>
    <rPh sb="38" eb="40">
      <t>ショウカン</t>
    </rPh>
    <rPh sb="43" eb="45">
      <t>サイム</t>
    </rPh>
    <rPh sb="51" eb="53">
      <t>コウシン</t>
    </rPh>
    <rPh sb="53" eb="55">
      <t>トウシ</t>
    </rPh>
    <rPh sb="55" eb="56">
      <t>トウ</t>
    </rPh>
    <rPh sb="57" eb="58">
      <t>ア</t>
    </rPh>
    <rPh sb="63" eb="65">
      <t>キキン</t>
    </rPh>
    <rPh sb="71" eb="73">
      <t>マイネン</t>
    </rPh>
    <rPh sb="73" eb="75">
      <t>ツミタテ</t>
    </rPh>
    <phoneticPr fontId="6"/>
  </si>
  <si>
    <t>　自動精算システム導入から約10年経過しているが、定期保守や軽微な段階での修繕を行いながら、良好な状態を保つことができているため、今後10年の投資の予定はない。
　駐車場のニーズは高く、事業廃止や多用途変換は考えていない。</t>
    <rPh sb="1" eb="3">
      <t>ジドウ</t>
    </rPh>
    <rPh sb="3" eb="5">
      <t>セイサン</t>
    </rPh>
    <rPh sb="9" eb="11">
      <t>ドウニュウ</t>
    </rPh>
    <rPh sb="13" eb="14">
      <t>ヤク</t>
    </rPh>
    <rPh sb="16" eb="17">
      <t>ネン</t>
    </rPh>
    <rPh sb="17" eb="19">
      <t>ケイカ</t>
    </rPh>
    <rPh sb="25" eb="27">
      <t>テイキ</t>
    </rPh>
    <rPh sb="27" eb="29">
      <t>ホシュ</t>
    </rPh>
    <rPh sb="30" eb="32">
      <t>ケイビ</t>
    </rPh>
    <rPh sb="33" eb="35">
      <t>ダンカイ</t>
    </rPh>
    <rPh sb="37" eb="39">
      <t>シュウゼン</t>
    </rPh>
    <rPh sb="40" eb="41">
      <t>オコナ</t>
    </rPh>
    <rPh sb="46" eb="48">
      <t>リョウコウ</t>
    </rPh>
    <rPh sb="49" eb="51">
      <t>ジョウタイ</t>
    </rPh>
    <rPh sb="52" eb="53">
      <t>タモ</t>
    </rPh>
    <rPh sb="65" eb="67">
      <t>コンゴ</t>
    </rPh>
    <rPh sb="69" eb="70">
      <t>ネン</t>
    </rPh>
    <rPh sb="71" eb="73">
      <t>トウシ</t>
    </rPh>
    <rPh sb="74" eb="76">
      <t>ヨテイ</t>
    </rPh>
    <rPh sb="82" eb="85">
      <t>チュウシャジョウ</t>
    </rPh>
    <rPh sb="90" eb="91">
      <t>タカ</t>
    </rPh>
    <rPh sb="93" eb="95">
      <t>ジギョウ</t>
    </rPh>
    <rPh sb="95" eb="97">
      <t>ハイシ</t>
    </rPh>
    <rPh sb="98" eb="101">
      <t>タヨウト</t>
    </rPh>
    <rPh sb="101" eb="103">
      <t>ヘンカン</t>
    </rPh>
    <rPh sb="104" eb="105">
      <t>カンガ</t>
    </rPh>
    <phoneticPr fontId="6"/>
  </si>
  <si>
    <t>　周辺の民間駐車場の料金形態と異なるため、利用者は予定駐車時間やＪＲ利用の有無等に応じて使い分けていることが伺える。
　当該駐車場が存在することは、利用者にとって利便性が高いと考える。</t>
    <rPh sb="1" eb="3">
      <t>シュウヘン</t>
    </rPh>
    <rPh sb="4" eb="6">
      <t>ミンカン</t>
    </rPh>
    <rPh sb="6" eb="9">
      <t>チュウシャジョウ</t>
    </rPh>
    <rPh sb="10" eb="12">
      <t>リョウキン</t>
    </rPh>
    <rPh sb="12" eb="14">
      <t>ケイタイ</t>
    </rPh>
    <rPh sb="15" eb="16">
      <t>コト</t>
    </rPh>
    <rPh sb="21" eb="24">
      <t>リヨウシャ</t>
    </rPh>
    <rPh sb="25" eb="27">
      <t>ヨテイ</t>
    </rPh>
    <rPh sb="27" eb="29">
      <t>チュウシャ</t>
    </rPh>
    <rPh sb="29" eb="31">
      <t>ジカン</t>
    </rPh>
    <rPh sb="34" eb="36">
      <t>リヨウ</t>
    </rPh>
    <rPh sb="37" eb="39">
      <t>ウム</t>
    </rPh>
    <rPh sb="39" eb="40">
      <t>トウ</t>
    </rPh>
    <rPh sb="41" eb="42">
      <t>オウ</t>
    </rPh>
    <rPh sb="44" eb="45">
      <t>ツカ</t>
    </rPh>
    <rPh sb="46" eb="47">
      <t>ワ</t>
    </rPh>
    <rPh sb="54" eb="55">
      <t>ウカガ</t>
    </rPh>
    <rPh sb="60" eb="62">
      <t>トウガイ</t>
    </rPh>
    <rPh sb="62" eb="65">
      <t>チュウシャジョウ</t>
    </rPh>
    <rPh sb="66" eb="68">
      <t>ソンザイ</t>
    </rPh>
    <rPh sb="74" eb="77">
      <t>リヨウシャ</t>
    </rPh>
    <rPh sb="81" eb="84">
      <t>リベンセイ</t>
    </rPh>
    <rPh sb="85" eb="86">
      <t>タカ</t>
    </rPh>
    <rPh sb="88" eb="89">
      <t>カンガ</t>
    </rPh>
    <phoneticPr fontId="6"/>
  </si>
  <si>
    <t>黒字で推移していますが、利用者に対するさらなるサービスの向上に努める。</t>
    <rPh sb="0" eb="2">
      <t>クロジ</t>
    </rPh>
    <rPh sb="3" eb="5">
      <t>スイイ</t>
    </rPh>
    <rPh sb="12" eb="15">
      <t>リヨウシャ</t>
    </rPh>
    <rPh sb="16" eb="17">
      <t>タイ</t>
    </rPh>
    <rPh sb="28" eb="30">
      <t>コウジョウ</t>
    </rPh>
    <rPh sb="31" eb="32">
      <t>ツト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</si>
</sst>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636.79999999999995</c:v>
                </c:pt>
                <c:pt idx="1">
                  <c:v>632.79999999999995</c:v>
                </c:pt>
                <c:pt idx="2">
                  <c:v>775.4</c:v>
                </c:pt>
                <c:pt idx="3">
                  <c:v>951.1</c:v>
                </c:pt>
                <c:pt idx="4">
                  <c:v>553.9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33888"/>
        <c:axId val="94540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393.6</c:v>
                </c:pt>
                <c:pt idx="1">
                  <c:v>407.1</c:v>
                </c:pt>
                <c:pt idx="2">
                  <c:v>375.5</c:v>
                </c:pt>
                <c:pt idx="3">
                  <c:v>441.2</c:v>
                </c:pt>
                <c:pt idx="4">
                  <c:v>368.2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33888"/>
        <c:axId val="94540160"/>
      </c:lineChart>
      <c:dateAx>
        <c:axId val="94533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540160"/>
        <c:crosses val="autoZero"/>
        <c:auto val="1"/>
        <c:lblOffset val="100"/>
        <c:baseTimeUnit val="years"/>
      </c:dateAx>
      <c:valAx>
        <c:axId val="94540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4533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76928"/>
        <c:axId val="9808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123.1</c:v>
                </c:pt>
                <c:pt idx="1">
                  <c:v>92.3</c:v>
                </c:pt>
                <c:pt idx="2">
                  <c:v>85.4</c:v>
                </c:pt>
                <c:pt idx="3">
                  <c:v>76.3</c:v>
                </c:pt>
                <c:pt idx="4">
                  <c:v>64.099999999999994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76928"/>
        <c:axId val="98083200"/>
      </c:lineChart>
      <c:dateAx>
        <c:axId val="98076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083200"/>
        <c:crosses val="autoZero"/>
        <c:auto val="1"/>
        <c:lblOffset val="100"/>
        <c:baseTimeUnit val="years"/>
      </c:dateAx>
      <c:valAx>
        <c:axId val="98083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076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05216"/>
        <c:axId val="981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05216"/>
        <c:axId val="98115584"/>
      </c:lineChart>
      <c:dateAx>
        <c:axId val="98105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115584"/>
        <c:crosses val="autoZero"/>
        <c:auto val="1"/>
        <c:lblOffset val="100"/>
        <c:baseTimeUnit val="years"/>
      </c:dateAx>
      <c:valAx>
        <c:axId val="981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1052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62176"/>
        <c:axId val="98164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62176"/>
        <c:axId val="98164096"/>
      </c:lineChart>
      <c:dateAx>
        <c:axId val="98162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164096"/>
        <c:crosses val="autoZero"/>
        <c:auto val="1"/>
        <c:lblOffset val="100"/>
        <c:baseTimeUnit val="years"/>
      </c:dateAx>
      <c:valAx>
        <c:axId val="98164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162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33824"/>
        <c:axId val="98335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11.4</c:v>
                </c:pt>
                <c:pt idx="1">
                  <c:v>11</c:v>
                </c:pt>
                <c:pt idx="2">
                  <c:v>7.8</c:v>
                </c:pt>
                <c:pt idx="3">
                  <c:v>6.7</c:v>
                </c:pt>
                <c:pt idx="4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33824"/>
        <c:axId val="98335744"/>
      </c:lineChart>
      <c:dateAx>
        <c:axId val="9833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335744"/>
        <c:crosses val="autoZero"/>
        <c:auto val="1"/>
        <c:lblOffset val="100"/>
        <c:baseTimeUnit val="years"/>
      </c:dateAx>
      <c:valAx>
        <c:axId val="98335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333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88608"/>
        <c:axId val="9839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105</c:v>
                </c:pt>
                <c:pt idx="1">
                  <c:v>61</c:v>
                </c:pt>
                <c:pt idx="2">
                  <c:v>40</c:v>
                </c:pt>
                <c:pt idx="3">
                  <c:v>27</c:v>
                </c:pt>
                <c:pt idx="4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88608"/>
        <c:axId val="98390784"/>
      </c:lineChart>
      <c:dateAx>
        <c:axId val="98388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390784"/>
        <c:crosses val="autoZero"/>
        <c:auto val="1"/>
        <c:lblOffset val="100"/>
        <c:baseTimeUnit val="years"/>
      </c:dateAx>
      <c:valAx>
        <c:axId val="98390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8388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306.60000000000002</c:v>
                </c:pt>
                <c:pt idx="1">
                  <c:v>311.5</c:v>
                </c:pt>
                <c:pt idx="2">
                  <c:v>259</c:v>
                </c:pt>
                <c:pt idx="3">
                  <c:v>308.2</c:v>
                </c:pt>
                <c:pt idx="4">
                  <c:v>290.2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25088"/>
        <c:axId val="9843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230</c:v>
                </c:pt>
                <c:pt idx="1">
                  <c:v>244.3</c:v>
                </c:pt>
                <c:pt idx="2">
                  <c:v>238.1</c:v>
                </c:pt>
                <c:pt idx="3">
                  <c:v>261.8</c:v>
                </c:pt>
                <c:pt idx="4">
                  <c:v>268.7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25088"/>
        <c:axId val="98431360"/>
      </c:lineChart>
      <c:dateAx>
        <c:axId val="98425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431360"/>
        <c:crosses val="autoZero"/>
        <c:auto val="1"/>
        <c:lblOffset val="100"/>
        <c:baseTimeUnit val="years"/>
      </c:dateAx>
      <c:valAx>
        <c:axId val="9843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425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84.3</c:v>
                </c:pt>
                <c:pt idx="1">
                  <c:v>84.2</c:v>
                </c:pt>
                <c:pt idx="2">
                  <c:v>87.1</c:v>
                </c:pt>
                <c:pt idx="3">
                  <c:v>89.5</c:v>
                </c:pt>
                <c:pt idx="4">
                  <c:v>81.900000000000006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26528"/>
        <c:axId val="9953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51.9</c:v>
                </c:pt>
                <c:pt idx="1">
                  <c:v>59.2</c:v>
                </c:pt>
                <c:pt idx="2">
                  <c:v>64.5</c:v>
                </c:pt>
                <c:pt idx="3">
                  <c:v>60</c:v>
                </c:pt>
                <c:pt idx="4">
                  <c:v>52.8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26528"/>
        <c:axId val="99532800"/>
      </c:lineChart>
      <c:dateAx>
        <c:axId val="99526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532800"/>
        <c:crosses val="autoZero"/>
        <c:auto val="1"/>
        <c:lblOffset val="100"/>
        <c:baseTimeUnit val="years"/>
      </c:dateAx>
      <c:valAx>
        <c:axId val="9953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526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10742</c:v>
                </c:pt>
                <c:pt idx="1">
                  <c:v>11834</c:v>
                </c:pt>
                <c:pt idx="2">
                  <c:v>11626</c:v>
                </c:pt>
                <c:pt idx="3">
                  <c:v>11978</c:v>
                </c:pt>
                <c:pt idx="4">
                  <c:v>9567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60448"/>
        <c:axId val="99570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6188</c:v>
                </c:pt>
                <c:pt idx="1">
                  <c:v>7011</c:v>
                </c:pt>
                <c:pt idx="2">
                  <c:v>7612</c:v>
                </c:pt>
                <c:pt idx="3">
                  <c:v>7104</c:v>
                </c:pt>
                <c:pt idx="4">
                  <c:v>7407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0448"/>
        <c:axId val="99570816"/>
      </c:lineChart>
      <c:dateAx>
        <c:axId val="99560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570816"/>
        <c:crosses val="autoZero"/>
        <c:auto val="1"/>
        <c:lblOffset val="100"/>
        <c:baseTimeUnit val="years"/>
      </c:dateAx>
      <c:valAx>
        <c:axId val="99570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9560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/>
  </sheetViews>
  <sheetFormatPr defaultColWidth="2.625" defaultRowHeight="13.5" x14ac:dyDescent="0.1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 x14ac:dyDescent="0.15">
      <c r="A6" s="2"/>
      <c r="B6" s="82" t="str">
        <f>データ!H6&amp;"　"&amp;データ!I6</f>
        <v>大分県中津市　中津市営駅北口駐車場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 x14ac:dyDescent="0.15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Ａ３Ｂ１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130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駅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2116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 x14ac:dyDescent="0.15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 x14ac:dyDescent="0.15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届出駐車場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広場式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20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61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>
        <f>データ!W7</f>
        <v>100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導入なし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 x14ac:dyDescent="0.1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 x14ac:dyDescent="0.15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 x14ac:dyDescent="0.15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 x14ac:dyDescent="0.15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131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 x14ac:dyDescent="0.15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 x14ac:dyDescent="0.15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 x14ac:dyDescent="0.15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 x14ac:dyDescent="0.15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 x14ac:dyDescent="0.15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 x14ac:dyDescent="0.15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 x14ac:dyDescent="0.15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 x14ac:dyDescent="0.15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 x14ac:dyDescent="0.15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 x14ac:dyDescent="0.15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 x14ac:dyDescent="0.15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 x14ac:dyDescent="0.15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 x14ac:dyDescent="0.15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 x14ac:dyDescent="0.15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 x14ac:dyDescent="0.15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 x14ac:dyDescent="0.15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636.79999999999995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632.79999999999995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775.4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951.1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553.9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0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0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0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0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0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306.60000000000002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311.5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259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308.2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290.2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 x14ac:dyDescent="0.15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393.6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407.1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375.5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441.2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368.2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11.4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11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7.8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6.7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5.9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230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244.3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238.1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261.8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268.7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132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 x14ac:dyDescent="0.15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 x14ac:dyDescent="0.15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 x14ac:dyDescent="0.15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 x14ac:dyDescent="0.15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 x14ac:dyDescent="0.15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 x14ac:dyDescent="0.15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 x14ac:dyDescent="0.15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 x14ac:dyDescent="0.15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 x14ac:dyDescent="0.15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 x14ac:dyDescent="0.15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 x14ac:dyDescent="0.15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 x14ac:dyDescent="0.15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 x14ac:dyDescent="0.15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 x14ac:dyDescent="0.15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 x14ac:dyDescent="0.15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 x14ac:dyDescent="0.15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 x14ac:dyDescent="0.15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133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 x14ac:dyDescent="0.15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 x14ac:dyDescent="0.15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 x14ac:dyDescent="0.15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84.3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84.2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87.1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89.5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81.900000000000006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5">
        <f>データ!BQ7</f>
        <v>10742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11834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11626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11978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9567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 x14ac:dyDescent="0.15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5">
        <f>データ!AZ7</f>
        <v>105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61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40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27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29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51.9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59.2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64.5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60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52.8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5">
        <f>データ!BV7</f>
        <v>6188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7011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7612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7104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7407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 x14ac:dyDescent="0.15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 x14ac:dyDescent="0.15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 x14ac:dyDescent="0.15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 x14ac:dyDescent="0.15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 x14ac:dyDescent="0.15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 x14ac:dyDescent="0.15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 x14ac:dyDescent="0.15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 x14ac:dyDescent="0.15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 x14ac:dyDescent="0.15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 x14ac:dyDescent="0.15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6" t="s">
        <v>38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 x14ac:dyDescent="0.15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 x14ac:dyDescent="0.15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134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 x14ac:dyDescent="0.15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65988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 x14ac:dyDescent="0.15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 x14ac:dyDescent="0.15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 x14ac:dyDescent="0.15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 x14ac:dyDescent="0.15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 x14ac:dyDescent="0.15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6" t="s">
        <v>40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 x14ac:dyDescent="0.15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 x14ac:dyDescent="0.15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 x14ac:dyDescent="0.15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 x14ac:dyDescent="0.15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 x14ac:dyDescent="0.15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8">
        <f>データ!CZ7</f>
        <v>0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0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0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0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0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 x14ac:dyDescent="0.15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8">
        <f>データ!DE7</f>
        <v>123.1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92.3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85.4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76.3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64.099999999999994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 x14ac:dyDescent="0.15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 x14ac:dyDescent="0.15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 x14ac:dyDescent="0.15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 x14ac:dyDescent="0.15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 x14ac:dyDescent="0.15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 x14ac:dyDescent="0.15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 x14ac:dyDescent="0.1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 x14ac:dyDescent="0.1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 x14ac:dyDescent="0.15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 x14ac:dyDescent="0.1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 x14ac:dyDescent="0.15">
      <c r="A6" s="50" t="s">
        <v>109</v>
      </c>
      <c r="B6" s="61">
        <f>B8</f>
        <v>2016</v>
      </c>
      <c r="C6" s="61">
        <f t="shared" ref="C6:X6" si="1">C8</f>
        <v>442038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2</v>
      </c>
      <c r="H6" s="61" t="str">
        <f>SUBSTITUTE(H8,"　","")</f>
        <v>大分県中津市</v>
      </c>
      <c r="I6" s="61" t="str">
        <f t="shared" si="1"/>
        <v>中津市営駅北口駐車場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届出駐車場</v>
      </c>
      <c r="Q6" s="63" t="str">
        <f t="shared" si="1"/>
        <v>広場式</v>
      </c>
      <c r="R6" s="64">
        <f t="shared" si="1"/>
        <v>20</v>
      </c>
      <c r="S6" s="63" t="str">
        <f t="shared" si="1"/>
        <v>駅</v>
      </c>
      <c r="T6" s="63" t="str">
        <f t="shared" si="1"/>
        <v>無</v>
      </c>
      <c r="U6" s="64">
        <f t="shared" si="1"/>
        <v>2116</v>
      </c>
      <c r="V6" s="64">
        <f t="shared" si="1"/>
        <v>61</v>
      </c>
      <c r="W6" s="64">
        <f t="shared" si="1"/>
        <v>100</v>
      </c>
      <c r="X6" s="63" t="str">
        <f t="shared" si="1"/>
        <v>導入なし</v>
      </c>
      <c r="Y6" s="65">
        <f>IF(Y8="-",NA(),Y8)</f>
        <v>636.79999999999995</v>
      </c>
      <c r="Z6" s="65">
        <f t="shared" ref="Z6:AH6" si="2">IF(Z8="-",NA(),Z8)</f>
        <v>632.79999999999995</v>
      </c>
      <c r="AA6" s="65">
        <f t="shared" si="2"/>
        <v>775.4</v>
      </c>
      <c r="AB6" s="65">
        <f t="shared" si="2"/>
        <v>951.1</v>
      </c>
      <c r="AC6" s="65">
        <f t="shared" si="2"/>
        <v>553.9</v>
      </c>
      <c r="AD6" s="65">
        <f t="shared" si="2"/>
        <v>393.6</v>
      </c>
      <c r="AE6" s="65">
        <f t="shared" si="2"/>
        <v>407.1</v>
      </c>
      <c r="AF6" s="65">
        <f t="shared" si="2"/>
        <v>375.5</v>
      </c>
      <c r="AG6" s="65">
        <f t="shared" si="2"/>
        <v>441.2</v>
      </c>
      <c r="AH6" s="65">
        <f t="shared" si="2"/>
        <v>368.2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11.4</v>
      </c>
      <c r="AP6" s="65">
        <f t="shared" si="3"/>
        <v>11</v>
      </c>
      <c r="AQ6" s="65">
        <f t="shared" si="3"/>
        <v>7.8</v>
      </c>
      <c r="AR6" s="65">
        <f t="shared" si="3"/>
        <v>6.7</v>
      </c>
      <c r="AS6" s="65">
        <f t="shared" si="3"/>
        <v>5.9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105</v>
      </c>
      <c r="BA6" s="66">
        <f t="shared" si="4"/>
        <v>61</v>
      </c>
      <c r="BB6" s="66">
        <f t="shared" si="4"/>
        <v>40</v>
      </c>
      <c r="BC6" s="66">
        <f t="shared" si="4"/>
        <v>27</v>
      </c>
      <c r="BD6" s="66">
        <f t="shared" si="4"/>
        <v>29</v>
      </c>
      <c r="BE6" s="64" t="str">
        <f>IF(BE8="-","",IF(BE8="-","【-】","【"&amp;SUBSTITUTE(TEXT(BE8,"#,##0"),"-","△")&amp;"】"))</f>
        <v>【140】</v>
      </c>
      <c r="BF6" s="65">
        <f>IF(BF8="-",NA(),BF8)</f>
        <v>84.3</v>
      </c>
      <c r="BG6" s="65">
        <f t="shared" ref="BG6:BO6" si="5">IF(BG8="-",NA(),BG8)</f>
        <v>84.2</v>
      </c>
      <c r="BH6" s="65">
        <f t="shared" si="5"/>
        <v>87.1</v>
      </c>
      <c r="BI6" s="65">
        <f t="shared" si="5"/>
        <v>89.5</v>
      </c>
      <c r="BJ6" s="65">
        <f t="shared" si="5"/>
        <v>81.900000000000006</v>
      </c>
      <c r="BK6" s="65">
        <f t="shared" si="5"/>
        <v>51.9</v>
      </c>
      <c r="BL6" s="65">
        <f t="shared" si="5"/>
        <v>59.2</v>
      </c>
      <c r="BM6" s="65">
        <f t="shared" si="5"/>
        <v>64.5</v>
      </c>
      <c r="BN6" s="65">
        <f t="shared" si="5"/>
        <v>60</v>
      </c>
      <c r="BO6" s="65">
        <f t="shared" si="5"/>
        <v>52.8</v>
      </c>
      <c r="BP6" s="62" t="str">
        <f>IF(BP8="-","",IF(BP8="-","【-】","【"&amp;SUBSTITUTE(TEXT(BP8,"#,##0.0"),"-","△")&amp;"】"))</f>
        <v>【45.2】</v>
      </c>
      <c r="BQ6" s="66">
        <f>IF(BQ8="-",NA(),BQ8)</f>
        <v>10742</v>
      </c>
      <c r="BR6" s="66">
        <f t="shared" ref="BR6:BZ6" si="6">IF(BR8="-",NA(),BR8)</f>
        <v>11834</v>
      </c>
      <c r="BS6" s="66">
        <f t="shared" si="6"/>
        <v>11626</v>
      </c>
      <c r="BT6" s="66">
        <f t="shared" si="6"/>
        <v>11978</v>
      </c>
      <c r="BU6" s="66">
        <f t="shared" si="6"/>
        <v>9567</v>
      </c>
      <c r="BV6" s="66">
        <f t="shared" si="6"/>
        <v>6188</v>
      </c>
      <c r="BW6" s="66">
        <f t="shared" si="6"/>
        <v>7011</v>
      </c>
      <c r="BX6" s="66">
        <f t="shared" si="6"/>
        <v>7612</v>
      </c>
      <c r="BY6" s="66">
        <f t="shared" si="6"/>
        <v>7104</v>
      </c>
      <c r="BZ6" s="66">
        <f t="shared" si="6"/>
        <v>7407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65988</v>
      </c>
      <c r="CN6" s="64">
        <f t="shared" si="7"/>
        <v>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123.1</v>
      </c>
      <c r="DF6" s="65">
        <f t="shared" si="8"/>
        <v>92.3</v>
      </c>
      <c r="DG6" s="65">
        <f t="shared" si="8"/>
        <v>85.4</v>
      </c>
      <c r="DH6" s="65">
        <f t="shared" si="8"/>
        <v>76.3</v>
      </c>
      <c r="DI6" s="65">
        <f t="shared" si="8"/>
        <v>64.099999999999994</v>
      </c>
      <c r="DJ6" s="62" t="str">
        <f>IF(DJ8="-","",IF(DJ8="-","【-】","【"&amp;SUBSTITUTE(TEXT(DJ8,"#,##0.0"),"-","△")&amp;"】"))</f>
        <v>【122.6】</v>
      </c>
      <c r="DK6" s="65">
        <f>IF(DK8="-",NA(),DK8)</f>
        <v>306.60000000000002</v>
      </c>
      <c r="DL6" s="65">
        <f t="shared" ref="DL6:DT6" si="9">IF(DL8="-",NA(),DL8)</f>
        <v>311.5</v>
      </c>
      <c r="DM6" s="65">
        <f t="shared" si="9"/>
        <v>259</v>
      </c>
      <c r="DN6" s="65">
        <f t="shared" si="9"/>
        <v>308.2</v>
      </c>
      <c r="DO6" s="65">
        <f t="shared" si="9"/>
        <v>290.2</v>
      </c>
      <c r="DP6" s="65">
        <f t="shared" si="9"/>
        <v>230</v>
      </c>
      <c r="DQ6" s="65">
        <f t="shared" si="9"/>
        <v>244.3</v>
      </c>
      <c r="DR6" s="65">
        <f t="shared" si="9"/>
        <v>238.1</v>
      </c>
      <c r="DS6" s="65">
        <f t="shared" si="9"/>
        <v>261.8</v>
      </c>
      <c r="DT6" s="65">
        <f t="shared" si="9"/>
        <v>268.7</v>
      </c>
      <c r="DU6" s="62" t="str">
        <f>IF(DU8="-","",IF(DU8="-","【-】","【"&amp;SUBSTITUTE(TEXT(DU8,"#,##0.0"),"-","△")&amp;"】"))</f>
        <v>【194.5】</v>
      </c>
    </row>
    <row r="7" spans="1:125" s="67" customFormat="1" x14ac:dyDescent="0.15">
      <c r="A7" s="50" t="s">
        <v>111</v>
      </c>
      <c r="B7" s="61">
        <f t="shared" ref="B7:X7" si="10">B8</f>
        <v>2016</v>
      </c>
      <c r="C7" s="61">
        <f t="shared" si="10"/>
        <v>442038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2</v>
      </c>
      <c r="H7" s="61" t="str">
        <f t="shared" si="10"/>
        <v>大分県　中津市</v>
      </c>
      <c r="I7" s="61" t="str">
        <f t="shared" si="10"/>
        <v>中津市営駅北口駐車場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届出駐車場</v>
      </c>
      <c r="Q7" s="63" t="str">
        <f t="shared" si="10"/>
        <v>広場式</v>
      </c>
      <c r="R7" s="64">
        <f t="shared" si="10"/>
        <v>20</v>
      </c>
      <c r="S7" s="63" t="str">
        <f t="shared" si="10"/>
        <v>駅</v>
      </c>
      <c r="T7" s="63" t="str">
        <f t="shared" si="10"/>
        <v>無</v>
      </c>
      <c r="U7" s="64">
        <f t="shared" si="10"/>
        <v>2116</v>
      </c>
      <c r="V7" s="64">
        <f t="shared" si="10"/>
        <v>61</v>
      </c>
      <c r="W7" s="64">
        <f t="shared" si="10"/>
        <v>100</v>
      </c>
      <c r="X7" s="63" t="str">
        <f t="shared" si="10"/>
        <v>導入なし</v>
      </c>
      <c r="Y7" s="65">
        <f>Y8</f>
        <v>636.79999999999995</v>
      </c>
      <c r="Z7" s="65">
        <f t="shared" ref="Z7:AH7" si="11">Z8</f>
        <v>632.79999999999995</v>
      </c>
      <c r="AA7" s="65">
        <f t="shared" si="11"/>
        <v>775.4</v>
      </c>
      <c r="AB7" s="65">
        <f t="shared" si="11"/>
        <v>951.1</v>
      </c>
      <c r="AC7" s="65">
        <f t="shared" si="11"/>
        <v>553.9</v>
      </c>
      <c r="AD7" s="65">
        <f t="shared" si="11"/>
        <v>393.6</v>
      </c>
      <c r="AE7" s="65">
        <f t="shared" si="11"/>
        <v>407.1</v>
      </c>
      <c r="AF7" s="65">
        <f t="shared" si="11"/>
        <v>375.5</v>
      </c>
      <c r="AG7" s="65">
        <f t="shared" si="11"/>
        <v>441.2</v>
      </c>
      <c r="AH7" s="65">
        <f t="shared" si="11"/>
        <v>368.2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11.4</v>
      </c>
      <c r="AP7" s="65">
        <f t="shared" si="12"/>
        <v>11</v>
      </c>
      <c r="AQ7" s="65">
        <f t="shared" si="12"/>
        <v>7.8</v>
      </c>
      <c r="AR7" s="65">
        <f t="shared" si="12"/>
        <v>6.7</v>
      </c>
      <c r="AS7" s="65">
        <f t="shared" si="12"/>
        <v>5.9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105</v>
      </c>
      <c r="BA7" s="66">
        <f t="shared" si="13"/>
        <v>61</v>
      </c>
      <c r="BB7" s="66">
        <f t="shared" si="13"/>
        <v>40</v>
      </c>
      <c r="BC7" s="66">
        <f t="shared" si="13"/>
        <v>27</v>
      </c>
      <c r="BD7" s="66">
        <f t="shared" si="13"/>
        <v>29</v>
      </c>
      <c r="BE7" s="64"/>
      <c r="BF7" s="65">
        <f>BF8</f>
        <v>84.3</v>
      </c>
      <c r="BG7" s="65">
        <f t="shared" ref="BG7:BO7" si="14">BG8</f>
        <v>84.2</v>
      </c>
      <c r="BH7" s="65">
        <f t="shared" si="14"/>
        <v>87.1</v>
      </c>
      <c r="BI7" s="65">
        <f t="shared" si="14"/>
        <v>89.5</v>
      </c>
      <c r="BJ7" s="65">
        <f t="shared" si="14"/>
        <v>81.900000000000006</v>
      </c>
      <c r="BK7" s="65">
        <f t="shared" si="14"/>
        <v>51.9</v>
      </c>
      <c r="BL7" s="65">
        <f t="shared" si="14"/>
        <v>59.2</v>
      </c>
      <c r="BM7" s="65">
        <f t="shared" si="14"/>
        <v>64.5</v>
      </c>
      <c r="BN7" s="65">
        <f t="shared" si="14"/>
        <v>60</v>
      </c>
      <c r="BO7" s="65">
        <f t="shared" si="14"/>
        <v>52.8</v>
      </c>
      <c r="BP7" s="62"/>
      <c r="BQ7" s="66">
        <f>BQ8</f>
        <v>10742</v>
      </c>
      <c r="BR7" s="66">
        <f t="shared" ref="BR7:BZ7" si="15">BR8</f>
        <v>11834</v>
      </c>
      <c r="BS7" s="66">
        <f t="shared" si="15"/>
        <v>11626</v>
      </c>
      <c r="BT7" s="66">
        <f t="shared" si="15"/>
        <v>11978</v>
      </c>
      <c r="BU7" s="66">
        <f t="shared" si="15"/>
        <v>9567</v>
      </c>
      <c r="BV7" s="66">
        <f t="shared" si="15"/>
        <v>6188</v>
      </c>
      <c r="BW7" s="66">
        <f t="shared" si="15"/>
        <v>7011</v>
      </c>
      <c r="BX7" s="66">
        <f t="shared" si="15"/>
        <v>7612</v>
      </c>
      <c r="BY7" s="66">
        <f t="shared" si="15"/>
        <v>7104</v>
      </c>
      <c r="BZ7" s="66">
        <f t="shared" si="15"/>
        <v>7407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65988</v>
      </c>
      <c r="CN7" s="64">
        <f>CN8</f>
        <v>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123.1</v>
      </c>
      <c r="DF7" s="65">
        <f t="shared" si="16"/>
        <v>92.3</v>
      </c>
      <c r="DG7" s="65">
        <f t="shared" si="16"/>
        <v>85.4</v>
      </c>
      <c r="DH7" s="65">
        <f t="shared" si="16"/>
        <v>76.3</v>
      </c>
      <c r="DI7" s="65">
        <f t="shared" si="16"/>
        <v>64.099999999999994</v>
      </c>
      <c r="DJ7" s="62"/>
      <c r="DK7" s="65">
        <f>DK8</f>
        <v>306.60000000000002</v>
      </c>
      <c r="DL7" s="65">
        <f t="shared" ref="DL7:DT7" si="17">DL8</f>
        <v>311.5</v>
      </c>
      <c r="DM7" s="65">
        <f t="shared" si="17"/>
        <v>259</v>
      </c>
      <c r="DN7" s="65">
        <f t="shared" si="17"/>
        <v>308.2</v>
      </c>
      <c r="DO7" s="65">
        <f t="shared" si="17"/>
        <v>290.2</v>
      </c>
      <c r="DP7" s="65">
        <f t="shared" si="17"/>
        <v>230</v>
      </c>
      <c r="DQ7" s="65">
        <f t="shared" si="17"/>
        <v>244.3</v>
      </c>
      <c r="DR7" s="65">
        <f t="shared" si="17"/>
        <v>238.1</v>
      </c>
      <c r="DS7" s="65">
        <f t="shared" si="17"/>
        <v>261.8</v>
      </c>
      <c r="DT7" s="65">
        <f t="shared" si="17"/>
        <v>268.7</v>
      </c>
      <c r="DU7" s="62"/>
    </row>
    <row r="8" spans="1:125" s="67" customFormat="1" x14ac:dyDescent="0.15">
      <c r="A8" s="50"/>
      <c r="B8" s="68">
        <v>2016</v>
      </c>
      <c r="C8" s="68">
        <v>442038</v>
      </c>
      <c r="D8" s="68">
        <v>47</v>
      </c>
      <c r="E8" s="68">
        <v>14</v>
      </c>
      <c r="F8" s="68">
        <v>0</v>
      </c>
      <c r="G8" s="68">
        <v>2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20</v>
      </c>
      <c r="S8" s="70" t="s">
        <v>122</v>
      </c>
      <c r="T8" s="70" t="s">
        <v>123</v>
      </c>
      <c r="U8" s="71">
        <v>2116</v>
      </c>
      <c r="V8" s="71">
        <v>61</v>
      </c>
      <c r="W8" s="71">
        <v>100</v>
      </c>
      <c r="X8" s="70" t="s">
        <v>124</v>
      </c>
      <c r="Y8" s="72">
        <v>636.79999999999995</v>
      </c>
      <c r="Z8" s="72">
        <v>632.79999999999995</v>
      </c>
      <c r="AA8" s="72">
        <v>775.4</v>
      </c>
      <c r="AB8" s="72">
        <v>951.1</v>
      </c>
      <c r="AC8" s="72">
        <v>553.9</v>
      </c>
      <c r="AD8" s="72">
        <v>393.6</v>
      </c>
      <c r="AE8" s="72">
        <v>407.1</v>
      </c>
      <c r="AF8" s="72">
        <v>375.5</v>
      </c>
      <c r="AG8" s="72">
        <v>441.2</v>
      </c>
      <c r="AH8" s="72">
        <v>368.2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11.4</v>
      </c>
      <c r="AP8" s="72">
        <v>11</v>
      </c>
      <c r="AQ8" s="72">
        <v>7.8</v>
      </c>
      <c r="AR8" s="72">
        <v>6.7</v>
      </c>
      <c r="AS8" s="72">
        <v>5.9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105</v>
      </c>
      <c r="BA8" s="73">
        <v>61</v>
      </c>
      <c r="BB8" s="73">
        <v>40</v>
      </c>
      <c r="BC8" s="73">
        <v>27</v>
      </c>
      <c r="BD8" s="73">
        <v>29</v>
      </c>
      <c r="BE8" s="73">
        <v>140</v>
      </c>
      <c r="BF8" s="72">
        <v>84.3</v>
      </c>
      <c r="BG8" s="72">
        <v>84.2</v>
      </c>
      <c r="BH8" s="72">
        <v>87.1</v>
      </c>
      <c r="BI8" s="72">
        <v>89.5</v>
      </c>
      <c r="BJ8" s="72">
        <v>81.900000000000006</v>
      </c>
      <c r="BK8" s="72">
        <v>51.9</v>
      </c>
      <c r="BL8" s="72">
        <v>59.2</v>
      </c>
      <c r="BM8" s="72">
        <v>64.5</v>
      </c>
      <c r="BN8" s="72">
        <v>60</v>
      </c>
      <c r="BO8" s="72">
        <v>52.8</v>
      </c>
      <c r="BP8" s="69">
        <v>45.2</v>
      </c>
      <c r="BQ8" s="73">
        <v>10742</v>
      </c>
      <c r="BR8" s="73">
        <v>11834</v>
      </c>
      <c r="BS8" s="73">
        <v>11626</v>
      </c>
      <c r="BT8" s="74">
        <v>11978</v>
      </c>
      <c r="BU8" s="74">
        <v>9567</v>
      </c>
      <c r="BV8" s="73">
        <v>6188</v>
      </c>
      <c r="BW8" s="73">
        <v>7011</v>
      </c>
      <c r="BX8" s="73">
        <v>7612</v>
      </c>
      <c r="BY8" s="73">
        <v>7104</v>
      </c>
      <c r="BZ8" s="73">
        <v>7407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65988</v>
      </c>
      <c r="CN8" s="71">
        <v>0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123.1</v>
      </c>
      <c r="DF8" s="72">
        <v>92.3</v>
      </c>
      <c r="DG8" s="72">
        <v>85.4</v>
      </c>
      <c r="DH8" s="72">
        <v>76.3</v>
      </c>
      <c r="DI8" s="72">
        <v>64.099999999999994</v>
      </c>
      <c r="DJ8" s="69">
        <v>122.6</v>
      </c>
      <c r="DK8" s="72">
        <v>306.60000000000002</v>
      </c>
      <c r="DL8" s="72">
        <v>311.5</v>
      </c>
      <c r="DM8" s="72">
        <v>259</v>
      </c>
      <c r="DN8" s="72">
        <v>308.2</v>
      </c>
      <c r="DO8" s="72">
        <v>290.2</v>
      </c>
      <c r="DP8" s="72">
        <v>230</v>
      </c>
      <c r="DQ8" s="72">
        <v>244.3</v>
      </c>
      <c r="DR8" s="72">
        <v>238.1</v>
      </c>
      <c r="DS8" s="72">
        <v>261.8</v>
      </c>
      <c r="DT8" s="72">
        <v>268.7</v>
      </c>
      <c r="DU8" s="69">
        <v>194.5</v>
      </c>
    </row>
    <row r="9" spans="1:125" x14ac:dyDescent="0.1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 x14ac:dyDescent="0.1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 x14ac:dyDescent="0.1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 x14ac:dyDescent="0.1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 x14ac:dyDescent="0.1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 x14ac:dyDescent="0.1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 x14ac:dyDescent="0.1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 x14ac:dyDescent="0.1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 x14ac:dyDescent="0.1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 x14ac:dyDescent="0.1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 x14ac:dyDescent="0.1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 x14ac:dyDescent="0.1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2018-03-13T01:33:56Z</cp:lastPrinted>
  <dcterms:created xsi:type="dcterms:W3CDTF">2018-02-09T01:54:11Z</dcterms:created>
  <dcterms:modified xsi:type="dcterms:W3CDTF">2018-03-16T02:05:41Z</dcterms:modified>
  <cp:category/>
</cp:coreProperties>
</file>