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980" yWindow="855" windowWidth="18315" windowHeight="11595"/>
  </bookViews>
  <sheets>
    <sheet name="ご利用にあたって（必ずお読みください）" sheetId="17" r:id="rId1"/>
    <sheet name="データ入力表" sheetId="7" r:id="rId2"/>
    <sheet name="①結果" sheetId="8" r:id="rId3"/>
    <sheet name="②表" sheetId="11" r:id="rId4"/>
    <sheet name="③フロー" sheetId="13" r:id="rId5"/>
    <sheet name="④グラフ" sheetId="16" r:id="rId6"/>
    <sheet name="生産増加の計算シート" sheetId="22" r:id="rId7"/>
    <sheet name="外生化逆行列係数" sheetId="21" r:id="rId8"/>
    <sheet name="計算" sheetId="3" r:id="rId9"/>
    <sheet name="各種係数" sheetId="2" r:id="rId10"/>
    <sheet name="逆行列係数" sheetId="5" r:id="rId11"/>
    <sheet name="投入係数" sheetId="4" r:id="rId12"/>
    <sheet name="H23取引基本表（生産者）(36)" sheetId="10" r:id="rId13"/>
  </sheets>
  <definedNames>
    <definedName name="_xlnm.Print_Area" localSheetId="2">①結果!$A$1:$H$32</definedName>
    <definedName name="_xlnm.Print_Area" localSheetId="3">②表!$A$1:$V$46</definedName>
    <definedName name="_xlnm.Print_Area" localSheetId="1">データ入力表!$A$1:$J$65</definedName>
    <definedName name="_xlnm.Print_Titles" localSheetId="12">'H23取引基本表（生産者）(36)'!$A:$B</definedName>
    <definedName name="_xlnm.Print_Titles" localSheetId="7">外生化逆行列係数!$A:$B</definedName>
    <definedName name="_xlnm.Print_Titles" localSheetId="10">逆行列係数!$A:$B</definedName>
    <definedName name="_xlnm.Print_Titles" localSheetId="6">生産増加の計算シート!$A:$B</definedName>
    <definedName name="_xlnm.Print_Titles" localSheetId="11">投入係数!$A:$B</definedName>
  </definedNames>
  <calcPr calcId="145621"/>
</workbook>
</file>

<file path=xl/calcChain.xml><?xml version="1.0" encoding="utf-8"?>
<calcChain xmlns="http://schemas.openxmlformats.org/spreadsheetml/2006/main">
  <c r="D22" i="8" l="1"/>
  <c r="D63" i="7" l="1"/>
  <c r="H13" i="8" l="1"/>
  <c r="C40" i="3" l="1"/>
  <c r="D40" i="3" s="1"/>
  <c r="C39" i="3"/>
  <c r="D39" i="3" s="1"/>
  <c r="C38" i="3"/>
  <c r="D38" i="3" s="1"/>
  <c r="C37" i="3"/>
  <c r="D37" i="3" s="1"/>
  <c r="C36" i="3"/>
  <c r="D36" i="3" s="1"/>
  <c r="C35" i="3"/>
  <c r="D35" i="3" s="1"/>
  <c r="C34" i="3"/>
  <c r="D34" i="3" s="1"/>
  <c r="C33" i="3"/>
  <c r="D33" i="3" s="1"/>
  <c r="C32" i="3"/>
  <c r="D32" i="3" s="1"/>
  <c r="C31" i="3"/>
  <c r="D31" i="3" s="1"/>
  <c r="C30" i="3"/>
  <c r="D30" i="3" s="1"/>
  <c r="C29" i="3"/>
  <c r="D29" i="3" s="1"/>
  <c r="C28" i="3"/>
  <c r="D28" i="3" s="1"/>
  <c r="C27" i="3"/>
  <c r="D27" i="3" s="1"/>
  <c r="C26" i="3"/>
  <c r="D26" i="3" s="1"/>
  <c r="C25" i="3"/>
  <c r="D25" i="3" s="1"/>
  <c r="C24" i="3"/>
  <c r="D24" i="3" s="1"/>
  <c r="C23" i="3"/>
  <c r="D23" i="3" s="1"/>
  <c r="C22" i="3"/>
  <c r="D22" i="3" s="1"/>
  <c r="C21" i="3"/>
  <c r="D21" i="3" s="1"/>
  <c r="C20" i="3"/>
  <c r="D20" i="3" s="1"/>
  <c r="C19" i="3"/>
  <c r="D19" i="3" s="1"/>
  <c r="C18" i="3"/>
  <c r="D18" i="3" s="1"/>
  <c r="C17" i="3"/>
  <c r="D17" i="3" s="1"/>
  <c r="C16" i="3"/>
  <c r="D16" i="3" s="1"/>
  <c r="C15" i="3"/>
  <c r="D15" i="3" s="1"/>
  <c r="C14" i="3"/>
  <c r="D14" i="3" s="1"/>
  <c r="C13" i="3"/>
  <c r="D13" i="3" s="1"/>
  <c r="C12" i="3"/>
  <c r="D12" i="3" s="1"/>
  <c r="C11" i="3"/>
  <c r="D11" i="3" s="1"/>
  <c r="C10" i="3"/>
  <c r="D10" i="3" s="1"/>
  <c r="C9" i="3"/>
  <c r="D9" i="3" s="1"/>
  <c r="C8" i="3"/>
  <c r="D8" i="3" s="1"/>
  <c r="C7" i="3"/>
  <c r="D7" i="3" s="1"/>
  <c r="C6" i="3"/>
  <c r="D6" i="3" s="1"/>
  <c r="C5" i="3"/>
  <c r="D5" i="3" s="1"/>
  <c r="C42" i="22" a="1"/>
  <c r="C42" i="22" s="1"/>
  <c r="C8" i="22" s="1"/>
  <c r="AL39" i="21"/>
  <c r="AL38" i="21"/>
  <c r="AL37" i="21"/>
  <c r="AL36" i="21"/>
  <c r="AL35" i="21"/>
  <c r="AL34" i="21"/>
  <c r="AL33" i="21"/>
  <c r="AL32" i="21"/>
  <c r="AL31" i="21"/>
  <c r="AL30" i="21"/>
  <c r="AL29" i="21"/>
  <c r="AL28" i="21"/>
  <c r="AL27" i="21"/>
  <c r="AL26" i="21"/>
  <c r="AL25" i="21"/>
  <c r="AL24" i="21"/>
  <c r="AL23" i="21"/>
  <c r="AL22" i="21"/>
  <c r="AL21" i="21"/>
  <c r="AL20" i="21"/>
  <c r="AL19" i="21"/>
  <c r="AL18" i="21"/>
  <c r="AL17" i="21"/>
  <c r="AL16" i="21"/>
  <c r="AL15" i="21"/>
  <c r="AL14" i="21"/>
  <c r="AL13" i="21"/>
  <c r="AL12" i="21"/>
  <c r="AL11" i="21"/>
  <c r="AL10" i="21"/>
  <c r="AL9" i="21"/>
  <c r="AL8" i="21"/>
  <c r="AL7" i="21"/>
  <c r="AL6" i="21"/>
  <c r="AL5" i="21"/>
  <c r="AL4" i="21"/>
  <c r="AK39" i="21"/>
  <c r="AK38" i="21"/>
  <c r="AK37" i="21"/>
  <c r="AK36" i="21"/>
  <c r="AK35" i="21"/>
  <c r="AK34" i="21"/>
  <c r="AK33" i="21"/>
  <c r="AK32" i="21"/>
  <c r="AK31" i="21"/>
  <c r="AK30" i="21"/>
  <c r="AK29" i="21"/>
  <c r="AK28" i="21"/>
  <c r="AK27" i="21"/>
  <c r="AK26" i="21"/>
  <c r="AK25" i="21"/>
  <c r="AK24" i="21"/>
  <c r="AK23" i="21"/>
  <c r="AK22" i="21"/>
  <c r="AK21" i="21"/>
  <c r="AK20" i="21"/>
  <c r="AK19" i="21"/>
  <c r="AK18" i="21"/>
  <c r="AK17" i="21"/>
  <c r="AK16" i="21"/>
  <c r="AK15" i="21"/>
  <c r="AK14" i="21"/>
  <c r="AK13" i="21"/>
  <c r="AK12" i="21"/>
  <c r="AK11" i="21"/>
  <c r="AK10" i="21"/>
  <c r="AK9" i="21"/>
  <c r="AK8" i="21"/>
  <c r="AK7" i="21"/>
  <c r="AK6" i="21"/>
  <c r="AK5" i="21"/>
  <c r="AK4" i="21"/>
  <c r="AJ39" i="21"/>
  <c r="AJ38" i="21"/>
  <c r="AJ37" i="21"/>
  <c r="AJ36" i="21"/>
  <c r="AJ35" i="21"/>
  <c r="AJ34" i="21"/>
  <c r="AJ33" i="21"/>
  <c r="AJ32" i="21"/>
  <c r="AJ31" i="21"/>
  <c r="AJ30" i="21"/>
  <c r="AJ29" i="21"/>
  <c r="AJ28" i="21"/>
  <c r="AJ27" i="21"/>
  <c r="AJ26" i="21"/>
  <c r="AJ25" i="21"/>
  <c r="AJ24" i="21"/>
  <c r="AJ23" i="21"/>
  <c r="AJ22" i="21"/>
  <c r="AJ21" i="21"/>
  <c r="AJ20" i="21"/>
  <c r="AJ19" i="21"/>
  <c r="AJ18" i="21"/>
  <c r="AJ17" i="21"/>
  <c r="AJ16" i="21"/>
  <c r="AJ15" i="21"/>
  <c r="AJ14" i="21"/>
  <c r="AJ13" i="21"/>
  <c r="AJ12" i="21"/>
  <c r="AJ11" i="21"/>
  <c r="AJ10" i="21"/>
  <c r="AJ9" i="21"/>
  <c r="AJ8" i="21"/>
  <c r="AJ7" i="21"/>
  <c r="AJ6" i="21"/>
  <c r="AJ5" i="21"/>
  <c r="AJ4" i="21"/>
  <c r="AI39" i="21"/>
  <c r="AI38" i="21"/>
  <c r="AI37" i="21"/>
  <c r="AI36" i="21"/>
  <c r="AI35" i="21"/>
  <c r="AI34" i="21"/>
  <c r="AI33" i="21"/>
  <c r="AI32" i="21"/>
  <c r="AI31" i="21"/>
  <c r="AI30" i="21"/>
  <c r="AI29" i="21"/>
  <c r="AI28" i="21"/>
  <c r="AI27" i="21"/>
  <c r="AI26" i="21"/>
  <c r="AI25" i="21"/>
  <c r="AI24" i="21"/>
  <c r="AI23" i="21"/>
  <c r="AI22" i="21"/>
  <c r="AI21" i="21"/>
  <c r="AI20" i="21"/>
  <c r="AI19" i="21"/>
  <c r="AI18" i="21"/>
  <c r="AI17" i="21"/>
  <c r="AI16" i="21"/>
  <c r="AI15" i="21"/>
  <c r="AI14" i="21"/>
  <c r="AI13" i="21"/>
  <c r="AI12" i="21"/>
  <c r="AI11" i="21"/>
  <c r="AI10" i="21"/>
  <c r="AI9" i="21"/>
  <c r="AI8" i="21"/>
  <c r="AI7" i="21"/>
  <c r="AI6" i="21"/>
  <c r="AI5" i="21"/>
  <c r="AI4" i="21"/>
  <c r="AH39" i="21"/>
  <c r="AH38" i="21"/>
  <c r="AH37" i="21"/>
  <c r="AH36" i="21"/>
  <c r="AH35" i="21"/>
  <c r="AH34" i="21"/>
  <c r="AH33" i="21"/>
  <c r="AH32" i="21"/>
  <c r="AH31" i="21"/>
  <c r="AH30" i="21"/>
  <c r="AH29" i="21"/>
  <c r="AH28" i="21"/>
  <c r="AH27" i="21"/>
  <c r="AH26" i="21"/>
  <c r="AH25" i="21"/>
  <c r="AH24" i="21"/>
  <c r="AH23" i="21"/>
  <c r="AH22" i="21"/>
  <c r="AH21" i="21"/>
  <c r="AH20" i="21"/>
  <c r="AH19" i="21"/>
  <c r="AH18" i="21"/>
  <c r="AH17" i="21"/>
  <c r="AH16" i="21"/>
  <c r="AH15" i="21"/>
  <c r="AH14" i="21"/>
  <c r="AH13" i="21"/>
  <c r="AH12" i="21"/>
  <c r="AH11" i="21"/>
  <c r="AH10" i="21"/>
  <c r="AH9" i="21"/>
  <c r="AH8" i="21"/>
  <c r="AH7" i="21"/>
  <c r="AH6" i="21"/>
  <c r="AH5" i="21"/>
  <c r="AH4" i="21"/>
  <c r="AG39" i="21"/>
  <c r="AG38" i="21"/>
  <c r="AG37" i="21"/>
  <c r="AG36" i="21"/>
  <c r="AG35" i="21"/>
  <c r="AG34" i="21"/>
  <c r="AG33" i="21"/>
  <c r="AG32" i="21"/>
  <c r="AG31" i="21"/>
  <c r="AG30" i="21"/>
  <c r="AG29" i="21"/>
  <c r="AG28" i="21"/>
  <c r="AG27" i="21"/>
  <c r="AG26" i="21"/>
  <c r="AG25" i="21"/>
  <c r="AG24" i="21"/>
  <c r="AG23" i="21"/>
  <c r="AG22" i="21"/>
  <c r="AG21" i="21"/>
  <c r="AG20" i="21"/>
  <c r="AG19" i="21"/>
  <c r="AG18" i="21"/>
  <c r="AG17" i="21"/>
  <c r="AG16" i="21"/>
  <c r="AG15" i="21"/>
  <c r="AG14" i="21"/>
  <c r="AG13" i="21"/>
  <c r="AG12" i="21"/>
  <c r="AG11" i="21"/>
  <c r="AG10" i="21"/>
  <c r="AG9" i="21"/>
  <c r="AG8" i="21"/>
  <c r="AG7" i="21"/>
  <c r="AG6" i="21"/>
  <c r="AG5" i="21"/>
  <c r="AG4" i="21"/>
  <c r="AF39" i="21"/>
  <c r="AF38" i="21"/>
  <c r="AF37" i="21"/>
  <c r="AF36" i="21"/>
  <c r="AF35" i="21"/>
  <c r="AF34" i="21"/>
  <c r="AF33" i="21"/>
  <c r="AF32" i="21"/>
  <c r="AF31" i="21"/>
  <c r="AF30" i="21"/>
  <c r="AF29" i="21"/>
  <c r="AF28" i="21"/>
  <c r="AF27" i="21"/>
  <c r="AF26" i="21"/>
  <c r="AF25" i="21"/>
  <c r="AF24" i="21"/>
  <c r="AF23" i="21"/>
  <c r="AF22" i="21"/>
  <c r="AF21" i="21"/>
  <c r="AF20" i="21"/>
  <c r="AF19" i="21"/>
  <c r="AF18" i="21"/>
  <c r="AF17" i="21"/>
  <c r="AF16" i="21"/>
  <c r="AF15" i="21"/>
  <c r="AF14" i="21"/>
  <c r="AF13" i="21"/>
  <c r="AF12" i="21"/>
  <c r="AF11" i="21"/>
  <c r="AF10" i="21"/>
  <c r="AF9" i="21"/>
  <c r="AF8" i="21"/>
  <c r="AF7" i="21"/>
  <c r="AF6" i="21"/>
  <c r="AF5" i="21"/>
  <c r="AF4" i="21"/>
  <c r="AE39" i="21"/>
  <c r="AE38" i="21"/>
  <c r="AE37" i="21"/>
  <c r="AE36" i="21"/>
  <c r="AE35" i="21"/>
  <c r="AE34" i="21"/>
  <c r="AE33" i="21"/>
  <c r="AE32" i="21"/>
  <c r="AE31" i="21"/>
  <c r="AE30" i="21"/>
  <c r="AE29" i="21"/>
  <c r="AE28" i="21"/>
  <c r="AE27" i="21"/>
  <c r="AE26" i="21"/>
  <c r="AE25" i="21"/>
  <c r="AE24" i="21"/>
  <c r="AE23" i="21"/>
  <c r="AE22" i="21"/>
  <c r="AE21" i="21"/>
  <c r="AE20" i="21"/>
  <c r="AE19" i="21"/>
  <c r="AE18" i="21"/>
  <c r="AE17" i="21"/>
  <c r="AE16" i="21"/>
  <c r="AE15" i="21"/>
  <c r="AE14" i="21"/>
  <c r="AE13" i="21"/>
  <c r="AE12" i="21"/>
  <c r="AE11" i="21"/>
  <c r="AE10" i="21"/>
  <c r="AE9" i="21"/>
  <c r="AE8" i="21"/>
  <c r="AE7" i="21"/>
  <c r="AE6" i="21"/>
  <c r="AE5" i="21"/>
  <c r="AE4" i="21"/>
  <c r="AD39" i="21"/>
  <c r="AD38" i="21"/>
  <c r="AD37" i="21"/>
  <c r="AD36" i="21"/>
  <c r="AD35" i="21"/>
  <c r="AD34" i="21"/>
  <c r="AD33" i="21"/>
  <c r="AD32" i="21"/>
  <c r="AD31" i="21"/>
  <c r="AD30" i="21"/>
  <c r="AD29" i="21"/>
  <c r="AD28" i="21"/>
  <c r="AD27" i="21"/>
  <c r="AD26" i="21"/>
  <c r="AD25" i="21"/>
  <c r="AD24" i="21"/>
  <c r="AD23" i="21"/>
  <c r="AD22" i="21"/>
  <c r="AD21" i="21"/>
  <c r="AD20" i="21"/>
  <c r="AD19" i="21"/>
  <c r="AD18" i="21"/>
  <c r="AD17" i="21"/>
  <c r="AD16" i="21"/>
  <c r="AD15" i="21"/>
  <c r="AD14" i="21"/>
  <c r="AD13" i="21"/>
  <c r="AD12" i="21"/>
  <c r="AD11" i="21"/>
  <c r="AD10" i="21"/>
  <c r="AD9" i="21"/>
  <c r="AD8" i="21"/>
  <c r="AD7" i="21"/>
  <c r="AD6" i="21"/>
  <c r="AD5" i="21"/>
  <c r="AD4" i="21"/>
  <c r="AC39" i="21"/>
  <c r="AC38" i="21"/>
  <c r="AC37" i="21"/>
  <c r="AC36" i="21"/>
  <c r="AC35" i="21"/>
  <c r="AC34" i="21"/>
  <c r="AC33" i="21"/>
  <c r="AC32" i="21"/>
  <c r="AC31" i="21"/>
  <c r="AC30" i="21"/>
  <c r="AC29" i="21"/>
  <c r="AC28" i="21"/>
  <c r="AC27" i="21"/>
  <c r="AC26" i="21"/>
  <c r="AC25" i="21"/>
  <c r="AC24" i="21"/>
  <c r="AC23" i="21"/>
  <c r="AC22" i="21"/>
  <c r="AC21" i="21"/>
  <c r="AC20" i="21"/>
  <c r="AC19" i="21"/>
  <c r="AC18" i="21"/>
  <c r="AC17" i="21"/>
  <c r="AC16" i="21"/>
  <c r="AC15" i="21"/>
  <c r="AC14" i="21"/>
  <c r="AC13" i="21"/>
  <c r="AC12" i="21"/>
  <c r="AC11" i="21"/>
  <c r="AC10" i="21"/>
  <c r="AC9" i="21"/>
  <c r="AC8" i="21"/>
  <c r="AC7" i="21"/>
  <c r="AC6" i="21"/>
  <c r="AC5" i="21"/>
  <c r="AC4" i="21"/>
  <c r="AB39" i="21"/>
  <c r="AB38" i="21"/>
  <c r="AB37" i="21"/>
  <c r="AB36" i="21"/>
  <c r="AB35" i="21"/>
  <c r="AB34" i="21"/>
  <c r="AB33" i="21"/>
  <c r="AB32" i="21"/>
  <c r="AB31" i="21"/>
  <c r="AB30" i="21"/>
  <c r="AB29" i="21"/>
  <c r="AB28" i="21"/>
  <c r="AB27" i="21"/>
  <c r="AB26" i="21"/>
  <c r="AB25" i="21"/>
  <c r="AB24" i="21"/>
  <c r="AB23" i="21"/>
  <c r="AB22" i="21"/>
  <c r="AB21" i="21"/>
  <c r="AB20" i="21"/>
  <c r="AB19" i="21"/>
  <c r="AB18" i="21"/>
  <c r="AB17" i="21"/>
  <c r="AB16" i="21"/>
  <c r="AB15" i="21"/>
  <c r="AB14" i="21"/>
  <c r="AB13" i="21"/>
  <c r="AB12" i="21"/>
  <c r="AB11" i="21"/>
  <c r="AB10" i="21"/>
  <c r="AB9" i="21"/>
  <c r="AB8" i="21"/>
  <c r="AB7" i="21"/>
  <c r="AB6" i="21"/>
  <c r="AB5" i="21"/>
  <c r="AB4" i="21"/>
  <c r="AA39" i="21"/>
  <c r="AA38" i="21"/>
  <c r="AA37" i="21"/>
  <c r="AA36" i="21"/>
  <c r="AA35" i="21"/>
  <c r="AA34" i="21"/>
  <c r="AA33" i="21"/>
  <c r="AA32" i="21"/>
  <c r="AA31" i="21"/>
  <c r="AA30" i="21"/>
  <c r="AA29" i="21"/>
  <c r="AA28" i="21"/>
  <c r="AA27" i="21"/>
  <c r="AA26" i="21"/>
  <c r="AA25" i="21"/>
  <c r="AA24" i="21"/>
  <c r="AA23" i="21"/>
  <c r="AA22" i="21"/>
  <c r="AA21" i="21"/>
  <c r="AA20" i="21"/>
  <c r="AA19" i="21"/>
  <c r="AA18" i="21"/>
  <c r="AA17" i="21"/>
  <c r="AA16" i="21"/>
  <c r="AA15" i="21"/>
  <c r="AA14" i="21"/>
  <c r="AA13" i="21"/>
  <c r="AA12" i="21"/>
  <c r="AA11" i="21"/>
  <c r="AA10" i="21"/>
  <c r="AA9" i="21"/>
  <c r="AA8" i="21"/>
  <c r="AA7" i="21"/>
  <c r="AA6" i="21"/>
  <c r="AA5" i="21"/>
  <c r="AA4" i="21"/>
  <c r="Z39" i="21"/>
  <c r="Z38" i="21"/>
  <c r="Z37" i="21"/>
  <c r="Z36" i="21"/>
  <c r="Z35" i="21"/>
  <c r="Z34" i="21"/>
  <c r="Z33" i="21"/>
  <c r="Z32" i="21"/>
  <c r="Z31" i="21"/>
  <c r="Z30" i="21"/>
  <c r="Z29" i="21"/>
  <c r="Z28" i="21"/>
  <c r="Z27" i="21"/>
  <c r="Z26" i="21"/>
  <c r="Z25" i="21"/>
  <c r="Z24" i="21"/>
  <c r="Z23" i="21"/>
  <c r="Z22" i="21"/>
  <c r="Z21" i="21"/>
  <c r="Z20" i="21"/>
  <c r="Z19" i="21"/>
  <c r="Z18" i="21"/>
  <c r="Z17" i="21"/>
  <c r="Z16" i="21"/>
  <c r="Z15" i="21"/>
  <c r="Z14" i="21"/>
  <c r="Z13" i="21"/>
  <c r="Z12" i="21"/>
  <c r="Z11" i="21"/>
  <c r="Z10" i="21"/>
  <c r="Z9" i="21"/>
  <c r="Z8" i="21"/>
  <c r="Z7" i="21"/>
  <c r="Z6" i="21"/>
  <c r="Z5" i="21"/>
  <c r="Z4" i="21"/>
  <c r="Y39" i="21"/>
  <c r="Y38" i="21"/>
  <c r="Y37" i="21"/>
  <c r="Y36" i="21"/>
  <c r="Y35" i="21"/>
  <c r="Y34" i="21"/>
  <c r="Y33" i="21"/>
  <c r="Y32" i="21"/>
  <c r="Y31" i="21"/>
  <c r="Y30" i="21"/>
  <c r="Y29" i="21"/>
  <c r="Y28" i="21"/>
  <c r="Y27" i="21"/>
  <c r="Y26" i="21"/>
  <c r="Y25" i="21"/>
  <c r="Y24" i="21"/>
  <c r="Y23" i="21"/>
  <c r="Y22" i="21"/>
  <c r="Y21" i="21"/>
  <c r="Y20" i="21"/>
  <c r="Y19" i="21"/>
  <c r="Y18" i="21"/>
  <c r="Y17" i="21"/>
  <c r="Y16" i="21"/>
  <c r="Y15" i="21"/>
  <c r="Y14" i="21"/>
  <c r="Y13" i="21"/>
  <c r="Y12" i="21"/>
  <c r="Y11" i="21"/>
  <c r="Y10" i="21"/>
  <c r="Y9" i="21"/>
  <c r="Y8" i="21"/>
  <c r="Y7" i="21"/>
  <c r="Y6" i="21"/>
  <c r="Y5" i="21"/>
  <c r="Y4" i="21"/>
  <c r="X39" i="21"/>
  <c r="X38" i="21"/>
  <c r="X37" i="21"/>
  <c r="X36" i="21"/>
  <c r="X35" i="21"/>
  <c r="X34" i="21"/>
  <c r="X33" i="21"/>
  <c r="X32" i="21"/>
  <c r="X31" i="21"/>
  <c r="X30" i="21"/>
  <c r="X29" i="21"/>
  <c r="X28" i="21"/>
  <c r="X27" i="21"/>
  <c r="X26" i="21"/>
  <c r="X25" i="21"/>
  <c r="X24" i="21"/>
  <c r="X23" i="21"/>
  <c r="X22" i="21"/>
  <c r="X21" i="21"/>
  <c r="X20" i="21"/>
  <c r="X19" i="21"/>
  <c r="X18" i="21"/>
  <c r="X17" i="21"/>
  <c r="X16" i="21"/>
  <c r="X15" i="21"/>
  <c r="X14" i="21"/>
  <c r="X13" i="21"/>
  <c r="X12" i="21"/>
  <c r="X11" i="21"/>
  <c r="X10" i="21"/>
  <c r="X9" i="21"/>
  <c r="X8" i="21"/>
  <c r="X7" i="21"/>
  <c r="X6" i="21"/>
  <c r="X5" i="21"/>
  <c r="X4" i="21"/>
  <c r="W39" i="21"/>
  <c r="W38" i="21"/>
  <c r="W37" i="21"/>
  <c r="W36" i="21"/>
  <c r="W35" i="21"/>
  <c r="W34" i="21"/>
  <c r="W33" i="21"/>
  <c r="W32" i="21"/>
  <c r="W31" i="21"/>
  <c r="W30" i="21"/>
  <c r="W29" i="21"/>
  <c r="W28" i="21"/>
  <c r="W27" i="21"/>
  <c r="W26" i="21"/>
  <c r="W25" i="21"/>
  <c r="W24" i="21"/>
  <c r="W23" i="21"/>
  <c r="W22" i="21"/>
  <c r="W21" i="21"/>
  <c r="W20" i="21"/>
  <c r="W19" i="21"/>
  <c r="W18" i="21"/>
  <c r="W17" i="21"/>
  <c r="W16" i="21"/>
  <c r="W15" i="21"/>
  <c r="W14" i="21"/>
  <c r="W13" i="21"/>
  <c r="W12" i="21"/>
  <c r="W11" i="21"/>
  <c r="W10" i="21"/>
  <c r="W9" i="21"/>
  <c r="W8" i="21"/>
  <c r="W7" i="21"/>
  <c r="W6" i="21"/>
  <c r="W5" i="21"/>
  <c r="W4" i="21"/>
  <c r="V39" i="21"/>
  <c r="V38" i="21"/>
  <c r="V37" i="21"/>
  <c r="V36" i="21"/>
  <c r="V35" i="21"/>
  <c r="V34" i="21"/>
  <c r="V33" i="21"/>
  <c r="V32" i="21"/>
  <c r="V31" i="21"/>
  <c r="V30" i="21"/>
  <c r="V29" i="21"/>
  <c r="V28" i="21"/>
  <c r="V27" i="21"/>
  <c r="V26" i="21"/>
  <c r="V25" i="21"/>
  <c r="V24" i="21"/>
  <c r="V23" i="21"/>
  <c r="V22" i="21"/>
  <c r="V21" i="21"/>
  <c r="V20" i="21"/>
  <c r="V19" i="21"/>
  <c r="V18" i="21"/>
  <c r="V17" i="21"/>
  <c r="V16" i="21"/>
  <c r="V15" i="21"/>
  <c r="V14" i="21"/>
  <c r="V13" i="21"/>
  <c r="V12" i="21"/>
  <c r="V11" i="21"/>
  <c r="V10" i="21"/>
  <c r="V9" i="21"/>
  <c r="V8" i="21"/>
  <c r="V7" i="21"/>
  <c r="V6" i="21"/>
  <c r="V5" i="21"/>
  <c r="V4" i="21"/>
  <c r="U39" i="21"/>
  <c r="U38" i="21"/>
  <c r="U37" i="21"/>
  <c r="U36" i="21"/>
  <c r="U35" i="21"/>
  <c r="U34" i="21"/>
  <c r="U33" i="21"/>
  <c r="U32" i="21"/>
  <c r="U31" i="21"/>
  <c r="U30" i="21"/>
  <c r="U29" i="21"/>
  <c r="U28" i="21"/>
  <c r="U27" i="21"/>
  <c r="U26" i="21"/>
  <c r="U25" i="21"/>
  <c r="U24" i="21"/>
  <c r="U23" i="21"/>
  <c r="U22" i="21"/>
  <c r="U21" i="21"/>
  <c r="U20" i="21"/>
  <c r="U19" i="21"/>
  <c r="U18" i="21"/>
  <c r="U17" i="21"/>
  <c r="U16" i="21"/>
  <c r="U15" i="21"/>
  <c r="U14" i="21"/>
  <c r="U13" i="21"/>
  <c r="U12" i="21"/>
  <c r="U11" i="21"/>
  <c r="U10" i="21"/>
  <c r="U9" i="21"/>
  <c r="U8" i="21"/>
  <c r="U7" i="21"/>
  <c r="U6" i="21"/>
  <c r="U5" i="21"/>
  <c r="U4" i="21"/>
  <c r="T39" i="21"/>
  <c r="T38" i="21"/>
  <c r="T37" i="21"/>
  <c r="T36" i="21"/>
  <c r="T35" i="21"/>
  <c r="T34" i="21"/>
  <c r="T33" i="21"/>
  <c r="T32" i="21"/>
  <c r="T31" i="21"/>
  <c r="T30" i="21"/>
  <c r="T29" i="21"/>
  <c r="T28" i="21"/>
  <c r="T27" i="21"/>
  <c r="T26" i="21"/>
  <c r="T25" i="21"/>
  <c r="T24" i="21"/>
  <c r="T23" i="21"/>
  <c r="T22" i="21"/>
  <c r="T21" i="21"/>
  <c r="T20" i="21"/>
  <c r="T19" i="21"/>
  <c r="T18" i="21"/>
  <c r="T17" i="21"/>
  <c r="T16" i="21"/>
  <c r="T15" i="21"/>
  <c r="T14" i="21"/>
  <c r="T13" i="21"/>
  <c r="T12" i="21"/>
  <c r="T11" i="21"/>
  <c r="T10" i="21"/>
  <c r="T9" i="21"/>
  <c r="T8" i="21"/>
  <c r="T7" i="21"/>
  <c r="T6" i="21"/>
  <c r="T5" i="21"/>
  <c r="T4" i="21"/>
  <c r="S39" i="21"/>
  <c r="S38" i="21"/>
  <c r="S37" i="21"/>
  <c r="S36" i="21"/>
  <c r="S35" i="21"/>
  <c r="S34" i="21"/>
  <c r="S33" i="21"/>
  <c r="S32" i="21"/>
  <c r="S31" i="21"/>
  <c r="S30" i="21"/>
  <c r="S29" i="21"/>
  <c r="S28" i="21"/>
  <c r="S27" i="21"/>
  <c r="S26" i="21"/>
  <c r="S25" i="21"/>
  <c r="S24" i="21"/>
  <c r="S23" i="21"/>
  <c r="S22" i="21"/>
  <c r="S21" i="21"/>
  <c r="S20" i="21"/>
  <c r="S19" i="21"/>
  <c r="S18" i="21"/>
  <c r="S17" i="21"/>
  <c r="S16" i="21"/>
  <c r="S15" i="21"/>
  <c r="S14" i="21"/>
  <c r="S13" i="21"/>
  <c r="S12" i="21"/>
  <c r="S11" i="21"/>
  <c r="S10" i="21"/>
  <c r="S9" i="21"/>
  <c r="S8" i="21"/>
  <c r="S7" i="21"/>
  <c r="S6" i="21"/>
  <c r="S5" i="21"/>
  <c r="S4" i="21"/>
  <c r="R39" i="21"/>
  <c r="R38" i="21"/>
  <c r="R37" i="21"/>
  <c r="R36" i="21"/>
  <c r="R35" i="21"/>
  <c r="R34" i="21"/>
  <c r="R33" i="21"/>
  <c r="R32" i="21"/>
  <c r="R31" i="21"/>
  <c r="R30" i="21"/>
  <c r="R29" i="21"/>
  <c r="R28" i="21"/>
  <c r="R27" i="21"/>
  <c r="R26" i="21"/>
  <c r="R25" i="21"/>
  <c r="R24" i="21"/>
  <c r="R23" i="21"/>
  <c r="R22" i="21"/>
  <c r="R21" i="21"/>
  <c r="R20" i="21"/>
  <c r="R19" i="21"/>
  <c r="R18" i="21"/>
  <c r="R17" i="21"/>
  <c r="R16" i="21"/>
  <c r="R15" i="21"/>
  <c r="R14" i="21"/>
  <c r="R13" i="21"/>
  <c r="R12" i="21"/>
  <c r="R11" i="21"/>
  <c r="R10" i="21"/>
  <c r="R9" i="21"/>
  <c r="R8" i="21"/>
  <c r="R7" i="21"/>
  <c r="R6" i="21"/>
  <c r="R5" i="21"/>
  <c r="R4" i="21"/>
  <c r="Q39" i="21"/>
  <c r="Q38" i="21"/>
  <c r="Q37" i="21"/>
  <c r="Q36" i="21"/>
  <c r="Q35" i="21"/>
  <c r="Q34" i="21"/>
  <c r="Q33" i="21"/>
  <c r="Q32" i="21"/>
  <c r="Q31" i="21"/>
  <c r="Q30" i="21"/>
  <c r="Q29" i="21"/>
  <c r="Q28" i="21"/>
  <c r="Q27" i="21"/>
  <c r="Q26" i="21"/>
  <c r="Q25" i="21"/>
  <c r="Q24" i="21"/>
  <c r="Q23" i="21"/>
  <c r="Q22" i="21"/>
  <c r="Q21" i="21"/>
  <c r="Q20" i="21"/>
  <c r="Q19" i="21"/>
  <c r="Q18" i="21"/>
  <c r="Q17" i="21"/>
  <c r="Q16" i="21"/>
  <c r="Q15" i="21"/>
  <c r="Q14" i="21"/>
  <c r="Q13" i="21"/>
  <c r="Q12" i="21"/>
  <c r="Q11" i="21"/>
  <c r="Q10" i="21"/>
  <c r="Q9" i="21"/>
  <c r="Q8" i="21"/>
  <c r="Q7" i="21"/>
  <c r="Q6" i="21"/>
  <c r="Q5" i="21"/>
  <c r="Q4" i="21"/>
  <c r="P39" i="21"/>
  <c r="P38" i="21"/>
  <c r="P37" i="21"/>
  <c r="P36" i="21"/>
  <c r="P35" i="21"/>
  <c r="P34" i="21"/>
  <c r="P33" i="21"/>
  <c r="P32" i="21"/>
  <c r="P31" i="21"/>
  <c r="P30" i="21"/>
  <c r="P29" i="21"/>
  <c r="P28" i="21"/>
  <c r="P27" i="21"/>
  <c r="P26" i="21"/>
  <c r="P25" i="21"/>
  <c r="P24" i="21"/>
  <c r="P23" i="21"/>
  <c r="P22" i="21"/>
  <c r="P21" i="21"/>
  <c r="P20" i="21"/>
  <c r="P19" i="21"/>
  <c r="P18" i="21"/>
  <c r="P17" i="21"/>
  <c r="P16" i="21"/>
  <c r="P15" i="21"/>
  <c r="P14" i="21"/>
  <c r="P13" i="21"/>
  <c r="P12" i="21"/>
  <c r="P11" i="21"/>
  <c r="P10" i="21"/>
  <c r="P9" i="21"/>
  <c r="P8" i="21"/>
  <c r="P7" i="21"/>
  <c r="P6" i="21"/>
  <c r="P5" i="21"/>
  <c r="P4" i="21"/>
  <c r="O39" i="21"/>
  <c r="O38" i="21"/>
  <c r="O37" i="21"/>
  <c r="O36" i="21"/>
  <c r="O35" i="21"/>
  <c r="O34" i="21"/>
  <c r="O33" i="21"/>
  <c r="O32" i="21"/>
  <c r="O31" i="21"/>
  <c r="O30" i="21"/>
  <c r="O29" i="21"/>
  <c r="O28" i="21"/>
  <c r="O27" i="21"/>
  <c r="O26" i="21"/>
  <c r="O25" i="21"/>
  <c r="O24" i="21"/>
  <c r="O23" i="21"/>
  <c r="O22" i="21"/>
  <c r="O21" i="21"/>
  <c r="O20" i="21"/>
  <c r="O19" i="21"/>
  <c r="O18" i="21"/>
  <c r="O17" i="21"/>
  <c r="O16" i="21"/>
  <c r="O15" i="21"/>
  <c r="O14" i="21"/>
  <c r="O13" i="21"/>
  <c r="O12" i="21"/>
  <c r="O11" i="21"/>
  <c r="O10" i="21"/>
  <c r="O9" i="21"/>
  <c r="O8" i="21"/>
  <c r="O7" i="21"/>
  <c r="O6" i="21"/>
  <c r="O5" i="21"/>
  <c r="O4" i="21"/>
  <c r="N39" i="21"/>
  <c r="N38" i="21"/>
  <c r="N37" i="21"/>
  <c r="N36" i="21"/>
  <c r="N35" i="21"/>
  <c r="N34" i="21"/>
  <c r="N33" i="21"/>
  <c r="N32" i="21"/>
  <c r="N31" i="21"/>
  <c r="N30" i="21"/>
  <c r="N29" i="21"/>
  <c r="N28" i="21"/>
  <c r="N27" i="21"/>
  <c r="N26" i="21"/>
  <c r="N25" i="21"/>
  <c r="N24" i="21"/>
  <c r="N23" i="21"/>
  <c r="N22" i="21"/>
  <c r="N21" i="21"/>
  <c r="N20" i="21"/>
  <c r="N19" i="21"/>
  <c r="N18" i="21"/>
  <c r="N17" i="21"/>
  <c r="N16" i="21"/>
  <c r="N15" i="21"/>
  <c r="N14" i="21"/>
  <c r="N13" i="21"/>
  <c r="N12" i="21"/>
  <c r="N11" i="21"/>
  <c r="N10" i="21"/>
  <c r="N9" i="21"/>
  <c r="N8" i="21"/>
  <c r="N7" i="21"/>
  <c r="N6" i="21"/>
  <c r="N5" i="21"/>
  <c r="N4" i="21"/>
  <c r="M39" i="21"/>
  <c r="M38" i="21"/>
  <c r="M37" i="21"/>
  <c r="M36" i="21"/>
  <c r="M35" i="21"/>
  <c r="M34" i="21"/>
  <c r="M33" i="21"/>
  <c r="M32" i="21"/>
  <c r="M31" i="21"/>
  <c r="M30" i="21"/>
  <c r="M29" i="21"/>
  <c r="M28" i="21"/>
  <c r="M27" i="21"/>
  <c r="M26" i="21"/>
  <c r="M25" i="21"/>
  <c r="M24" i="21"/>
  <c r="M23" i="21"/>
  <c r="M22" i="21"/>
  <c r="M21" i="21"/>
  <c r="M20" i="21"/>
  <c r="M19" i="21"/>
  <c r="M18" i="21"/>
  <c r="M17" i="21"/>
  <c r="M16" i="21"/>
  <c r="M15" i="21"/>
  <c r="M14" i="21"/>
  <c r="M13" i="21"/>
  <c r="M12" i="21"/>
  <c r="M11" i="21"/>
  <c r="M10" i="21"/>
  <c r="M9" i="21"/>
  <c r="M8" i="21"/>
  <c r="M7" i="21"/>
  <c r="M6" i="21"/>
  <c r="M5" i="21"/>
  <c r="M4" i="21"/>
  <c r="L39" i="21"/>
  <c r="L38" i="21"/>
  <c r="L37" i="21"/>
  <c r="L36" i="21"/>
  <c r="L35" i="21"/>
  <c r="L34" i="21"/>
  <c r="L33" i="21"/>
  <c r="L32" i="21"/>
  <c r="L31" i="21"/>
  <c r="L30" i="21"/>
  <c r="L29" i="21"/>
  <c r="L28" i="21"/>
  <c r="L27" i="21"/>
  <c r="L26" i="21"/>
  <c r="L25" i="21"/>
  <c r="L24" i="21"/>
  <c r="L23" i="21"/>
  <c r="L22" i="21"/>
  <c r="L21" i="21"/>
  <c r="L20" i="21"/>
  <c r="L19" i="21"/>
  <c r="L18" i="21"/>
  <c r="L17" i="21"/>
  <c r="L16" i="21"/>
  <c r="L15" i="21"/>
  <c r="L14" i="21"/>
  <c r="L13" i="21"/>
  <c r="L12" i="21"/>
  <c r="L11" i="21"/>
  <c r="L10" i="21"/>
  <c r="L9" i="21"/>
  <c r="L8" i="21"/>
  <c r="L7" i="21"/>
  <c r="L6" i="21"/>
  <c r="L5" i="21"/>
  <c r="L4" i="21"/>
  <c r="K39" i="21"/>
  <c r="K38" i="21"/>
  <c r="K37" i="21"/>
  <c r="K36" i="21"/>
  <c r="K35" i="21"/>
  <c r="K34" i="21"/>
  <c r="K33" i="21"/>
  <c r="K32" i="21"/>
  <c r="K31" i="21"/>
  <c r="K30" i="21"/>
  <c r="K29" i="21"/>
  <c r="K28" i="21"/>
  <c r="K27" i="21"/>
  <c r="K26" i="21"/>
  <c r="K25" i="21"/>
  <c r="K24" i="21"/>
  <c r="K23" i="21"/>
  <c r="K22" i="21"/>
  <c r="K21" i="21"/>
  <c r="K20" i="21"/>
  <c r="K19" i="21"/>
  <c r="K18" i="21"/>
  <c r="K17" i="21"/>
  <c r="K16" i="21"/>
  <c r="K15" i="21"/>
  <c r="K14" i="21"/>
  <c r="K13" i="21"/>
  <c r="K12" i="21"/>
  <c r="K11" i="21"/>
  <c r="K10" i="21"/>
  <c r="K9" i="21"/>
  <c r="K8" i="21"/>
  <c r="K7" i="21"/>
  <c r="K6" i="21"/>
  <c r="K5" i="21"/>
  <c r="K4" i="21"/>
  <c r="J39" i="21"/>
  <c r="J38" i="21"/>
  <c r="J37" i="21"/>
  <c r="J36" i="21"/>
  <c r="J35" i="21"/>
  <c r="J34" i="21"/>
  <c r="J33" i="21"/>
  <c r="J32" i="21"/>
  <c r="J31" i="21"/>
  <c r="J30" i="21"/>
  <c r="J29" i="21"/>
  <c r="J28" i="21"/>
  <c r="J27" i="21"/>
  <c r="J26" i="21"/>
  <c r="J25" i="21"/>
  <c r="J24" i="21"/>
  <c r="J23" i="21"/>
  <c r="J22" i="21"/>
  <c r="J21" i="21"/>
  <c r="J20" i="21"/>
  <c r="J19" i="21"/>
  <c r="J18" i="21"/>
  <c r="J17" i="21"/>
  <c r="J16" i="21"/>
  <c r="J15" i="21"/>
  <c r="J14" i="21"/>
  <c r="J13" i="21"/>
  <c r="J12" i="21"/>
  <c r="J11" i="21"/>
  <c r="J10" i="21"/>
  <c r="J9" i="21"/>
  <c r="J8" i="21"/>
  <c r="J7" i="21"/>
  <c r="J6" i="21"/>
  <c r="J5" i="21"/>
  <c r="J4" i="21"/>
  <c r="I39" i="21"/>
  <c r="I38" i="21"/>
  <c r="I37" i="21"/>
  <c r="I36" i="21"/>
  <c r="I35" i="21"/>
  <c r="I34" i="21"/>
  <c r="I33" i="21"/>
  <c r="I32" i="21"/>
  <c r="I31" i="21"/>
  <c r="I30" i="21"/>
  <c r="I29" i="21"/>
  <c r="I28" i="21"/>
  <c r="I27" i="21"/>
  <c r="I26" i="21"/>
  <c r="I25" i="21"/>
  <c r="I24" i="21"/>
  <c r="I23" i="21"/>
  <c r="I22" i="21"/>
  <c r="I21" i="21"/>
  <c r="I20" i="21"/>
  <c r="I19" i="21"/>
  <c r="I18" i="21"/>
  <c r="I17" i="21"/>
  <c r="I16" i="21"/>
  <c r="I15" i="21"/>
  <c r="I14" i="21"/>
  <c r="I13" i="21"/>
  <c r="I12" i="21"/>
  <c r="I11" i="21"/>
  <c r="I10" i="21"/>
  <c r="I9" i="21"/>
  <c r="I8" i="21"/>
  <c r="I7" i="21"/>
  <c r="I6" i="21"/>
  <c r="I5" i="21"/>
  <c r="I4" i="21"/>
  <c r="H39" i="21"/>
  <c r="H38" i="21"/>
  <c r="H37" i="21"/>
  <c r="H36" i="21"/>
  <c r="H35" i="21"/>
  <c r="H34" i="21"/>
  <c r="H33" i="21"/>
  <c r="H32" i="21"/>
  <c r="H31" i="21"/>
  <c r="H30" i="21"/>
  <c r="H29" i="21"/>
  <c r="H28" i="21"/>
  <c r="H27" i="21"/>
  <c r="H26" i="21"/>
  <c r="H25" i="21"/>
  <c r="H24" i="21"/>
  <c r="H23" i="21"/>
  <c r="H22" i="21"/>
  <c r="H21" i="21"/>
  <c r="H20" i="21"/>
  <c r="H19" i="21"/>
  <c r="H18" i="21"/>
  <c r="H17" i="21"/>
  <c r="H16" i="21"/>
  <c r="H15" i="21"/>
  <c r="H14" i="21"/>
  <c r="H13" i="21"/>
  <c r="H12" i="21"/>
  <c r="H11" i="21"/>
  <c r="H10" i="21"/>
  <c r="H9" i="21"/>
  <c r="H8" i="21"/>
  <c r="H7" i="21"/>
  <c r="H6" i="21"/>
  <c r="H5" i="21"/>
  <c r="H4" i="21"/>
  <c r="G39" i="21"/>
  <c r="G38" i="21"/>
  <c r="G37" i="21"/>
  <c r="G36" i="21"/>
  <c r="G35" i="21"/>
  <c r="G34" i="21"/>
  <c r="G33" i="21"/>
  <c r="G32" i="21"/>
  <c r="G31" i="21"/>
  <c r="G30" i="21"/>
  <c r="G29" i="21"/>
  <c r="G28" i="21"/>
  <c r="G27" i="21"/>
  <c r="G26" i="21"/>
  <c r="G25" i="21"/>
  <c r="G24" i="21"/>
  <c r="G23" i="21"/>
  <c r="G22" i="21"/>
  <c r="G21" i="21"/>
  <c r="G20" i="21"/>
  <c r="G19" i="21"/>
  <c r="G18" i="21"/>
  <c r="G17" i="21"/>
  <c r="G16" i="21"/>
  <c r="G15" i="21"/>
  <c r="G14" i="21"/>
  <c r="G13" i="21"/>
  <c r="G12" i="21"/>
  <c r="G11" i="21"/>
  <c r="G10" i="21"/>
  <c r="G9" i="21"/>
  <c r="G8" i="21"/>
  <c r="G7" i="21"/>
  <c r="G6" i="21"/>
  <c r="G5" i="21"/>
  <c r="G4" i="21"/>
  <c r="F39" i="21"/>
  <c r="F38" i="21"/>
  <c r="F37" i="21"/>
  <c r="F36" i="21"/>
  <c r="F35" i="21"/>
  <c r="F34" i="21"/>
  <c r="F33" i="21"/>
  <c r="F32" i="21"/>
  <c r="F31" i="21"/>
  <c r="F30" i="21"/>
  <c r="F29" i="21"/>
  <c r="F28" i="21"/>
  <c r="F27" i="21"/>
  <c r="F26" i="21"/>
  <c r="F25" i="21"/>
  <c r="F24" i="21"/>
  <c r="F23" i="21"/>
  <c r="F22" i="21"/>
  <c r="F21" i="21"/>
  <c r="F20" i="21"/>
  <c r="F19" i="21"/>
  <c r="F18" i="21"/>
  <c r="F17" i="21"/>
  <c r="F16" i="21"/>
  <c r="F15" i="21"/>
  <c r="F14" i="21"/>
  <c r="F13" i="21"/>
  <c r="F12" i="21"/>
  <c r="F11" i="21"/>
  <c r="F10" i="21"/>
  <c r="F9" i="21"/>
  <c r="F8" i="21"/>
  <c r="F7" i="21"/>
  <c r="F6" i="21"/>
  <c r="F5" i="21"/>
  <c r="F4" i="21"/>
  <c r="E39" i="21"/>
  <c r="E38" i="21"/>
  <c r="E37" i="21"/>
  <c r="E36" i="21"/>
  <c r="E35" i="21"/>
  <c r="E34" i="21"/>
  <c r="E33" i="21"/>
  <c r="E32" i="21"/>
  <c r="E31" i="21"/>
  <c r="E30" i="21"/>
  <c r="E29" i="21"/>
  <c r="E28" i="21"/>
  <c r="E27" i="21"/>
  <c r="E26" i="21"/>
  <c r="E25" i="21"/>
  <c r="E24" i="21"/>
  <c r="E23" i="21"/>
  <c r="E22" i="21"/>
  <c r="E21" i="21"/>
  <c r="E20" i="21"/>
  <c r="E19" i="21"/>
  <c r="E18" i="21"/>
  <c r="E17" i="21"/>
  <c r="E16" i="21"/>
  <c r="E15" i="21"/>
  <c r="E14" i="21"/>
  <c r="E13" i="21"/>
  <c r="E12" i="21"/>
  <c r="E11" i="21"/>
  <c r="E10" i="21"/>
  <c r="E9" i="21"/>
  <c r="E8" i="21"/>
  <c r="E7" i="21"/>
  <c r="E6" i="21"/>
  <c r="E5" i="21"/>
  <c r="E4" i="21"/>
  <c r="D39" i="21"/>
  <c r="D38" i="21"/>
  <c r="D37" i="21"/>
  <c r="D36" i="21"/>
  <c r="D35" i="21"/>
  <c r="D34" i="21"/>
  <c r="D33" i="21"/>
  <c r="D32" i="21"/>
  <c r="D31" i="21"/>
  <c r="D30" i="21"/>
  <c r="D29" i="21"/>
  <c r="D28" i="21"/>
  <c r="D27" i="21"/>
  <c r="D26" i="21"/>
  <c r="D25" i="21"/>
  <c r="D24" i="21"/>
  <c r="D23" i="21"/>
  <c r="D22" i="21"/>
  <c r="D21" i="21"/>
  <c r="D20" i="21"/>
  <c r="D19" i="21"/>
  <c r="D18" i="21"/>
  <c r="D17" i="21"/>
  <c r="D16" i="21"/>
  <c r="D15" i="21"/>
  <c r="D14" i="21"/>
  <c r="D13" i="21"/>
  <c r="D12" i="21"/>
  <c r="D11" i="21"/>
  <c r="D10" i="21"/>
  <c r="D9" i="21"/>
  <c r="D8" i="21"/>
  <c r="D7" i="21"/>
  <c r="D6" i="21"/>
  <c r="D5" i="21"/>
  <c r="D4" i="21"/>
  <c r="C39" i="21"/>
  <c r="C38" i="21"/>
  <c r="C37" i="21"/>
  <c r="C36" i="21"/>
  <c r="C35" i="21"/>
  <c r="C34" i="21"/>
  <c r="C33" i="21"/>
  <c r="C32" i="21"/>
  <c r="C31" i="21"/>
  <c r="C30" i="21"/>
  <c r="C29" i="21"/>
  <c r="C28" i="21"/>
  <c r="C27" i="21"/>
  <c r="C26" i="21"/>
  <c r="C25" i="21"/>
  <c r="C24" i="21"/>
  <c r="C23" i="21"/>
  <c r="C22" i="21"/>
  <c r="C21" i="21"/>
  <c r="C20" i="21"/>
  <c r="C19" i="21"/>
  <c r="C18" i="21"/>
  <c r="C17" i="21"/>
  <c r="C16" i="21"/>
  <c r="C15" i="21"/>
  <c r="C14" i="21"/>
  <c r="C13" i="21"/>
  <c r="C12" i="21"/>
  <c r="C11" i="21"/>
  <c r="C10" i="21"/>
  <c r="C9" i="21"/>
  <c r="C8" i="21"/>
  <c r="C7" i="21"/>
  <c r="C6" i="21"/>
  <c r="C5" i="21"/>
  <c r="C4" i="21"/>
  <c r="AD42" i="22" l="1"/>
  <c r="AD12" i="22" s="1"/>
  <c r="Q42" i="22"/>
  <c r="Q38" i="22" s="1"/>
  <c r="AC42" i="22"/>
  <c r="AC4" i="22" s="1"/>
  <c r="N42" i="22"/>
  <c r="N12" i="22" s="1"/>
  <c r="AL42" i="22"/>
  <c r="AL31" i="22" s="1"/>
  <c r="X42" i="22"/>
  <c r="X38" i="22" s="1"/>
  <c r="I42" i="22"/>
  <c r="I13" i="22" s="1"/>
  <c r="AJ42" i="22"/>
  <c r="AJ11" i="22" s="1"/>
  <c r="V42" i="22"/>
  <c r="V16" i="22" s="1"/>
  <c r="H42" i="22"/>
  <c r="H38" i="22" s="1"/>
  <c r="C5" i="22"/>
  <c r="C9" i="22"/>
  <c r="C4" i="22"/>
  <c r="C6" i="22"/>
  <c r="C10" i="22"/>
  <c r="AH42" i="22"/>
  <c r="AH37" i="22" s="1"/>
  <c r="AB42" i="22"/>
  <c r="AB38" i="22" s="1"/>
  <c r="T42" i="22"/>
  <c r="T15" i="22" s="1"/>
  <c r="M42" i="22"/>
  <c r="M31" i="22" s="1"/>
  <c r="F42" i="22"/>
  <c r="F35" i="22" s="1"/>
  <c r="C7" i="22"/>
  <c r="C16" i="22"/>
  <c r="AG42" i="22"/>
  <c r="AG34" i="22" s="1"/>
  <c r="Y42" i="22"/>
  <c r="Y28" i="22" s="1"/>
  <c r="R42" i="22"/>
  <c r="R24" i="22" s="1"/>
  <c r="L42" i="22"/>
  <c r="L37" i="22" s="1"/>
  <c r="D42" i="22"/>
  <c r="D9" i="22" s="1"/>
  <c r="Q36" i="22"/>
  <c r="Q26" i="22"/>
  <c r="X35" i="22"/>
  <c r="X30" i="22"/>
  <c r="C37" i="22"/>
  <c r="C38" i="22"/>
  <c r="C29" i="22"/>
  <c r="C25" i="22"/>
  <c r="C35" i="22"/>
  <c r="C31" i="22"/>
  <c r="C27" i="22"/>
  <c r="C26" i="22"/>
  <c r="C18" i="22"/>
  <c r="C14" i="22"/>
  <c r="C13" i="22"/>
  <c r="C12" i="22"/>
  <c r="C32" i="22"/>
  <c r="C21" i="22"/>
  <c r="C23" i="22"/>
  <c r="C39" i="22"/>
  <c r="C36" i="22"/>
  <c r="C33" i="22"/>
  <c r="C30" i="22"/>
  <c r="C24" i="22"/>
  <c r="C22" i="22"/>
  <c r="C20" i="22"/>
  <c r="AK42" i="22"/>
  <c r="AF42" i="22"/>
  <c r="Z42" i="22"/>
  <c r="U42" i="22"/>
  <c r="P42" i="22"/>
  <c r="J42" i="22"/>
  <c r="E42" i="22"/>
  <c r="X4" i="22"/>
  <c r="T5" i="22"/>
  <c r="C11" i="22"/>
  <c r="C34" i="22"/>
  <c r="C15" i="22"/>
  <c r="C17" i="22"/>
  <c r="C19" i="22"/>
  <c r="C28" i="22"/>
  <c r="D41" i="3"/>
  <c r="AI42" i="22"/>
  <c r="AE42" i="22"/>
  <c r="AA42" i="22"/>
  <c r="W42" i="22"/>
  <c r="S42" i="22"/>
  <c r="O42" i="22"/>
  <c r="K42" i="22"/>
  <c r="G42" i="22"/>
  <c r="Q6" i="22" l="1"/>
  <c r="L35" i="22"/>
  <c r="H30" i="22"/>
  <c r="Q29" i="22"/>
  <c r="L18" i="22"/>
  <c r="AD16" i="22"/>
  <c r="AD22" i="22"/>
  <c r="AD30" i="22"/>
  <c r="AD19" i="22"/>
  <c r="AD20" i="22"/>
  <c r="AD23" i="22"/>
  <c r="AD31" i="22"/>
  <c r="AD11" i="22"/>
  <c r="AD7" i="22"/>
  <c r="AD13" i="22"/>
  <c r="AD18" i="22"/>
  <c r="AD26" i="22"/>
  <c r="AD37" i="22"/>
  <c r="AD5" i="22"/>
  <c r="R18" i="22"/>
  <c r="AD10" i="22"/>
  <c r="AD35" i="22"/>
  <c r="AD27" i="22"/>
  <c r="AD38" i="22"/>
  <c r="AD36" i="22"/>
  <c r="T36" i="22"/>
  <c r="AD17" i="22"/>
  <c r="AD34" i="22"/>
  <c r="AD24" i="22"/>
  <c r="AD28" i="22"/>
  <c r="AD32" i="22"/>
  <c r="AD39" i="22"/>
  <c r="AD9" i="22"/>
  <c r="AD4" i="22"/>
  <c r="H13" i="22"/>
  <c r="X17" i="22"/>
  <c r="Q13" i="22"/>
  <c r="AL7" i="22"/>
  <c r="AB11" i="22"/>
  <c r="AD15" i="22"/>
  <c r="AD14" i="22"/>
  <c r="AD21" i="22"/>
  <c r="AD25" i="22"/>
  <c r="AD29" i="22"/>
  <c r="AD33" i="22"/>
  <c r="H36" i="22"/>
  <c r="H9" i="22"/>
  <c r="AD8" i="22"/>
  <c r="H29" i="22"/>
  <c r="Q11" i="22"/>
  <c r="Q16" i="22"/>
  <c r="L31" i="22"/>
  <c r="AD6" i="22"/>
  <c r="L19" i="22"/>
  <c r="T25" i="22"/>
  <c r="H7" i="22"/>
  <c r="H24" i="22"/>
  <c r="H19" i="22"/>
  <c r="X26" i="22"/>
  <c r="X25" i="22"/>
  <c r="Q10" i="22"/>
  <c r="Q31" i="22"/>
  <c r="Q33" i="22"/>
  <c r="L8" i="22"/>
  <c r="L39" i="22"/>
  <c r="AB16" i="22"/>
  <c r="X8" i="22"/>
  <c r="H11" i="22"/>
  <c r="H18" i="22"/>
  <c r="X36" i="22"/>
  <c r="X18" i="22"/>
  <c r="Q7" i="22"/>
  <c r="Q18" i="22"/>
  <c r="Q32" i="22"/>
  <c r="L6" i="22"/>
  <c r="L29" i="22"/>
  <c r="AL39" i="22"/>
  <c r="V14" i="22"/>
  <c r="V25" i="22"/>
  <c r="AL36" i="22"/>
  <c r="V29" i="22"/>
  <c r="AC39" i="22"/>
  <c r="I26" i="22"/>
  <c r="L32" i="22"/>
  <c r="M32" i="22"/>
  <c r="AC24" i="22"/>
  <c r="I8" i="22"/>
  <c r="D22" i="22"/>
  <c r="T30" i="22"/>
  <c r="X6" i="22"/>
  <c r="H12" i="22"/>
  <c r="H14" i="22"/>
  <c r="H35" i="22"/>
  <c r="X11" i="22"/>
  <c r="X13" i="22"/>
  <c r="X34" i="22"/>
  <c r="Q27" i="22"/>
  <c r="Q12" i="22"/>
  <c r="Q21" i="22"/>
  <c r="Q30" i="22"/>
  <c r="Q37" i="22"/>
  <c r="L12" i="22"/>
  <c r="L22" i="22"/>
  <c r="L14" i="22"/>
  <c r="L33" i="22"/>
  <c r="D13" i="22"/>
  <c r="AH39" i="22"/>
  <c r="AL18" i="22"/>
  <c r="V4" i="22"/>
  <c r="F14" i="22"/>
  <c r="F36" i="22"/>
  <c r="I20" i="22"/>
  <c r="I11" i="22"/>
  <c r="AH13" i="22"/>
  <c r="AL27" i="22"/>
  <c r="V8" i="22"/>
  <c r="V35" i="22"/>
  <c r="F32" i="22"/>
  <c r="AH26" i="22"/>
  <c r="AG19" i="22"/>
  <c r="AC7" i="22"/>
  <c r="D31" i="22"/>
  <c r="I24" i="22"/>
  <c r="I33" i="22"/>
  <c r="M23" i="22"/>
  <c r="AG26" i="22"/>
  <c r="I10" i="22"/>
  <c r="I5" i="22"/>
  <c r="D17" i="22"/>
  <c r="I31" i="22"/>
  <c r="I27" i="22"/>
  <c r="I39" i="22"/>
  <c r="T22" i="22"/>
  <c r="H10" i="22"/>
  <c r="X7" i="22"/>
  <c r="X5" i="22"/>
  <c r="AC16" i="22"/>
  <c r="H23" i="22"/>
  <c r="H31" i="22"/>
  <c r="H17" i="22"/>
  <c r="H25" i="22"/>
  <c r="H37" i="22"/>
  <c r="X23" i="22"/>
  <c r="X24" i="22"/>
  <c r="X31" i="22"/>
  <c r="X16" i="22"/>
  <c r="X21" i="22"/>
  <c r="X37" i="22"/>
  <c r="AC29" i="22"/>
  <c r="Q5" i="22"/>
  <c r="Q9" i="22"/>
  <c r="Q22" i="22"/>
  <c r="Q15" i="22"/>
  <c r="Q19" i="22"/>
  <c r="Q25" i="22"/>
  <c r="Q28" i="22"/>
  <c r="Q35" i="22"/>
  <c r="Q39" i="22"/>
  <c r="L5" i="22"/>
  <c r="L10" i="22"/>
  <c r="L27" i="22"/>
  <c r="L34" i="22"/>
  <c r="L16" i="22"/>
  <c r="L28" i="22"/>
  <c r="L38" i="22"/>
  <c r="AG8" i="22"/>
  <c r="D26" i="22"/>
  <c r="AC28" i="22"/>
  <c r="AC5" i="22"/>
  <c r="D15" i="22"/>
  <c r="D38" i="22"/>
  <c r="I18" i="22"/>
  <c r="I38" i="22"/>
  <c r="X10" i="22"/>
  <c r="H8" i="22"/>
  <c r="H6" i="22"/>
  <c r="H4" i="22"/>
  <c r="H22" i="22"/>
  <c r="H27" i="22"/>
  <c r="H15" i="22"/>
  <c r="H21" i="22"/>
  <c r="X22" i="22"/>
  <c r="X27" i="22"/>
  <c r="X14" i="22"/>
  <c r="X20" i="22"/>
  <c r="AC25" i="22"/>
  <c r="Q4" i="22"/>
  <c r="Q8" i="22"/>
  <c r="Q17" i="22"/>
  <c r="Q14" i="22"/>
  <c r="Q23" i="22"/>
  <c r="Q20" i="22"/>
  <c r="Q24" i="22"/>
  <c r="Q34" i="22"/>
  <c r="L4" i="22"/>
  <c r="L9" i="22"/>
  <c r="L25" i="22"/>
  <c r="L30" i="22"/>
  <c r="L15" i="22"/>
  <c r="L20" i="22"/>
  <c r="L36" i="22"/>
  <c r="AG22" i="22"/>
  <c r="AG38" i="22"/>
  <c r="AH17" i="22"/>
  <c r="AH28" i="22"/>
  <c r="F6" i="22"/>
  <c r="F25" i="22"/>
  <c r="F38" i="22"/>
  <c r="Y12" i="22"/>
  <c r="AC9" i="22"/>
  <c r="I7" i="22"/>
  <c r="D27" i="22"/>
  <c r="D28" i="22"/>
  <c r="D18" i="22"/>
  <c r="D36" i="22"/>
  <c r="I15" i="22"/>
  <c r="I21" i="22"/>
  <c r="I32" i="22"/>
  <c r="I34" i="22"/>
  <c r="N35" i="22"/>
  <c r="AJ13" i="22"/>
  <c r="AC15" i="22"/>
  <c r="AC14" i="22"/>
  <c r="N8" i="22"/>
  <c r="AH5" i="22"/>
  <c r="M33" i="22"/>
  <c r="AC26" i="22"/>
  <c r="AC30" i="22"/>
  <c r="AC35" i="22"/>
  <c r="AH12" i="22"/>
  <c r="AH22" i="22"/>
  <c r="AH32" i="22"/>
  <c r="AG9" i="22"/>
  <c r="AG28" i="22"/>
  <c r="F7" i="22"/>
  <c r="F18" i="22"/>
  <c r="F26" i="22"/>
  <c r="F39" i="22"/>
  <c r="Y30" i="22"/>
  <c r="AH14" i="22"/>
  <c r="F21" i="22"/>
  <c r="I29" i="22"/>
  <c r="D12" i="22"/>
  <c r="I9" i="22"/>
  <c r="I6" i="22"/>
  <c r="D11" i="22"/>
  <c r="D34" i="22"/>
  <c r="D21" i="22"/>
  <c r="D39" i="22"/>
  <c r="I16" i="22"/>
  <c r="I14" i="22"/>
  <c r="I22" i="22"/>
  <c r="I35" i="22"/>
  <c r="N31" i="22"/>
  <c r="AJ36" i="22"/>
  <c r="D4" i="22"/>
  <c r="M28" i="22"/>
  <c r="AH9" i="22"/>
  <c r="AH7" i="22"/>
  <c r="M12" i="22"/>
  <c r="M37" i="22"/>
  <c r="AC20" i="22"/>
  <c r="AC27" i="22"/>
  <c r="AC36" i="22"/>
  <c r="AH19" i="22"/>
  <c r="AH23" i="22"/>
  <c r="AH33" i="22"/>
  <c r="AG31" i="22"/>
  <c r="AG11" i="22"/>
  <c r="AG36" i="22"/>
  <c r="F11" i="22"/>
  <c r="F37" i="22"/>
  <c r="F30" i="22"/>
  <c r="AJ12" i="22"/>
  <c r="Y37" i="22"/>
  <c r="AJ14" i="22"/>
  <c r="N15" i="22"/>
  <c r="AJ6" i="22"/>
  <c r="AB22" i="22"/>
  <c r="AB17" i="22"/>
  <c r="AC32" i="22"/>
  <c r="D23" i="22"/>
  <c r="AC8" i="22"/>
  <c r="AC6" i="22"/>
  <c r="I4" i="22"/>
  <c r="D37" i="22"/>
  <c r="D14" i="22"/>
  <c r="D19" i="22"/>
  <c r="D33" i="22"/>
  <c r="I23" i="22"/>
  <c r="I17" i="22"/>
  <c r="I25" i="22"/>
  <c r="I28" i="22"/>
  <c r="I30" i="22"/>
  <c r="I36" i="22"/>
  <c r="N20" i="22"/>
  <c r="N25" i="22"/>
  <c r="N33" i="22"/>
  <c r="Y29" i="22"/>
  <c r="AJ10" i="22"/>
  <c r="AJ19" i="22"/>
  <c r="I12" i="22"/>
  <c r="AH10" i="22"/>
  <c r="AJ7" i="22"/>
  <c r="D5" i="22"/>
  <c r="N13" i="22"/>
  <c r="AH8" i="22"/>
  <c r="AC19" i="22"/>
  <c r="AC22" i="22"/>
  <c r="AC13" i="22"/>
  <c r="AC31" i="22"/>
  <c r="AC33" i="22"/>
  <c r="AC37" i="22"/>
  <c r="AH15" i="22"/>
  <c r="AH20" i="22"/>
  <c r="AH34" i="22"/>
  <c r="AH24" i="22"/>
  <c r="AH29" i="22"/>
  <c r="AH36" i="22"/>
  <c r="AL34" i="22"/>
  <c r="AG10" i="22"/>
  <c r="AG4" i="22"/>
  <c r="AG17" i="22"/>
  <c r="AG20" i="22"/>
  <c r="AG32" i="22"/>
  <c r="AG39" i="22"/>
  <c r="F8" i="22"/>
  <c r="F12" i="22"/>
  <c r="F19" i="22"/>
  <c r="F22" i="22"/>
  <c r="F28" i="22"/>
  <c r="F33" i="22"/>
  <c r="AB6" i="22"/>
  <c r="AB25" i="22"/>
  <c r="AB32" i="22"/>
  <c r="AC18" i="22"/>
  <c r="Y24" i="22"/>
  <c r="N23" i="22"/>
  <c r="N32" i="22"/>
  <c r="Y13" i="22"/>
  <c r="I37" i="22"/>
  <c r="N14" i="22"/>
  <c r="N27" i="22"/>
  <c r="N39" i="22"/>
  <c r="AJ31" i="22"/>
  <c r="AJ30" i="22"/>
  <c r="AH18" i="22"/>
  <c r="AC10" i="22"/>
  <c r="I19" i="22"/>
  <c r="AH11" i="22"/>
  <c r="AH6" i="22"/>
  <c r="AH4" i="22"/>
  <c r="AC12" i="22"/>
  <c r="AC23" i="22"/>
  <c r="AC17" i="22"/>
  <c r="AC21" i="22"/>
  <c r="AC34" i="22"/>
  <c r="AC38" i="22"/>
  <c r="AH16" i="22"/>
  <c r="AH35" i="22"/>
  <c r="AH21" i="22"/>
  <c r="AH25" i="22"/>
  <c r="AH30" i="22"/>
  <c r="AH38" i="22"/>
  <c r="AG13" i="22"/>
  <c r="AG5" i="22"/>
  <c r="AG18" i="22"/>
  <c r="AG29" i="22"/>
  <c r="F4" i="22"/>
  <c r="F10" i="22"/>
  <c r="F13" i="22"/>
  <c r="F16" i="22"/>
  <c r="F24" i="22"/>
  <c r="F29" i="22"/>
  <c r="F34" i="22"/>
  <c r="AB7" i="22"/>
  <c r="AB39" i="22"/>
  <c r="AC11" i="22"/>
  <c r="R37" i="22"/>
  <c r="R17" i="22"/>
  <c r="R12" i="22"/>
  <c r="R32" i="22"/>
  <c r="T10" i="22"/>
  <c r="T4" i="22"/>
  <c r="T33" i="22"/>
  <c r="T19" i="22"/>
  <c r="T13" i="22"/>
  <c r="T28" i="22"/>
  <c r="T31" i="22"/>
  <c r="T8" i="22"/>
  <c r="T9" i="22"/>
  <c r="T38" i="22"/>
  <c r="T20" i="22"/>
  <c r="T37" i="22"/>
  <c r="T23" i="22"/>
  <c r="V37" i="22"/>
  <c r="V32" i="22"/>
  <c r="V28" i="22"/>
  <c r="V24" i="22"/>
  <c r="V36" i="22"/>
  <c r="V17" i="22"/>
  <c r="V15" i="22"/>
  <c r="V9" i="22"/>
  <c r="V5" i="22"/>
  <c r="V39" i="22"/>
  <c r="V33" i="22"/>
  <c r="V27" i="22"/>
  <c r="V22" i="22"/>
  <c r="V19" i="22"/>
  <c r="V13" i="22"/>
  <c r="V7" i="22"/>
  <c r="V38" i="22"/>
  <c r="V31" i="22"/>
  <c r="V26" i="22"/>
  <c r="V21" i="22"/>
  <c r="V18" i="22"/>
  <c r="V11" i="22"/>
  <c r="V6" i="22"/>
  <c r="AL35" i="22"/>
  <c r="AL30" i="22"/>
  <c r="AL26" i="22"/>
  <c r="AL22" i="22"/>
  <c r="AL16" i="22"/>
  <c r="AL14" i="22"/>
  <c r="AL10" i="22"/>
  <c r="AL8" i="22"/>
  <c r="AL4" i="22"/>
  <c r="AL37" i="22"/>
  <c r="AL29" i="22"/>
  <c r="AL24" i="22"/>
  <c r="AL20" i="22"/>
  <c r="AL13" i="22"/>
  <c r="AL17" i="22"/>
  <c r="AL5" i="22"/>
  <c r="AL33" i="22"/>
  <c r="AL28" i="22"/>
  <c r="AL23" i="22"/>
  <c r="AL19" i="22"/>
  <c r="AL11" i="22"/>
  <c r="AL9" i="22"/>
  <c r="T27" i="22"/>
  <c r="T16" i="22"/>
  <c r="T39" i="22"/>
  <c r="R28" i="22"/>
  <c r="AL12" i="22"/>
  <c r="AL21" i="22"/>
  <c r="AL32" i="22"/>
  <c r="V10" i="22"/>
  <c r="V20" i="22"/>
  <c r="V30" i="22"/>
  <c r="Y33" i="22"/>
  <c r="Y31" i="22"/>
  <c r="Y21" i="22"/>
  <c r="Y36" i="22"/>
  <c r="Y14" i="22"/>
  <c r="AB36" i="22"/>
  <c r="AB28" i="22"/>
  <c r="AB18" i="22"/>
  <c r="AB14" i="22"/>
  <c r="AB30" i="22"/>
  <c r="AB23" i="22"/>
  <c r="AB29" i="22"/>
  <c r="AB9" i="22"/>
  <c r="AB5" i="22"/>
  <c r="AB37" i="22"/>
  <c r="AB20" i="22"/>
  <c r="AB15" i="22"/>
  <c r="AB26" i="22"/>
  <c r="AB21" i="22"/>
  <c r="AB27" i="22"/>
  <c r="AB4" i="22"/>
  <c r="AB33" i="22"/>
  <c r="AB19" i="22"/>
  <c r="AB13" i="22"/>
  <c r="AB35" i="22"/>
  <c r="AB31" i="22"/>
  <c r="AB8" i="22"/>
  <c r="AB12" i="22"/>
  <c r="AJ9" i="22"/>
  <c r="AJ8" i="22"/>
  <c r="AJ34" i="22"/>
  <c r="AJ33" i="22"/>
  <c r="AJ20" i="22"/>
  <c r="AJ16" i="22"/>
  <c r="AJ37" i="22"/>
  <c r="AJ21" i="22"/>
  <c r="AJ27" i="22"/>
  <c r="AJ25" i="22"/>
  <c r="AJ4" i="22"/>
  <c r="AJ5" i="22"/>
  <c r="AJ35" i="22"/>
  <c r="AJ26" i="22"/>
  <c r="AJ17" i="22"/>
  <c r="AJ32" i="22"/>
  <c r="AJ24" i="22"/>
  <c r="AJ39" i="22"/>
  <c r="AJ22" i="22"/>
  <c r="AJ15" i="22"/>
  <c r="AJ28" i="22"/>
  <c r="AJ23" i="22"/>
  <c r="N17" i="22"/>
  <c r="N19" i="22"/>
  <c r="N5" i="22"/>
  <c r="N9" i="22"/>
  <c r="N16" i="22"/>
  <c r="N34" i="22"/>
  <c r="N30" i="22"/>
  <c r="N26" i="22"/>
  <c r="N22" i="22"/>
  <c r="N18" i="22"/>
  <c r="N4" i="22"/>
  <c r="N7" i="22"/>
  <c r="N10" i="22"/>
  <c r="N37" i="22"/>
  <c r="N29" i="22"/>
  <c r="N24" i="22"/>
  <c r="N36" i="22"/>
  <c r="N6" i="22"/>
  <c r="T21" i="22"/>
  <c r="Y4" i="22"/>
  <c r="N21" i="22"/>
  <c r="N28" i="22"/>
  <c r="N38" i="22"/>
  <c r="T32" i="22"/>
  <c r="T17" i="22"/>
  <c r="Y20" i="22"/>
  <c r="Y32" i="22"/>
  <c r="AJ29" i="22"/>
  <c r="AJ18" i="22"/>
  <c r="AJ38" i="22"/>
  <c r="N11" i="22"/>
  <c r="T12" i="22"/>
  <c r="AL6" i="22"/>
  <c r="AL15" i="22"/>
  <c r="AL25" i="22"/>
  <c r="AL38" i="22"/>
  <c r="V12" i="22"/>
  <c r="V23" i="22"/>
  <c r="V34" i="22"/>
  <c r="AB10" i="22"/>
  <c r="AB34" i="22"/>
  <c r="AB24" i="22"/>
  <c r="D24" i="22"/>
  <c r="D6" i="22"/>
  <c r="D7" i="22"/>
  <c r="D8" i="22"/>
  <c r="AG37" i="22"/>
  <c r="AG33" i="22"/>
  <c r="AG30" i="22"/>
  <c r="AG16" i="22"/>
  <c r="AG25" i="22"/>
  <c r="AG15" i="22"/>
  <c r="AG6" i="22"/>
  <c r="AG21" i="22"/>
  <c r="AG12" i="22"/>
  <c r="D29" i="22"/>
  <c r="D32" i="22"/>
  <c r="D16" i="22"/>
  <c r="D20" i="22"/>
  <c r="D30" i="22"/>
  <c r="D35" i="22"/>
  <c r="AG14" i="22"/>
  <c r="AG7" i="22"/>
  <c r="AG23" i="22"/>
  <c r="AG27" i="22"/>
  <c r="AG24" i="22"/>
  <c r="AG35" i="22"/>
  <c r="H32" i="22"/>
  <c r="H39" i="22"/>
  <c r="H34" i="22"/>
  <c r="H20" i="22"/>
  <c r="H16" i="22"/>
  <c r="H33" i="22"/>
  <c r="H28" i="22"/>
  <c r="H26" i="22"/>
  <c r="H5" i="22"/>
  <c r="X28" i="22"/>
  <c r="X39" i="22"/>
  <c r="X29" i="22"/>
  <c r="X19" i="22"/>
  <c r="X15" i="22"/>
  <c r="X33" i="22"/>
  <c r="X32" i="22"/>
  <c r="X12" i="22"/>
  <c r="X9" i="22"/>
  <c r="R16" i="22"/>
  <c r="R11" i="22"/>
  <c r="R14" i="22"/>
  <c r="M11" i="22"/>
  <c r="M4" i="22"/>
  <c r="M14" i="22"/>
  <c r="M13" i="22"/>
  <c r="M34" i="22"/>
  <c r="R35" i="22"/>
  <c r="R25" i="22"/>
  <c r="Y23" i="22"/>
  <c r="Y15" i="22"/>
  <c r="Y17" i="22"/>
  <c r="Y25" i="22"/>
  <c r="Y19" i="22"/>
  <c r="Y16" i="22"/>
  <c r="Y10" i="22"/>
  <c r="Y9" i="22"/>
  <c r="Y8" i="22"/>
  <c r="Y7" i="22"/>
  <c r="Y6" i="22"/>
  <c r="Y5" i="22"/>
  <c r="T11" i="22"/>
  <c r="T24" i="22"/>
  <c r="T34" i="22"/>
  <c r="T14" i="22"/>
  <c r="T18" i="22"/>
  <c r="T26" i="22"/>
  <c r="T35" i="22"/>
  <c r="Y27" i="22"/>
  <c r="Y18" i="22"/>
  <c r="Y22" i="22"/>
  <c r="Y34" i="22"/>
  <c r="Y38" i="22"/>
  <c r="M18" i="22"/>
  <c r="T7" i="22"/>
  <c r="M15" i="22"/>
  <c r="M30" i="22"/>
  <c r="M17" i="22"/>
  <c r="M26" i="22"/>
  <c r="M25" i="22"/>
  <c r="M35" i="22"/>
  <c r="M39" i="22"/>
  <c r="R20" i="22"/>
  <c r="R22" i="22"/>
  <c r="R26" i="22"/>
  <c r="R30" i="22"/>
  <c r="R34" i="22"/>
  <c r="R39" i="22"/>
  <c r="AH27" i="22"/>
  <c r="AH31" i="22"/>
  <c r="L23" i="22"/>
  <c r="L7" i="22"/>
  <c r="L21" i="22"/>
  <c r="L11" i="22"/>
  <c r="L26" i="22"/>
  <c r="L13" i="22"/>
  <c r="L17" i="22"/>
  <c r="L24" i="22"/>
  <c r="F5" i="22"/>
  <c r="F9" i="22"/>
  <c r="F17" i="22"/>
  <c r="F15" i="22"/>
  <c r="F20" i="22"/>
  <c r="F23" i="22"/>
  <c r="F27" i="22"/>
  <c r="F31" i="22"/>
  <c r="D10" i="22"/>
  <c r="D25" i="22"/>
  <c r="M19" i="22"/>
  <c r="M24" i="22"/>
  <c r="M21" i="22"/>
  <c r="M38" i="22"/>
  <c r="R21" i="22"/>
  <c r="R29" i="22"/>
  <c r="R33" i="22"/>
  <c r="R38" i="22"/>
  <c r="R15" i="22"/>
  <c r="M10" i="22"/>
  <c r="M9" i="22"/>
  <c r="M8" i="22"/>
  <c r="M7" i="22"/>
  <c r="M6" i="22"/>
  <c r="M5" i="22"/>
  <c r="Y26" i="22"/>
  <c r="Y35" i="22"/>
  <c r="Y39" i="22"/>
  <c r="Y11" i="22"/>
  <c r="T6" i="22"/>
  <c r="T29" i="22"/>
  <c r="R10" i="22"/>
  <c r="R9" i="22"/>
  <c r="R8" i="22"/>
  <c r="R7" i="22"/>
  <c r="R6" i="22"/>
  <c r="R5" i="22"/>
  <c r="R4" i="22"/>
  <c r="M16" i="22"/>
  <c r="M20" i="22"/>
  <c r="M22" i="22"/>
  <c r="M27" i="22"/>
  <c r="M29" i="22"/>
  <c r="M36" i="22"/>
  <c r="R19" i="22"/>
  <c r="R13" i="22"/>
  <c r="R23" i="22"/>
  <c r="R27" i="22"/>
  <c r="R31" i="22"/>
  <c r="R36" i="22"/>
  <c r="S38" i="22"/>
  <c r="S35" i="22"/>
  <c r="S29" i="22"/>
  <c r="S25" i="22"/>
  <c r="S21" i="22"/>
  <c r="S31" i="22"/>
  <c r="S27" i="22"/>
  <c r="S39" i="22"/>
  <c r="S30" i="22"/>
  <c r="S18" i="22"/>
  <c r="S14" i="22"/>
  <c r="S12" i="22"/>
  <c r="S36" i="22"/>
  <c r="S28" i="22"/>
  <c r="S33" i="22"/>
  <c r="S20" i="22"/>
  <c r="S26" i="22"/>
  <c r="S17" i="22"/>
  <c r="S16" i="22"/>
  <c r="S15" i="22"/>
  <c r="S34" i="22"/>
  <c r="S9" i="22"/>
  <c r="S5" i="22"/>
  <c r="S32" i="22"/>
  <c r="S24" i="22"/>
  <c r="S19" i="22"/>
  <c r="S13" i="22"/>
  <c r="S11" i="22"/>
  <c r="S23" i="22"/>
  <c r="S4" i="22"/>
  <c r="S37" i="22"/>
  <c r="S22" i="22"/>
  <c r="S10" i="22"/>
  <c r="S8" i="22"/>
  <c r="S7" i="22"/>
  <c r="S6" i="22"/>
  <c r="E39" i="22"/>
  <c r="E38" i="22"/>
  <c r="E37" i="22"/>
  <c r="E36" i="22"/>
  <c r="E35" i="22"/>
  <c r="E34" i="22"/>
  <c r="E33" i="22"/>
  <c r="E31" i="22"/>
  <c r="E27" i="22"/>
  <c r="E23" i="22"/>
  <c r="E29" i="22"/>
  <c r="E25" i="22"/>
  <c r="E28" i="22"/>
  <c r="E24" i="22"/>
  <c r="E19" i="22"/>
  <c r="E15" i="22"/>
  <c r="E26" i="22"/>
  <c r="E18" i="22"/>
  <c r="E32" i="22"/>
  <c r="E21" i="22"/>
  <c r="E17" i="22"/>
  <c r="E16" i="22"/>
  <c r="E14" i="22"/>
  <c r="E11" i="22"/>
  <c r="E10" i="22"/>
  <c r="E9" i="22"/>
  <c r="E8" i="22"/>
  <c r="E7" i="22"/>
  <c r="E6" i="22"/>
  <c r="E5" i="22"/>
  <c r="E4" i="22"/>
  <c r="E30" i="22"/>
  <c r="E22" i="22"/>
  <c r="E20" i="22"/>
  <c r="E13" i="22"/>
  <c r="E12" i="22"/>
  <c r="Z39" i="22"/>
  <c r="Z38" i="22"/>
  <c r="Z37" i="22"/>
  <c r="Z34" i="22"/>
  <c r="Z33" i="22"/>
  <c r="Z32" i="22"/>
  <c r="Z31" i="22"/>
  <c r="Z30" i="22"/>
  <c r="Z29" i="22"/>
  <c r="Z28" i="22"/>
  <c r="Z27" i="22"/>
  <c r="Z26" i="22"/>
  <c r="Z25" i="22"/>
  <c r="Z24" i="22"/>
  <c r="Z23" i="22"/>
  <c r="Z22" i="22"/>
  <c r="Z21" i="22"/>
  <c r="Z35" i="22"/>
  <c r="Z36" i="22"/>
  <c r="Z19" i="22"/>
  <c r="Z15" i="22"/>
  <c r="Z18" i="22"/>
  <c r="Z17" i="22"/>
  <c r="Z16" i="22"/>
  <c r="Z14" i="22"/>
  <c r="Z11" i="22"/>
  <c r="Z20" i="22"/>
  <c r="Z13" i="22"/>
  <c r="Z12" i="22"/>
  <c r="Z10" i="22"/>
  <c r="Z9" i="22"/>
  <c r="Z8" i="22"/>
  <c r="Z7" i="22"/>
  <c r="Z6" i="22"/>
  <c r="Z5" i="22"/>
  <c r="Z4" i="22"/>
  <c r="AA35" i="22"/>
  <c r="AA38" i="22"/>
  <c r="AA36" i="22"/>
  <c r="AA31" i="22"/>
  <c r="AA27" i="22"/>
  <c r="AA23" i="22"/>
  <c r="AA29" i="22"/>
  <c r="AA25" i="22"/>
  <c r="AA37" i="22"/>
  <c r="AA33" i="22"/>
  <c r="AA28" i="22"/>
  <c r="AA24" i="22"/>
  <c r="AA20" i="22"/>
  <c r="AA16" i="22"/>
  <c r="AA12" i="22"/>
  <c r="AA39" i="22"/>
  <c r="AA34" i="22"/>
  <c r="AA26" i="22"/>
  <c r="AA19" i="22"/>
  <c r="AA32" i="22"/>
  <c r="AA18" i="22"/>
  <c r="AA15" i="22"/>
  <c r="AA14" i="22"/>
  <c r="AA9" i="22"/>
  <c r="AA4" i="22"/>
  <c r="AA17" i="22"/>
  <c r="AA13" i="22"/>
  <c r="AA22" i="22"/>
  <c r="AA10" i="22"/>
  <c r="AA6" i="22"/>
  <c r="AA30" i="22"/>
  <c r="AA21" i="22"/>
  <c r="AA11" i="22"/>
  <c r="AA8" i="22"/>
  <c r="AA7" i="22"/>
  <c r="AA5" i="22"/>
  <c r="AI38" i="22"/>
  <c r="AI34" i="22"/>
  <c r="AI29" i="22"/>
  <c r="AI25" i="22"/>
  <c r="AI21" i="22"/>
  <c r="AI35" i="22"/>
  <c r="AI31" i="22"/>
  <c r="AI27" i="22"/>
  <c r="AI36" i="22"/>
  <c r="AI26" i="22"/>
  <c r="AI24" i="22"/>
  <c r="AI23" i="22"/>
  <c r="AI22" i="22"/>
  <c r="AI18" i="22"/>
  <c r="AI14" i="22"/>
  <c r="AI12" i="22"/>
  <c r="AI11" i="22"/>
  <c r="AI37" i="22"/>
  <c r="AI32" i="22"/>
  <c r="AI17" i="22"/>
  <c r="AI39" i="22"/>
  <c r="AI30" i="22"/>
  <c r="AI33" i="22"/>
  <c r="AI20" i="22"/>
  <c r="AI10" i="22"/>
  <c r="AI4" i="22"/>
  <c r="AI28" i="22"/>
  <c r="AI16" i="22"/>
  <c r="AI19" i="22"/>
  <c r="AI13" i="22"/>
  <c r="AI8" i="22"/>
  <c r="AI6" i="22"/>
  <c r="AI5" i="22"/>
  <c r="AI15" i="22"/>
  <c r="AI9" i="22"/>
  <c r="AI7" i="22"/>
  <c r="G36" i="22"/>
  <c r="G39" i="22"/>
  <c r="G37" i="22"/>
  <c r="G32" i="22"/>
  <c r="G28" i="22"/>
  <c r="G24" i="22"/>
  <c r="G30" i="22"/>
  <c r="G26" i="22"/>
  <c r="G35" i="22"/>
  <c r="G34" i="22"/>
  <c r="G25" i="22"/>
  <c r="G23" i="22"/>
  <c r="G22" i="22"/>
  <c r="G21" i="22"/>
  <c r="G17" i="22"/>
  <c r="G13" i="22"/>
  <c r="G12" i="22"/>
  <c r="G31" i="22"/>
  <c r="G20" i="22"/>
  <c r="G38" i="22"/>
  <c r="G29" i="22"/>
  <c r="G19" i="22"/>
  <c r="G8" i="22"/>
  <c r="G5" i="22"/>
  <c r="G4" i="22"/>
  <c r="G16" i="22"/>
  <c r="G18" i="22"/>
  <c r="G14" i="22"/>
  <c r="G11" i="22"/>
  <c r="G33" i="22"/>
  <c r="G27" i="22"/>
  <c r="G15" i="22"/>
  <c r="G10" i="22"/>
  <c r="G9" i="22"/>
  <c r="G7" i="22"/>
  <c r="G6" i="22"/>
  <c r="W36" i="22"/>
  <c r="W39" i="22"/>
  <c r="W37" i="22"/>
  <c r="W32" i="22"/>
  <c r="W28" i="22"/>
  <c r="W24" i="22"/>
  <c r="W30" i="22"/>
  <c r="W26" i="22"/>
  <c r="W38" i="22"/>
  <c r="W34" i="22"/>
  <c r="W29" i="22"/>
  <c r="W17" i="22"/>
  <c r="W13" i="22"/>
  <c r="W12" i="22"/>
  <c r="W27" i="22"/>
  <c r="W23" i="22"/>
  <c r="W22" i="22"/>
  <c r="W21" i="22"/>
  <c r="W20" i="22"/>
  <c r="W25" i="22"/>
  <c r="W19" i="22"/>
  <c r="W16" i="22"/>
  <c r="W15" i="22"/>
  <c r="W14" i="22"/>
  <c r="W31" i="22"/>
  <c r="W7" i="22"/>
  <c r="W4" i="22"/>
  <c r="W35" i="22"/>
  <c r="W33" i="22"/>
  <c r="W11" i="22"/>
  <c r="W8" i="22"/>
  <c r="W5" i="22"/>
  <c r="W18" i="22"/>
  <c r="W10" i="22"/>
  <c r="W9" i="22"/>
  <c r="W6" i="22"/>
  <c r="J39" i="22"/>
  <c r="J38" i="22"/>
  <c r="J37" i="22"/>
  <c r="J34" i="22"/>
  <c r="J33" i="22"/>
  <c r="J32" i="22"/>
  <c r="J31" i="22"/>
  <c r="J30" i="22"/>
  <c r="J29" i="22"/>
  <c r="J28" i="22"/>
  <c r="J27" i="22"/>
  <c r="J26" i="22"/>
  <c r="J25" i="22"/>
  <c r="J24" i="22"/>
  <c r="J23" i="22"/>
  <c r="J22" i="22"/>
  <c r="J21" i="22"/>
  <c r="J35" i="22"/>
  <c r="J36" i="22"/>
  <c r="J19" i="22"/>
  <c r="J15" i="22"/>
  <c r="J18" i="22"/>
  <c r="J14" i="22"/>
  <c r="J13" i="22"/>
  <c r="J20" i="22"/>
  <c r="J16" i="22"/>
  <c r="J12" i="22"/>
  <c r="J11" i="22"/>
  <c r="J17" i="22"/>
  <c r="J10" i="22"/>
  <c r="J9" i="22"/>
  <c r="J8" i="22"/>
  <c r="J7" i="22"/>
  <c r="J6" i="22"/>
  <c r="J5" i="22"/>
  <c r="J4" i="22"/>
  <c r="AF39" i="22"/>
  <c r="AF37" i="22"/>
  <c r="AF35" i="22"/>
  <c r="AF36" i="22"/>
  <c r="AF31" i="22"/>
  <c r="AF27" i="22"/>
  <c r="AF23" i="22"/>
  <c r="AF20" i="22"/>
  <c r="AF19" i="22"/>
  <c r="AF18" i="22"/>
  <c r="AF17" i="22"/>
  <c r="AF16" i="22"/>
  <c r="AF15" i="22"/>
  <c r="AF14" i="22"/>
  <c r="AF13" i="22"/>
  <c r="AF38" i="22"/>
  <c r="AF33" i="22"/>
  <c r="AF29" i="22"/>
  <c r="AF25" i="22"/>
  <c r="AF32" i="22"/>
  <c r="AF30" i="22"/>
  <c r="AF21" i="22"/>
  <c r="AF10" i="22"/>
  <c r="AF34" i="22"/>
  <c r="AF28" i="22"/>
  <c r="AF22" i="22"/>
  <c r="AF26" i="22"/>
  <c r="AF12" i="22"/>
  <c r="AF11" i="22"/>
  <c r="AF9" i="22"/>
  <c r="AF8" i="22"/>
  <c r="AF7" i="22"/>
  <c r="AF6" i="22"/>
  <c r="AF5" i="22"/>
  <c r="AF4" i="22"/>
  <c r="AF24" i="22"/>
  <c r="AM42" i="22"/>
  <c r="K35" i="22"/>
  <c r="K38" i="22"/>
  <c r="K36" i="22"/>
  <c r="K31" i="22"/>
  <c r="K27" i="22"/>
  <c r="K23" i="22"/>
  <c r="K29" i="22"/>
  <c r="K25" i="22"/>
  <c r="K33" i="22"/>
  <c r="K32" i="22"/>
  <c r="K20" i="22"/>
  <c r="K16" i="22"/>
  <c r="K12" i="22"/>
  <c r="K34" i="22"/>
  <c r="K30" i="22"/>
  <c r="K19" i="22"/>
  <c r="K22" i="22"/>
  <c r="K37" i="22"/>
  <c r="K28" i="22"/>
  <c r="K21" i="22"/>
  <c r="K18" i="22"/>
  <c r="K17" i="22"/>
  <c r="K13" i="22"/>
  <c r="K10" i="22"/>
  <c r="K9" i="22"/>
  <c r="K7" i="22"/>
  <c r="K39" i="22"/>
  <c r="K14" i="22"/>
  <c r="K26" i="22"/>
  <c r="K24" i="22"/>
  <c r="K6" i="22"/>
  <c r="K5" i="22"/>
  <c r="K11" i="22"/>
  <c r="K15" i="22"/>
  <c r="K8" i="22"/>
  <c r="K4" i="22"/>
  <c r="P39" i="22"/>
  <c r="P37" i="22"/>
  <c r="P35" i="22"/>
  <c r="P36" i="22"/>
  <c r="P34" i="22"/>
  <c r="P31" i="22"/>
  <c r="P27" i="22"/>
  <c r="P23" i="22"/>
  <c r="P20" i="22"/>
  <c r="P19" i="22"/>
  <c r="P18" i="22"/>
  <c r="P17" i="22"/>
  <c r="P16" i="22"/>
  <c r="P15" i="22"/>
  <c r="P14" i="22"/>
  <c r="P13" i="22"/>
  <c r="P38" i="22"/>
  <c r="P33" i="22"/>
  <c r="P29" i="22"/>
  <c r="P25" i="22"/>
  <c r="P28" i="22"/>
  <c r="P26" i="22"/>
  <c r="P22" i="22"/>
  <c r="P21" i="22"/>
  <c r="P11" i="22"/>
  <c r="P32" i="22"/>
  <c r="P24" i="22"/>
  <c r="P30" i="22"/>
  <c r="P12" i="22"/>
  <c r="P10" i="22"/>
  <c r="P9" i="22"/>
  <c r="P8" i="22"/>
  <c r="P7" i="22"/>
  <c r="P6" i="22"/>
  <c r="P5" i="22"/>
  <c r="P4" i="22"/>
  <c r="AK39" i="22"/>
  <c r="AK38" i="22"/>
  <c r="AK37" i="22"/>
  <c r="AK36" i="22"/>
  <c r="AK35" i="22"/>
  <c r="AK34" i="22"/>
  <c r="AK33" i="22"/>
  <c r="AK32" i="22"/>
  <c r="AK31" i="22"/>
  <c r="AK27" i="22"/>
  <c r="AK23" i="22"/>
  <c r="AK29" i="22"/>
  <c r="AK25" i="22"/>
  <c r="AK28" i="22"/>
  <c r="AK19" i="22"/>
  <c r="AK15" i="22"/>
  <c r="AK26" i="22"/>
  <c r="AK22" i="22"/>
  <c r="AK21" i="22"/>
  <c r="AK18" i="22"/>
  <c r="AK24" i="22"/>
  <c r="AK16" i="22"/>
  <c r="AK17" i="22"/>
  <c r="AK9" i="22"/>
  <c r="AK8" i="22"/>
  <c r="AK7" i="22"/>
  <c r="AK6" i="22"/>
  <c r="AK5" i="22"/>
  <c r="AK4" i="22"/>
  <c r="AK14" i="22"/>
  <c r="AK13" i="22"/>
  <c r="AK12" i="22"/>
  <c r="AK11" i="22"/>
  <c r="AK30" i="22"/>
  <c r="AK20" i="22"/>
  <c r="AK10" i="22"/>
  <c r="C40" i="22"/>
  <c r="O39" i="22"/>
  <c r="O37" i="22"/>
  <c r="O35" i="22"/>
  <c r="O36" i="22"/>
  <c r="O30" i="22"/>
  <c r="O26" i="22"/>
  <c r="O22" i="22"/>
  <c r="O32" i="22"/>
  <c r="O28" i="22"/>
  <c r="O31" i="22"/>
  <c r="O21" i="22"/>
  <c r="O19" i="22"/>
  <c r="O15" i="22"/>
  <c r="O12" i="22"/>
  <c r="O33" i="22"/>
  <c r="O29" i="22"/>
  <c r="O24" i="22"/>
  <c r="O23" i="22"/>
  <c r="O18" i="22"/>
  <c r="O34" i="22"/>
  <c r="O27" i="22"/>
  <c r="O17" i="22"/>
  <c r="O16" i="22"/>
  <c r="O11" i="22"/>
  <c r="O6" i="22"/>
  <c r="O4" i="22"/>
  <c r="O25" i="22"/>
  <c r="O38" i="22"/>
  <c r="O13" i="22"/>
  <c r="O10" i="22"/>
  <c r="O9" i="22"/>
  <c r="O8" i="22"/>
  <c r="O7" i="22"/>
  <c r="O20" i="22"/>
  <c r="O14" i="22"/>
  <c r="O5" i="22"/>
  <c r="AE34" i="22"/>
  <c r="AE39" i="22"/>
  <c r="AE37" i="22"/>
  <c r="AE35" i="22"/>
  <c r="AE30" i="22"/>
  <c r="AE26" i="22"/>
  <c r="AE22" i="22"/>
  <c r="AE36" i="22"/>
  <c r="AE32" i="22"/>
  <c r="AE28" i="22"/>
  <c r="AE27" i="22"/>
  <c r="AE19" i="22"/>
  <c r="AE15" i="22"/>
  <c r="AE12" i="22"/>
  <c r="AE11" i="22"/>
  <c r="AE38" i="22"/>
  <c r="AE33" i="22"/>
  <c r="AE25" i="22"/>
  <c r="AE21" i="22"/>
  <c r="AE18" i="22"/>
  <c r="AE23" i="22"/>
  <c r="AE17" i="22"/>
  <c r="AE14" i="22"/>
  <c r="AE13" i="22"/>
  <c r="AE31" i="22"/>
  <c r="AE24" i="22"/>
  <c r="AE20" i="22"/>
  <c r="AE7" i="22"/>
  <c r="AE29" i="22"/>
  <c r="AE16" i="22"/>
  <c r="AE4" i="22"/>
  <c r="AE10" i="22"/>
  <c r="AE9" i="22"/>
  <c r="AE8" i="22"/>
  <c r="AE6" i="22"/>
  <c r="AE5" i="22"/>
  <c r="U39" i="22"/>
  <c r="U38" i="22"/>
  <c r="U37" i="22"/>
  <c r="U36" i="22"/>
  <c r="U35" i="22"/>
  <c r="U34" i="22"/>
  <c r="U33" i="22"/>
  <c r="U31" i="22"/>
  <c r="U27" i="22"/>
  <c r="U23" i="22"/>
  <c r="U29" i="22"/>
  <c r="U25" i="22"/>
  <c r="U32" i="22"/>
  <c r="U22" i="22"/>
  <c r="U21" i="22"/>
  <c r="U19" i="22"/>
  <c r="U15" i="22"/>
  <c r="U30" i="22"/>
  <c r="U24" i="22"/>
  <c r="U18" i="22"/>
  <c r="U28" i="22"/>
  <c r="U14" i="22"/>
  <c r="U13" i="22"/>
  <c r="U11" i="22"/>
  <c r="U10" i="22"/>
  <c r="U9" i="22"/>
  <c r="U8" i="22"/>
  <c r="U7" i="22"/>
  <c r="U6" i="22"/>
  <c r="U5" i="22"/>
  <c r="U4" i="22"/>
  <c r="U26" i="22"/>
  <c r="U16" i="22"/>
  <c r="U20" i="22"/>
  <c r="U12" i="22"/>
  <c r="U17" i="22"/>
  <c r="F4" i="2" a="1"/>
  <c r="F6" i="2" s="1"/>
  <c r="F7" i="2"/>
  <c r="F10" i="2"/>
  <c r="F11" i="2"/>
  <c r="F15" i="2"/>
  <c r="F18" i="2"/>
  <c r="F19" i="2"/>
  <c r="F23" i="2"/>
  <c r="F26" i="2"/>
  <c r="F27" i="2"/>
  <c r="F31" i="2"/>
  <c r="F34" i="2"/>
  <c r="F35" i="2"/>
  <c r="F39" i="2"/>
  <c r="E4" i="2" a="1"/>
  <c r="E4" i="2" s="1"/>
  <c r="E5" i="2"/>
  <c r="E6" i="2"/>
  <c r="E7" i="2"/>
  <c r="E9" i="2"/>
  <c r="E10" i="2"/>
  <c r="E11" i="2"/>
  <c r="E13" i="2"/>
  <c r="E14" i="2"/>
  <c r="E15" i="2"/>
  <c r="E17" i="2"/>
  <c r="E18" i="2"/>
  <c r="E19" i="2"/>
  <c r="E21" i="2"/>
  <c r="E22" i="2"/>
  <c r="E23" i="2"/>
  <c r="E25" i="2"/>
  <c r="E26" i="2"/>
  <c r="E27" i="2"/>
  <c r="E29" i="2"/>
  <c r="E30" i="2"/>
  <c r="E31" i="2"/>
  <c r="E33" i="2"/>
  <c r="E34" i="2"/>
  <c r="E35" i="2"/>
  <c r="E37" i="2"/>
  <c r="E38" i="2"/>
  <c r="E39" i="2"/>
  <c r="A39" i="2"/>
  <c r="A35" i="2"/>
  <c r="A31" i="2"/>
  <c r="A27" i="2"/>
  <c r="A23" i="2"/>
  <c r="A19" i="2"/>
  <c r="A15" i="2"/>
  <c r="A11" i="2"/>
  <c r="A7" i="2"/>
  <c r="G39" i="2"/>
  <c r="G37" i="2"/>
  <c r="G36" i="2"/>
  <c r="G35" i="2"/>
  <c r="G33" i="2"/>
  <c r="G32" i="2"/>
  <c r="G31" i="2"/>
  <c r="G28" i="2"/>
  <c r="G27" i="2"/>
  <c r="G25" i="2"/>
  <c r="G24" i="2"/>
  <c r="G23" i="2"/>
  <c r="G21" i="2"/>
  <c r="G20" i="2"/>
  <c r="G17" i="2"/>
  <c r="G16" i="2"/>
  <c r="G15" i="2"/>
  <c r="G13" i="2"/>
  <c r="G12" i="2"/>
  <c r="G11" i="2"/>
  <c r="G9" i="2"/>
  <c r="G8" i="2"/>
  <c r="G7" i="2"/>
  <c r="G5" i="2"/>
  <c r="G4" i="2"/>
  <c r="B38" i="2"/>
  <c r="A38" i="2"/>
  <c r="B37" i="2"/>
  <c r="B36" i="2"/>
  <c r="A36" i="2"/>
  <c r="B34" i="2"/>
  <c r="A34" i="2"/>
  <c r="B33" i="2"/>
  <c r="B32" i="2"/>
  <c r="A32" i="2"/>
  <c r="B30" i="2"/>
  <c r="A30" i="2"/>
  <c r="B29" i="2"/>
  <c r="B28" i="2"/>
  <c r="A28" i="2"/>
  <c r="B26" i="2"/>
  <c r="A26" i="2"/>
  <c r="B25" i="2"/>
  <c r="B24" i="2"/>
  <c r="B22" i="2"/>
  <c r="A22" i="2"/>
  <c r="B21" i="2"/>
  <c r="B20" i="2"/>
  <c r="A20" i="2"/>
  <c r="A18" i="2"/>
  <c r="B17" i="2"/>
  <c r="B16" i="2"/>
  <c r="A16" i="2"/>
  <c r="A14" i="2"/>
  <c r="B13" i="2"/>
  <c r="B12" i="2"/>
  <c r="B10" i="2"/>
  <c r="A10" i="2"/>
  <c r="B9" i="2"/>
  <c r="B8" i="2"/>
  <c r="B6" i="2"/>
  <c r="A6" i="2"/>
  <c r="B5" i="2"/>
  <c r="B4" i="2"/>
  <c r="A4" i="2"/>
  <c r="C39" i="2"/>
  <c r="D39" i="2" s="1"/>
  <c r="C38" i="2"/>
  <c r="D38" i="2" s="1"/>
  <c r="C37" i="2"/>
  <c r="D37" i="2" s="1"/>
  <c r="C36" i="2"/>
  <c r="D36" i="2" s="1"/>
  <c r="C35" i="2"/>
  <c r="D35" i="2" s="1"/>
  <c r="C34" i="2"/>
  <c r="D34" i="2"/>
  <c r="C33" i="2"/>
  <c r="D33" i="2" s="1"/>
  <c r="C32" i="2"/>
  <c r="D32" i="2" s="1"/>
  <c r="C31" i="2"/>
  <c r="D31" i="2"/>
  <c r="C30" i="2"/>
  <c r="D30" i="2" s="1"/>
  <c r="C29" i="2"/>
  <c r="C28" i="2"/>
  <c r="D28" i="2"/>
  <c r="C27" i="2"/>
  <c r="D27" i="2"/>
  <c r="C26" i="2"/>
  <c r="D26" i="2"/>
  <c r="C25" i="2"/>
  <c r="C24" i="2"/>
  <c r="D24" i="2" s="1"/>
  <c r="C23" i="2"/>
  <c r="D23" i="2" s="1"/>
  <c r="C22" i="2"/>
  <c r="D22" i="2"/>
  <c r="C21" i="2"/>
  <c r="D21" i="2"/>
  <c r="C20" i="2"/>
  <c r="D20" i="2"/>
  <c r="C19" i="2"/>
  <c r="D19" i="2"/>
  <c r="C18" i="2"/>
  <c r="D18" i="2" s="1"/>
  <c r="C17" i="2"/>
  <c r="D17" i="2" s="1"/>
  <c r="C16" i="2"/>
  <c r="C15" i="2"/>
  <c r="D15" i="2" s="1"/>
  <c r="C14" i="2"/>
  <c r="D14" i="2" s="1"/>
  <c r="C13" i="2"/>
  <c r="C12" i="2"/>
  <c r="D12" i="2" s="1"/>
  <c r="C11" i="2"/>
  <c r="D11" i="2"/>
  <c r="C10" i="2"/>
  <c r="D10" i="2" s="1"/>
  <c r="C9" i="2"/>
  <c r="D9" i="2"/>
  <c r="C8" i="2"/>
  <c r="D8" i="2" s="1"/>
  <c r="C7" i="2"/>
  <c r="C6" i="2"/>
  <c r="D6" i="2"/>
  <c r="C5" i="2"/>
  <c r="D5" i="2" s="1"/>
  <c r="C4" i="2"/>
  <c r="G38" i="2"/>
  <c r="G34" i="2"/>
  <c r="G30" i="2"/>
  <c r="G29" i="2"/>
  <c r="G26" i="2"/>
  <c r="G22" i="2"/>
  <c r="G19" i="2"/>
  <c r="G18" i="2"/>
  <c r="G14" i="2"/>
  <c r="G10" i="2"/>
  <c r="G6" i="2"/>
  <c r="L5" i="2"/>
  <c r="K4" i="16"/>
  <c r="O2" i="13"/>
  <c r="V1" i="11"/>
  <c r="D9" i="8"/>
  <c r="E1" i="11"/>
  <c r="C3" i="16"/>
  <c r="D3" i="13"/>
  <c r="B4" i="8"/>
  <c r="D11" i="8"/>
  <c r="D7" i="2"/>
  <c r="D13" i="2"/>
  <c r="D16" i="2"/>
  <c r="D25" i="2"/>
  <c r="D29" i="2"/>
  <c r="D4" i="2"/>
  <c r="M41" i="3"/>
  <c r="E50" i="7"/>
  <c r="A8" i="2"/>
  <c r="A13" i="2"/>
  <c r="B14" i="2"/>
  <c r="B15" i="2"/>
  <c r="A24" i="2"/>
  <c r="A29" i="2"/>
  <c r="B31" i="2"/>
  <c r="A12" i="2"/>
  <c r="A17" i="2"/>
  <c r="B18" i="2"/>
  <c r="B19" i="2"/>
  <c r="A33" i="2"/>
  <c r="B35" i="2"/>
  <c r="A9" i="2"/>
  <c r="B11" i="2"/>
  <c r="A25" i="2"/>
  <c r="B27" i="2"/>
  <c r="A5" i="2"/>
  <c r="B7" i="2"/>
  <c r="A21" i="2"/>
  <c r="B23" i="2"/>
  <c r="A37" i="2"/>
  <c r="B39" i="2"/>
  <c r="AD40" i="22" l="1"/>
  <c r="H40" i="22"/>
  <c r="Q40" i="22"/>
  <c r="X40" i="22"/>
  <c r="AL40" i="22"/>
  <c r="N40" i="22"/>
  <c r="D40" i="22"/>
  <c r="I40" i="22"/>
  <c r="V40" i="22"/>
  <c r="AC40" i="22"/>
  <c r="AB40" i="22"/>
  <c r="AM4" i="22"/>
  <c r="H5" i="3" s="1"/>
  <c r="J5" i="3" s="1"/>
  <c r="AG40" i="22"/>
  <c r="AJ40" i="22"/>
  <c r="F40" i="22"/>
  <c r="K40" i="22"/>
  <c r="AM21" i="22"/>
  <c r="H22" i="3" s="1"/>
  <c r="J22" i="3" s="1"/>
  <c r="AH40" i="22"/>
  <c r="Y40" i="22"/>
  <c r="R40" i="22"/>
  <c r="T40" i="22"/>
  <c r="L40" i="22"/>
  <c r="M40" i="22"/>
  <c r="AM26" i="22"/>
  <c r="H27" i="3" s="1"/>
  <c r="J27" i="3" s="1"/>
  <c r="AM30" i="22"/>
  <c r="H31" i="3" s="1"/>
  <c r="J31" i="3" s="1"/>
  <c r="AM29" i="22"/>
  <c r="H30" i="3" s="1"/>
  <c r="J30" i="3" s="1"/>
  <c r="AM7" i="22"/>
  <c r="H8" i="3" s="1"/>
  <c r="J8" i="3" s="1"/>
  <c r="AM33" i="22"/>
  <c r="H34" i="3" s="1"/>
  <c r="J34" i="3" s="1"/>
  <c r="AM16" i="22"/>
  <c r="H17" i="3" s="1"/>
  <c r="J17" i="3" s="1"/>
  <c r="AM31" i="22"/>
  <c r="H32" i="3" s="1"/>
  <c r="J32" i="3" s="1"/>
  <c r="AM34" i="22"/>
  <c r="H35" i="3" s="1"/>
  <c r="J35" i="3" s="1"/>
  <c r="AM39" i="22"/>
  <c r="H40" i="3" s="1"/>
  <c r="J40" i="3" s="1"/>
  <c r="AM27" i="22"/>
  <c r="H28" i="3" s="1"/>
  <c r="J28" i="3" s="1"/>
  <c r="AM13" i="22"/>
  <c r="H14" i="3" s="1"/>
  <c r="J14" i="3" s="1"/>
  <c r="AM8" i="22"/>
  <c r="H9" i="3" s="1"/>
  <c r="J9" i="3" s="1"/>
  <c r="AM14" i="22"/>
  <c r="H15" i="3" s="1"/>
  <c r="J15" i="3" s="1"/>
  <c r="AM32" i="22"/>
  <c r="H33" i="3" s="1"/>
  <c r="J33" i="3" s="1"/>
  <c r="AM19" i="22"/>
  <c r="H20" i="3" s="1"/>
  <c r="J20" i="3" s="1"/>
  <c r="AM37" i="22"/>
  <c r="H38" i="3" s="1"/>
  <c r="J38" i="3" s="1"/>
  <c r="AM17" i="22"/>
  <c r="H18" i="3" s="1"/>
  <c r="J18" i="3" s="1"/>
  <c r="AE40" i="22"/>
  <c r="AM25" i="22"/>
  <c r="H26" i="3" s="1"/>
  <c r="J26" i="3" s="1"/>
  <c r="AM12" i="22"/>
  <c r="H13" i="3" s="1"/>
  <c r="J13" i="3" s="1"/>
  <c r="AM15" i="22"/>
  <c r="H16" i="3" s="1"/>
  <c r="J16" i="3" s="1"/>
  <c r="P40" i="22"/>
  <c r="AM36" i="22"/>
  <c r="H37" i="3" s="1"/>
  <c r="J37" i="3" s="1"/>
  <c r="AM38" i="22"/>
  <c r="H39" i="3" s="1"/>
  <c r="J39" i="3" s="1"/>
  <c r="J40" i="22"/>
  <c r="AM11" i="22"/>
  <c r="H12" i="3" s="1"/>
  <c r="J12" i="3" s="1"/>
  <c r="AM22" i="22"/>
  <c r="H23" i="3" s="1"/>
  <c r="J23" i="3" s="1"/>
  <c r="AM35" i="22"/>
  <c r="H36" i="3" s="1"/>
  <c r="J36" i="3" s="1"/>
  <c r="AM28" i="22"/>
  <c r="H29" i="3" s="1"/>
  <c r="J29" i="3" s="1"/>
  <c r="AM20" i="22"/>
  <c r="H21" i="3" s="1"/>
  <c r="J21" i="3" s="1"/>
  <c r="AM5" i="22"/>
  <c r="H6" i="3" s="1"/>
  <c r="J6" i="3" s="1"/>
  <c r="AM9" i="22"/>
  <c r="H10" i="3" s="1"/>
  <c r="J10" i="3" s="1"/>
  <c r="AM18" i="22"/>
  <c r="H19" i="3" s="1"/>
  <c r="J19" i="3" s="1"/>
  <c r="AM24" i="22"/>
  <c r="H25" i="3" s="1"/>
  <c r="J25" i="3" s="1"/>
  <c r="AM23" i="22"/>
  <c r="H24" i="3" s="1"/>
  <c r="J24" i="3" s="1"/>
  <c r="AF40" i="22"/>
  <c r="G40" i="22"/>
  <c r="AI40" i="22"/>
  <c r="U40" i="22"/>
  <c r="O40" i="22"/>
  <c r="AM6" i="22"/>
  <c r="H7" i="3" s="1"/>
  <c r="J7" i="3" s="1"/>
  <c r="AM10" i="22"/>
  <c r="H11" i="3" s="1"/>
  <c r="J11" i="3" s="1"/>
  <c r="AK40" i="22"/>
  <c r="W40" i="22"/>
  <c r="AA40" i="22"/>
  <c r="Z40" i="22"/>
  <c r="E40" i="22"/>
  <c r="S40" i="22"/>
  <c r="F38" i="2"/>
  <c r="F30" i="2"/>
  <c r="F22" i="2"/>
  <c r="F14" i="2"/>
  <c r="F4" i="2"/>
  <c r="F8" i="2"/>
  <c r="F12" i="2"/>
  <c r="F16" i="2"/>
  <c r="F20" i="2"/>
  <c r="F24" i="2"/>
  <c r="F28" i="2"/>
  <c r="F32" i="2"/>
  <c r="F36" i="2"/>
  <c r="F5" i="2"/>
  <c r="F9" i="2"/>
  <c r="F13" i="2"/>
  <c r="F17" i="2"/>
  <c r="F21" i="2"/>
  <c r="F25" i="2"/>
  <c r="F29" i="2"/>
  <c r="F33" i="2"/>
  <c r="F37" i="2"/>
  <c r="E36" i="2"/>
  <c r="E32" i="2"/>
  <c r="E28" i="2"/>
  <c r="E24" i="2"/>
  <c r="E20" i="2"/>
  <c r="E16" i="2"/>
  <c r="E12" i="2"/>
  <c r="E8" i="2"/>
  <c r="H41" i="3" l="1"/>
  <c r="C22" i="13" s="1"/>
  <c r="AM40" i="22"/>
  <c r="F38" i="3"/>
  <c r="E42" i="11" s="1"/>
  <c r="F32" i="3"/>
  <c r="F11" i="3"/>
  <c r="E15" i="11" s="1"/>
  <c r="F15" i="3"/>
  <c r="E19" i="11" s="1"/>
  <c r="X19" i="3"/>
  <c r="F23" i="3"/>
  <c r="E27" i="11" s="1"/>
  <c r="E27" i="3"/>
  <c r="F31" i="3"/>
  <c r="E35" i="11" s="1"/>
  <c r="F39" i="3"/>
  <c r="E43" i="11" s="1"/>
  <c r="F25" i="3"/>
  <c r="E29" i="11" s="1"/>
  <c r="E29" i="3"/>
  <c r="D33" i="11" s="1"/>
  <c r="X13" i="3"/>
  <c r="F17" i="11" s="1"/>
  <c r="F10" i="3"/>
  <c r="E14" i="11" s="1"/>
  <c r="F18" i="3"/>
  <c r="E22" i="11" s="1"/>
  <c r="F22" i="3"/>
  <c r="E26" i="11" s="1"/>
  <c r="F30" i="3"/>
  <c r="E34" i="11" s="1"/>
  <c r="C13" i="11"/>
  <c r="E33" i="3"/>
  <c r="D37" i="11" s="1"/>
  <c r="X27" i="3" l="1"/>
  <c r="F31" i="11" s="1"/>
  <c r="E11" i="3"/>
  <c r="D15" i="11" s="1"/>
  <c r="AB19" i="3"/>
  <c r="G23" i="11" s="1"/>
  <c r="AB27" i="3"/>
  <c r="G31" i="11" s="1"/>
  <c r="AB32" i="3"/>
  <c r="G36" i="11" s="1"/>
  <c r="X9" i="3"/>
  <c r="F13" i="11" s="1"/>
  <c r="C23" i="11"/>
  <c r="F9" i="3"/>
  <c r="E13" i="11" s="1"/>
  <c r="F19" i="3"/>
  <c r="E23" i="11" s="1"/>
  <c r="X32" i="3"/>
  <c r="F36" i="11" s="1"/>
  <c r="F27" i="3"/>
  <c r="E31" i="11" s="1"/>
  <c r="C36" i="11"/>
  <c r="E13" i="3"/>
  <c r="D17" i="11" s="1"/>
  <c r="X11" i="3"/>
  <c r="F15" i="11" s="1"/>
  <c r="C15" i="11"/>
  <c r="E32" i="3"/>
  <c r="D36" i="11" s="1"/>
  <c r="AB13" i="3"/>
  <c r="G17" i="11" s="1"/>
  <c r="F29" i="3"/>
  <c r="E33" i="11" s="1"/>
  <c r="C31" i="11"/>
  <c r="C17" i="11"/>
  <c r="X29" i="3"/>
  <c r="F33" i="11" s="1"/>
  <c r="C25" i="11"/>
  <c r="AB21" i="3"/>
  <c r="G25" i="11" s="1"/>
  <c r="X21" i="3"/>
  <c r="F25" i="11" s="1"/>
  <c r="E26" i="3"/>
  <c r="D30" i="11" s="1"/>
  <c r="AB26" i="3"/>
  <c r="G30" i="11" s="1"/>
  <c r="C30" i="11"/>
  <c r="X26" i="3"/>
  <c r="F30" i="11" s="1"/>
  <c r="E40" i="3"/>
  <c r="D44" i="11" s="1"/>
  <c r="X40" i="3"/>
  <c r="F44" i="11" s="1"/>
  <c r="AB40" i="3"/>
  <c r="G44" i="11" s="1"/>
  <c r="C44" i="11"/>
  <c r="F40" i="3"/>
  <c r="E44" i="11" s="1"/>
  <c r="C10" i="11"/>
  <c r="E6" i="3"/>
  <c r="D10" i="11" s="1"/>
  <c r="X6" i="3"/>
  <c r="F10" i="11" s="1"/>
  <c r="AB6" i="3"/>
  <c r="G10" i="11" s="1"/>
  <c r="E20" i="3"/>
  <c r="D24" i="11" s="1"/>
  <c r="AB20" i="3"/>
  <c r="G24" i="11" s="1"/>
  <c r="F20" i="3"/>
  <c r="E24" i="11" s="1"/>
  <c r="C24" i="11"/>
  <c r="X20" i="3"/>
  <c r="F24" i="11" s="1"/>
  <c r="E19" i="3"/>
  <c r="D23" i="11" s="1"/>
  <c r="E9" i="3"/>
  <c r="D13" i="11" s="1"/>
  <c r="AB33" i="3"/>
  <c r="G37" i="11" s="1"/>
  <c r="C37" i="11"/>
  <c r="X33" i="3"/>
  <c r="F37" i="11" s="1"/>
  <c r="F16" i="3"/>
  <c r="E20" i="11" s="1"/>
  <c r="AB16" i="3"/>
  <c r="G20" i="11" s="1"/>
  <c r="X16" i="3"/>
  <c r="F20" i="11" s="1"/>
  <c r="C20" i="11"/>
  <c r="E16" i="3"/>
  <c r="D20" i="11" s="1"/>
  <c r="E30" i="3"/>
  <c r="D34" i="11" s="1"/>
  <c r="C34" i="11"/>
  <c r="X30" i="3"/>
  <c r="F34" i="11" s="1"/>
  <c r="AB30" i="3"/>
  <c r="G34" i="11" s="1"/>
  <c r="X14" i="3"/>
  <c r="F18" i="11" s="1"/>
  <c r="AB14" i="3"/>
  <c r="G18" i="11" s="1"/>
  <c r="C18" i="11"/>
  <c r="E14" i="3"/>
  <c r="D18" i="11" s="1"/>
  <c r="C38" i="11"/>
  <c r="AB34" i="3"/>
  <c r="G38" i="11" s="1"/>
  <c r="E34" i="3"/>
  <c r="D38" i="11" s="1"/>
  <c r="X34" i="3"/>
  <c r="F38" i="11" s="1"/>
  <c r="AB25" i="3"/>
  <c r="G29" i="11" s="1"/>
  <c r="C29" i="11"/>
  <c r="X25" i="3"/>
  <c r="F29" i="11" s="1"/>
  <c r="F28" i="3"/>
  <c r="E32" i="11" s="1"/>
  <c r="E28" i="3"/>
  <c r="D32" i="11" s="1"/>
  <c r="C32" i="11"/>
  <c r="AB28" i="3"/>
  <c r="G32" i="11" s="1"/>
  <c r="X28" i="3"/>
  <c r="F32" i="11" s="1"/>
  <c r="AB11" i="3"/>
  <c r="G15" i="11" s="1"/>
  <c r="F14" i="3"/>
  <c r="E18" i="11" s="1"/>
  <c r="F21" i="3"/>
  <c r="E25" i="11" s="1"/>
  <c r="E21" i="3"/>
  <c r="D25" i="11" s="1"/>
  <c r="F34" i="3"/>
  <c r="E38" i="11" s="1"/>
  <c r="C16" i="11"/>
  <c r="E12" i="3"/>
  <c r="D16" i="11" s="1"/>
  <c r="X12" i="3"/>
  <c r="F16" i="11" s="1"/>
  <c r="AB12" i="3"/>
  <c r="G16" i="11" s="1"/>
  <c r="F12" i="3"/>
  <c r="E16" i="11" s="1"/>
  <c r="AB10" i="3"/>
  <c r="G14" i="11" s="1"/>
  <c r="E10" i="3"/>
  <c r="D14" i="11" s="1"/>
  <c r="X10" i="3"/>
  <c r="F14" i="11" s="1"/>
  <c r="C14" i="11"/>
  <c r="E8" i="3"/>
  <c r="D12" i="11" s="1"/>
  <c r="F8" i="3"/>
  <c r="E12" i="11" s="1"/>
  <c r="X8" i="3"/>
  <c r="F12" i="11" s="1"/>
  <c r="AB8" i="3"/>
  <c r="G12" i="11" s="1"/>
  <c r="C12" i="11"/>
  <c r="E23" i="3"/>
  <c r="D27" i="11" s="1"/>
  <c r="C27" i="11"/>
  <c r="AB23" i="3"/>
  <c r="G27" i="11" s="1"/>
  <c r="X23" i="3"/>
  <c r="F27" i="11" s="1"/>
  <c r="X24" i="3"/>
  <c r="F28" i="11" s="1"/>
  <c r="E24" i="3"/>
  <c r="D28" i="11" s="1"/>
  <c r="AB24" i="3"/>
  <c r="G28" i="11" s="1"/>
  <c r="F24" i="3"/>
  <c r="E28" i="11" s="1"/>
  <c r="C28" i="11"/>
  <c r="C26" i="11"/>
  <c r="AB22" i="3"/>
  <c r="G26" i="11" s="1"/>
  <c r="E22" i="3"/>
  <c r="D26" i="11" s="1"/>
  <c r="X22" i="3"/>
  <c r="F26" i="11" s="1"/>
  <c r="AB17" i="3"/>
  <c r="G21" i="11" s="1"/>
  <c r="X17" i="3"/>
  <c r="F21" i="11" s="1"/>
  <c r="C21" i="11"/>
  <c r="C43" i="11"/>
  <c r="E39" i="3"/>
  <c r="D43" i="11" s="1"/>
  <c r="AB39" i="3"/>
  <c r="G43" i="11" s="1"/>
  <c r="X39" i="3"/>
  <c r="F43" i="11" s="1"/>
  <c r="C41" i="11"/>
  <c r="X37" i="3"/>
  <c r="F41" i="11" s="1"/>
  <c r="AB37" i="3"/>
  <c r="G41" i="11" s="1"/>
  <c r="F17" i="3"/>
  <c r="E21" i="11" s="1"/>
  <c r="F26" i="3"/>
  <c r="E30" i="11" s="1"/>
  <c r="AB9" i="3"/>
  <c r="G13" i="11" s="1"/>
  <c r="F35" i="3"/>
  <c r="E39" i="11" s="1"/>
  <c r="E35" i="3"/>
  <c r="D39" i="11" s="1"/>
  <c r="X35" i="3"/>
  <c r="F39" i="11" s="1"/>
  <c r="C39" i="11"/>
  <c r="AB35" i="3"/>
  <c r="G39" i="11" s="1"/>
  <c r="AB18" i="3"/>
  <c r="G22" i="11" s="1"/>
  <c r="X18" i="3"/>
  <c r="F22" i="11" s="1"/>
  <c r="C22" i="11"/>
  <c r="E18" i="3"/>
  <c r="D22" i="11" s="1"/>
  <c r="C33" i="11"/>
  <c r="AB29" i="3"/>
  <c r="G33" i="11" s="1"/>
  <c r="C35" i="11"/>
  <c r="X31" i="3"/>
  <c r="F35" i="11" s="1"/>
  <c r="E31" i="3"/>
  <c r="D35" i="11" s="1"/>
  <c r="AB31" i="3"/>
  <c r="G35" i="11" s="1"/>
  <c r="E15" i="3"/>
  <c r="D19" i="11" s="1"/>
  <c r="C19" i="11"/>
  <c r="AB15" i="3"/>
  <c r="G19" i="11" s="1"/>
  <c r="X15" i="3"/>
  <c r="F19" i="11" s="1"/>
  <c r="C40" i="11"/>
  <c r="F36" i="3"/>
  <c r="E40" i="11" s="1"/>
  <c r="E36" i="3"/>
  <c r="D40" i="11" s="1"/>
  <c r="X36" i="3"/>
  <c r="F40" i="11" s="1"/>
  <c r="AB36" i="3"/>
  <c r="G40" i="11" s="1"/>
  <c r="E38" i="3"/>
  <c r="D42" i="11" s="1"/>
  <c r="AB38" i="3"/>
  <c r="G42" i="11" s="1"/>
  <c r="X38" i="3"/>
  <c r="F42" i="11" s="1"/>
  <c r="C42" i="11"/>
  <c r="F13" i="3"/>
  <c r="E17" i="11" s="1"/>
  <c r="F33" i="3"/>
  <c r="E37" i="11" s="1"/>
  <c r="E17" i="3"/>
  <c r="D21" i="11" s="1"/>
  <c r="F6" i="3"/>
  <c r="E10" i="11" s="1"/>
  <c r="E37" i="3"/>
  <c r="D41" i="11" s="1"/>
  <c r="F37" i="3"/>
  <c r="E41" i="11" s="1"/>
  <c r="E25" i="3"/>
  <c r="D29" i="11" s="1"/>
  <c r="F23" i="11"/>
  <c r="D31" i="11"/>
  <c r="E36" i="11"/>
  <c r="AB7" i="3"/>
  <c r="F7" i="3"/>
  <c r="C11" i="11"/>
  <c r="E7" i="3"/>
  <c r="X7" i="3"/>
  <c r="D11" i="11" l="1"/>
  <c r="F11" i="11"/>
  <c r="E11" i="11"/>
  <c r="G11" i="11"/>
  <c r="C41" i="3" l="1"/>
  <c r="G6" i="13" l="1"/>
  <c r="D10" i="8"/>
  <c r="E5" i="3"/>
  <c r="X5" i="3"/>
  <c r="AB5" i="3"/>
  <c r="C9" i="11"/>
  <c r="C45" i="11" s="1"/>
  <c r="D19" i="8" s="1"/>
  <c r="F5" i="3"/>
  <c r="C53" i="4" a="1"/>
  <c r="E9" i="11" l="1"/>
  <c r="E45" i="11" s="1"/>
  <c r="F19" i="8" s="1"/>
  <c r="F41" i="3"/>
  <c r="K16" i="13" s="1"/>
  <c r="G11" i="13"/>
  <c r="F9" i="11"/>
  <c r="F45" i="11" s="1"/>
  <c r="G19" i="8" s="1"/>
  <c r="X41" i="3"/>
  <c r="O10" i="13" s="1"/>
  <c r="D9" i="11"/>
  <c r="D45" i="11" s="1"/>
  <c r="E19" i="8" s="1"/>
  <c r="E41" i="3"/>
  <c r="K15" i="13" s="1"/>
  <c r="O53" i="4"/>
  <c r="E53" i="4"/>
  <c r="M53" i="4"/>
  <c r="P53" i="4"/>
  <c r="AL53" i="4"/>
  <c r="W53" i="4"/>
  <c r="AC53" i="4"/>
  <c r="F53" i="4"/>
  <c r="G53" i="4"/>
  <c r="H53" i="4"/>
  <c r="D53" i="4"/>
  <c r="Y53" i="4"/>
  <c r="I53" i="4"/>
  <c r="AF53" i="4"/>
  <c r="X53" i="4"/>
  <c r="AG53" i="4"/>
  <c r="S53" i="4"/>
  <c r="V53" i="4"/>
  <c r="U53" i="4"/>
  <c r="AK53" i="4"/>
  <c r="AD53" i="4"/>
  <c r="AA53" i="4"/>
  <c r="AI53" i="4"/>
  <c r="C53" i="4"/>
  <c r="N53" i="4"/>
  <c r="T53" i="4"/>
  <c r="AB53" i="4"/>
  <c r="Q53" i="4"/>
  <c r="AH53" i="4"/>
  <c r="R53" i="4"/>
  <c r="L53" i="4"/>
  <c r="J53" i="4"/>
  <c r="AE53" i="4"/>
  <c r="AJ53" i="4"/>
  <c r="K53" i="4"/>
  <c r="Z53" i="4"/>
  <c r="G9" i="11"/>
  <c r="G45" i="11" s="1"/>
  <c r="H19" i="8" s="1"/>
  <c r="AB41" i="3"/>
  <c r="O11" i="13" s="1"/>
  <c r="Z88" i="4" l="1"/>
  <c r="Z70" i="4"/>
  <c r="Z58" i="4"/>
  <c r="Z55" i="4"/>
  <c r="Z65" i="4"/>
  <c r="Z87" i="4"/>
  <c r="Z84" i="4"/>
  <c r="Z80" i="4"/>
  <c r="Z83" i="4"/>
  <c r="Z79" i="4"/>
  <c r="Z76" i="4"/>
  <c r="Z64" i="4"/>
  <c r="Z57" i="4"/>
  <c r="Z63" i="4"/>
  <c r="Z67" i="4"/>
  <c r="Z81" i="4"/>
  <c r="Z75" i="4"/>
  <c r="Z73" i="4"/>
  <c r="Z86" i="4"/>
  <c r="Z71" i="4"/>
  <c r="Z66" i="4"/>
  <c r="Z60" i="4"/>
  <c r="Z82" i="4"/>
  <c r="Z78" i="4"/>
  <c r="Z74" i="4"/>
  <c r="Z68" i="4"/>
  <c r="Z89" i="4"/>
  <c r="Z61" i="4"/>
  <c r="Z62" i="4"/>
  <c r="Z59" i="4"/>
  <c r="Z54" i="4"/>
  <c r="Z69" i="4"/>
  <c r="Z56" i="4"/>
  <c r="Z72" i="4"/>
  <c r="Z77" i="4"/>
  <c r="Z85" i="4"/>
  <c r="J71" i="4"/>
  <c r="J72" i="4"/>
  <c r="J58" i="4"/>
  <c r="J82" i="4"/>
  <c r="J62" i="4"/>
  <c r="J55" i="4"/>
  <c r="J79" i="4"/>
  <c r="J74" i="4"/>
  <c r="J61" i="4"/>
  <c r="J87" i="4"/>
  <c r="J65" i="4"/>
  <c r="J75" i="4"/>
  <c r="J67" i="4"/>
  <c r="J76" i="4"/>
  <c r="J88" i="4"/>
  <c r="J69" i="4"/>
  <c r="J78" i="4"/>
  <c r="J85" i="4"/>
  <c r="J54" i="4"/>
  <c r="J60" i="4"/>
  <c r="J77" i="4"/>
  <c r="J56" i="4"/>
  <c r="J73" i="4"/>
  <c r="J86" i="4"/>
  <c r="J89" i="4"/>
  <c r="J57" i="4"/>
  <c r="J63" i="4"/>
  <c r="J80" i="4"/>
  <c r="J59" i="4"/>
  <c r="J68" i="4"/>
  <c r="J83" i="4"/>
  <c r="J66" i="4"/>
  <c r="J64" i="4"/>
  <c r="J84" i="4"/>
  <c r="J81" i="4"/>
  <c r="J70" i="4"/>
  <c r="Q73" i="4"/>
  <c r="Q84" i="4"/>
  <c r="Q75" i="4"/>
  <c r="Q56" i="4"/>
  <c r="Q63" i="4"/>
  <c r="Q62" i="4"/>
  <c r="Q71" i="4"/>
  <c r="Q64" i="4"/>
  <c r="Q77" i="4"/>
  <c r="Q67" i="4"/>
  <c r="Q78" i="4"/>
  <c r="Q79" i="4"/>
  <c r="Q68" i="4"/>
  <c r="Q54" i="4"/>
  <c r="Q83" i="4"/>
  <c r="Q80" i="4"/>
  <c r="Q55" i="4"/>
  <c r="Q69" i="4"/>
  <c r="Q89" i="4"/>
  <c r="Q61" i="4"/>
  <c r="Q72" i="4"/>
  <c r="Q76" i="4"/>
  <c r="Q86" i="4"/>
  <c r="Q82" i="4"/>
  <c r="Q59" i="4"/>
  <c r="Q70" i="4"/>
  <c r="Q57" i="4"/>
  <c r="Q85" i="4"/>
  <c r="Q65" i="4"/>
  <c r="Q74" i="4"/>
  <c r="Q58" i="4"/>
  <c r="Q60" i="4"/>
  <c r="Q81" i="4"/>
  <c r="Q66" i="4"/>
  <c r="Q87" i="4"/>
  <c r="Q88" i="4"/>
  <c r="C64" i="4"/>
  <c r="C73" i="4"/>
  <c r="C82" i="4"/>
  <c r="C71" i="4"/>
  <c r="C70" i="4"/>
  <c r="C77" i="4"/>
  <c r="C72" i="4"/>
  <c r="C66" i="4"/>
  <c r="C80" i="4"/>
  <c r="C59" i="4"/>
  <c r="C75" i="4"/>
  <c r="C65" i="4"/>
  <c r="C81" i="4"/>
  <c r="C62" i="4"/>
  <c r="C87" i="4"/>
  <c r="C84" i="4"/>
  <c r="C63" i="4"/>
  <c r="C54" i="4"/>
  <c r="C58" i="4"/>
  <c r="C57" i="4"/>
  <c r="C55" i="4"/>
  <c r="C67" i="4"/>
  <c r="C68" i="4"/>
  <c r="C85" i="4"/>
  <c r="C56" i="4"/>
  <c r="C61" i="4"/>
  <c r="C83" i="4"/>
  <c r="C76" i="4"/>
  <c r="C86" i="4"/>
  <c r="C79" i="4"/>
  <c r="C69" i="4"/>
  <c r="C74" i="4"/>
  <c r="C60" i="4"/>
  <c r="C88" i="4"/>
  <c r="C78" i="4"/>
  <c r="C89" i="4"/>
  <c r="AM53" i="4"/>
  <c r="AK65" i="4"/>
  <c r="AK55" i="4"/>
  <c r="AK79" i="4"/>
  <c r="AK74" i="4"/>
  <c r="AK58" i="4"/>
  <c r="AK68" i="4"/>
  <c r="AK59" i="4"/>
  <c r="AK72" i="4"/>
  <c r="AK76" i="4"/>
  <c r="AK82" i="4"/>
  <c r="AK56" i="4"/>
  <c r="AK54" i="4"/>
  <c r="AK85" i="4"/>
  <c r="AK83" i="4"/>
  <c r="AK57" i="4"/>
  <c r="AK69" i="4"/>
  <c r="AK81" i="4"/>
  <c r="AK67" i="4"/>
  <c r="AK88" i="4"/>
  <c r="AK75" i="4"/>
  <c r="AK66" i="4"/>
  <c r="AK62" i="4"/>
  <c r="AK80" i="4"/>
  <c r="AK71" i="4"/>
  <c r="AK86" i="4"/>
  <c r="AK84" i="4"/>
  <c r="AK77" i="4"/>
  <c r="AK73" i="4"/>
  <c r="AK70" i="4"/>
  <c r="AK61" i="4"/>
  <c r="AK63" i="4"/>
  <c r="AK87" i="4"/>
  <c r="AK89" i="4"/>
  <c r="AK78" i="4"/>
  <c r="AK64" i="4"/>
  <c r="AK60" i="4"/>
  <c r="AG81" i="4"/>
  <c r="AG87" i="4"/>
  <c r="AG59" i="4"/>
  <c r="AG65" i="4"/>
  <c r="AG63" i="4"/>
  <c r="AG84" i="4"/>
  <c r="AG74" i="4"/>
  <c r="AG83" i="4"/>
  <c r="AG66" i="4"/>
  <c r="AG85" i="4"/>
  <c r="AG67" i="4"/>
  <c r="AG71" i="4"/>
  <c r="AG55" i="4"/>
  <c r="AG73" i="4"/>
  <c r="AG60" i="4"/>
  <c r="AG80" i="4"/>
  <c r="AG58" i="4"/>
  <c r="AG70" i="4"/>
  <c r="AG88" i="4"/>
  <c r="AG54" i="4"/>
  <c r="AG78" i="4"/>
  <c r="AG82" i="4"/>
  <c r="AG68" i="4"/>
  <c r="AG61" i="4"/>
  <c r="AG64" i="4"/>
  <c r="AG75" i="4"/>
  <c r="AG89" i="4"/>
  <c r="AG72" i="4"/>
  <c r="AG57" i="4"/>
  <c r="AG79" i="4"/>
  <c r="AG56" i="4"/>
  <c r="AG77" i="4"/>
  <c r="AG62" i="4"/>
  <c r="AG76" i="4"/>
  <c r="AG86" i="4"/>
  <c r="AG69" i="4"/>
  <c r="Y69" i="4"/>
  <c r="Y66" i="4"/>
  <c r="Y59" i="4"/>
  <c r="Y87" i="4"/>
  <c r="Y80" i="4"/>
  <c r="Y57" i="4"/>
  <c r="Y70" i="4"/>
  <c r="Y65" i="4"/>
  <c r="Y54" i="4"/>
  <c r="Y84" i="4"/>
  <c r="Y85" i="4"/>
  <c r="Y81" i="4"/>
  <c r="Y75" i="4"/>
  <c r="Y60" i="4"/>
  <c r="Y63" i="4"/>
  <c r="Y62" i="4"/>
  <c r="Y77" i="4"/>
  <c r="Y74" i="4"/>
  <c r="Y83" i="4"/>
  <c r="Y71" i="4"/>
  <c r="Y73" i="4"/>
  <c r="Y68" i="4"/>
  <c r="Y88" i="4"/>
  <c r="Y78" i="4"/>
  <c r="Y58" i="4"/>
  <c r="Y56" i="4"/>
  <c r="Y86" i="4"/>
  <c r="Y67" i="4"/>
  <c r="Y61" i="4"/>
  <c r="Y89" i="4"/>
  <c r="Y82" i="4"/>
  <c r="Y64" i="4"/>
  <c r="Y72" i="4"/>
  <c r="Y55" i="4"/>
  <c r="Y79" i="4"/>
  <c r="Y76" i="4"/>
  <c r="F68" i="4"/>
  <c r="F60" i="4"/>
  <c r="F84" i="4"/>
  <c r="F78" i="4"/>
  <c r="F66" i="4"/>
  <c r="F70" i="4"/>
  <c r="F58" i="4"/>
  <c r="F65" i="4"/>
  <c r="F69" i="4"/>
  <c r="F87" i="4"/>
  <c r="F56" i="4"/>
  <c r="F75" i="4"/>
  <c r="F71" i="4"/>
  <c r="F80" i="4"/>
  <c r="F64" i="4"/>
  <c r="F83" i="4"/>
  <c r="F79" i="4"/>
  <c r="F61" i="4"/>
  <c r="F85" i="4"/>
  <c r="F82" i="4"/>
  <c r="F67" i="4"/>
  <c r="F63" i="4"/>
  <c r="F88" i="4"/>
  <c r="F62" i="4"/>
  <c r="F76" i="4"/>
  <c r="F86" i="4"/>
  <c r="F81" i="4"/>
  <c r="F89" i="4"/>
  <c r="F73" i="4"/>
  <c r="F55" i="4"/>
  <c r="F77" i="4"/>
  <c r="F54" i="4"/>
  <c r="F57" i="4"/>
  <c r="F74" i="4"/>
  <c r="F72" i="4"/>
  <c r="F59" i="4"/>
  <c r="P70" i="4"/>
  <c r="P77" i="4"/>
  <c r="P54" i="4"/>
  <c r="P64" i="4"/>
  <c r="P89" i="4"/>
  <c r="P60" i="4"/>
  <c r="P63" i="4"/>
  <c r="P66" i="4"/>
  <c r="P84" i="4"/>
  <c r="P61" i="4"/>
  <c r="P68" i="4"/>
  <c r="P59" i="4"/>
  <c r="P55" i="4"/>
  <c r="P72" i="4"/>
  <c r="P73" i="4"/>
  <c r="P86" i="4"/>
  <c r="P56" i="4"/>
  <c r="P76" i="4"/>
  <c r="P71" i="4"/>
  <c r="P57" i="4"/>
  <c r="P81" i="4"/>
  <c r="P83" i="4"/>
  <c r="P65" i="4"/>
  <c r="P58" i="4"/>
  <c r="P87" i="4"/>
  <c r="P82" i="4"/>
  <c r="P75" i="4"/>
  <c r="P74" i="4"/>
  <c r="P78" i="4"/>
  <c r="P67" i="4"/>
  <c r="P85" i="4"/>
  <c r="P79" i="4"/>
  <c r="P62" i="4"/>
  <c r="P80" i="4"/>
  <c r="P88" i="4"/>
  <c r="P69" i="4"/>
  <c r="K58" i="4"/>
  <c r="K69" i="4"/>
  <c r="K54" i="4"/>
  <c r="K55" i="4"/>
  <c r="K74" i="4"/>
  <c r="K84" i="4"/>
  <c r="K88" i="4"/>
  <c r="K65" i="4"/>
  <c r="K70" i="4"/>
  <c r="K73" i="4"/>
  <c r="K87" i="4"/>
  <c r="K61" i="4"/>
  <c r="K78" i="4"/>
  <c r="K75" i="4"/>
  <c r="K64" i="4"/>
  <c r="K71" i="4"/>
  <c r="K56" i="4"/>
  <c r="K62" i="4"/>
  <c r="K76" i="4"/>
  <c r="K68" i="4"/>
  <c r="K81" i="4"/>
  <c r="K60" i="4"/>
  <c r="K57" i="4"/>
  <c r="K80" i="4"/>
  <c r="K85" i="4"/>
  <c r="K86" i="4"/>
  <c r="K67" i="4"/>
  <c r="K79" i="4"/>
  <c r="K89" i="4"/>
  <c r="K59" i="4"/>
  <c r="K82" i="4"/>
  <c r="K72" i="4"/>
  <c r="K63" i="4"/>
  <c r="K77" i="4"/>
  <c r="K83" i="4"/>
  <c r="K66" i="4"/>
  <c r="L81" i="4"/>
  <c r="L87" i="4"/>
  <c r="L89" i="4"/>
  <c r="L80" i="4"/>
  <c r="L69" i="4"/>
  <c r="L78" i="4"/>
  <c r="L61" i="4"/>
  <c r="L86" i="4"/>
  <c r="L62" i="4"/>
  <c r="L88" i="4"/>
  <c r="L79" i="4"/>
  <c r="L56" i="4"/>
  <c r="L67" i="4"/>
  <c r="L65" i="4"/>
  <c r="L57" i="4"/>
  <c r="L85" i="4"/>
  <c r="L72" i="4"/>
  <c r="L76" i="4"/>
  <c r="L77" i="4"/>
  <c r="L63" i="4"/>
  <c r="L54" i="4"/>
  <c r="L70" i="4"/>
  <c r="L84" i="4"/>
  <c r="L64" i="4"/>
  <c r="L55" i="4"/>
  <c r="L83" i="4"/>
  <c r="L74" i="4"/>
  <c r="L60" i="4"/>
  <c r="L68" i="4"/>
  <c r="L58" i="4"/>
  <c r="L71" i="4"/>
  <c r="L75" i="4"/>
  <c r="L73" i="4"/>
  <c r="L59" i="4"/>
  <c r="L82" i="4"/>
  <c r="L66" i="4"/>
  <c r="AB62" i="4"/>
  <c r="AB85" i="4"/>
  <c r="AB56" i="4"/>
  <c r="AB61" i="4"/>
  <c r="AB59" i="4"/>
  <c r="AB80" i="4"/>
  <c r="AB83" i="4"/>
  <c r="AB66" i="4"/>
  <c r="AB65" i="4"/>
  <c r="AB74" i="4"/>
  <c r="AB86" i="4"/>
  <c r="AB68" i="4"/>
  <c r="AB54" i="4"/>
  <c r="AB76" i="4"/>
  <c r="AB88" i="4"/>
  <c r="AB73" i="4"/>
  <c r="AB70" i="4"/>
  <c r="AB55" i="4"/>
  <c r="AB75" i="4"/>
  <c r="AB81" i="4"/>
  <c r="AB69" i="4"/>
  <c r="AB89" i="4"/>
  <c r="AB79" i="4"/>
  <c r="AB78" i="4"/>
  <c r="AB58" i="4"/>
  <c r="AB77" i="4"/>
  <c r="AB60" i="4"/>
  <c r="AB87" i="4"/>
  <c r="AB64" i="4"/>
  <c r="AB72" i="4"/>
  <c r="AB63" i="4"/>
  <c r="AB84" i="4"/>
  <c r="AB82" i="4"/>
  <c r="AB67" i="4"/>
  <c r="AB71" i="4"/>
  <c r="AB57" i="4"/>
  <c r="AI86" i="4"/>
  <c r="AI84" i="4"/>
  <c r="AI70" i="4"/>
  <c r="AI56" i="4"/>
  <c r="AI63" i="4"/>
  <c r="AI69" i="4"/>
  <c r="AI61" i="4"/>
  <c r="AI81" i="4"/>
  <c r="AI76" i="4"/>
  <c r="AI72" i="4"/>
  <c r="AI74" i="4"/>
  <c r="AI83" i="4"/>
  <c r="AI71" i="4"/>
  <c r="AI54" i="4"/>
  <c r="AI55" i="4"/>
  <c r="AI77" i="4"/>
  <c r="AI75" i="4"/>
  <c r="AI89" i="4"/>
  <c r="AI73" i="4"/>
  <c r="AI57" i="4"/>
  <c r="AI66" i="4"/>
  <c r="AI68" i="4"/>
  <c r="AI59" i="4"/>
  <c r="AI64" i="4"/>
  <c r="AI87" i="4"/>
  <c r="AI60" i="4"/>
  <c r="AI78" i="4"/>
  <c r="AI62" i="4"/>
  <c r="AI88" i="4"/>
  <c r="AI65" i="4"/>
  <c r="AI85" i="4"/>
  <c r="AI82" i="4"/>
  <c r="AI58" i="4"/>
  <c r="AI67" i="4"/>
  <c r="AI80" i="4"/>
  <c r="AI79" i="4"/>
  <c r="U75" i="4"/>
  <c r="U67" i="4"/>
  <c r="U66" i="4"/>
  <c r="U56" i="4"/>
  <c r="U58" i="4"/>
  <c r="U65" i="4"/>
  <c r="U85" i="4"/>
  <c r="U82" i="4"/>
  <c r="U64" i="4"/>
  <c r="U55" i="4"/>
  <c r="U73" i="4"/>
  <c r="U57" i="4"/>
  <c r="U87" i="4"/>
  <c r="U71" i="4"/>
  <c r="U69" i="4"/>
  <c r="U54" i="4"/>
  <c r="U86" i="4"/>
  <c r="U74" i="4"/>
  <c r="U89" i="4"/>
  <c r="U68" i="4"/>
  <c r="U62" i="4"/>
  <c r="U88" i="4"/>
  <c r="U70" i="4"/>
  <c r="U80" i="4"/>
  <c r="U84" i="4"/>
  <c r="U72" i="4"/>
  <c r="U63" i="4"/>
  <c r="U77" i="4"/>
  <c r="U59" i="4"/>
  <c r="U76" i="4"/>
  <c r="U61" i="4"/>
  <c r="U81" i="4"/>
  <c r="U60" i="4"/>
  <c r="U78" i="4"/>
  <c r="U83" i="4"/>
  <c r="U79" i="4"/>
  <c r="X89" i="4"/>
  <c r="X76" i="4"/>
  <c r="X65" i="4"/>
  <c r="X83" i="4"/>
  <c r="X66" i="4"/>
  <c r="X85" i="4"/>
  <c r="X75" i="4"/>
  <c r="X71" i="4"/>
  <c r="X67" i="4"/>
  <c r="X57" i="4"/>
  <c r="X77" i="4"/>
  <c r="X72" i="4"/>
  <c r="X61" i="4"/>
  <c r="X73" i="4"/>
  <c r="X63" i="4"/>
  <c r="X70" i="4"/>
  <c r="X74" i="4"/>
  <c r="X59" i="4"/>
  <c r="X60" i="4"/>
  <c r="X68" i="4"/>
  <c r="X58" i="4"/>
  <c r="X80" i="4"/>
  <c r="X87" i="4"/>
  <c r="X88" i="4"/>
  <c r="X64" i="4"/>
  <c r="X79" i="4"/>
  <c r="X62" i="4"/>
  <c r="X54" i="4"/>
  <c r="X84" i="4"/>
  <c r="X82" i="4"/>
  <c r="X56" i="4"/>
  <c r="X81" i="4"/>
  <c r="X86" i="4"/>
  <c r="X78" i="4"/>
  <c r="X55" i="4"/>
  <c r="X69" i="4"/>
  <c r="D61" i="4"/>
  <c r="D78" i="4"/>
  <c r="D60" i="4"/>
  <c r="D58" i="4"/>
  <c r="D68" i="4"/>
  <c r="D57" i="4"/>
  <c r="D87" i="4"/>
  <c r="D59" i="4"/>
  <c r="D56" i="4"/>
  <c r="D62" i="4"/>
  <c r="D81" i="4"/>
  <c r="D72" i="4"/>
  <c r="D86" i="4"/>
  <c r="D65" i="4"/>
  <c r="D74" i="4"/>
  <c r="D70" i="4"/>
  <c r="D63" i="4"/>
  <c r="D54" i="4"/>
  <c r="D82" i="4"/>
  <c r="D64" i="4"/>
  <c r="D85" i="4"/>
  <c r="D55" i="4"/>
  <c r="D89" i="4"/>
  <c r="D75" i="4"/>
  <c r="D88" i="4"/>
  <c r="D71" i="4"/>
  <c r="D67" i="4"/>
  <c r="D77" i="4"/>
  <c r="D83" i="4"/>
  <c r="D66" i="4"/>
  <c r="D69" i="4"/>
  <c r="D73" i="4"/>
  <c r="D79" i="4"/>
  <c r="D80" i="4"/>
  <c r="D76" i="4"/>
  <c r="D84" i="4"/>
  <c r="AC80" i="4"/>
  <c r="AC70" i="4"/>
  <c r="AC89" i="4"/>
  <c r="AC61" i="4"/>
  <c r="AC78" i="4"/>
  <c r="AC58" i="4"/>
  <c r="AC56" i="4"/>
  <c r="AC84" i="4"/>
  <c r="AC76" i="4"/>
  <c r="AC65" i="4"/>
  <c r="AC57" i="4"/>
  <c r="AC54" i="4"/>
  <c r="AC86" i="4"/>
  <c r="AC77" i="4"/>
  <c r="AC63" i="4"/>
  <c r="AC62" i="4"/>
  <c r="AC66" i="4"/>
  <c r="AC79" i="4"/>
  <c r="AC73" i="4"/>
  <c r="AC74" i="4"/>
  <c r="AC69" i="4"/>
  <c r="AC60" i="4"/>
  <c r="AC88" i="4"/>
  <c r="AC72" i="4"/>
  <c r="AC82" i="4"/>
  <c r="AC83" i="4"/>
  <c r="AC87" i="4"/>
  <c r="AC71" i="4"/>
  <c r="AC64" i="4"/>
  <c r="AC55" i="4"/>
  <c r="AC75" i="4"/>
  <c r="AC81" i="4"/>
  <c r="AC59" i="4"/>
  <c r="AC85" i="4"/>
  <c r="AC68" i="4"/>
  <c r="AC67" i="4"/>
  <c r="M72" i="4"/>
  <c r="M73" i="4"/>
  <c r="M87" i="4"/>
  <c r="M69" i="4"/>
  <c r="M59" i="4"/>
  <c r="M70" i="4"/>
  <c r="M68" i="4"/>
  <c r="M81" i="4"/>
  <c r="M66" i="4"/>
  <c r="M62" i="4"/>
  <c r="M76" i="4"/>
  <c r="M67" i="4"/>
  <c r="M78" i="4"/>
  <c r="M71" i="4"/>
  <c r="M84" i="4"/>
  <c r="M65" i="4"/>
  <c r="M83" i="4"/>
  <c r="M63" i="4"/>
  <c r="M86" i="4"/>
  <c r="M79" i="4"/>
  <c r="M74" i="4"/>
  <c r="M58" i="4"/>
  <c r="M77" i="4"/>
  <c r="M54" i="4"/>
  <c r="M75" i="4"/>
  <c r="M85" i="4"/>
  <c r="M55" i="4"/>
  <c r="M89" i="4"/>
  <c r="M80" i="4"/>
  <c r="M57" i="4"/>
  <c r="M56" i="4"/>
  <c r="M82" i="4"/>
  <c r="M64" i="4"/>
  <c r="M61" i="4"/>
  <c r="M88" i="4"/>
  <c r="M60" i="4"/>
  <c r="AJ60" i="4"/>
  <c r="AJ63" i="4"/>
  <c r="AJ83" i="4"/>
  <c r="AJ73" i="4"/>
  <c r="AJ86" i="4"/>
  <c r="AJ80" i="4"/>
  <c r="AJ67" i="4"/>
  <c r="AJ55" i="4"/>
  <c r="AJ87" i="4"/>
  <c r="AJ59" i="4"/>
  <c r="AJ65" i="4"/>
  <c r="AJ79" i="4"/>
  <c r="AJ56" i="4"/>
  <c r="AJ84" i="4"/>
  <c r="AJ70" i="4"/>
  <c r="AJ75" i="4"/>
  <c r="AJ66" i="4"/>
  <c r="AJ71" i="4"/>
  <c r="AJ74" i="4"/>
  <c r="AJ88" i="4"/>
  <c r="AJ62" i="4"/>
  <c r="AJ64" i="4"/>
  <c r="AJ76" i="4"/>
  <c r="AJ89" i="4"/>
  <c r="AJ85" i="4"/>
  <c r="AJ69" i="4"/>
  <c r="AJ54" i="4"/>
  <c r="AJ78" i="4"/>
  <c r="AJ72" i="4"/>
  <c r="AJ81" i="4"/>
  <c r="AJ57" i="4"/>
  <c r="AJ58" i="4"/>
  <c r="AJ77" i="4"/>
  <c r="AJ61" i="4"/>
  <c r="AJ68" i="4"/>
  <c r="AJ82" i="4"/>
  <c r="R76" i="4"/>
  <c r="R72" i="4"/>
  <c r="R57" i="4"/>
  <c r="R55" i="4"/>
  <c r="R84" i="4"/>
  <c r="R71" i="4"/>
  <c r="R85" i="4"/>
  <c r="R77" i="4"/>
  <c r="R54" i="4"/>
  <c r="R86" i="4"/>
  <c r="R63" i="4"/>
  <c r="R68" i="4"/>
  <c r="R70" i="4"/>
  <c r="R83" i="4"/>
  <c r="R78" i="4"/>
  <c r="R75" i="4"/>
  <c r="R81" i="4"/>
  <c r="R80" i="4"/>
  <c r="R59" i="4"/>
  <c r="R88" i="4"/>
  <c r="R60" i="4"/>
  <c r="R89" i="4"/>
  <c r="R61" i="4"/>
  <c r="R64" i="4"/>
  <c r="R82" i="4"/>
  <c r="R87" i="4"/>
  <c r="R66" i="4"/>
  <c r="R67" i="4"/>
  <c r="R65" i="4"/>
  <c r="R62" i="4"/>
  <c r="R69" i="4"/>
  <c r="R74" i="4"/>
  <c r="R79" i="4"/>
  <c r="R58" i="4"/>
  <c r="R73" i="4"/>
  <c r="R56" i="4"/>
  <c r="T58" i="4"/>
  <c r="T56" i="4"/>
  <c r="T71" i="4"/>
  <c r="T64" i="4"/>
  <c r="T66" i="4"/>
  <c r="T89" i="4"/>
  <c r="T88" i="4"/>
  <c r="T79" i="4"/>
  <c r="T80" i="4"/>
  <c r="T78" i="4"/>
  <c r="T75" i="4"/>
  <c r="T73" i="4"/>
  <c r="T74" i="4"/>
  <c r="T54" i="4"/>
  <c r="T61" i="4"/>
  <c r="T63" i="4"/>
  <c r="T62" i="4"/>
  <c r="T65" i="4"/>
  <c r="T57" i="4"/>
  <c r="T87" i="4"/>
  <c r="T72" i="4"/>
  <c r="T77" i="4"/>
  <c r="T76" i="4"/>
  <c r="T84" i="4"/>
  <c r="T85" i="4"/>
  <c r="T82" i="4"/>
  <c r="T59" i="4"/>
  <c r="T55" i="4"/>
  <c r="T60" i="4"/>
  <c r="T70" i="4"/>
  <c r="T81" i="4"/>
  <c r="T83" i="4"/>
  <c r="T86" i="4"/>
  <c r="T69" i="4"/>
  <c r="T68" i="4"/>
  <c r="T67" i="4"/>
  <c r="AA88" i="4"/>
  <c r="AA56" i="4"/>
  <c r="AA74" i="4"/>
  <c r="AA66" i="4"/>
  <c r="AA86" i="4"/>
  <c r="AA69" i="4"/>
  <c r="AA82" i="4"/>
  <c r="AA78" i="4"/>
  <c r="AA75" i="4"/>
  <c r="AA71" i="4"/>
  <c r="AA84" i="4"/>
  <c r="AA89" i="4"/>
  <c r="AA64" i="4"/>
  <c r="AA65" i="4"/>
  <c r="AA81" i="4"/>
  <c r="AA76" i="4"/>
  <c r="AA77" i="4"/>
  <c r="AA60" i="4"/>
  <c r="AA83" i="4"/>
  <c r="AA59" i="4"/>
  <c r="AA67" i="4"/>
  <c r="AA72" i="4"/>
  <c r="AA79" i="4"/>
  <c r="AA73" i="4"/>
  <c r="AA85" i="4"/>
  <c r="AA87" i="4"/>
  <c r="AA63" i="4"/>
  <c r="AA54" i="4"/>
  <c r="AA57" i="4"/>
  <c r="AA80" i="4"/>
  <c r="AA70" i="4"/>
  <c r="AA61" i="4"/>
  <c r="AA62" i="4"/>
  <c r="AA68" i="4"/>
  <c r="AA55" i="4"/>
  <c r="AA58" i="4"/>
  <c r="V71" i="4"/>
  <c r="V79" i="4"/>
  <c r="V69" i="4"/>
  <c r="V80" i="4"/>
  <c r="V83" i="4"/>
  <c r="V73" i="4"/>
  <c r="V59" i="4"/>
  <c r="V74" i="4"/>
  <c r="V61" i="4"/>
  <c r="V55" i="4"/>
  <c r="V88" i="4"/>
  <c r="V84" i="4"/>
  <c r="V85" i="4"/>
  <c r="V72" i="4"/>
  <c r="V82" i="4"/>
  <c r="V63" i="4"/>
  <c r="V76" i="4"/>
  <c r="V77" i="4"/>
  <c r="V62" i="4"/>
  <c r="V89" i="4"/>
  <c r="V60" i="4"/>
  <c r="V54" i="4"/>
  <c r="V70" i="4"/>
  <c r="V68" i="4"/>
  <c r="V65" i="4"/>
  <c r="V57" i="4"/>
  <c r="V66" i="4"/>
  <c r="V64" i="4"/>
  <c r="V67" i="4"/>
  <c r="V86" i="4"/>
  <c r="V75" i="4"/>
  <c r="V78" i="4"/>
  <c r="V87" i="4"/>
  <c r="V58" i="4"/>
  <c r="V56" i="4"/>
  <c r="V81" i="4"/>
  <c r="AF69" i="4"/>
  <c r="AF61" i="4"/>
  <c r="AF68" i="4"/>
  <c r="AF77" i="4"/>
  <c r="AF87" i="4"/>
  <c r="AF79" i="4"/>
  <c r="AF62" i="4"/>
  <c r="AF57" i="4"/>
  <c r="AF75" i="4"/>
  <c r="AF73" i="4"/>
  <c r="AF76" i="4"/>
  <c r="AF84" i="4"/>
  <c r="AF89" i="4"/>
  <c r="AF82" i="4"/>
  <c r="AF72" i="4"/>
  <c r="AF83" i="4"/>
  <c r="AF55" i="4"/>
  <c r="AF85" i="4"/>
  <c r="AF71" i="4"/>
  <c r="AF60" i="4"/>
  <c r="AF86" i="4"/>
  <c r="AF66" i="4"/>
  <c r="AF64" i="4"/>
  <c r="AF65" i="4"/>
  <c r="AF56" i="4"/>
  <c r="AF63" i="4"/>
  <c r="AF88" i="4"/>
  <c r="AF67" i="4"/>
  <c r="AF54" i="4"/>
  <c r="AF78" i="4"/>
  <c r="AF59" i="4"/>
  <c r="AF70" i="4"/>
  <c r="AF81" i="4"/>
  <c r="AF80" i="4"/>
  <c r="AF58" i="4"/>
  <c r="AF74" i="4"/>
  <c r="H83" i="4"/>
  <c r="H58" i="4"/>
  <c r="H82" i="4"/>
  <c r="H75" i="4"/>
  <c r="H66" i="4"/>
  <c r="H68" i="4"/>
  <c r="H73" i="4"/>
  <c r="H87" i="4"/>
  <c r="H69" i="4"/>
  <c r="H77" i="4"/>
  <c r="H84" i="4"/>
  <c r="H86" i="4"/>
  <c r="H67" i="4"/>
  <c r="H70" i="4"/>
  <c r="H60" i="4"/>
  <c r="H71" i="4"/>
  <c r="H80" i="4"/>
  <c r="H54" i="4"/>
  <c r="H74" i="4"/>
  <c r="H65" i="4"/>
  <c r="H85" i="4"/>
  <c r="H76" i="4"/>
  <c r="H61" i="4"/>
  <c r="H62" i="4"/>
  <c r="H88" i="4"/>
  <c r="H64" i="4"/>
  <c r="H78" i="4"/>
  <c r="H89" i="4"/>
  <c r="H79" i="4"/>
  <c r="H63" i="4"/>
  <c r="H59" i="4"/>
  <c r="H55" i="4"/>
  <c r="H81" i="4"/>
  <c r="H56" i="4"/>
  <c r="H72" i="4"/>
  <c r="H57" i="4"/>
  <c r="W76" i="4"/>
  <c r="W77" i="4"/>
  <c r="W62" i="4"/>
  <c r="W74" i="4"/>
  <c r="W58" i="4"/>
  <c r="W57" i="4"/>
  <c r="W63" i="4"/>
  <c r="W89" i="4"/>
  <c r="W79" i="4"/>
  <c r="W67" i="4"/>
  <c r="W64" i="4"/>
  <c r="W66" i="4"/>
  <c r="W78" i="4"/>
  <c r="W61" i="4"/>
  <c r="W59" i="4"/>
  <c r="W83" i="4"/>
  <c r="W87" i="4"/>
  <c r="W72" i="4"/>
  <c r="W73" i="4"/>
  <c r="W69" i="4"/>
  <c r="W60" i="4"/>
  <c r="W56" i="4"/>
  <c r="W86" i="4"/>
  <c r="W65" i="4"/>
  <c r="W84" i="4"/>
  <c r="W80" i="4"/>
  <c r="W75" i="4"/>
  <c r="W55" i="4"/>
  <c r="W88" i="4"/>
  <c r="W71" i="4"/>
  <c r="W85" i="4"/>
  <c r="W81" i="4"/>
  <c r="W70" i="4"/>
  <c r="W82" i="4"/>
  <c r="W68" i="4"/>
  <c r="W54" i="4"/>
  <c r="E84" i="4"/>
  <c r="E76" i="4"/>
  <c r="E62" i="4"/>
  <c r="E89" i="4"/>
  <c r="E66" i="4"/>
  <c r="E63" i="4"/>
  <c r="E75" i="4"/>
  <c r="E83" i="4"/>
  <c r="E82" i="4"/>
  <c r="E78" i="4"/>
  <c r="E68" i="4"/>
  <c r="E61" i="4"/>
  <c r="E73" i="4"/>
  <c r="E88" i="4"/>
  <c r="E69" i="4"/>
  <c r="E80" i="4"/>
  <c r="E56" i="4"/>
  <c r="E74" i="4"/>
  <c r="E77" i="4"/>
  <c r="E71" i="4"/>
  <c r="E79" i="4"/>
  <c r="E67" i="4"/>
  <c r="E70" i="4"/>
  <c r="E65" i="4"/>
  <c r="E64" i="4"/>
  <c r="E72" i="4"/>
  <c r="E54" i="4"/>
  <c r="E58" i="4"/>
  <c r="E85" i="4"/>
  <c r="E86" i="4"/>
  <c r="E81" i="4"/>
  <c r="E55" i="4"/>
  <c r="E59" i="4"/>
  <c r="E87" i="4"/>
  <c r="E60" i="4"/>
  <c r="E57" i="4"/>
  <c r="AE62" i="4"/>
  <c r="AE87" i="4"/>
  <c r="AE55" i="4"/>
  <c r="AE66" i="4"/>
  <c r="AE82" i="4"/>
  <c r="AE74" i="4"/>
  <c r="AE70" i="4"/>
  <c r="AE68" i="4"/>
  <c r="AE76" i="4"/>
  <c r="AE60" i="4"/>
  <c r="AE84" i="4"/>
  <c r="AE54" i="4"/>
  <c r="AE69" i="4"/>
  <c r="AE73" i="4"/>
  <c r="AE57" i="4"/>
  <c r="AE64" i="4"/>
  <c r="AE56" i="4"/>
  <c r="AE65" i="4"/>
  <c r="AE81" i="4"/>
  <c r="AE75" i="4"/>
  <c r="AE71" i="4"/>
  <c r="AE67" i="4"/>
  <c r="AE85" i="4"/>
  <c r="AE58" i="4"/>
  <c r="AE80" i="4"/>
  <c r="AE63" i="4"/>
  <c r="AE79" i="4"/>
  <c r="AE59" i="4"/>
  <c r="AE72" i="4"/>
  <c r="AE86" i="4"/>
  <c r="AE83" i="4"/>
  <c r="AE78" i="4"/>
  <c r="AE88" i="4"/>
  <c r="AE77" i="4"/>
  <c r="AE89" i="4"/>
  <c r="AE61" i="4"/>
  <c r="AH72" i="4"/>
  <c r="AH57" i="4"/>
  <c r="AH58" i="4"/>
  <c r="AH70" i="4"/>
  <c r="AH64" i="4"/>
  <c r="AH56" i="4"/>
  <c r="AH86" i="4"/>
  <c r="AH54" i="4"/>
  <c r="AH74" i="4"/>
  <c r="AH82" i="4"/>
  <c r="AH66" i="4"/>
  <c r="AH59" i="4"/>
  <c r="AH63" i="4"/>
  <c r="AH55" i="4"/>
  <c r="AH68" i="4"/>
  <c r="AH81" i="4"/>
  <c r="AH79" i="4"/>
  <c r="AH73" i="4"/>
  <c r="AH88" i="4"/>
  <c r="AH71" i="4"/>
  <c r="AH76" i="4"/>
  <c r="AH83" i="4"/>
  <c r="AH85" i="4"/>
  <c r="AH77" i="4"/>
  <c r="AH67" i="4"/>
  <c r="AH78" i="4"/>
  <c r="AH80" i="4"/>
  <c r="AH61" i="4"/>
  <c r="AH75" i="4"/>
  <c r="AH89" i="4"/>
  <c r="AH62" i="4"/>
  <c r="AH87" i="4"/>
  <c r="AH65" i="4"/>
  <c r="AH60" i="4"/>
  <c r="AH84" i="4"/>
  <c r="AH69" i="4"/>
  <c r="N76" i="4"/>
  <c r="N70" i="4"/>
  <c r="N72" i="4"/>
  <c r="N79" i="4"/>
  <c r="N87" i="4"/>
  <c r="N88" i="4"/>
  <c r="N64" i="4"/>
  <c r="N68" i="4"/>
  <c r="N78" i="4"/>
  <c r="N58" i="4"/>
  <c r="N82" i="4"/>
  <c r="N63" i="4"/>
  <c r="N86" i="4"/>
  <c r="N57" i="4"/>
  <c r="N60" i="4"/>
  <c r="N66" i="4"/>
  <c r="N77" i="4"/>
  <c r="N71" i="4"/>
  <c r="N59" i="4"/>
  <c r="N74" i="4"/>
  <c r="N56" i="4"/>
  <c r="N55" i="4"/>
  <c r="N61" i="4"/>
  <c r="N85" i="4"/>
  <c r="N81" i="4"/>
  <c r="N69" i="4"/>
  <c r="N67" i="4"/>
  <c r="N89" i="4"/>
  <c r="N54" i="4"/>
  <c r="N65" i="4"/>
  <c r="N83" i="4"/>
  <c r="N75" i="4"/>
  <c r="N80" i="4"/>
  <c r="N84" i="4"/>
  <c r="N73" i="4"/>
  <c r="N62" i="4"/>
  <c r="AD63" i="4"/>
  <c r="AD68" i="4"/>
  <c r="AD71" i="4"/>
  <c r="AD54" i="4"/>
  <c r="AD58" i="4"/>
  <c r="AD64" i="4"/>
  <c r="AD78" i="4"/>
  <c r="AD76" i="4"/>
  <c r="AD82" i="4"/>
  <c r="AD80" i="4"/>
  <c r="AD61" i="4"/>
  <c r="AD66" i="4"/>
  <c r="AD62" i="4"/>
  <c r="AD59" i="4"/>
  <c r="AD67" i="4"/>
  <c r="AD73" i="4"/>
  <c r="AD65" i="4"/>
  <c r="AD72" i="4"/>
  <c r="AD83" i="4"/>
  <c r="AD60" i="4"/>
  <c r="AD75" i="4"/>
  <c r="AD86" i="4"/>
  <c r="AD70" i="4"/>
  <c r="AD77" i="4"/>
  <c r="AD79" i="4"/>
  <c r="AD57" i="4"/>
  <c r="AD56" i="4"/>
  <c r="AD87" i="4"/>
  <c r="AD88" i="4"/>
  <c r="AD74" i="4"/>
  <c r="AD81" i="4"/>
  <c r="AD89" i="4"/>
  <c r="AD69" i="4"/>
  <c r="AD55" i="4"/>
  <c r="AD84" i="4"/>
  <c r="AD85" i="4"/>
  <c r="S58" i="4"/>
  <c r="S74" i="4"/>
  <c r="S69" i="4"/>
  <c r="S67" i="4"/>
  <c r="S73" i="4"/>
  <c r="S68" i="4"/>
  <c r="S84" i="4"/>
  <c r="S87" i="4"/>
  <c r="S82" i="4"/>
  <c r="S77" i="4"/>
  <c r="S66" i="4"/>
  <c r="S75" i="4"/>
  <c r="S55" i="4"/>
  <c r="S60" i="4"/>
  <c r="S63" i="4"/>
  <c r="S72" i="4"/>
  <c r="S80" i="4"/>
  <c r="S54" i="4"/>
  <c r="S70" i="4"/>
  <c r="S89" i="4"/>
  <c r="S65" i="4"/>
  <c r="S79" i="4"/>
  <c r="S59" i="4"/>
  <c r="S57" i="4"/>
  <c r="S76" i="4"/>
  <c r="S78" i="4"/>
  <c r="S88" i="4"/>
  <c r="S86" i="4"/>
  <c r="S83" i="4"/>
  <c r="S85" i="4"/>
  <c r="S64" i="4"/>
  <c r="S56" i="4"/>
  <c r="S62" i="4"/>
  <c r="S61" i="4"/>
  <c r="S81" i="4"/>
  <c r="S71" i="4"/>
  <c r="I65" i="4"/>
  <c r="I57" i="4"/>
  <c r="I73" i="4"/>
  <c r="I85" i="4"/>
  <c r="I54" i="4"/>
  <c r="I80" i="4"/>
  <c r="I70" i="4"/>
  <c r="I78" i="4"/>
  <c r="I75" i="4"/>
  <c r="I69" i="4"/>
  <c r="I60" i="4"/>
  <c r="I81" i="4"/>
  <c r="I77" i="4"/>
  <c r="I58" i="4"/>
  <c r="I86" i="4"/>
  <c r="I66" i="4"/>
  <c r="I82" i="4"/>
  <c r="I59" i="4"/>
  <c r="I68" i="4"/>
  <c r="I55" i="4"/>
  <c r="I61" i="4"/>
  <c r="I72" i="4"/>
  <c r="I83" i="4"/>
  <c r="I62" i="4"/>
  <c r="I88" i="4"/>
  <c r="I64" i="4"/>
  <c r="I74" i="4"/>
  <c r="I71" i="4"/>
  <c r="I63" i="4"/>
  <c r="I79" i="4"/>
  <c r="I56" i="4"/>
  <c r="I84" i="4"/>
  <c r="I67" i="4"/>
  <c r="I87" i="4"/>
  <c r="I76" i="4"/>
  <c r="I89" i="4"/>
  <c r="G88" i="4"/>
  <c r="G56" i="4"/>
  <c r="G81" i="4"/>
  <c r="G58" i="4"/>
  <c r="G87" i="4"/>
  <c r="G86" i="4"/>
  <c r="G77" i="4"/>
  <c r="G69" i="4"/>
  <c r="G55" i="4"/>
  <c r="G79" i="4"/>
  <c r="G73" i="4"/>
  <c r="G84" i="4"/>
  <c r="G72" i="4"/>
  <c r="G63" i="4"/>
  <c r="G67" i="4"/>
  <c r="G62" i="4"/>
  <c r="G80" i="4"/>
  <c r="G60" i="4"/>
  <c r="G61" i="4"/>
  <c r="G64" i="4"/>
  <c r="G71" i="4"/>
  <c r="G85" i="4"/>
  <c r="G70" i="4"/>
  <c r="G59" i="4"/>
  <c r="G66" i="4"/>
  <c r="G57" i="4"/>
  <c r="G89" i="4"/>
  <c r="G65" i="4"/>
  <c r="G76" i="4"/>
  <c r="G68" i="4"/>
  <c r="G54" i="4"/>
  <c r="G78" i="4"/>
  <c r="G83" i="4"/>
  <c r="G82" i="4"/>
  <c r="G75" i="4"/>
  <c r="G74" i="4"/>
  <c r="AL61" i="4"/>
  <c r="AL74" i="4"/>
  <c r="AL75" i="4"/>
  <c r="AL77" i="4"/>
  <c r="AL59" i="4"/>
  <c r="AL63" i="4"/>
  <c r="AL73" i="4"/>
  <c r="AL66" i="4"/>
  <c r="AL55" i="4"/>
  <c r="AL84" i="4"/>
  <c r="AL65" i="4"/>
  <c r="AL60" i="4"/>
  <c r="AL83" i="4"/>
  <c r="AL85" i="4"/>
  <c r="AL71" i="4"/>
  <c r="AL82" i="4"/>
  <c r="AL72" i="4"/>
  <c r="AL78" i="4"/>
  <c r="AL79" i="4"/>
  <c r="AL69" i="4"/>
  <c r="AL58" i="4"/>
  <c r="AL54" i="4"/>
  <c r="AL89" i="4"/>
  <c r="AL80" i="4"/>
  <c r="AL88" i="4"/>
  <c r="AL67" i="4"/>
  <c r="AL68" i="4"/>
  <c r="AL81" i="4"/>
  <c r="AL70" i="4"/>
  <c r="AL76" i="4"/>
  <c r="AL62" i="4"/>
  <c r="AL87" i="4"/>
  <c r="AL86" i="4"/>
  <c r="AL57" i="4"/>
  <c r="AL56" i="4"/>
  <c r="AL64" i="4"/>
  <c r="O61" i="4"/>
  <c r="O63" i="4"/>
  <c r="O84" i="4"/>
  <c r="O64" i="4"/>
  <c r="O75" i="4"/>
  <c r="O69" i="4"/>
  <c r="O74" i="4"/>
  <c r="O83" i="4"/>
  <c r="O59" i="4"/>
  <c r="O54" i="4"/>
  <c r="O65" i="4"/>
  <c r="O81" i="4"/>
  <c r="O67" i="4"/>
  <c r="O72" i="4"/>
  <c r="O85" i="4"/>
  <c r="O80" i="4"/>
  <c r="O89" i="4"/>
  <c r="O82" i="4"/>
  <c r="O73" i="4"/>
  <c r="O76" i="4"/>
  <c r="O71" i="4"/>
  <c r="O57" i="4"/>
  <c r="O68" i="4"/>
  <c r="O88" i="4"/>
  <c r="O60" i="4"/>
  <c r="O86" i="4"/>
  <c r="O79" i="4"/>
  <c r="O58" i="4"/>
  <c r="O70" i="4"/>
  <c r="O77" i="4"/>
  <c r="O66" i="4"/>
  <c r="O56" i="4"/>
  <c r="O87" i="4"/>
  <c r="O62" i="4"/>
  <c r="O55" i="4"/>
  <c r="O78" i="4"/>
  <c r="AM69" i="4" l="1"/>
  <c r="AM68" i="4"/>
  <c r="AM75" i="4"/>
  <c r="AM72" i="4"/>
  <c r="AM89" i="4"/>
  <c r="AM74" i="4"/>
  <c r="AM76" i="4"/>
  <c r="AM85" i="4"/>
  <c r="AM57" i="4"/>
  <c r="AM84" i="4"/>
  <c r="AM65" i="4"/>
  <c r="AM66" i="4"/>
  <c r="AM71" i="4"/>
  <c r="AM78" i="4"/>
  <c r="AM83" i="4"/>
  <c r="AM58" i="4"/>
  <c r="AM87" i="4"/>
  <c r="AM82" i="4"/>
  <c r="AM88" i="4"/>
  <c r="AM79" i="4"/>
  <c r="AM61" i="4"/>
  <c r="AM67" i="4"/>
  <c r="AM54" i="4"/>
  <c r="AM62" i="4"/>
  <c r="AM59" i="4"/>
  <c r="AM77" i="4"/>
  <c r="AM73" i="4"/>
  <c r="AM60" i="4"/>
  <c r="AM86" i="4"/>
  <c r="AM56" i="4"/>
  <c r="AM55" i="4"/>
  <c r="AM63" i="4"/>
  <c r="AM81" i="4"/>
  <c r="AM80" i="4"/>
  <c r="AM70" i="4"/>
  <c r="AM64" i="4"/>
  <c r="H24" i="11" l="1"/>
  <c r="AC20" i="3"/>
  <c r="L24" i="11" s="1"/>
  <c r="K20" i="3"/>
  <c r="I24" i="11" s="1"/>
  <c r="L20" i="3"/>
  <c r="J24" i="11" s="1"/>
  <c r="Y20" i="3"/>
  <c r="K24" i="11" s="1"/>
  <c r="K28" i="3"/>
  <c r="I32" i="11" s="1"/>
  <c r="L28" i="3"/>
  <c r="J32" i="11" s="1"/>
  <c r="AC28" i="3"/>
  <c r="L32" i="11" s="1"/>
  <c r="H32" i="11"/>
  <c r="Y28" i="3"/>
  <c r="K32" i="11" s="1"/>
  <c r="L23" i="3"/>
  <c r="J27" i="11" s="1"/>
  <c r="Y23" i="3"/>
  <c r="K27" i="11" s="1"/>
  <c r="H27" i="11"/>
  <c r="K23" i="3"/>
  <c r="I27" i="11" s="1"/>
  <c r="AC23" i="3"/>
  <c r="L27" i="11" s="1"/>
  <c r="L5" i="3"/>
  <c r="AC5" i="3"/>
  <c r="J41" i="3"/>
  <c r="G27" i="13" s="1"/>
  <c r="Y5" i="3"/>
  <c r="H9" i="11"/>
  <c r="K5" i="3"/>
  <c r="Y17" i="3"/>
  <c r="K21" i="11" s="1"/>
  <c r="AC17" i="3"/>
  <c r="L21" i="11" s="1"/>
  <c r="H21" i="11"/>
  <c r="L17" i="3"/>
  <c r="J21" i="11" s="1"/>
  <c r="K17" i="3"/>
  <c r="I21" i="11" s="1"/>
  <c r="AC15" i="3"/>
  <c r="L19" i="11" s="1"/>
  <c r="L15" i="3"/>
  <c r="J19" i="11" s="1"/>
  <c r="K15" i="3"/>
  <c r="I19" i="11" s="1"/>
  <c r="Y15" i="3"/>
  <c r="K19" i="11" s="1"/>
  <c r="H19" i="11"/>
  <c r="AC11" i="3"/>
  <c r="L15" i="11" s="1"/>
  <c r="H15" i="11"/>
  <c r="L11" i="3"/>
  <c r="J15" i="11" s="1"/>
  <c r="Y11" i="3"/>
  <c r="K15" i="11" s="1"/>
  <c r="K11" i="3"/>
  <c r="I15" i="11" s="1"/>
  <c r="K10" i="3"/>
  <c r="I14" i="11" s="1"/>
  <c r="AC10" i="3"/>
  <c r="L14" i="11" s="1"/>
  <c r="L10" i="3"/>
  <c r="J14" i="11" s="1"/>
  <c r="H14" i="11"/>
  <c r="Y10" i="3"/>
  <c r="K14" i="11" s="1"/>
  <c r="H22" i="11"/>
  <c r="AC18" i="3"/>
  <c r="L22" i="11" s="1"/>
  <c r="L18" i="3"/>
  <c r="J22" i="11" s="1"/>
  <c r="K18" i="3"/>
  <c r="I22" i="11" s="1"/>
  <c r="Y18" i="3"/>
  <c r="K22" i="11" s="1"/>
  <c r="Y36" i="3"/>
  <c r="K40" i="11" s="1"/>
  <c r="K36" i="3"/>
  <c r="I40" i="11" s="1"/>
  <c r="L36" i="3"/>
  <c r="J40" i="11" s="1"/>
  <c r="AC36" i="3"/>
  <c r="L40" i="11" s="1"/>
  <c r="H40" i="11"/>
  <c r="L12" i="3"/>
  <c r="J16" i="11" s="1"/>
  <c r="H16" i="11"/>
  <c r="Y12" i="3"/>
  <c r="K16" i="11" s="1"/>
  <c r="K12" i="3"/>
  <c r="I16" i="11" s="1"/>
  <c r="AC12" i="3"/>
  <c r="L16" i="11" s="1"/>
  <c r="L21" i="3"/>
  <c r="J25" i="11" s="1"/>
  <c r="H25" i="11"/>
  <c r="AC21" i="3"/>
  <c r="L25" i="11" s="1"/>
  <c r="K21" i="3"/>
  <c r="I25" i="11" s="1"/>
  <c r="Y21" i="3"/>
  <c r="K25" i="11" s="1"/>
  <c r="Y30" i="3"/>
  <c r="K34" i="11" s="1"/>
  <c r="AC30" i="3"/>
  <c r="L34" i="11" s="1"/>
  <c r="H34" i="11"/>
  <c r="K30" i="3"/>
  <c r="I34" i="11" s="1"/>
  <c r="L30" i="3"/>
  <c r="J34" i="11" s="1"/>
  <c r="AC6" i="3"/>
  <c r="L10" i="11" s="1"/>
  <c r="Y6" i="3"/>
  <c r="K10" i="11" s="1"/>
  <c r="K6" i="3"/>
  <c r="I10" i="11" s="1"/>
  <c r="H10" i="11"/>
  <c r="L6" i="3"/>
  <c r="J10" i="11" s="1"/>
  <c r="AC27" i="3"/>
  <c r="L31" i="11" s="1"/>
  <c r="Y27" i="3"/>
  <c r="K31" i="11" s="1"/>
  <c r="H31" i="11"/>
  <c r="L27" i="3"/>
  <c r="J31" i="11" s="1"/>
  <c r="K27" i="3"/>
  <c r="I31" i="11" s="1"/>
  <c r="L25" i="3"/>
  <c r="J29" i="11" s="1"/>
  <c r="H29" i="11"/>
  <c r="Y25" i="3"/>
  <c r="K29" i="11" s="1"/>
  <c r="K25" i="3"/>
  <c r="I29" i="11" s="1"/>
  <c r="AC25" i="3"/>
  <c r="L29" i="11" s="1"/>
  <c r="L38" i="3"/>
  <c r="J42" i="11" s="1"/>
  <c r="Y38" i="3"/>
  <c r="K42" i="11" s="1"/>
  <c r="H42" i="11"/>
  <c r="K38" i="3"/>
  <c r="I42" i="11" s="1"/>
  <c r="AC38" i="3"/>
  <c r="L42" i="11" s="1"/>
  <c r="Y37" i="3"/>
  <c r="K41" i="11" s="1"/>
  <c r="H41" i="11"/>
  <c r="K37" i="3"/>
  <c r="I41" i="11" s="1"/>
  <c r="L37" i="3"/>
  <c r="J41" i="11" s="1"/>
  <c r="AC37" i="3"/>
  <c r="L41" i="11" s="1"/>
  <c r="L33" i="3"/>
  <c r="J37" i="11" s="1"/>
  <c r="H37" i="11"/>
  <c r="Y33" i="3"/>
  <c r="K37" i="11" s="1"/>
  <c r="AC33" i="3"/>
  <c r="L37" i="11" s="1"/>
  <c r="K33" i="3"/>
  <c r="I37" i="11" s="1"/>
  <c r="K31" i="3"/>
  <c r="I35" i="11" s="1"/>
  <c r="AC31" i="3"/>
  <c r="L35" i="11" s="1"/>
  <c r="L31" i="3"/>
  <c r="J35" i="11" s="1"/>
  <c r="H35" i="11"/>
  <c r="Y31" i="3"/>
  <c r="K35" i="11" s="1"/>
  <c r="H33" i="11"/>
  <c r="K29" i="3"/>
  <c r="I33" i="11" s="1"/>
  <c r="L29" i="3"/>
  <c r="J33" i="11" s="1"/>
  <c r="AC29" i="3"/>
  <c r="L33" i="11" s="1"/>
  <c r="Y29" i="3"/>
  <c r="K33" i="11" s="1"/>
  <c r="AC13" i="3"/>
  <c r="L17" i="11" s="1"/>
  <c r="K13" i="3"/>
  <c r="I17" i="11" s="1"/>
  <c r="H17" i="11"/>
  <c r="Y13" i="3"/>
  <c r="K17" i="11" s="1"/>
  <c r="L13" i="3"/>
  <c r="J17" i="11" s="1"/>
  <c r="Y26" i="3"/>
  <c r="K30" i="11" s="1"/>
  <c r="L26" i="3"/>
  <c r="J30" i="11" s="1"/>
  <c r="AC26" i="3"/>
  <c r="L30" i="11" s="1"/>
  <c r="H30" i="11"/>
  <c r="K26" i="3"/>
  <c r="I30" i="11" s="1"/>
  <c r="L22" i="3"/>
  <c r="J26" i="11" s="1"/>
  <c r="Y22" i="3"/>
  <c r="K26" i="11" s="1"/>
  <c r="H26" i="11"/>
  <c r="K22" i="3"/>
  <c r="I26" i="11" s="1"/>
  <c r="AC22" i="3"/>
  <c r="L26" i="11" s="1"/>
  <c r="AC8" i="3"/>
  <c r="L12" i="11" s="1"/>
  <c r="K8" i="3"/>
  <c r="I12" i="11" s="1"/>
  <c r="H12" i="11"/>
  <c r="L8" i="3"/>
  <c r="J12" i="11" s="1"/>
  <c r="Y8" i="3"/>
  <c r="K12" i="11" s="1"/>
  <c r="H44" i="11"/>
  <c r="K40" i="3"/>
  <c r="I44" i="11" s="1"/>
  <c r="Y40" i="3"/>
  <c r="K44" i="11" s="1"/>
  <c r="AC40" i="3"/>
  <c r="L44" i="11" s="1"/>
  <c r="L40" i="3"/>
  <c r="J44" i="11" s="1"/>
  <c r="H36" i="11"/>
  <c r="AC32" i="3"/>
  <c r="L36" i="11" s="1"/>
  <c r="L32" i="3"/>
  <c r="J36" i="11" s="1"/>
  <c r="K32" i="3"/>
  <c r="I36" i="11" s="1"/>
  <c r="Y32" i="3"/>
  <c r="K36" i="11" s="1"/>
  <c r="Y19" i="3"/>
  <c r="K23" i="11" s="1"/>
  <c r="L19" i="3"/>
  <c r="J23" i="11" s="1"/>
  <c r="H23" i="11"/>
  <c r="AC19" i="3"/>
  <c r="L23" i="11" s="1"/>
  <c r="K19" i="3"/>
  <c r="I23" i="11" s="1"/>
  <c r="L16" i="3"/>
  <c r="J20" i="11" s="1"/>
  <c r="H20" i="11"/>
  <c r="K16" i="3"/>
  <c r="I20" i="11" s="1"/>
  <c r="Y16" i="3"/>
  <c r="K20" i="11" s="1"/>
  <c r="AC16" i="3"/>
  <c r="L20" i="11" s="1"/>
  <c r="AC34" i="3"/>
  <c r="L38" i="11" s="1"/>
  <c r="Y34" i="3"/>
  <c r="K38" i="11" s="1"/>
  <c r="K34" i="3"/>
  <c r="I38" i="11" s="1"/>
  <c r="H38" i="11"/>
  <c r="L34" i="3"/>
  <c r="J38" i="11" s="1"/>
  <c r="L39" i="3"/>
  <c r="J43" i="11" s="1"/>
  <c r="AC39" i="3"/>
  <c r="L43" i="11" s="1"/>
  <c r="Y39" i="3"/>
  <c r="K43" i="11" s="1"/>
  <c r="K39" i="3"/>
  <c r="I43" i="11" s="1"/>
  <c r="H43" i="11"/>
  <c r="L24" i="3"/>
  <c r="J28" i="11" s="1"/>
  <c r="Y24" i="3"/>
  <c r="K28" i="11" s="1"/>
  <c r="K24" i="3"/>
  <c r="I28" i="11" s="1"/>
  <c r="H28" i="11"/>
  <c r="AC24" i="3"/>
  <c r="L28" i="11" s="1"/>
  <c r="Y7" i="3"/>
  <c r="K11" i="11" s="1"/>
  <c r="H11" i="11"/>
  <c r="AC7" i="3"/>
  <c r="L11" i="11" s="1"/>
  <c r="L7" i="3"/>
  <c r="J11" i="11" s="1"/>
  <c r="K7" i="3"/>
  <c r="I11" i="11" s="1"/>
  <c r="L9" i="3"/>
  <c r="J13" i="11" s="1"/>
  <c r="H13" i="11"/>
  <c r="K9" i="3"/>
  <c r="I13" i="11" s="1"/>
  <c r="Y9" i="3"/>
  <c r="K13" i="11" s="1"/>
  <c r="AC9" i="3"/>
  <c r="L13" i="11" s="1"/>
  <c r="L35" i="3"/>
  <c r="J39" i="11" s="1"/>
  <c r="AC35" i="3"/>
  <c r="L39" i="11" s="1"/>
  <c r="H39" i="11"/>
  <c r="Y35" i="3"/>
  <c r="K39" i="11" s="1"/>
  <c r="K35" i="3"/>
  <c r="I39" i="11" s="1"/>
  <c r="K14" i="3"/>
  <c r="I18" i="11" s="1"/>
  <c r="AC14" i="3"/>
  <c r="L18" i="11" s="1"/>
  <c r="H18" i="11"/>
  <c r="Y14" i="3"/>
  <c r="K18" i="11" s="1"/>
  <c r="L14" i="3"/>
  <c r="J18" i="11" s="1"/>
  <c r="H45" i="11" l="1"/>
  <c r="D20" i="8" s="1"/>
  <c r="J9" i="11"/>
  <c r="J45" i="11" s="1"/>
  <c r="F20" i="8" s="1"/>
  <c r="L41" i="3"/>
  <c r="Y41" i="3"/>
  <c r="O26" i="13" s="1"/>
  <c r="K9" i="11"/>
  <c r="K45" i="11" s="1"/>
  <c r="G20" i="8" s="1"/>
  <c r="K41" i="3"/>
  <c r="F32" i="13" s="1"/>
  <c r="I9" i="11"/>
  <c r="I45" i="11" s="1"/>
  <c r="E20" i="8" s="1"/>
  <c r="L9" i="11"/>
  <c r="L45" i="11" s="1"/>
  <c r="H20" i="8" s="1"/>
  <c r="AC41" i="3"/>
  <c r="O27" i="13" s="1"/>
  <c r="N41" i="3" l="1"/>
  <c r="F33" i="13"/>
  <c r="G38" i="13" s="1"/>
  <c r="O12" i="3" l="1"/>
  <c r="O9" i="3"/>
  <c r="O21" i="3"/>
  <c r="O26" i="3"/>
  <c r="O34" i="3"/>
  <c r="O33" i="3"/>
  <c r="O18" i="3"/>
  <c r="O36" i="3"/>
  <c r="O32" i="3"/>
  <c r="O29" i="3"/>
  <c r="O39" i="3"/>
  <c r="O20" i="3"/>
  <c r="O7" i="3"/>
  <c r="O17" i="3"/>
  <c r="O13" i="3"/>
  <c r="O30" i="3"/>
  <c r="O14" i="3"/>
  <c r="O22" i="3"/>
  <c r="O31" i="3"/>
  <c r="O16" i="3"/>
  <c r="O40" i="3"/>
  <c r="O25" i="3"/>
  <c r="O19" i="3"/>
  <c r="O28" i="3"/>
  <c r="O8" i="3"/>
  <c r="O10" i="3"/>
  <c r="O24" i="3"/>
  <c r="O38" i="3"/>
  <c r="O35" i="3"/>
  <c r="O27" i="3"/>
  <c r="O23" i="3"/>
  <c r="O6" i="3"/>
  <c r="O11" i="3"/>
  <c r="O37" i="3"/>
  <c r="O5" i="3"/>
  <c r="O15" i="3"/>
  <c r="P24" i="3" l="1"/>
  <c r="Q24" i="3"/>
  <c r="Q13" i="3"/>
  <c r="P13" i="3"/>
  <c r="P18" i="3"/>
  <c r="Q18" i="3"/>
  <c r="Q25" i="3"/>
  <c r="P25" i="3"/>
  <c r="P33" i="3"/>
  <c r="Q33" i="3"/>
  <c r="Q15" i="3"/>
  <c r="P15" i="3"/>
  <c r="Q6" i="3"/>
  <c r="P6" i="3"/>
  <c r="Q38" i="3"/>
  <c r="P38" i="3"/>
  <c r="Q28" i="3"/>
  <c r="P28" i="3"/>
  <c r="Q16" i="3"/>
  <c r="P16" i="3"/>
  <c r="Q30" i="3"/>
  <c r="P30" i="3"/>
  <c r="Q20" i="3"/>
  <c r="P20" i="3"/>
  <c r="Q36" i="3"/>
  <c r="P36" i="3"/>
  <c r="P26" i="3"/>
  <c r="Q26" i="3"/>
  <c r="Q5" i="3"/>
  <c r="P5" i="3"/>
  <c r="O41" i="3"/>
  <c r="F43" i="13" s="1"/>
  <c r="P23" i="3"/>
  <c r="Q23" i="3"/>
  <c r="Q19" i="3"/>
  <c r="P19" i="3"/>
  <c r="P31" i="3"/>
  <c r="Q31" i="3"/>
  <c r="P39" i="3"/>
  <c r="Q39" i="3"/>
  <c r="Q21" i="3"/>
  <c r="P21" i="3"/>
  <c r="P37" i="3"/>
  <c r="Q37" i="3"/>
  <c r="Q27" i="3"/>
  <c r="P27" i="3"/>
  <c r="Q10" i="3"/>
  <c r="P10" i="3"/>
  <c r="Q22" i="3"/>
  <c r="P22" i="3"/>
  <c r="Q17" i="3"/>
  <c r="P17" i="3"/>
  <c r="P29" i="3"/>
  <c r="Q29" i="3"/>
  <c r="Q9" i="3"/>
  <c r="P9" i="3"/>
  <c r="Q11" i="3"/>
  <c r="P11" i="3"/>
  <c r="Q35" i="3"/>
  <c r="P35" i="3"/>
  <c r="P8" i="3"/>
  <c r="Q8" i="3"/>
  <c r="P40" i="3"/>
  <c r="Q40" i="3"/>
  <c r="Q14" i="3"/>
  <c r="P14" i="3"/>
  <c r="P7" i="3"/>
  <c r="Q7" i="3"/>
  <c r="Q32" i="3"/>
  <c r="P32" i="3"/>
  <c r="Q34" i="3"/>
  <c r="P34" i="3"/>
  <c r="Q12" i="3"/>
  <c r="P12" i="3"/>
  <c r="R5" i="3" l="1" a="1"/>
  <c r="P41" i="3"/>
  <c r="D48" i="13" s="1"/>
  <c r="Q41" i="3"/>
  <c r="F48" i="13" s="1"/>
  <c r="R6" i="3" l="1"/>
  <c r="R17" i="3"/>
  <c r="R23" i="3"/>
  <c r="R7" i="3"/>
  <c r="R8" i="3"/>
  <c r="R10" i="3"/>
  <c r="R18" i="3"/>
  <c r="R11" i="3"/>
  <c r="R27" i="3"/>
  <c r="R12" i="3"/>
  <c r="R36" i="3"/>
  <c r="R32" i="3"/>
  <c r="R16" i="3"/>
  <c r="R25" i="3"/>
  <c r="R20" i="3"/>
  <c r="R19" i="3"/>
  <c r="R14" i="3"/>
  <c r="R31" i="3"/>
  <c r="R38" i="3"/>
  <c r="R37" i="3"/>
  <c r="R15" i="3"/>
  <c r="R28" i="3"/>
  <c r="R24" i="3"/>
  <c r="R39" i="3"/>
  <c r="R40" i="3"/>
  <c r="R22" i="3"/>
  <c r="R9" i="3"/>
  <c r="R30" i="3"/>
  <c r="R34" i="3"/>
  <c r="R29" i="3"/>
  <c r="R13" i="3"/>
  <c r="R26" i="3"/>
  <c r="R35" i="3"/>
  <c r="R33" i="3"/>
  <c r="R5" i="3"/>
  <c r="R21" i="3"/>
  <c r="AD21" i="3" l="1"/>
  <c r="T21" i="3"/>
  <c r="Z21" i="3"/>
  <c r="U21" i="3"/>
  <c r="S21" i="3"/>
  <c r="M25" i="11"/>
  <c r="R25" i="11" s="1"/>
  <c r="S26" i="3"/>
  <c r="Z26" i="3"/>
  <c r="T26" i="3"/>
  <c r="AD26" i="3"/>
  <c r="M30" i="11"/>
  <c r="R30" i="11" s="1"/>
  <c r="U26" i="3"/>
  <c r="Z30" i="3"/>
  <c r="AD30" i="3"/>
  <c r="S30" i="3"/>
  <c r="M34" i="11"/>
  <c r="R34" i="11" s="1"/>
  <c r="T30" i="3"/>
  <c r="U30" i="3"/>
  <c r="T39" i="3"/>
  <c r="M43" i="11"/>
  <c r="R43" i="11" s="1"/>
  <c r="S39" i="3"/>
  <c r="Z39" i="3"/>
  <c r="AD39" i="3"/>
  <c r="U39" i="3"/>
  <c r="Z37" i="3"/>
  <c r="U37" i="3"/>
  <c r="T37" i="3"/>
  <c r="M41" i="11"/>
  <c r="R41" i="11" s="1"/>
  <c r="S37" i="3"/>
  <c r="AD37" i="3"/>
  <c r="T19" i="3"/>
  <c r="U19" i="3"/>
  <c r="S19" i="3"/>
  <c r="Z19" i="3"/>
  <c r="AD19" i="3"/>
  <c r="M23" i="11"/>
  <c r="R23" i="11" s="1"/>
  <c r="S32" i="3"/>
  <c r="M36" i="11"/>
  <c r="R36" i="11" s="1"/>
  <c r="U32" i="3"/>
  <c r="T32" i="3"/>
  <c r="AD32" i="3"/>
  <c r="Z32" i="3"/>
  <c r="M15" i="11"/>
  <c r="R15" i="11" s="1"/>
  <c r="U11" i="3"/>
  <c r="Z11" i="3"/>
  <c r="S11" i="3"/>
  <c r="AD11" i="3"/>
  <c r="T11" i="3"/>
  <c r="M11" i="11"/>
  <c r="R11" i="11" s="1"/>
  <c r="U7" i="3"/>
  <c r="S7" i="3"/>
  <c r="AD7" i="3"/>
  <c r="Z7" i="3"/>
  <c r="T7" i="3"/>
  <c r="Z5" i="3"/>
  <c r="U5" i="3"/>
  <c r="T5" i="3"/>
  <c r="AD5" i="3"/>
  <c r="R41" i="3"/>
  <c r="G53" i="13" s="1"/>
  <c r="S5" i="3"/>
  <c r="M9" i="11"/>
  <c r="M17" i="11"/>
  <c r="R17" i="11" s="1"/>
  <c r="U13" i="3"/>
  <c r="S13" i="3"/>
  <c r="Z13" i="3"/>
  <c r="AD13" i="3"/>
  <c r="T13" i="3"/>
  <c r="T9" i="3"/>
  <c r="U9" i="3"/>
  <c r="AD9" i="3"/>
  <c r="S9" i="3"/>
  <c r="M13" i="11"/>
  <c r="R13" i="11" s="1"/>
  <c r="Z9" i="3"/>
  <c r="Z24" i="3"/>
  <c r="U24" i="3"/>
  <c r="S24" i="3"/>
  <c r="M28" i="11"/>
  <c r="R28" i="11" s="1"/>
  <c r="AD24" i="3"/>
  <c r="T24" i="3"/>
  <c r="M42" i="11"/>
  <c r="R42" i="11" s="1"/>
  <c r="AD38" i="3"/>
  <c r="U38" i="3"/>
  <c r="S38" i="3"/>
  <c r="Z38" i="3"/>
  <c r="T38" i="3"/>
  <c r="Z20" i="3"/>
  <c r="AD20" i="3"/>
  <c r="U20" i="3"/>
  <c r="S20" i="3"/>
  <c r="T20" i="3"/>
  <c r="M24" i="11"/>
  <c r="R24" i="11" s="1"/>
  <c r="AD36" i="3"/>
  <c r="Z36" i="3"/>
  <c r="T36" i="3"/>
  <c r="U36" i="3"/>
  <c r="S36" i="3"/>
  <c r="M40" i="11"/>
  <c r="R40" i="11" s="1"/>
  <c r="M22" i="11"/>
  <c r="R22" i="11" s="1"/>
  <c r="AD18" i="3"/>
  <c r="Z18" i="3"/>
  <c r="S18" i="3"/>
  <c r="T18" i="3"/>
  <c r="U18" i="3"/>
  <c r="M27" i="11"/>
  <c r="R27" i="11" s="1"/>
  <c r="Z23" i="3"/>
  <c r="AD23" i="3"/>
  <c r="S23" i="3"/>
  <c r="T23" i="3"/>
  <c r="U23" i="3"/>
  <c r="M37" i="11"/>
  <c r="R37" i="11" s="1"/>
  <c r="U33" i="3"/>
  <c r="S33" i="3"/>
  <c r="Z33" i="3"/>
  <c r="T33" i="3"/>
  <c r="AD33" i="3"/>
  <c r="Z29" i="3"/>
  <c r="S29" i="3"/>
  <c r="AD29" i="3"/>
  <c r="M33" i="11"/>
  <c r="R33" i="11" s="1"/>
  <c r="T29" i="3"/>
  <c r="U29" i="3"/>
  <c r="Z22" i="3"/>
  <c r="M26" i="11"/>
  <c r="R26" i="11" s="1"/>
  <c r="U22" i="3"/>
  <c r="S22" i="3"/>
  <c r="AD22" i="3"/>
  <c r="T22" i="3"/>
  <c r="M32" i="11"/>
  <c r="R32" i="11" s="1"/>
  <c r="U28" i="3"/>
  <c r="S28" i="3"/>
  <c r="Z28" i="3"/>
  <c r="T28" i="3"/>
  <c r="AD28" i="3"/>
  <c r="AD31" i="3"/>
  <c r="U31" i="3"/>
  <c r="S31" i="3"/>
  <c r="M35" i="11"/>
  <c r="R35" i="11" s="1"/>
  <c r="Z31" i="3"/>
  <c r="T31" i="3"/>
  <c r="T25" i="3"/>
  <c r="U25" i="3"/>
  <c r="AD25" i="3"/>
  <c r="S25" i="3"/>
  <c r="M29" i="11"/>
  <c r="R29" i="11" s="1"/>
  <c r="Z25" i="3"/>
  <c r="T12" i="3"/>
  <c r="U12" i="3"/>
  <c r="S12" i="3"/>
  <c r="Z12" i="3"/>
  <c r="AD12" i="3"/>
  <c r="M16" i="11"/>
  <c r="R16" i="11" s="1"/>
  <c r="T10" i="3"/>
  <c r="U10" i="3"/>
  <c r="Z10" i="3"/>
  <c r="M14" i="11"/>
  <c r="R14" i="11" s="1"/>
  <c r="AD10" i="3"/>
  <c r="S10" i="3"/>
  <c r="T17" i="3"/>
  <c r="U17" i="3"/>
  <c r="AD17" i="3"/>
  <c r="Z17" i="3"/>
  <c r="S17" i="3"/>
  <c r="M21" i="11"/>
  <c r="R21" i="11" s="1"/>
  <c r="S35" i="3"/>
  <c r="M39" i="11"/>
  <c r="R39" i="11" s="1"/>
  <c r="U35" i="3"/>
  <c r="Z35" i="3"/>
  <c r="AD35" i="3"/>
  <c r="T35" i="3"/>
  <c r="S34" i="3"/>
  <c r="U34" i="3"/>
  <c r="AD34" i="3"/>
  <c r="M38" i="11"/>
  <c r="R38" i="11" s="1"/>
  <c r="Z34" i="3"/>
  <c r="T34" i="3"/>
  <c r="S40" i="3"/>
  <c r="U40" i="3"/>
  <c r="Z40" i="3"/>
  <c r="AD40" i="3"/>
  <c r="M44" i="11"/>
  <c r="R44" i="11" s="1"/>
  <c r="T40" i="3"/>
  <c r="T15" i="3"/>
  <c r="S15" i="3"/>
  <c r="AD15" i="3"/>
  <c r="Z15" i="3"/>
  <c r="M19" i="11"/>
  <c r="R19" i="11" s="1"/>
  <c r="U15" i="3"/>
  <c r="T14" i="3"/>
  <c r="AD14" i="3"/>
  <c r="S14" i="3"/>
  <c r="M18" i="11"/>
  <c r="R18" i="11" s="1"/>
  <c r="Z14" i="3"/>
  <c r="U14" i="3"/>
  <c r="AD16" i="3"/>
  <c r="M20" i="11"/>
  <c r="R20" i="11" s="1"/>
  <c r="U16" i="3"/>
  <c r="T16" i="3"/>
  <c r="Z16" i="3"/>
  <c r="S16" i="3"/>
  <c r="M31" i="11"/>
  <c r="R31" i="11" s="1"/>
  <c r="Z27" i="3"/>
  <c r="U27" i="3"/>
  <c r="T27" i="3"/>
  <c r="S27" i="3"/>
  <c r="AD27" i="3"/>
  <c r="Z8" i="3"/>
  <c r="AD8" i="3"/>
  <c r="U8" i="3"/>
  <c r="S8" i="3"/>
  <c r="M12" i="11"/>
  <c r="R12" i="11" s="1"/>
  <c r="T8" i="3"/>
  <c r="M10" i="11"/>
  <c r="R10" i="11" s="1"/>
  <c r="S6" i="3"/>
  <c r="U6" i="3"/>
  <c r="T6" i="3"/>
  <c r="Z6" i="3"/>
  <c r="AD6" i="3"/>
  <c r="W6" i="3" l="1"/>
  <c r="O10" i="11"/>
  <c r="T10" i="11" s="1"/>
  <c r="AE8" i="3"/>
  <c r="Q12" i="11"/>
  <c r="V12" i="11" s="1"/>
  <c r="N20" i="11"/>
  <c r="S20" i="11" s="1"/>
  <c r="V16" i="3"/>
  <c r="V15" i="3"/>
  <c r="N19" i="11"/>
  <c r="S19" i="11" s="1"/>
  <c r="O38" i="11"/>
  <c r="T38" i="11" s="1"/>
  <c r="W34" i="3"/>
  <c r="AA35" i="3"/>
  <c r="P39" i="11"/>
  <c r="U39" i="11" s="1"/>
  <c r="V25" i="3"/>
  <c r="N29" i="11"/>
  <c r="S29" i="11" s="1"/>
  <c r="Q37" i="11"/>
  <c r="V37" i="11" s="1"/>
  <c r="AE33" i="3"/>
  <c r="N27" i="11"/>
  <c r="S27" i="11" s="1"/>
  <c r="V23" i="3"/>
  <c r="AE18" i="3"/>
  <c r="Q22" i="11"/>
  <c r="V22" i="11" s="1"/>
  <c r="AE20" i="3"/>
  <c r="Q24" i="11"/>
  <c r="V24" i="11" s="1"/>
  <c r="N42" i="11"/>
  <c r="S42" i="11" s="1"/>
  <c r="V38" i="3"/>
  <c r="V9" i="3"/>
  <c r="N13" i="11"/>
  <c r="S13" i="11" s="1"/>
  <c r="W13" i="3"/>
  <c r="O17" i="11"/>
  <c r="T17" i="11" s="1"/>
  <c r="AA5" i="3"/>
  <c r="P9" i="11"/>
  <c r="Z41" i="3"/>
  <c r="O52" i="13" s="1"/>
  <c r="Q15" i="11"/>
  <c r="V15" i="11" s="1"/>
  <c r="AE11" i="3"/>
  <c r="W19" i="3"/>
  <c r="O23" i="11"/>
  <c r="T23" i="11" s="1"/>
  <c r="AE39" i="3"/>
  <c r="Q43" i="11"/>
  <c r="V43" i="11" s="1"/>
  <c r="V26" i="3"/>
  <c r="N30" i="11"/>
  <c r="S30" i="11" s="1"/>
  <c r="P12" i="11"/>
  <c r="U12" i="11" s="1"/>
  <c r="AA8" i="3"/>
  <c r="AA16" i="3"/>
  <c r="P20" i="11"/>
  <c r="U20" i="11" s="1"/>
  <c r="Q20" i="11"/>
  <c r="V20" i="11" s="1"/>
  <c r="AE16" i="3"/>
  <c r="N18" i="11"/>
  <c r="S18" i="11" s="1"/>
  <c r="V14" i="3"/>
  <c r="W15" i="3"/>
  <c r="O19" i="11"/>
  <c r="T19" i="11" s="1"/>
  <c r="AA40" i="3"/>
  <c r="P44" i="11"/>
  <c r="U44" i="11" s="1"/>
  <c r="N38" i="11"/>
  <c r="S38" i="11" s="1"/>
  <c r="V34" i="3"/>
  <c r="V17" i="3"/>
  <c r="N21" i="11"/>
  <c r="S21" i="11" s="1"/>
  <c r="P14" i="11"/>
  <c r="U14" i="11" s="1"/>
  <c r="AA10" i="3"/>
  <c r="W12" i="3"/>
  <c r="O16" i="11"/>
  <c r="T16" i="11" s="1"/>
  <c r="AA31" i="3"/>
  <c r="P35" i="11"/>
  <c r="U35" i="11" s="1"/>
  <c r="V28" i="3"/>
  <c r="N32" i="11"/>
  <c r="S32" i="11" s="1"/>
  <c r="AA22" i="3"/>
  <c r="P26" i="11"/>
  <c r="U26" i="11" s="1"/>
  <c r="W20" i="3"/>
  <c r="O24" i="11"/>
  <c r="T24" i="11" s="1"/>
  <c r="Q28" i="11"/>
  <c r="V28" i="11" s="1"/>
  <c r="AE24" i="3"/>
  <c r="AA6" i="3"/>
  <c r="P10" i="11"/>
  <c r="U10" i="11" s="1"/>
  <c r="N31" i="11"/>
  <c r="S31" i="11" s="1"/>
  <c r="V27" i="3"/>
  <c r="AA14" i="3"/>
  <c r="P18" i="11"/>
  <c r="U18" i="11" s="1"/>
  <c r="W14" i="3"/>
  <c r="O18" i="11"/>
  <c r="T18" i="11" s="1"/>
  <c r="Q19" i="11"/>
  <c r="V19" i="11" s="1"/>
  <c r="AE15" i="3"/>
  <c r="N44" i="11"/>
  <c r="S44" i="11" s="1"/>
  <c r="V40" i="3"/>
  <c r="Q38" i="11"/>
  <c r="V38" i="11" s="1"/>
  <c r="AE34" i="3"/>
  <c r="AE35" i="3"/>
  <c r="Q39" i="11"/>
  <c r="V39" i="11" s="1"/>
  <c r="N39" i="11"/>
  <c r="S39" i="11" s="1"/>
  <c r="V35" i="3"/>
  <c r="AE17" i="3"/>
  <c r="Q21" i="11"/>
  <c r="V21" i="11" s="1"/>
  <c r="Q14" i="11"/>
  <c r="V14" i="11" s="1"/>
  <c r="AE10" i="3"/>
  <c r="W10" i="3"/>
  <c r="O14" i="11"/>
  <c r="T14" i="11" s="1"/>
  <c r="V12" i="3"/>
  <c r="N16" i="11"/>
  <c r="S16" i="11" s="1"/>
  <c r="O29" i="11"/>
  <c r="T29" i="11" s="1"/>
  <c r="W25" i="3"/>
  <c r="N35" i="11"/>
  <c r="S35" i="11" s="1"/>
  <c r="V31" i="3"/>
  <c r="O32" i="11"/>
  <c r="T32" i="11" s="1"/>
  <c r="W28" i="3"/>
  <c r="W29" i="3"/>
  <c r="O33" i="11"/>
  <c r="T33" i="11" s="1"/>
  <c r="AA29" i="3"/>
  <c r="P33" i="11"/>
  <c r="U33" i="11" s="1"/>
  <c r="V33" i="3"/>
  <c r="N37" i="11"/>
  <c r="S37" i="11" s="1"/>
  <c r="O27" i="11"/>
  <c r="T27" i="11" s="1"/>
  <c r="W23" i="3"/>
  <c r="P22" i="11"/>
  <c r="U22" i="11" s="1"/>
  <c r="AA18" i="3"/>
  <c r="N40" i="11"/>
  <c r="S40" i="11" s="1"/>
  <c r="V36" i="3"/>
  <c r="AE36" i="3"/>
  <c r="Q40" i="11"/>
  <c r="V40" i="11" s="1"/>
  <c r="AA38" i="3"/>
  <c r="P42" i="11"/>
  <c r="U42" i="11" s="1"/>
  <c r="V24" i="3"/>
  <c r="N28" i="11"/>
  <c r="S28" i="11" s="1"/>
  <c r="W9" i="3"/>
  <c r="O13" i="11"/>
  <c r="T13" i="11" s="1"/>
  <c r="N17" i="11"/>
  <c r="S17" i="11" s="1"/>
  <c r="V13" i="3"/>
  <c r="S41" i="3"/>
  <c r="F58" i="13" s="1"/>
  <c r="N9" i="11"/>
  <c r="V5" i="3"/>
  <c r="U41" i="3"/>
  <c r="Q11" i="11"/>
  <c r="V11" i="11" s="1"/>
  <c r="AE7" i="3"/>
  <c r="W11" i="3"/>
  <c r="O15" i="11"/>
  <c r="T15" i="11" s="1"/>
  <c r="O36" i="11"/>
  <c r="T36" i="11" s="1"/>
  <c r="W32" i="3"/>
  <c r="P30" i="11"/>
  <c r="U30" i="11" s="1"/>
  <c r="AA26" i="3"/>
  <c r="O12" i="11"/>
  <c r="T12" i="11" s="1"/>
  <c r="W8" i="3"/>
  <c r="O31" i="11"/>
  <c r="T31" i="11" s="1"/>
  <c r="W27" i="3"/>
  <c r="Q44" i="11"/>
  <c r="V44" i="11" s="1"/>
  <c r="AE40" i="3"/>
  <c r="W31" i="3"/>
  <c r="O35" i="11"/>
  <c r="T35" i="11" s="1"/>
  <c r="P32" i="11"/>
  <c r="U32" i="11" s="1"/>
  <c r="AA28" i="3"/>
  <c r="O26" i="11"/>
  <c r="T26" i="11" s="1"/>
  <c r="W22" i="3"/>
  <c r="W24" i="3"/>
  <c r="O28" i="11"/>
  <c r="T28" i="11" s="1"/>
  <c r="V7" i="3"/>
  <c r="N11" i="11"/>
  <c r="S11" i="11" s="1"/>
  <c r="AE19" i="3"/>
  <c r="Q23" i="11"/>
  <c r="V23" i="11" s="1"/>
  <c r="O41" i="11"/>
  <c r="T41" i="11" s="1"/>
  <c r="W37" i="3"/>
  <c r="W39" i="3"/>
  <c r="O43" i="11"/>
  <c r="T43" i="11" s="1"/>
  <c r="V30" i="3"/>
  <c r="N34" i="11"/>
  <c r="S34" i="11" s="1"/>
  <c r="P25" i="11"/>
  <c r="U25" i="11" s="1"/>
  <c r="AA21" i="3"/>
  <c r="AA34" i="3"/>
  <c r="P38" i="11"/>
  <c r="U38" i="11" s="1"/>
  <c r="W17" i="3"/>
  <c r="O21" i="11"/>
  <c r="T21" i="11" s="1"/>
  <c r="AE12" i="3"/>
  <c r="Q16" i="11"/>
  <c r="V16" i="11" s="1"/>
  <c r="AE25" i="3"/>
  <c r="Q29" i="11"/>
  <c r="V29" i="11" s="1"/>
  <c r="Q35" i="11"/>
  <c r="V35" i="11" s="1"/>
  <c r="AE31" i="3"/>
  <c r="Q26" i="11"/>
  <c r="V26" i="11" s="1"/>
  <c r="AE22" i="3"/>
  <c r="Q33" i="11"/>
  <c r="V33" i="11" s="1"/>
  <c r="AE29" i="3"/>
  <c r="W33" i="3"/>
  <c r="O37" i="11"/>
  <c r="T37" i="11" s="1"/>
  <c r="Q27" i="11"/>
  <c r="V27" i="11" s="1"/>
  <c r="AE23" i="3"/>
  <c r="W18" i="3"/>
  <c r="O22" i="11"/>
  <c r="T22" i="11" s="1"/>
  <c r="O40" i="11"/>
  <c r="T40" i="11" s="1"/>
  <c r="W36" i="3"/>
  <c r="AA20" i="3"/>
  <c r="P24" i="11"/>
  <c r="U24" i="11" s="1"/>
  <c r="AA24" i="3"/>
  <c r="P28" i="11"/>
  <c r="U28" i="11" s="1"/>
  <c r="Q13" i="11"/>
  <c r="V13" i="11" s="1"/>
  <c r="AE9" i="3"/>
  <c r="Q17" i="11"/>
  <c r="V17" i="11" s="1"/>
  <c r="AE13" i="3"/>
  <c r="Q9" i="11"/>
  <c r="AE5" i="3"/>
  <c r="AD41" i="3"/>
  <c r="O53" i="13" s="1"/>
  <c r="W7" i="3"/>
  <c r="O11" i="11"/>
  <c r="T11" i="11" s="1"/>
  <c r="V11" i="3"/>
  <c r="N15" i="11"/>
  <c r="S15" i="11" s="1"/>
  <c r="P36" i="11"/>
  <c r="U36" i="11" s="1"/>
  <c r="AA32" i="3"/>
  <c r="P23" i="11"/>
  <c r="U23" i="11" s="1"/>
  <c r="AA19" i="3"/>
  <c r="AE37" i="3"/>
  <c r="Q41" i="11"/>
  <c r="V41" i="11" s="1"/>
  <c r="AA39" i="3"/>
  <c r="P43" i="11"/>
  <c r="U43" i="11" s="1"/>
  <c r="AE30" i="3"/>
  <c r="Q34" i="11"/>
  <c r="V34" i="11" s="1"/>
  <c r="Q30" i="11"/>
  <c r="V30" i="11" s="1"/>
  <c r="AE26" i="3"/>
  <c r="W21" i="3"/>
  <c r="O25" i="11"/>
  <c r="T25" i="11" s="1"/>
  <c r="Q10" i="11"/>
  <c r="V10" i="11" s="1"/>
  <c r="AE6" i="3"/>
  <c r="V6" i="3"/>
  <c r="N10" i="11"/>
  <c r="S10" i="11" s="1"/>
  <c r="V8" i="3"/>
  <c r="N12" i="11"/>
  <c r="S12" i="11" s="1"/>
  <c r="Q31" i="11"/>
  <c r="V31" i="11" s="1"/>
  <c r="AE27" i="3"/>
  <c r="AA27" i="3"/>
  <c r="P31" i="11"/>
  <c r="U31" i="11" s="1"/>
  <c r="W16" i="3"/>
  <c r="O20" i="11"/>
  <c r="T20" i="11" s="1"/>
  <c r="Q18" i="11"/>
  <c r="V18" i="11" s="1"/>
  <c r="AE14" i="3"/>
  <c r="P19" i="11"/>
  <c r="U19" i="11" s="1"/>
  <c r="AA15" i="3"/>
  <c r="O44" i="11"/>
  <c r="T44" i="11" s="1"/>
  <c r="W40" i="3"/>
  <c r="W35" i="3"/>
  <c r="O39" i="11"/>
  <c r="T39" i="11" s="1"/>
  <c r="P21" i="11"/>
  <c r="U21" i="11" s="1"/>
  <c r="AA17" i="3"/>
  <c r="N14" i="11"/>
  <c r="S14" i="11" s="1"/>
  <c r="V10" i="3"/>
  <c r="P16" i="11"/>
  <c r="U16" i="11" s="1"/>
  <c r="AA12" i="3"/>
  <c r="P29" i="11"/>
  <c r="U29" i="11" s="1"/>
  <c r="AA25" i="3"/>
  <c r="AE28" i="3"/>
  <c r="Q32" i="11"/>
  <c r="V32" i="11" s="1"/>
  <c r="N26" i="11"/>
  <c r="S26" i="11" s="1"/>
  <c r="V22" i="3"/>
  <c r="V29" i="3"/>
  <c r="N33" i="11"/>
  <c r="S33" i="11" s="1"/>
  <c r="P37" i="11"/>
  <c r="U37" i="11" s="1"/>
  <c r="AA33" i="3"/>
  <c r="AA23" i="3"/>
  <c r="P27" i="11"/>
  <c r="U27" i="11" s="1"/>
  <c r="V18" i="3"/>
  <c r="N22" i="11"/>
  <c r="S22" i="11" s="1"/>
  <c r="P40" i="11"/>
  <c r="U40" i="11" s="1"/>
  <c r="AA36" i="3"/>
  <c r="N24" i="11"/>
  <c r="S24" i="11" s="1"/>
  <c r="V20" i="3"/>
  <c r="O42" i="11"/>
  <c r="T42" i="11" s="1"/>
  <c r="W38" i="3"/>
  <c r="Q42" i="11"/>
  <c r="V42" i="11" s="1"/>
  <c r="AE38" i="3"/>
  <c r="AA9" i="3"/>
  <c r="P13" i="11"/>
  <c r="U13" i="11" s="1"/>
  <c r="AA13" i="3"/>
  <c r="P17" i="11"/>
  <c r="U17" i="11" s="1"/>
  <c r="M45" i="11"/>
  <c r="D21" i="8" s="1"/>
  <c r="R9" i="11"/>
  <c r="R45" i="11" s="1"/>
  <c r="D18" i="8" s="1"/>
  <c r="W5" i="3"/>
  <c r="T41" i="3"/>
  <c r="F59" i="13" s="1"/>
  <c r="O9" i="11"/>
  <c r="AA7" i="3"/>
  <c r="P11" i="11"/>
  <c r="U11" i="11" s="1"/>
  <c r="AA11" i="3"/>
  <c r="P15" i="11"/>
  <c r="U15" i="11" s="1"/>
  <c r="Q36" i="11"/>
  <c r="V36" i="11" s="1"/>
  <c r="AE32" i="3"/>
  <c r="N36" i="11"/>
  <c r="S36" i="11" s="1"/>
  <c r="V32" i="3"/>
  <c r="N23" i="11"/>
  <c r="S23" i="11" s="1"/>
  <c r="V19" i="3"/>
  <c r="V37" i="3"/>
  <c r="N41" i="11"/>
  <c r="S41" i="11" s="1"/>
  <c r="AA37" i="3"/>
  <c r="P41" i="11"/>
  <c r="U41" i="11" s="1"/>
  <c r="N43" i="11"/>
  <c r="S43" i="11" s="1"/>
  <c r="V39" i="3"/>
  <c r="W30" i="3"/>
  <c r="O34" i="11"/>
  <c r="T34" i="11" s="1"/>
  <c r="AA30" i="3"/>
  <c r="P34" i="11"/>
  <c r="U34" i="11" s="1"/>
  <c r="O30" i="11"/>
  <c r="T30" i="11" s="1"/>
  <c r="W26" i="3"/>
  <c r="N25" i="11"/>
  <c r="S25" i="11" s="1"/>
  <c r="V21" i="3"/>
  <c r="Q25" i="11"/>
  <c r="V25" i="11" s="1"/>
  <c r="AE21" i="3"/>
  <c r="V41" i="3" l="1"/>
  <c r="V9" i="11"/>
  <c r="V45" i="11" s="1"/>
  <c r="H18" i="8" s="1"/>
  <c r="Q45" i="11"/>
  <c r="H21" i="8" s="1"/>
  <c r="W41" i="3"/>
  <c r="P45" i="11"/>
  <c r="G21" i="8" s="1"/>
  <c r="U9" i="11"/>
  <c r="U45" i="11" s="1"/>
  <c r="G18" i="8" s="1"/>
  <c r="O45" i="11"/>
  <c r="F21" i="8" s="1"/>
  <c r="T9" i="11"/>
  <c r="T45" i="11" s="1"/>
  <c r="F18" i="8" s="1"/>
  <c r="AE41" i="3"/>
  <c r="N45" i="11"/>
  <c r="E21" i="8" s="1"/>
  <c r="S9" i="11"/>
  <c r="S45" i="11" s="1"/>
  <c r="E18" i="8" s="1"/>
  <c r="AA41" i="3"/>
</calcChain>
</file>

<file path=xl/sharedStrings.xml><?xml version="1.0" encoding="utf-8"?>
<sst xmlns="http://schemas.openxmlformats.org/spreadsheetml/2006/main" count="898" uniqueCount="315">
  <si>
    <t>農業</t>
  </si>
  <si>
    <t>林業</t>
  </si>
  <si>
    <t>漁業</t>
  </si>
  <si>
    <t>鉱業</t>
  </si>
  <si>
    <t>飲食料品</t>
  </si>
  <si>
    <t>繊維製品</t>
  </si>
  <si>
    <t>パルプ・紙・木製品</t>
  </si>
  <si>
    <t>化学製品</t>
  </si>
  <si>
    <t>石油・石炭製品</t>
  </si>
  <si>
    <t>窯業・土石製品</t>
  </si>
  <si>
    <t>鉄鋼</t>
  </si>
  <si>
    <t>非鉄金属</t>
  </si>
  <si>
    <t>金属製品</t>
  </si>
  <si>
    <t>一般機械</t>
  </si>
  <si>
    <t>電気機械</t>
  </si>
  <si>
    <t>情報･通信機器</t>
  </si>
  <si>
    <t>電子部品</t>
  </si>
  <si>
    <t>輸送機械</t>
  </si>
  <si>
    <t>その他の製造工業製品</t>
  </si>
  <si>
    <t>建設</t>
  </si>
  <si>
    <t>電力・ガス・熱供給</t>
  </si>
  <si>
    <t>商業</t>
  </si>
  <si>
    <t>金融・保険</t>
  </si>
  <si>
    <t>不動産</t>
  </si>
  <si>
    <t>運輸</t>
  </si>
  <si>
    <t>情報通信</t>
  </si>
  <si>
    <t>公務</t>
  </si>
  <si>
    <t>教育・研究</t>
  </si>
  <si>
    <t>対事業所サービス</t>
  </si>
  <si>
    <t>対個人サービス</t>
  </si>
  <si>
    <t>事務用品</t>
  </si>
  <si>
    <t>分類不明</t>
  </si>
  <si>
    <t>各種係数表</t>
    <rPh sb="0" eb="2">
      <t>カクシュ</t>
    </rPh>
    <rPh sb="2" eb="4">
      <t>ケイスウ</t>
    </rPh>
    <rPh sb="4" eb="5">
      <t>ヒョウ</t>
    </rPh>
    <phoneticPr fontId="2"/>
  </si>
  <si>
    <t>消費支出構成比</t>
    <rPh sb="0" eb="2">
      <t>ショウヒ</t>
    </rPh>
    <rPh sb="2" eb="4">
      <t>シシュツ</t>
    </rPh>
    <rPh sb="4" eb="7">
      <t>コウセイヒ</t>
    </rPh>
    <phoneticPr fontId="2"/>
  </si>
  <si>
    <t>自給率</t>
    <rPh sb="0" eb="3">
      <t>ジキュウリツ</t>
    </rPh>
    <phoneticPr fontId="2"/>
  </si>
  <si>
    <t>粗付加
価値率</t>
    <rPh sb="0" eb="1">
      <t>ソ</t>
    </rPh>
    <rPh sb="1" eb="3">
      <t>フカ</t>
    </rPh>
    <rPh sb="4" eb="6">
      <t>カチ</t>
    </rPh>
    <rPh sb="6" eb="7">
      <t>リツ</t>
    </rPh>
    <phoneticPr fontId="2"/>
  </si>
  <si>
    <t>雇用者
所得率</t>
    <rPh sb="0" eb="2">
      <t>コヨウ</t>
    </rPh>
    <rPh sb="2" eb="3">
      <t>シャ</t>
    </rPh>
    <rPh sb="4" eb="6">
      <t>ショトク</t>
    </rPh>
    <rPh sb="6" eb="7">
      <t>リツ</t>
    </rPh>
    <phoneticPr fontId="2"/>
  </si>
  <si>
    <t>雇用係数</t>
    <rPh sb="0" eb="2">
      <t>コヨウ</t>
    </rPh>
    <rPh sb="2" eb="4">
      <t>ケイスウ</t>
    </rPh>
    <phoneticPr fontId="4"/>
  </si>
  <si>
    <t>投入係数表 （36部門表）</t>
    <rPh sb="0" eb="2">
      <t>トウニュウ</t>
    </rPh>
    <rPh sb="2" eb="5">
      <t>ケイスウヒョウ</t>
    </rPh>
    <rPh sb="9" eb="11">
      <t>ブモン</t>
    </rPh>
    <rPh sb="11" eb="12">
      <t>ヒョウ</t>
    </rPh>
    <phoneticPr fontId="5"/>
  </si>
  <si>
    <t>逆行列係数表 （36部門表）</t>
    <rPh sb="0" eb="3">
      <t>ギャクギョウレツ</t>
    </rPh>
    <rPh sb="3" eb="6">
      <t>ケイスウヒョウ</t>
    </rPh>
    <rPh sb="10" eb="12">
      <t>ブモン</t>
    </rPh>
    <phoneticPr fontId="5"/>
  </si>
  <si>
    <t>型</t>
    <rPh sb="0" eb="1">
      <t>カタ</t>
    </rPh>
    <phoneticPr fontId="5"/>
  </si>
  <si>
    <t>直　接　効　果</t>
    <rPh sb="0" eb="1">
      <t>チョク</t>
    </rPh>
    <rPh sb="2" eb="3">
      <t>セツ</t>
    </rPh>
    <rPh sb="4" eb="5">
      <t>コウ</t>
    </rPh>
    <rPh sb="6" eb="7">
      <t>カ</t>
    </rPh>
    <phoneticPr fontId="8"/>
  </si>
  <si>
    <t>(直接)</t>
    <rPh sb="1" eb="3">
      <t>チョクセツ</t>
    </rPh>
    <phoneticPr fontId="8"/>
  </si>
  <si>
    <t>総合効果</t>
    <rPh sb="0" eb="2">
      <t>ソウゴウ</t>
    </rPh>
    <rPh sb="2" eb="4">
      <t>コウカ</t>
    </rPh>
    <phoneticPr fontId="8"/>
  </si>
  <si>
    <t>(第1次)</t>
    <rPh sb="1" eb="2">
      <t>ダイ</t>
    </rPh>
    <rPh sb="3" eb="4">
      <t>ジ</t>
    </rPh>
    <phoneticPr fontId="8"/>
  </si>
  <si>
    <t>(第2次)</t>
    <rPh sb="1" eb="2">
      <t>ダイ</t>
    </rPh>
    <rPh sb="3" eb="4">
      <t>ジ</t>
    </rPh>
    <phoneticPr fontId="8"/>
  </si>
  <si>
    <t>粗付加価値額</t>
    <rPh sb="0" eb="5">
      <t>ソフカカチ</t>
    </rPh>
    <rPh sb="5" eb="6">
      <t>ガク</t>
    </rPh>
    <phoneticPr fontId="8"/>
  </si>
  <si>
    <t>雇用者
所得額</t>
    <rPh sb="0" eb="3">
      <t>コヨウシャ</t>
    </rPh>
    <rPh sb="4" eb="6">
      <t>ショトク</t>
    </rPh>
    <rPh sb="6" eb="7">
      <t>ガク</t>
    </rPh>
    <phoneticPr fontId="8"/>
  </si>
  <si>
    <t>第１次生産誘発額</t>
    <rPh sb="0" eb="1">
      <t>ダイ</t>
    </rPh>
    <rPh sb="2" eb="3">
      <t>ジ</t>
    </rPh>
    <rPh sb="3" eb="5">
      <t>セイサン</t>
    </rPh>
    <rPh sb="5" eb="7">
      <t>ユウハツ</t>
    </rPh>
    <rPh sb="7" eb="8">
      <t>ガク</t>
    </rPh>
    <phoneticPr fontId="8"/>
  </si>
  <si>
    <t>粗付加価値誘発額</t>
    <rPh sb="0" eb="5">
      <t>ソフカカチ</t>
    </rPh>
    <rPh sb="5" eb="7">
      <t>ユウハツ</t>
    </rPh>
    <rPh sb="7" eb="8">
      <t>ガク</t>
    </rPh>
    <phoneticPr fontId="8"/>
  </si>
  <si>
    <t>雇用者所得誘発額</t>
    <rPh sb="0" eb="3">
      <t>コヨウシャ</t>
    </rPh>
    <rPh sb="3" eb="5">
      <t>ショトク</t>
    </rPh>
    <rPh sb="5" eb="7">
      <t>ユウハツ</t>
    </rPh>
    <rPh sb="7" eb="8">
      <t>ガク</t>
    </rPh>
    <phoneticPr fontId="8"/>
  </si>
  <si>
    <t>消費転換係数</t>
    <rPh sb="0" eb="2">
      <t>ショウヒ</t>
    </rPh>
    <rPh sb="2" eb="4">
      <t>テンカン</t>
    </rPh>
    <rPh sb="4" eb="6">
      <t>ケイスウ</t>
    </rPh>
    <phoneticPr fontId="8"/>
  </si>
  <si>
    <t>消費支
出総額</t>
    <rPh sb="0" eb="2">
      <t>ショウヒ</t>
    </rPh>
    <rPh sb="2" eb="5">
      <t>シシュツ</t>
    </rPh>
    <rPh sb="5" eb="7">
      <t>ソウガク</t>
    </rPh>
    <phoneticPr fontId="8"/>
  </si>
  <si>
    <t>部門別
消費支出</t>
    <rPh sb="0" eb="3">
      <t>ブモンベツ</t>
    </rPh>
    <rPh sb="4" eb="8">
      <t>ショウヒシシュツ</t>
    </rPh>
    <phoneticPr fontId="8"/>
  </si>
  <si>
    <t>県  内
需要額</t>
    <rPh sb="0" eb="4">
      <t>ケンナイ</t>
    </rPh>
    <rPh sb="5" eb="8">
      <t>ジュヨウガク</t>
    </rPh>
    <phoneticPr fontId="8"/>
  </si>
  <si>
    <t>移輸入額</t>
    <rPh sb="0" eb="1">
      <t>イ</t>
    </rPh>
    <rPh sb="1" eb="4">
      <t>ユニュウガク</t>
    </rPh>
    <phoneticPr fontId="8"/>
  </si>
  <si>
    <t>第２次生産誘発額</t>
    <rPh sb="0" eb="1">
      <t>ダイ</t>
    </rPh>
    <rPh sb="2" eb="3">
      <t>ジ</t>
    </rPh>
    <rPh sb="3" eb="5">
      <t>セイサン</t>
    </rPh>
    <rPh sb="5" eb="7">
      <t>ユウハツ</t>
    </rPh>
    <rPh sb="7" eb="8">
      <t>ガク</t>
    </rPh>
    <phoneticPr fontId="8"/>
  </si>
  <si>
    <t>粗付加価値誘発額</t>
    <rPh sb="0" eb="1">
      <t>ホボ</t>
    </rPh>
    <rPh sb="1" eb="3">
      <t>フカ</t>
    </rPh>
    <rPh sb="3" eb="5">
      <t>カチ</t>
    </rPh>
    <rPh sb="5" eb="7">
      <t>ユウハツ</t>
    </rPh>
    <rPh sb="7" eb="8">
      <t>ガク</t>
    </rPh>
    <phoneticPr fontId="8"/>
  </si>
  <si>
    <t>雇用者所得誘発額</t>
    <rPh sb="0" eb="3">
      <t>コヨウシャ</t>
    </rPh>
    <rPh sb="3" eb="5">
      <t>ショトク</t>
    </rPh>
    <rPh sb="5" eb="8">
      <t>ユウハツガク</t>
    </rPh>
    <phoneticPr fontId="8"/>
  </si>
  <si>
    <t>生産誘発額</t>
    <rPh sb="0" eb="2">
      <t>セイサン</t>
    </rPh>
    <rPh sb="2" eb="4">
      <t>ユウハツ</t>
    </rPh>
    <rPh sb="4" eb="5">
      <t>ガク</t>
    </rPh>
    <phoneticPr fontId="8"/>
  </si>
  <si>
    <t>雇用誘発者数計</t>
    <rPh sb="6" eb="7">
      <t>ケイ</t>
    </rPh>
    <phoneticPr fontId="8"/>
  </si>
  <si>
    <t>C=B×粗付加価値率</t>
    <rPh sb="4" eb="7">
      <t>ソフカ</t>
    </rPh>
    <rPh sb="7" eb="9">
      <t>カチ</t>
    </rPh>
    <rPh sb="9" eb="10">
      <t>リツ</t>
    </rPh>
    <phoneticPr fontId="8"/>
  </si>
  <si>
    <t>D=B×雇用者所得率</t>
    <rPh sb="4" eb="7">
      <t>コヨウシャ</t>
    </rPh>
    <rPh sb="7" eb="10">
      <t>ショトクリツ</t>
    </rPh>
    <phoneticPr fontId="8"/>
  </si>
  <si>
    <t>I=H×粗付加価値率</t>
    <rPh sb="4" eb="7">
      <t>ソフカ</t>
    </rPh>
    <rPh sb="7" eb="9">
      <t>カチ</t>
    </rPh>
    <rPh sb="9" eb="10">
      <t>リツ</t>
    </rPh>
    <phoneticPr fontId="8"/>
  </si>
  <si>
    <t>J=H×雇用者所得率</t>
    <rPh sb="4" eb="7">
      <t>コヨウシャ</t>
    </rPh>
    <rPh sb="7" eb="10">
      <t>ショトクリツ</t>
    </rPh>
    <phoneticPr fontId="8"/>
  </si>
  <si>
    <t>M=L×消費支出構成</t>
    <rPh sb="4" eb="6">
      <t>ショウヒ</t>
    </rPh>
    <rPh sb="6" eb="8">
      <t>シシュツ</t>
    </rPh>
    <rPh sb="8" eb="10">
      <t>コウセイ</t>
    </rPh>
    <phoneticPr fontId="8"/>
  </si>
  <si>
    <t>N=M×自給率</t>
    <rPh sb="4" eb="7">
      <t>ジキュウリツ</t>
    </rPh>
    <phoneticPr fontId="8"/>
  </si>
  <si>
    <t>O=M×移輸入率</t>
    <rPh sb="4" eb="5">
      <t>イ</t>
    </rPh>
    <rPh sb="5" eb="7">
      <t>ユニュウ</t>
    </rPh>
    <rPh sb="7" eb="8">
      <t>リツ</t>
    </rPh>
    <phoneticPr fontId="8"/>
  </si>
  <si>
    <t>P=逆行列係数×N</t>
    <rPh sb="2" eb="5">
      <t>ギャクギョウレツ</t>
    </rPh>
    <rPh sb="5" eb="7">
      <t>ケイスウ</t>
    </rPh>
    <phoneticPr fontId="8"/>
  </si>
  <si>
    <t>Q=P×粗付加価値率</t>
    <rPh sb="4" eb="7">
      <t>ソフカ</t>
    </rPh>
    <rPh sb="7" eb="9">
      <t>カチ</t>
    </rPh>
    <rPh sb="9" eb="10">
      <t>リツ</t>
    </rPh>
    <phoneticPr fontId="8"/>
  </si>
  <si>
    <t>R=P×雇用者所得率</t>
    <rPh sb="4" eb="7">
      <t>コヨウシャ</t>
    </rPh>
    <rPh sb="7" eb="10">
      <t>ショトクリツ</t>
    </rPh>
    <phoneticPr fontId="8"/>
  </si>
  <si>
    <t>B×雇用係数</t>
    <rPh sb="2" eb="4">
      <t>コヨウ</t>
    </rPh>
    <rPh sb="4" eb="6">
      <t>ケイスウ</t>
    </rPh>
    <phoneticPr fontId="8"/>
  </si>
  <si>
    <t>H×雇用係数</t>
    <rPh sb="2" eb="4">
      <t>コヨウ</t>
    </rPh>
    <rPh sb="4" eb="6">
      <t>ケイスウ</t>
    </rPh>
    <phoneticPr fontId="8"/>
  </si>
  <si>
    <t>P×雇用係数</t>
    <rPh sb="2" eb="4">
      <t>コヨウ</t>
    </rPh>
    <rPh sb="4" eb="6">
      <t>ケイスウ</t>
    </rPh>
    <phoneticPr fontId="8"/>
  </si>
  <si>
    <t>就業誘
発者数</t>
    <phoneticPr fontId="8"/>
  </si>
  <si>
    <t>雇用誘
発者数</t>
    <phoneticPr fontId="8"/>
  </si>
  <si>
    <t>A</t>
    <phoneticPr fontId="8"/>
  </si>
  <si>
    <t>K</t>
    <phoneticPr fontId="8"/>
  </si>
  <si>
    <t>L=(D+J)×K</t>
    <phoneticPr fontId="8"/>
  </si>
  <si>
    <t>B+H+P</t>
    <phoneticPr fontId="8"/>
  </si>
  <si>
    <t>C+I+Q</t>
    <phoneticPr fontId="8"/>
  </si>
  <si>
    <t>D+J+R</t>
    <phoneticPr fontId="8"/>
  </si>
  <si>
    <t>計</t>
    <rPh sb="0" eb="1">
      <t>ケイ</t>
    </rPh>
    <phoneticPr fontId="5"/>
  </si>
  <si>
    <t>第1次生産誘発額</t>
    <rPh sb="0" eb="1">
      <t>ダイ</t>
    </rPh>
    <rPh sb="2" eb="3">
      <t>ジ</t>
    </rPh>
    <rPh sb="3" eb="5">
      <t>セイサン</t>
    </rPh>
    <rPh sb="5" eb="8">
      <t>ユウハツガク</t>
    </rPh>
    <phoneticPr fontId="5"/>
  </si>
  <si>
    <t>県内需要増加額</t>
    <rPh sb="0" eb="2">
      <t>ケンナイ</t>
    </rPh>
    <rPh sb="2" eb="4">
      <t>ジュヨウ</t>
    </rPh>
    <rPh sb="4" eb="7">
      <t>ゾウカガク</t>
    </rPh>
    <phoneticPr fontId="5"/>
  </si>
  <si>
    <t>移輸入
率</t>
    <rPh sb="0" eb="1">
      <t>イ</t>
    </rPh>
    <rPh sb="1" eb="3">
      <t>ユニュウ</t>
    </rPh>
    <rPh sb="4" eb="5">
      <t>リツ</t>
    </rPh>
    <phoneticPr fontId="2"/>
  </si>
  <si>
    <t>消費転換係数</t>
    <rPh sb="0" eb="2">
      <t>ショウヒ</t>
    </rPh>
    <rPh sb="2" eb="4">
      <t>テンカン</t>
    </rPh>
    <rPh sb="4" eb="6">
      <t>ケイスウ</t>
    </rPh>
    <phoneticPr fontId="5"/>
  </si>
  <si>
    <t>第１次間接波及効果</t>
    <rPh sb="5" eb="7">
      <t>ハキュウ</t>
    </rPh>
    <phoneticPr fontId="5"/>
  </si>
  <si>
    <t>第２次間接波及効果</t>
    <rPh sb="3" eb="5">
      <t>カンセツ</t>
    </rPh>
    <phoneticPr fontId="5"/>
  </si>
  <si>
    <t>B×従業係数</t>
    <rPh sb="2" eb="4">
      <t>ジュウギョウ</t>
    </rPh>
    <rPh sb="4" eb="6">
      <t>ケイスウ</t>
    </rPh>
    <phoneticPr fontId="8"/>
  </si>
  <si>
    <t>H×従業係数</t>
    <rPh sb="2" eb="4">
      <t>ジュウギョウ</t>
    </rPh>
    <rPh sb="4" eb="6">
      <t>ケイスウ</t>
    </rPh>
    <phoneticPr fontId="8"/>
  </si>
  <si>
    <t>P×従業係数</t>
    <rPh sb="2" eb="4">
      <t>ジュウギョウ</t>
    </rPh>
    <rPh sb="4" eb="6">
      <t>ケイスウ</t>
    </rPh>
    <phoneticPr fontId="8"/>
  </si>
  <si>
    <t>従業誘発者数計</t>
    <rPh sb="0" eb="1">
      <t>ジュウ</t>
    </rPh>
    <rPh sb="6" eb="7">
      <t>ケイ</t>
    </rPh>
    <phoneticPr fontId="8"/>
  </si>
  <si>
    <t>産業連関分析結果</t>
    <rPh sb="0" eb="2">
      <t>サンギョウ</t>
    </rPh>
    <rPh sb="2" eb="4">
      <t>レンカン</t>
    </rPh>
    <rPh sb="4" eb="6">
      <t>ブンセキ</t>
    </rPh>
    <rPh sb="6" eb="8">
      <t>ケッカ</t>
    </rPh>
    <phoneticPr fontId="8"/>
  </si>
  <si>
    <t>生産誘発額</t>
    <rPh sb="0" eb="2">
      <t>セイサン</t>
    </rPh>
    <rPh sb="2" eb="5">
      <t>ユウハツガク</t>
    </rPh>
    <phoneticPr fontId="8"/>
  </si>
  <si>
    <t>区分</t>
    <rPh sb="0" eb="2">
      <t>クブン</t>
    </rPh>
    <phoneticPr fontId="8"/>
  </si>
  <si>
    <t>うち粗付加価値</t>
    <rPh sb="2" eb="5">
      <t>ソフカ</t>
    </rPh>
    <rPh sb="5" eb="7">
      <t>カチ</t>
    </rPh>
    <phoneticPr fontId="8"/>
  </si>
  <si>
    <t>うち</t>
    <phoneticPr fontId="8"/>
  </si>
  <si>
    <t>誘発額</t>
  </si>
  <si>
    <t>誘発額</t>
    <rPh sb="0" eb="3">
      <t>ユウハツガク</t>
    </rPh>
    <phoneticPr fontId="8"/>
  </si>
  <si>
    <t>発者数</t>
    <rPh sb="1" eb="2">
      <t>シャ</t>
    </rPh>
    <rPh sb="2" eb="3">
      <t>スウ</t>
    </rPh>
    <phoneticPr fontId="8"/>
  </si>
  <si>
    <t>うち雇用者所得</t>
    <phoneticPr fontId="8"/>
  </si>
  <si>
    <t>雇用誘</t>
    <phoneticPr fontId="8"/>
  </si>
  <si>
    <t>生産誘発額</t>
    <rPh sb="0" eb="2">
      <t>セイサン</t>
    </rPh>
    <rPh sb="2" eb="5">
      <t>ユウハツガク</t>
    </rPh>
    <phoneticPr fontId="5"/>
  </si>
  <si>
    <t>部門</t>
    <rPh sb="0" eb="2">
      <t>ブモン</t>
    </rPh>
    <phoneticPr fontId="5"/>
  </si>
  <si>
    <t>粗付加価値誘発額</t>
    <rPh sb="0" eb="3">
      <t>ソフカ</t>
    </rPh>
    <rPh sb="3" eb="5">
      <t>カチ</t>
    </rPh>
    <rPh sb="5" eb="8">
      <t>ユウハツガク</t>
    </rPh>
    <phoneticPr fontId="5"/>
  </si>
  <si>
    <t>雇用者所</t>
    <rPh sb="0" eb="3">
      <t>コヨウシャ</t>
    </rPh>
    <rPh sb="3" eb="4">
      <t>ショ</t>
    </rPh>
    <phoneticPr fontId="5"/>
  </si>
  <si>
    <t>者数</t>
    <rPh sb="0" eb="1">
      <t>シャ</t>
    </rPh>
    <rPh sb="1" eb="2">
      <t>スウ</t>
    </rPh>
    <phoneticPr fontId="5"/>
  </si>
  <si>
    <t>得誘発額</t>
    <rPh sb="0" eb="1">
      <t>エ</t>
    </rPh>
    <rPh sb="1" eb="4">
      <t>ユウハツガク</t>
    </rPh>
    <phoneticPr fontId="5"/>
  </si>
  <si>
    <t>直接効果</t>
    <rPh sb="0" eb="2">
      <t>チョクセツ</t>
    </rPh>
    <rPh sb="2" eb="4">
      <t>コウカ</t>
    </rPh>
    <phoneticPr fontId="5"/>
  </si>
  <si>
    <t>直接効果 (ｱ)</t>
    <rPh sb="0" eb="2">
      <t>チョクセツ</t>
    </rPh>
    <rPh sb="2" eb="4">
      <t>コウカ</t>
    </rPh>
    <phoneticPr fontId="5"/>
  </si>
  <si>
    <t>第1次間接波及効果 (ｲ)</t>
    <rPh sb="0" eb="1">
      <t>ダイ</t>
    </rPh>
    <rPh sb="2" eb="9">
      <t>ジカンセツハキュウコウカ</t>
    </rPh>
    <phoneticPr fontId="5"/>
  </si>
  <si>
    <t>第2次間接波及効果 (ｳ)</t>
    <rPh sb="0" eb="1">
      <t>ダイ</t>
    </rPh>
    <rPh sb="2" eb="9">
      <t>ジカンセツハキュウコウカ</t>
    </rPh>
    <phoneticPr fontId="5"/>
  </si>
  <si>
    <t>総合効果 (ｱ+ｲ+ｳ)</t>
    <rPh sb="0" eb="2">
      <t>ソウゴウ</t>
    </rPh>
    <rPh sb="2" eb="4">
      <t>コウカ</t>
    </rPh>
    <phoneticPr fontId="5"/>
  </si>
  <si>
    <t>雇用誘発</t>
    <rPh sb="0" eb="2">
      <t>コヨウ</t>
    </rPh>
    <rPh sb="2" eb="4">
      <t>ユウハツ</t>
    </rPh>
    <phoneticPr fontId="5"/>
  </si>
  <si>
    <t>経済波及効果推計表</t>
    <rPh sb="0" eb="2">
      <t>ケイザイ</t>
    </rPh>
    <rPh sb="2" eb="6">
      <t>ハキュウコウカ</t>
    </rPh>
    <rPh sb="6" eb="8">
      <t>スイケイ</t>
    </rPh>
    <rPh sb="8" eb="9">
      <t>ヒョウ</t>
    </rPh>
    <phoneticPr fontId="5"/>
  </si>
  <si>
    <t>第１次間接波及効果</t>
    <rPh sb="0" eb="1">
      <t>ダイ</t>
    </rPh>
    <rPh sb="2" eb="3">
      <t>ジ</t>
    </rPh>
    <rPh sb="3" eb="5">
      <t>カンセツ</t>
    </rPh>
    <rPh sb="5" eb="7">
      <t>ハキュウ</t>
    </rPh>
    <rPh sb="7" eb="9">
      <t>コウカ</t>
    </rPh>
    <phoneticPr fontId="8"/>
  </si>
  <si>
    <t>第２次間接波及効果</t>
    <rPh sb="0" eb="1">
      <t>ダイ</t>
    </rPh>
    <rPh sb="2" eb="3">
      <t>ジ</t>
    </rPh>
    <rPh sb="3" eb="5">
      <t>カンセツ</t>
    </rPh>
    <rPh sb="5" eb="7">
      <t>ハキュウ</t>
    </rPh>
    <rPh sb="7" eb="9">
      <t>コウカ</t>
    </rPh>
    <phoneticPr fontId="8"/>
  </si>
  <si>
    <t>産業連関表による経済波及効果分析は経済モデルの1つであり、いくつかの仮定や前提があります。</t>
    <rPh sb="0" eb="2">
      <t>サンギョウ</t>
    </rPh>
    <rPh sb="2" eb="4">
      <t>レンカン</t>
    </rPh>
    <rPh sb="4" eb="5">
      <t>ヒョウ</t>
    </rPh>
    <rPh sb="8" eb="10">
      <t>ケイザイ</t>
    </rPh>
    <rPh sb="10" eb="12">
      <t>ハキュウ</t>
    </rPh>
    <rPh sb="12" eb="14">
      <t>コウカ</t>
    </rPh>
    <rPh sb="14" eb="16">
      <t>ブンセキ</t>
    </rPh>
    <rPh sb="17" eb="19">
      <t>ケイザイ</t>
    </rPh>
    <rPh sb="34" eb="36">
      <t>カテイ</t>
    </rPh>
    <rPh sb="37" eb="39">
      <t>ゼンテイ</t>
    </rPh>
    <phoneticPr fontId="3"/>
  </si>
  <si>
    <t>(1)すべての生産は、最終需要を満たすために行われるとします。</t>
    <rPh sb="7" eb="9">
      <t>セイサン</t>
    </rPh>
    <rPh sb="11" eb="13">
      <t>サイシュウ</t>
    </rPh>
    <rPh sb="13" eb="15">
      <t>ジュヨウ</t>
    </rPh>
    <rPh sb="16" eb="17">
      <t>ミ</t>
    </rPh>
    <rPh sb="22" eb="23">
      <t>オコナ</t>
    </rPh>
    <phoneticPr fontId="3"/>
  </si>
  <si>
    <t>(2)生産を行う上での制約条件はないものとします。</t>
    <rPh sb="3" eb="5">
      <t>セイサン</t>
    </rPh>
    <rPh sb="6" eb="7">
      <t>オコナ</t>
    </rPh>
    <rPh sb="8" eb="9">
      <t>ウエ</t>
    </rPh>
    <rPh sb="11" eb="13">
      <t>セイヤク</t>
    </rPh>
    <rPh sb="13" eb="15">
      <t>ジョウケン</t>
    </rPh>
    <phoneticPr fontId="3"/>
  </si>
  <si>
    <t>(3)商品の生産に必要な投入構造は、それぞれ固有のものであり、短期的には一定とします。</t>
    <rPh sb="3" eb="5">
      <t>ショウヒン</t>
    </rPh>
    <rPh sb="6" eb="8">
      <t>セイサン</t>
    </rPh>
    <rPh sb="9" eb="11">
      <t>ヒツヨウ</t>
    </rPh>
    <rPh sb="12" eb="14">
      <t>トウニュウ</t>
    </rPh>
    <rPh sb="14" eb="16">
      <t>コウゾウ</t>
    </rPh>
    <rPh sb="22" eb="24">
      <t>コユウ</t>
    </rPh>
    <rPh sb="31" eb="34">
      <t>タンキテキ</t>
    </rPh>
    <rPh sb="36" eb="38">
      <t>イッテイ</t>
    </rPh>
    <phoneticPr fontId="3"/>
  </si>
  <si>
    <t>(4)各部門が使用する投入量は、その部門の生産水準に比例すると仮定します。</t>
    <rPh sb="3" eb="6">
      <t>カクブモン</t>
    </rPh>
    <rPh sb="7" eb="9">
      <t>シヨウ</t>
    </rPh>
    <rPh sb="11" eb="13">
      <t>トウニュウ</t>
    </rPh>
    <rPh sb="13" eb="14">
      <t>リョウ</t>
    </rPh>
    <rPh sb="18" eb="20">
      <t>ブモン</t>
    </rPh>
    <rPh sb="21" eb="23">
      <t>セイサン</t>
    </rPh>
    <rPh sb="23" eb="25">
      <t>スイジュン</t>
    </rPh>
    <rPh sb="26" eb="28">
      <t>ヒレイ</t>
    </rPh>
    <rPh sb="31" eb="33">
      <t>カテイ</t>
    </rPh>
    <phoneticPr fontId="3"/>
  </si>
  <si>
    <t>(7)各部門が生産活動を個別に行った和は、それらの部門が同時に行った時の総和に等しいとします。</t>
    <rPh sb="3" eb="4">
      <t>カク</t>
    </rPh>
    <rPh sb="4" eb="6">
      <t>ブモン</t>
    </rPh>
    <rPh sb="7" eb="9">
      <t>セイサン</t>
    </rPh>
    <rPh sb="9" eb="11">
      <t>カツドウ</t>
    </rPh>
    <rPh sb="12" eb="14">
      <t>コベツ</t>
    </rPh>
    <rPh sb="15" eb="16">
      <t>オコナ</t>
    </rPh>
    <rPh sb="18" eb="19">
      <t>ワ</t>
    </rPh>
    <rPh sb="25" eb="27">
      <t>ブモン</t>
    </rPh>
    <rPh sb="28" eb="30">
      <t>ドウジ</t>
    </rPh>
    <rPh sb="31" eb="32">
      <t>オコナ</t>
    </rPh>
    <rPh sb="34" eb="35">
      <t>トキ</t>
    </rPh>
    <rPh sb="36" eb="38">
      <t>ソウワ</t>
    </rPh>
    <rPh sb="39" eb="40">
      <t>ヒト</t>
    </rPh>
    <phoneticPr fontId="3"/>
  </si>
  <si>
    <t>１　分析テーマ</t>
    <rPh sb="2" eb="4">
      <t>ブンセキ</t>
    </rPh>
    <phoneticPr fontId="5"/>
  </si>
  <si>
    <t>２　分析内容</t>
    <rPh sb="2" eb="4">
      <t>ブンセキ</t>
    </rPh>
    <rPh sb="4" eb="6">
      <t>ナイヨウ</t>
    </rPh>
    <phoneticPr fontId="8"/>
  </si>
  <si>
    <t>３　当初設定</t>
    <rPh sb="2" eb="4">
      <t>トウショ</t>
    </rPh>
    <rPh sb="4" eb="6">
      <t>セッテイ</t>
    </rPh>
    <phoneticPr fontId="8"/>
  </si>
  <si>
    <t>４　分析結果</t>
    <rPh sb="2" eb="4">
      <t>ブンセキ</t>
    </rPh>
    <rPh sb="4" eb="6">
      <t>ケッカ</t>
    </rPh>
    <phoneticPr fontId="8"/>
  </si>
  <si>
    <t>５　産業連関表による分析の注意点</t>
    <rPh sb="2" eb="4">
      <t>サンギョウ</t>
    </rPh>
    <rPh sb="4" eb="6">
      <t>レンカン</t>
    </rPh>
    <rPh sb="6" eb="7">
      <t>ヒョウ</t>
    </rPh>
    <rPh sb="10" eb="12">
      <t>ブンセキ</t>
    </rPh>
    <rPh sb="13" eb="16">
      <t>チュウイテン</t>
    </rPh>
    <phoneticPr fontId="3"/>
  </si>
  <si>
    <t>（使用データ：平成○○年大分市家計調査年報）</t>
    <rPh sb="1" eb="3">
      <t>シヨウ</t>
    </rPh>
    <rPh sb="7" eb="9">
      <t>ヘイセイ</t>
    </rPh>
    <rPh sb="12" eb="14">
      <t>オオイタ</t>
    </rPh>
    <rPh sb="14" eb="15">
      <t>シ</t>
    </rPh>
    <rPh sb="15" eb="17">
      <t>カケイ</t>
    </rPh>
    <phoneticPr fontId="8"/>
  </si>
  <si>
    <t>雇用者所得誘発額</t>
    <rPh sb="0" eb="3">
      <t>コヨウシャ</t>
    </rPh>
    <rPh sb="3" eb="5">
      <t>ショトク</t>
    </rPh>
    <rPh sb="5" eb="8">
      <t>ユウハツガク</t>
    </rPh>
    <phoneticPr fontId="5"/>
  </si>
  <si>
    <t>県内需要額</t>
    <rPh sb="0" eb="2">
      <t>ケンナイ</t>
    </rPh>
    <rPh sb="2" eb="5">
      <t>ジュヨウガク</t>
    </rPh>
    <phoneticPr fontId="5"/>
  </si>
  <si>
    <t>移輸入額</t>
    <rPh sb="0" eb="1">
      <t>イ</t>
    </rPh>
    <rPh sb="1" eb="4">
      <t>ユニュウガク</t>
    </rPh>
    <phoneticPr fontId="5"/>
  </si>
  <si>
    <t>第1次間接波及効果</t>
    <phoneticPr fontId="5"/>
  </si>
  <si>
    <t>（原材料投入額+粗付加価値額）</t>
    <phoneticPr fontId="5"/>
  </si>
  <si>
    <t>雇用誘発者数</t>
    <rPh sb="0" eb="2">
      <t>コヨウ</t>
    </rPh>
    <rPh sb="2" eb="4">
      <t>ユウハツ</t>
    </rPh>
    <rPh sb="4" eb="5">
      <t>シャ</t>
    </rPh>
    <rPh sb="5" eb="6">
      <t>スウ</t>
    </rPh>
    <phoneticPr fontId="5"/>
  </si>
  <si>
    <t>（直接効果＋第1次間接波及効果）</t>
    <rPh sb="1" eb="3">
      <t>チョクセツ</t>
    </rPh>
    <rPh sb="3" eb="5">
      <t>コウカ</t>
    </rPh>
    <rPh sb="6" eb="7">
      <t>ダイ</t>
    </rPh>
    <rPh sb="8" eb="15">
      <t>ジカンセツハキュウコウカ</t>
    </rPh>
    <phoneticPr fontId="5"/>
  </si>
  <si>
    <t>消費支出額</t>
    <rPh sb="0" eb="2">
      <t>ショウヒ</t>
    </rPh>
    <rPh sb="2" eb="5">
      <t>シシュツガク</t>
    </rPh>
    <phoneticPr fontId="5"/>
  </si>
  <si>
    <t>第2次間接波及効果</t>
    <phoneticPr fontId="5"/>
  </si>
  <si>
    <t xml:space="preserve"> × 雇用者所得率</t>
    <rPh sb="3" eb="6">
      <t>コヨウシャ</t>
    </rPh>
    <rPh sb="6" eb="8">
      <t>ショトク</t>
    </rPh>
    <rPh sb="8" eb="9">
      <t>リツ</t>
    </rPh>
    <phoneticPr fontId="5"/>
  </si>
  <si>
    <t xml:space="preserve"> × 粗付加価値率</t>
    <rPh sb="3" eb="6">
      <t>ソフカ</t>
    </rPh>
    <rPh sb="6" eb="9">
      <t>カチリツ</t>
    </rPh>
    <phoneticPr fontId="5"/>
  </si>
  <si>
    <t xml:space="preserve"> × 県内自給率</t>
    <rPh sb="3" eb="5">
      <t>ケンナイ</t>
    </rPh>
    <rPh sb="5" eb="8">
      <t>ジキュウリツ</t>
    </rPh>
    <phoneticPr fontId="5"/>
  </si>
  <si>
    <t xml:space="preserve"> × 移輸入率</t>
    <rPh sb="3" eb="4">
      <t>イ</t>
    </rPh>
    <rPh sb="4" eb="6">
      <t>ユニュウ</t>
    </rPh>
    <rPh sb="6" eb="7">
      <t>リツ</t>
    </rPh>
    <phoneticPr fontId="5"/>
  </si>
  <si>
    <t xml:space="preserve"> × 逆行列係数</t>
    <rPh sb="3" eb="6">
      <t>ギャクギョウレツ</t>
    </rPh>
    <rPh sb="6" eb="8">
      <t>ケイスウ</t>
    </rPh>
    <phoneticPr fontId="5"/>
  </si>
  <si>
    <t xml:space="preserve"> × 消費支出構成比</t>
    <rPh sb="3" eb="5">
      <t>ショウヒ</t>
    </rPh>
    <rPh sb="5" eb="7">
      <t>シシュツ</t>
    </rPh>
    <rPh sb="7" eb="10">
      <t>コウセイヒ</t>
    </rPh>
    <phoneticPr fontId="5"/>
  </si>
  <si>
    <t>第２次間接波及効果</t>
    <rPh sb="0" eb="1">
      <t>ダイ</t>
    </rPh>
    <rPh sb="2" eb="9">
      <t>ジカンセツハキュウコウカ</t>
    </rPh>
    <phoneticPr fontId="5"/>
  </si>
  <si>
    <t>第１次間接波及効果</t>
    <rPh sb="0" eb="1">
      <t>ダイ</t>
    </rPh>
    <rPh sb="2" eb="9">
      <t>ジカンセツハキュウコウカ</t>
    </rPh>
    <phoneticPr fontId="5"/>
  </si>
  <si>
    <t xml:space="preserve"> × 雇用係数</t>
    <rPh sb="3" eb="5">
      <t>コヨウ</t>
    </rPh>
    <rPh sb="5" eb="7">
      <t>ケイスウ</t>
    </rPh>
    <phoneticPr fontId="5"/>
  </si>
  <si>
    <t>経済波及効果フロー</t>
    <rPh sb="0" eb="2">
      <t>ケイザイ</t>
    </rPh>
    <rPh sb="2" eb="6">
      <t>ハキュウコウカ</t>
    </rPh>
    <phoneticPr fontId="5"/>
  </si>
  <si>
    <t>分析テーマ</t>
    <rPh sb="0" eb="2">
      <t>ブンセキ</t>
    </rPh>
    <phoneticPr fontId="5"/>
  </si>
  <si>
    <t>◆</t>
    <phoneticPr fontId="5"/>
  </si>
  <si>
    <t>１．ご利用にあたって</t>
    <rPh sb="3" eb="5">
      <t>リヨウ</t>
    </rPh>
    <phoneticPr fontId="3"/>
  </si>
  <si>
    <t>２．分析ツールの使用方法</t>
    <rPh sb="2" eb="4">
      <t>ブンセキ</t>
    </rPh>
    <rPh sb="8" eb="10">
      <t>シヨウ</t>
    </rPh>
    <rPh sb="10" eb="12">
      <t>ホウホウ</t>
    </rPh>
    <phoneticPr fontId="3"/>
  </si>
  <si>
    <t>３．産業連関表による経済波及効果分析の注意点</t>
    <rPh sb="2" eb="4">
      <t>サンギョウ</t>
    </rPh>
    <rPh sb="4" eb="6">
      <t>レンカン</t>
    </rPh>
    <rPh sb="6" eb="7">
      <t>ヒョウ</t>
    </rPh>
    <rPh sb="10" eb="12">
      <t>ケイザイ</t>
    </rPh>
    <rPh sb="12" eb="14">
      <t>ハキュウ</t>
    </rPh>
    <rPh sb="14" eb="16">
      <t>コウカ</t>
    </rPh>
    <rPh sb="16" eb="18">
      <t>ブンセキ</t>
    </rPh>
    <rPh sb="19" eb="22">
      <t>チュウイテン</t>
    </rPh>
    <phoneticPr fontId="3"/>
  </si>
  <si>
    <t>４．その他</t>
    <rPh sb="4" eb="5">
      <t>ホカ</t>
    </rPh>
    <phoneticPr fontId="3"/>
  </si>
  <si>
    <t>分析ツールを利用した結果を公表・発表した場合は大分県企画振興部統計調査課統計分析班までご連絡ください。</t>
    <rPh sb="0" eb="2">
      <t>ブンセキ</t>
    </rPh>
    <rPh sb="6" eb="8">
      <t>リヨウ</t>
    </rPh>
    <rPh sb="10" eb="12">
      <t>ケッカ</t>
    </rPh>
    <rPh sb="13" eb="15">
      <t>コウヒョウ</t>
    </rPh>
    <rPh sb="16" eb="18">
      <t>ハッピョウ</t>
    </rPh>
    <rPh sb="20" eb="22">
      <t>バアイ</t>
    </rPh>
    <rPh sb="23" eb="25">
      <t>オオイタ</t>
    </rPh>
    <rPh sb="25" eb="26">
      <t>ケン</t>
    </rPh>
    <rPh sb="26" eb="28">
      <t>キカク</t>
    </rPh>
    <rPh sb="28" eb="30">
      <t>シンコウ</t>
    </rPh>
    <rPh sb="30" eb="31">
      <t>ブ</t>
    </rPh>
    <rPh sb="31" eb="33">
      <t>トウケイ</t>
    </rPh>
    <rPh sb="33" eb="35">
      <t>チョウサ</t>
    </rPh>
    <rPh sb="35" eb="36">
      <t>カ</t>
    </rPh>
    <rPh sb="36" eb="38">
      <t>トウケイ</t>
    </rPh>
    <rPh sb="38" eb="40">
      <t>ブンセキ</t>
    </rPh>
    <rPh sb="40" eb="41">
      <t>ハン</t>
    </rPh>
    <rPh sb="44" eb="46">
      <t>レンラク</t>
    </rPh>
    <phoneticPr fontId="3"/>
  </si>
  <si>
    <t>分析ツールは産業連関表の利用方法を例示したに過ぎず、分析ツールによる結果を大分県が保証するものではありません。</t>
  </si>
  <si>
    <t>分析方法の見直し等により、分析ツールを予告なしに変更する場合があります。</t>
    <rPh sb="0" eb="2">
      <t>ブンセキ</t>
    </rPh>
    <rPh sb="2" eb="4">
      <t>ホウホウ</t>
    </rPh>
    <rPh sb="5" eb="7">
      <t>ミナオ</t>
    </rPh>
    <rPh sb="8" eb="9">
      <t>トウ</t>
    </rPh>
    <rPh sb="13" eb="15">
      <t>ブンセキ</t>
    </rPh>
    <rPh sb="19" eb="21">
      <t>ヨコク</t>
    </rPh>
    <rPh sb="24" eb="26">
      <t>ヘンコウ</t>
    </rPh>
    <rPh sb="28" eb="30">
      <t>バアイ</t>
    </rPh>
    <phoneticPr fontId="3"/>
  </si>
  <si>
    <t>〒870-8501　大分県大分市大手町３－１－１</t>
    <phoneticPr fontId="5"/>
  </si>
  <si>
    <t>E-mail：a10800@pref.oita.lg.jp</t>
    <phoneticPr fontId="5"/>
  </si>
  <si>
    <t>大分県 企画振興部 統計調査課 統計分析班</t>
    <rPh sb="0" eb="2">
      <t>オオイタ</t>
    </rPh>
    <rPh sb="2" eb="3">
      <t>ケン</t>
    </rPh>
    <rPh sb="4" eb="6">
      <t>キカク</t>
    </rPh>
    <rPh sb="6" eb="8">
      <t>シンコウ</t>
    </rPh>
    <rPh sb="8" eb="9">
      <t>ブ</t>
    </rPh>
    <rPh sb="10" eb="12">
      <t>トウケイ</t>
    </rPh>
    <rPh sb="12" eb="15">
      <t>チョウサカ</t>
    </rPh>
    <rPh sb="16" eb="18">
      <t>トウケイ</t>
    </rPh>
    <rPh sb="18" eb="20">
      <t>ブンセキ</t>
    </rPh>
    <rPh sb="20" eb="21">
      <t>ハン</t>
    </rPh>
    <phoneticPr fontId="3"/>
  </si>
  <si>
    <t>分析ツールに関する問い合わせは下記までお願いします。</t>
    <rPh sb="0" eb="2">
      <t>ブンセキ</t>
    </rPh>
    <rPh sb="6" eb="7">
      <t>カン</t>
    </rPh>
    <rPh sb="9" eb="10">
      <t>ト</t>
    </rPh>
    <rPh sb="11" eb="12">
      <t>ア</t>
    </rPh>
    <rPh sb="15" eb="17">
      <t>カキ</t>
    </rPh>
    <rPh sb="20" eb="21">
      <t>ネガ</t>
    </rPh>
    <phoneticPr fontId="3"/>
  </si>
  <si>
    <t>1)</t>
    <phoneticPr fontId="5"/>
  </si>
  <si>
    <t>2)</t>
    <phoneticPr fontId="5"/>
  </si>
  <si>
    <t>3)</t>
    <phoneticPr fontId="5"/>
  </si>
  <si>
    <t>4)</t>
    <phoneticPr fontId="5"/>
  </si>
  <si>
    <t>部門別経済波及効果分析グラフ</t>
    <rPh sb="0" eb="3">
      <t>ブモンベツ</t>
    </rPh>
    <rPh sb="3" eb="5">
      <t>ケイザイ</t>
    </rPh>
    <rPh sb="5" eb="9">
      <t>ハキュウコウカ</t>
    </rPh>
    <rPh sb="9" eb="11">
      <t>ブンセキ</t>
    </rPh>
    <phoneticPr fontId="5"/>
  </si>
  <si>
    <t>　　分析テーマ</t>
    <rPh sb="2" eb="4">
      <t>ブンセキ</t>
    </rPh>
    <phoneticPr fontId="5"/>
  </si>
  <si>
    <t>※四捨五入の関係で内訳が合計と一致しない場合があります。</t>
    <rPh sb="1" eb="5">
      <t>シシャゴニュウ</t>
    </rPh>
    <rPh sb="6" eb="8">
      <t>カンケイ</t>
    </rPh>
    <rPh sb="12" eb="14">
      <t>ゴウケイ</t>
    </rPh>
    <rPh sb="15" eb="17">
      <t>イッチ</t>
    </rPh>
    <rPh sb="20" eb="22">
      <t>バアイ</t>
    </rPh>
    <phoneticPr fontId="5"/>
  </si>
  <si>
    <t xml:space="preserve">分析テーマ ： </t>
    <rPh sb="0" eb="2">
      <t>ブンセキ</t>
    </rPh>
    <phoneticPr fontId="5"/>
  </si>
  <si>
    <t>部門</t>
    <rPh sb="0" eb="2">
      <t>ブモン</t>
    </rPh>
    <phoneticPr fontId="5"/>
  </si>
  <si>
    <t>(6)このモデルには時間の概念がないので、経済波及効果の達成時期は明確ではありません。</t>
    <rPh sb="10" eb="12">
      <t>ジカン</t>
    </rPh>
    <rPh sb="13" eb="15">
      <t>ガイネン</t>
    </rPh>
    <rPh sb="21" eb="23">
      <t>ケイザイ</t>
    </rPh>
    <rPh sb="23" eb="25">
      <t>ハキュウ</t>
    </rPh>
    <rPh sb="25" eb="27">
      <t>コウカ</t>
    </rPh>
    <rPh sb="28" eb="30">
      <t>タッセイ</t>
    </rPh>
    <rPh sb="30" eb="32">
      <t>ジキ</t>
    </rPh>
    <rPh sb="33" eb="35">
      <t>メイカク</t>
    </rPh>
    <phoneticPr fontId="3"/>
  </si>
  <si>
    <t>(5)生産波及は途中段階で中断することはなく、最後まで波及するものとします。</t>
    <rPh sb="3" eb="5">
      <t>セイサン</t>
    </rPh>
    <rPh sb="5" eb="7">
      <t>ハキュウ</t>
    </rPh>
    <rPh sb="8" eb="10">
      <t>トチュウ</t>
    </rPh>
    <rPh sb="10" eb="12">
      <t>ダンカイ</t>
    </rPh>
    <rPh sb="13" eb="15">
      <t>チュウダン</t>
    </rPh>
    <rPh sb="23" eb="25">
      <t>サイゴ</t>
    </rPh>
    <rPh sb="27" eb="29">
      <t>ハキュウ</t>
    </rPh>
    <phoneticPr fontId="3"/>
  </si>
  <si>
    <t>部門別発生需要額</t>
    <rPh sb="0" eb="3">
      <t>ブモンベツ</t>
    </rPh>
    <rPh sb="3" eb="5">
      <t>ハッセイ</t>
    </rPh>
    <rPh sb="5" eb="8">
      <t>ジュヨウガク</t>
    </rPh>
    <phoneticPr fontId="5"/>
  </si>
  <si>
    <t>百万円</t>
    <rPh sb="0" eb="1">
      <t>ヒャク</t>
    </rPh>
    <rPh sb="1" eb="3">
      <t>マンエン</t>
    </rPh>
    <phoneticPr fontId="5"/>
  </si>
  <si>
    <t>万円</t>
    <rPh sb="0" eb="2">
      <t>マンエン</t>
    </rPh>
    <phoneticPr fontId="5"/>
  </si>
  <si>
    <t>千円</t>
    <rPh sb="0" eb="2">
      <t>センエン</t>
    </rPh>
    <phoneticPr fontId="5"/>
  </si>
  <si>
    <t>円</t>
    <rPh sb="0" eb="1">
      <t>エン</t>
    </rPh>
    <phoneticPr fontId="5"/>
  </si>
  <si>
    <t>（単位：百万円／人）</t>
    <rPh sb="1" eb="3">
      <t>タンイ</t>
    </rPh>
    <rPh sb="4" eb="5">
      <t>ヒャク</t>
    </rPh>
    <rPh sb="5" eb="7">
      <t>マンエン</t>
    </rPh>
    <rPh sb="8" eb="9">
      <t>ニン</t>
    </rPh>
    <phoneticPr fontId="12"/>
  </si>
  <si>
    <t>係数単位調整</t>
    <rPh sb="0" eb="2">
      <t>ケイスウ</t>
    </rPh>
    <phoneticPr fontId="12"/>
  </si>
  <si>
    <t>億円</t>
  </si>
  <si>
    <t>百万円</t>
  </si>
  <si>
    <t>万円</t>
  </si>
  <si>
    <t>千円</t>
  </si>
  <si>
    <t>円</t>
  </si>
  <si>
    <t>単位：</t>
    <rPh sb="0" eb="2">
      <t>タンイ</t>
    </rPh>
    <phoneticPr fontId="5"/>
  </si>
  <si>
    <t>　産業連関表は、生産活動によって生じる財やサービスの取引関係を一覧表にまとめたものです。
　一般的な活用方法として、経済の構造を把握するだけでなく、各種係数表を用いて、新たな消費や投資が生み出す経済波及効果の分析が広く行われています。
　この分析ツールは、「平成23年（2011年）大分県産業連関表」を利用して、大分県内への経済波及効果を簡易に分析できるようにしたもので、大分県産業連関表の普及、利用促進を目的として作成・公表しています。</t>
    <rPh sb="1" eb="3">
      <t>サンギョウ</t>
    </rPh>
    <rPh sb="3" eb="5">
      <t>レンカン</t>
    </rPh>
    <rPh sb="5" eb="6">
      <t>ヒョウ</t>
    </rPh>
    <rPh sb="8" eb="10">
      <t>セイサン</t>
    </rPh>
    <rPh sb="10" eb="12">
      <t>カツドウ</t>
    </rPh>
    <rPh sb="16" eb="17">
      <t>ショウ</t>
    </rPh>
    <rPh sb="19" eb="20">
      <t>ザイ</t>
    </rPh>
    <rPh sb="26" eb="28">
      <t>トリヒキ</t>
    </rPh>
    <rPh sb="28" eb="30">
      <t>カンケイ</t>
    </rPh>
    <rPh sb="31" eb="33">
      <t>イチラン</t>
    </rPh>
    <rPh sb="33" eb="34">
      <t>ヒョウ</t>
    </rPh>
    <rPh sb="78" eb="79">
      <t>ヒョウ</t>
    </rPh>
    <rPh sb="121" eb="123">
      <t>ブンセキ</t>
    </rPh>
    <rPh sb="139" eb="140">
      <t>ネン</t>
    </rPh>
    <rPh sb="186" eb="188">
      <t>オオイタ</t>
    </rPh>
    <phoneticPr fontId="3"/>
  </si>
  <si>
    <t>電話：097-506-2442　FAX：097-506-1727</t>
    <rPh sb="0" eb="2">
      <t>デンワ</t>
    </rPh>
    <phoneticPr fontId="5"/>
  </si>
  <si>
    <t>分析に使用する産業連関表は平成23年時点のものであり、当時の経済情勢（産業構造や物価）をもとに作成されています。その後の経済情勢の変化（新規の企業立地や物価変動）は反映されていません。</t>
    <rPh sb="0" eb="2">
      <t>ブンセキ</t>
    </rPh>
    <rPh sb="3" eb="5">
      <t>シヨウ</t>
    </rPh>
    <rPh sb="7" eb="9">
      <t>サンギョウ</t>
    </rPh>
    <rPh sb="9" eb="11">
      <t>レンカン</t>
    </rPh>
    <rPh sb="11" eb="12">
      <t>ヒョウ</t>
    </rPh>
    <rPh sb="13" eb="15">
      <t>ヘイセイ</t>
    </rPh>
    <rPh sb="17" eb="18">
      <t>ネン</t>
    </rPh>
    <rPh sb="18" eb="20">
      <t>ジテン</t>
    </rPh>
    <rPh sb="27" eb="29">
      <t>トウジ</t>
    </rPh>
    <rPh sb="30" eb="32">
      <t>ケイザイ</t>
    </rPh>
    <rPh sb="32" eb="34">
      <t>ジョウセイ</t>
    </rPh>
    <rPh sb="35" eb="37">
      <t>サンギョウ</t>
    </rPh>
    <rPh sb="37" eb="39">
      <t>コウゾウ</t>
    </rPh>
    <rPh sb="40" eb="42">
      <t>ブッカ</t>
    </rPh>
    <rPh sb="47" eb="49">
      <t>サクセイ</t>
    </rPh>
    <rPh sb="58" eb="59">
      <t>ゴ</t>
    </rPh>
    <rPh sb="60" eb="62">
      <t>ケイザイ</t>
    </rPh>
    <rPh sb="62" eb="64">
      <t>ジョウセイ</t>
    </rPh>
    <rPh sb="65" eb="67">
      <t>ヘンカ</t>
    </rPh>
    <rPh sb="68" eb="70">
      <t>シンキ</t>
    </rPh>
    <rPh sb="71" eb="73">
      <t>キギョウ</t>
    </rPh>
    <rPh sb="73" eb="75">
      <t>リッチ</t>
    </rPh>
    <rPh sb="76" eb="78">
      <t>ブッカ</t>
    </rPh>
    <rPh sb="78" eb="80">
      <t>ヘンドウ</t>
    </rPh>
    <rPh sb="82" eb="84">
      <t>ハンエイ</t>
    </rPh>
    <phoneticPr fontId="3"/>
  </si>
  <si>
    <t>電気機械</t>
    <rPh sb="0" eb="2">
      <t>デンキ</t>
    </rPh>
    <rPh sb="2" eb="4">
      <t>キカイ</t>
    </rPh>
    <phoneticPr fontId="2"/>
  </si>
  <si>
    <t>水道</t>
  </si>
  <si>
    <t>廃棄物処理</t>
  </si>
  <si>
    <t>医療・福祉</t>
    <rPh sb="0" eb="2">
      <t>イリョウ</t>
    </rPh>
    <rPh sb="3" eb="5">
      <t>フクシ</t>
    </rPh>
    <phoneticPr fontId="2"/>
  </si>
  <si>
    <t>その他の非営利団体サービス</t>
    <rPh sb="4" eb="7">
      <t>ヒエイリ</t>
    </rPh>
    <rPh sb="7" eb="9">
      <t>ダンタイ</t>
    </rPh>
    <phoneticPr fontId="2"/>
  </si>
  <si>
    <t>平成23年（2011年）大分県産業連関表</t>
    <rPh sb="12" eb="15">
      <t>オオイタケン</t>
    </rPh>
    <phoneticPr fontId="5"/>
  </si>
  <si>
    <t>医療・福祉</t>
  </si>
  <si>
    <t>その他の非営利団体サービス</t>
  </si>
  <si>
    <t>出典：平成23年大分県産業連関表</t>
    <rPh sb="0" eb="2">
      <t>シュッテン</t>
    </rPh>
    <rPh sb="3" eb="5">
      <t>ヘイセイ</t>
    </rPh>
    <rPh sb="7" eb="8">
      <t>ネン</t>
    </rPh>
    <rPh sb="8" eb="11">
      <t>オオイタケン</t>
    </rPh>
    <rPh sb="11" eb="13">
      <t>サンギョウ</t>
    </rPh>
    <rPh sb="13" eb="16">
      <t>レンカンヒョウ</t>
    </rPh>
    <phoneticPr fontId="5"/>
  </si>
  <si>
    <t>生産者価格評価表 （36部門表）</t>
    <rPh sb="0" eb="3">
      <t>セイサンシャ</t>
    </rPh>
    <rPh sb="3" eb="5">
      <t>カカク</t>
    </rPh>
    <rPh sb="5" eb="8">
      <t>ヒョウカヒョウ</t>
    </rPh>
    <rPh sb="12" eb="14">
      <t>ブモン</t>
    </rPh>
    <rPh sb="14" eb="15">
      <t>ヒョウ</t>
    </rPh>
    <phoneticPr fontId="2"/>
  </si>
  <si>
    <t>平成23年（2011年）大分県産業連関表</t>
    <rPh sb="12" eb="15">
      <t>オオイタケン</t>
    </rPh>
    <phoneticPr fontId="2"/>
  </si>
  <si>
    <t>単位：100万円</t>
    <rPh sb="0" eb="2">
      <t>タンイ</t>
    </rPh>
    <rPh sb="6" eb="8">
      <t>マンエン</t>
    </rPh>
    <phoneticPr fontId="2"/>
  </si>
  <si>
    <t>就業係数</t>
    <rPh sb="0" eb="2">
      <t>シュウギョウ</t>
    </rPh>
    <rPh sb="2" eb="4">
      <t>ケイスウ</t>
    </rPh>
    <phoneticPr fontId="4"/>
  </si>
  <si>
    <t>就業係数、雇用係数</t>
    <rPh sb="0" eb="2">
      <t>シュウギョウ</t>
    </rPh>
    <rPh sb="2" eb="4">
      <t>ケイスウ</t>
    </rPh>
    <rPh sb="5" eb="7">
      <t>コヨウ</t>
    </rPh>
    <rPh sb="7" eb="9">
      <t>ケイスウ</t>
    </rPh>
    <phoneticPr fontId="12"/>
  </si>
  <si>
    <t>運輸・郵便</t>
  </si>
  <si>
    <t>石油・
石炭製品</t>
  </si>
  <si>
    <t>窯業・
土石製品</t>
  </si>
  <si>
    <t>情報･
通信機器</t>
  </si>
  <si>
    <t>電力・ガス・
熱供給</t>
  </si>
  <si>
    <t>対事業所
サービス</t>
  </si>
  <si>
    <t>対個人
サービス</t>
  </si>
  <si>
    <t>内生部門計</t>
  </si>
  <si>
    <t>家計外消費支出（行）</t>
  </si>
  <si>
    <t>雇用者所得</t>
  </si>
  <si>
    <t>営業余剰</t>
  </si>
  <si>
    <t>資本減耗引当</t>
  </si>
  <si>
    <t>間接税（関税・輸入品商品税を除く。）</t>
  </si>
  <si>
    <t>（控除）経常補助金</t>
  </si>
  <si>
    <t>粗付加価値部門計</t>
  </si>
  <si>
    <t>県内生産額</t>
  </si>
  <si>
    <t>行和</t>
  </si>
  <si>
    <t>感応度係数</t>
  </si>
  <si>
    <t>列和</t>
  </si>
  <si>
    <t>影響力係数</t>
  </si>
  <si>
    <t>家計外消費
支出（列）</t>
  </si>
  <si>
    <t>民間消費
支出</t>
  </si>
  <si>
    <t>一般政府
消費支出</t>
  </si>
  <si>
    <t>県内総固定
資本形成
（公的）</t>
  </si>
  <si>
    <t>県内総固定
資本形成
（民間）</t>
  </si>
  <si>
    <t>在庫純増</t>
  </si>
  <si>
    <t>調整項</t>
  </si>
  <si>
    <t>県内最終
需要計</t>
  </si>
  <si>
    <t>県内需要
合計</t>
  </si>
  <si>
    <t>移輸出</t>
  </si>
  <si>
    <t>最終需要計</t>
  </si>
  <si>
    <t>需要合計</t>
  </si>
  <si>
    <t>（控除）
移輸入</t>
  </si>
  <si>
    <t>最終需要
部門計</t>
  </si>
  <si>
    <t>平成23年</t>
    <rPh sb="0" eb="2">
      <t>ヘイセイ</t>
    </rPh>
    <rPh sb="4" eb="5">
      <t>ネン</t>
    </rPh>
    <phoneticPr fontId="11"/>
  </si>
  <si>
    <t>平成24年</t>
    <rPh sb="0" eb="2">
      <t>ヘイセイ</t>
    </rPh>
    <rPh sb="4" eb="5">
      <t>ネン</t>
    </rPh>
    <phoneticPr fontId="11"/>
  </si>
  <si>
    <t>平成25年</t>
    <rPh sb="0" eb="2">
      <t>ヘイセイ</t>
    </rPh>
    <rPh sb="4" eb="5">
      <t>ネン</t>
    </rPh>
    <phoneticPr fontId="11"/>
  </si>
  <si>
    <t>平成26年</t>
    <rPh sb="0" eb="2">
      <t>ヘイセイ</t>
    </rPh>
    <rPh sb="4" eb="5">
      <t>ネン</t>
    </rPh>
    <phoneticPr fontId="11"/>
  </si>
  <si>
    <t>平成27年</t>
    <rPh sb="0" eb="2">
      <t>ヘイセイ</t>
    </rPh>
    <rPh sb="4" eb="5">
      <t>ネン</t>
    </rPh>
    <phoneticPr fontId="11"/>
  </si>
  <si>
    <t xml:space="preserve"> × 消費転換係数</t>
    <rPh sb="3" eb="5">
      <t>ショウヒ</t>
    </rPh>
    <rPh sb="5" eb="7">
      <t>テンカン</t>
    </rPh>
    <rPh sb="7" eb="9">
      <t>ケイスウ</t>
    </rPh>
    <phoneticPr fontId="5"/>
  </si>
  <si>
    <t>■</t>
    <phoneticPr fontId="5"/>
  </si>
  <si>
    <t>「データ入力表」シートへの入力</t>
    <rPh sb="4" eb="6">
      <t>ニュウリョク</t>
    </rPh>
    <rPh sb="6" eb="7">
      <t>ヒョウ</t>
    </rPh>
    <rPh sb="13" eb="15">
      <t>ニュウリョク</t>
    </rPh>
    <phoneticPr fontId="5"/>
  </si>
  <si>
    <t>5）</t>
    <phoneticPr fontId="5"/>
  </si>
  <si>
    <t>6)</t>
    <phoneticPr fontId="5"/>
  </si>
  <si>
    <t>7)</t>
    <phoneticPr fontId="5"/>
  </si>
  <si>
    <t>8)</t>
    <phoneticPr fontId="5"/>
  </si>
  <si>
    <t>「①結果」シートに、分析内容を入力します。</t>
    <rPh sb="2" eb="4">
      <t>ケッカ</t>
    </rPh>
    <rPh sb="10" eb="12">
      <t>ブンセキ</t>
    </rPh>
    <rPh sb="12" eb="14">
      <t>ナイヨウ</t>
    </rPh>
    <rPh sb="15" eb="17">
      <t>ニュウリョク</t>
    </rPh>
    <phoneticPr fontId="3"/>
  </si>
  <si>
    <t>結果の確認</t>
    <rPh sb="0" eb="2">
      <t>ケッカ</t>
    </rPh>
    <rPh sb="3" eb="5">
      <t>カクニン</t>
    </rPh>
    <phoneticPr fontId="5"/>
  </si>
  <si>
    <t>産業連関表を用いた経済波及効果分析には、産業連関表自体の構造的特質から派生する限界や留意点があります。以下の事項について十分に理解した上で、分析を行うようにしてください。</t>
    <rPh sb="0" eb="2">
      <t>サンギョウ</t>
    </rPh>
    <rPh sb="2" eb="4">
      <t>レンカン</t>
    </rPh>
    <rPh sb="4" eb="5">
      <t>ヒョウ</t>
    </rPh>
    <rPh sb="6" eb="7">
      <t>モチ</t>
    </rPh>
    <rPh sb="9" eb="11">
      <t>ケイザイ</t>
    </rPh>
    <rPh sb="11" eb="13">
      <t>ハキュウ</t>
    </rPh>
    <rPh sb="13" eb="15">
      <t>コウカ</t>
    </rPh>
    <rPh sb="15" eb="17">
      <t>ブンセキ</t>
    </rPh>
    <rPh sb="20" eb="22">
      <t>サンギョウ</t>
    </rPh>
    <rPh sb="22" eb="24">
      <t>レンカン</t>
    </rPh>
    <rPh sb="24" eb="25">
      <t>ヒョウ</t>
    </rPh>
    <rPh sb="25" eb="27">
      <t>ジタイ</t>
    </rPh>
    <rPh sb="28" eb="31">
      <t>コウゾウテキ</t>
    </rPh>
    <rPh sb="31" eb="33">
      <t>トクシツ</t>
    </rPh>
    <rPh sb="35" eb="37">
      <t>ハセイ</t>
    </rPh>
    <rPh sb="39" eb="41">
      <t>ゲンカイ</t>
    </rPh>
    <rPh sb="42" eb="45">
      <t>リュウイテン</t>
    </rPh>
    <rPh sb="51" eb="53">
      <t>イカ</t>
    </rPh>
    <rPh sb="54" eb="56">
      <t>ジコウ</t>
    </rPh>
    <rPh sb="60" eb="62">
      <t>ジュウブン</t>
    </rPh>
    <rPh sb="63" eb="65">
      <t>リカイ</t>
    </rPh>
    <rPh sb="67" eb="68">
      <t>ウエ</t>
    </rPh>
    <rPh sb="70" eb="72">
      <t>ブンセキ</t>
    </rPh>
    <rPh sb="73" eb="74">
      <t>オコナ</t>
    </rPh>
    <phoneticPr fontId="5"/>
  </si>
  <si>
    <t>2）</t>
    <phoneticPr fontId="5"/>
  </si>
  <si>
    <t>3)</t>
    <phoneticPr fontId="5"/>
  </si>
  <si>
    <t xml:space="preserve">需要量が2倍になれば、原材料投入額も2倍になるという「線形比例」を仮定しているため、規模の経済性等は考慮していません。
</t>
    <rPh sb="0" eb="2">
      <t>ジュヨウ</t>
    </rPh>
    <rPh sb="2" eb="3">
      <t>リョウ</t>
    </rPh>
    <rPh sb="5" eb="6">
      <t>バイ</t>
    </rPh>
    <rPh sb="11" eb="12">
      <t>ゲン</t>
    </rPh>
    <rPh sb="12" eb="14">
      <t>ザイリョウ</t>
    </rPh>
    <rPh sb="14" eb="16">
      <t>トウニュウ</t>
    </rPh>
    <rPh sb="16" eb="17">
      <t>ガク</t>
    </rPh>
    <rPh sb="19" eb="20">
      <t>バイ</t>
    </rPh>
    <rPh sb="27" eb="29">
      <t>センケイ</t>
    </rPh>
    <rPh sb="29" eb="31">
      <t>ヒレイ</t>
    </rPh>
    <rPh sb="33" eb="35">
      <t>カテイ</t>
    </rPh>
    <rPh sb="42" eb="44">
      <t>キボ</t>
    </rPh>
    <rPh sb="45" eb="49">
      <t>ケイザイセイナド</t>
    </rPh>
    <rPh sb="50" eb="52">
      <t>コウリョ</t>
    </rPh>
    <phoneticPr fontId="3"/>
  </si>
  <si>
    <t>4）</t>
    <phoneticPr fontId="5"/>
  </si>
  <si>
    <t>各産業間の相互干渉はないものとします。ある産業の生産活動が他の産業にプラスの影響を及ぼし生産を促進することも、マイナスの影響を及ぼし生産を阻害することは想定していません。</t>
    <phoneticPr fontId="5"/>
  </si>
  <si>
    <t>生産を行う上での、制約条件はないものとします。需要増加に県内での原材料調達が行えず、移輸入により増産に対応するようなことは考えず、移輸入率が一定の下で十分に増産に対応できるとします。</t>
    <phoneticPr fontId="5"/>
  </si>
  <si>
    <t>生産波及は、途中段階で中断することはなく、最後まで波及するものとします。例えば、在庫の取り崩しではなく、新規の生産で対応するものとします。</t>
    <rPh sb="0" eb="2">
      <t>セイサン</t>
    </rPh>
    <rPh sb="2" eb="4">
      <t>ハキュウ</t>
    </rPh>
    <rPh sb="6" eb="8">
      <t>トチュウ</t>
    </rPh>
    <rPh sb="8" eb="10">
      <t>ダンカイ</t>
    </rPh>
    <rPh sb="11" eb="13">
      <t>チュウダン</t>
    </rPh>
    <rPh sb="21" eb="23">
      <t>サイゴ</t>
    </rPh>
    <rPh sb="25" eb="27">
      <t>ハキュウ</t>
    </rPh>
    <rPh sb="36" eb="37">
      <t>タト</t>
    </rPh>
    <rPh sb="40" eb="42">
      <t>ザイコ</t>
    </rPh>
    <rPh sb="43" eb="44">
      <t>ト</t>
    </rPh>
    <rPh sb="45" eb="46">
      <t>クズ</t>
    </rPh>
    <rPh sb="52" eb="54">
      <t>シンキ</t>
    </rPh>
    <rPh sb="55" eb="57">
      <t>セイサン</t>
    </rPh>
    <rPh sb="58" eb="60">
      <t>タイオウ</t>
    </rPh>
    <phoneticPr fontId="3"/>
  </si>
  <si>
    <t>一般的に産業連関モデルには時間の概念がないため、経済波及効果の達成時期は明確ではありません。</t>
    <phoneticPr fontId="3"/>
  </si>
  <si>
    <t>9)</t>
    <phoneticPr fontId="5"/>
  </si>
  <si>
    <t>経済波及効果分析は、生産活動に係る経済波及効果を対象としており、それ以外の経済効果は対象としていません。例えば、公共事業の場合は、建設に伴う経済波及効果は対象としますが、施設完成後の利便性などの生産につながらない経済効果等は分析の対象としていません。</t>
    <phoneticPr fontId="5"/>
  </si>
  <si>
    <t>「①結果」、「②表」、「③フロー」及び「④グラフ」シートに分析結果が出力され、印刷することができます。</t>
    <rPh sb="2" eb="4">
      <t>ケッカ</t>
    </rPh>
    <rPh sb="8" eb="9">
      <t>ヒョウ</t>
    </rPh>
    <rPh sb="17" eb="18">
      <t>オヨ</t>
    </rPh>
    <rPh sb="29" eb="31">
      <t>ブンセキ</t>
    </rPh>
    <rPh sb="31" eb="33">
      <t>ケッカ</t>
    </rPh>
    <rPh sb="34" eb="36">
      <t>シュツリョク</t>
    </rPh>
    <rPh sb="39" eb="41">
      <t>インサツ</t>
    </rPh>
    <phoneticPr fontId="5"/>
  </si>
  <si>
    <t>生産の増加は就業（雇用）者数の増加を伴うことが前提となります。現実には、生産の増加は時間外勤務や設備増強などで補われ、必ずしも就業（雇用）者数の増加とはなりません。
なお、就業（雇用）誘発数は、現実の人数の増加ではなく、人数で計測される「労働量」の変化を表すものとします。</t>
    <phoneticPr fontId="3"/>
  </si>
  <si>
    <t>「①結果」シートへの入力</t>
    <rPh sb="2" eb="4">
      <t>ケッカ</t>
    </rPh>
    <rPh sb="10" eb="12">
      <t>ニュウリョク</t>
    </rPh>
    <phoneticPr fontId="5"/>
  </si>
  <si>
    <t>平成23年（2011年）大分県産業連関表　経済波及効果分析ツール⑥</t>
    <rPh sb="0" eb="2">
      <t>ヘイセイ</t>
    </rPh>
    <rPh sb="4" eb="5">
      <t>ネン</t>
    </rPh>
    <rPh sb="10" eb="11">
      <t>ネン</t>
    </rPh>
    <rPh sb="12" eb="14">
      <t>オオイタ</t>
    </rPh>
    <rPh sb="14" eb="15">
      <t>ケン</t>
    </rPh>
    <rPh sb="15" eb="17">
      <t>サンギョウ</t>
    </rPh>
    <rPh sb="17" eb="19">
      <t>レンカン</t>
    </rPh>
    <rPh sb="19" eb="20">
      <t>ヒョウ</t>
    </rPh>
    <rPh sb="21" eb="23">
      <t>ケイザイ</t>
    </rPh>
    <rPh sb="23" eb="25">
      <t>ハキュウ</t>
    </rPh>
    <rPh sb="25" eb="27">
      <t>コウカ</t>
    </rPh>
    <rPh sb="27" eb="29">
      <t>ブンセキ</t>
    </rPh>
    <phoneticPr fontId="3"/>
  </si>
  <si>
    <t>●生産増加（36部門）</t>
    <rPh sb="1" eb="3">
      <t>セイサン</t>
    </rPh>
    <rPh sb="3" eb="5">
      <t>ゾウカ</t>
    </rPh>
    <rPh sb="8" eb="10">
      <t>ブモン</t>
    </rPh>
    <phoneticPr fontId="5"/>
  </si>
  <si>
    <t>外生化した逆行列係数表 （36部門表）</t>
    <rPh sb="0" eb="2">
      <t>ガイセイ</t>
    </rPh>
    <rPh sb="2" eb="3">
      <t>カ</t>
    </rPh>
    <rPh sb="5" eb="8">
      <t>ギャクギョウレツ</t>
    </rPh>
    <rPh sb="8" eb="11">
      <t>ケイスウヒョウ</t>
    </rPh>
    <rPh sb="15" eb="17">
      <t>ブモン</t>
    </rPh>
    <phoneticPr fontId="5"/>
  </si>
  <si>
    <t>自交点で除した逆行列係数</t>
    <rPh sb="0" eb="1">
      <t>ジ</t>
    </rPh>
    <rPh sb="1" eb="3">
      <t>コウテン</t>
    </rPh>
    <rPh sb="4" eb="5">
      <t>ジョ</t>
    </rPh>
    <rPh sb="7" eb="10">
      <t>ギャクギョウレツ</t>
    </rPh>
    <rPh sb="10" eb="12">
      <t>ケイスウ</t>
    </rPh>
    <phoneticPr fontId="39"/>
  </si>
  <si>
    <t>第1次生産誘発額</t>
    <rPh sb="0" eb="1">
      <t>ダイ</t>
    </rPh>
    <rPh sb="2" eb="3">
      <t>ジ</t>
    </rPh>
    <rPh sb="3" eb="5">
      <t>セイサン</t>
    </rPh>
    <rPh sb="5" eb="7">
      <t>ユウハツ</t>
    </rPh>
    <rPh sb="7" eb="8">
      <t>ガク</t>
    </rPh>
    <phoneticPr fontId="5"/>
  </si>
  <si>
    <t>合計</t>
    <rPh sb="0" eb="2">
      <t>ゴウケイ</t>
    </rPh>
    <phoneticPr fontId="39"/>
  </si>
  <si>
    <t>生産増加額</t>
    <rPh sb="0" eb="2">
      <t>セイサン</t>
    </rPh>
    <rPh sb="2" eb="4">
      <t>ゾウカ</t>
    </rPh>
    <rPh sb="4" eb="5">
      <t>ガク</t>
    </rPh>
    <phoneticPr fontId="39"/>
  </si>
  <si>
    <t>生産増加額</t>
    <rPh sb="0" eb="2">
      <t>セイサン</t>
    </rPh>
    <rPh sb="2" eb="4">
      <t>ゾウカ</t>
    </rPh>
    <rPh sb="4" eb="5">
      <t>ガク</t>
    </rPh>
    <phoneticPr fontId="8"/>
  </si>
  <si>
    <t>B=A</t>
    <phoneticPr fontId="5"/>
  </si>
  <si>
    <t>直接効果＋第1次間接波及効果</t>
    <rPh sb="0" eb="2">
      <t>チョクセツ</t>
    </rPh>
    <rPh sb="2" eb="4">
      <t>コウカ</t>
    </rPh>
    <rPh sb="5" eb="6">
      <t>ダイ</t>
    </rPh>
    <rPh sb="7" eb="8">
      <t>ジ</t>
    </rPh>
    <rPh sb="8" eb="10">
      <t>カンセツ</t>
    </rPh>
    <rPh sb="10" eb="12">
      <t>ハキュウ</t>
    </rPh>
    <rPh sb="12" eb="14">
      <t>コウカ</t>
    </rPh>
    <phoneticPr fontId="5"/>
  </si>
  <si>
    <t>H=E-B</t>
    <phoneticPr fontId="8"/>
  </si>
  <si>
    <t>E=外生化逆行列係数×B</t>
    <phoneticPr fontId="5"/>
  </si>
  <si>
    <t>経済波及効果分析ツール⑥　生産増加（36部門）</t>
    <rPh sb="0" eb="2">
      <t>ケイザイ</t>
    </rPh>
    <rPh sb="2" eb="4">
      <t>ハキュウ</t>
    </rPh>
    <rPh sb="4" eb="6">
      <t>コウカ</t>
    </rPh>
    <rPh sb="6" eb="8">
      <t>ブンセキ</t>
    </rPh>
    <rPh sb="13" eb="15">
      <t>セイサン</t>
    </rPh>
    <rPh sb="15" eb="17">
      <t>ゾウカ</t>
    </rPh>
    <rPh sb="20" eb="22">
      <t>ブモン</t>
    </rPh>
    <phoneticPr fontId="5"/>
  </si>
  <si>
    <t>生産増加額</t>
    <rPh sb="0" eb="2">
      <t>セイサン</t>
    </rPh>
    <rPh sb="2" eb="4">
      <t>ゾウカ</t>
    </rPh>
    <rPh sb="4" eb="5">
      <t>ガク</t>
    </rPh>
    <phoneticPr fontId="2"/>
  </si>
  <si>
    <t>平成28年</t>
    <rPh sb="0" eb="2">
      <t>ヘイセイ</t>
    </rPh>
    <rPh sb="4" eb="5">
      <t>ネン</t>
    </rPh>
    <phoneticPr fontId="5"/>
  </si>
  <si>
    <t>上記平均</t>
    <rPh sb="0" eb="2">
      <t>ジョウキ</t>
    </rPh>
    <rPh sb="2" eb="4">
      <t>ヘイキン</t>
    </rPh>
    <phoneticPr fontId="5"/>
  </si>
  <si>
    <t>億円</t>
    <rPh sb="0" eb="2">
      <t>オクエン</t>
    </rPh>
    <phoneticPr fontId="5"/>
  </si>
  <si>
    <t>生産増加額</t>
    <rPh sb="0" eb="2">
      <t>セイサン</t>
    </rPh>
    <rPh sb="2" eb="5">
      <t>ゾウカガク</t>
    </rPh>
    <phoneticPr fontId="5"/>
  </si>
  <si>
    <t>生産増加額</t>
    <rPh sb="0" eb="2">
      <t>セイサン</t>
    </rPh>
    <rPh sb="2" eb="4">
      <t>ゾウカ</t>
    </rPh>
    <rPh sb="4" eb="5">
      <t>ガク</t>
    </rPh>
    <phoneticPr fontId="5"/>
  </si>
  <si>
    <t>　×　外生化逆行列係数</t>
    <rPh sb="3" eb="5">
      <t>ガイセイ</t>
    </rPh>
    <rPh sb="5" eb="6">
      <t>カ</t>
    </rPh>
    <rPh sb="6" eb="9">
      <t>ギャクギョウレツ</t>
    </rPh>
    <rPh sb="9" eb="11">
      <t>ケイスウ</t>
    </rPh>
    <phoneticPr fontId="5"/>
  </si>
  <si>
    <t>生産増加額の入力</t>
    <rPh sb="0" eb="2">
      <t>セイサン</t>
    </rPh>
    <rPh sb="2" eb="4">
      <t>ゾウカ</t>
    </rPh>
    <rPh sb="4" eb="5">
      <t>ガク</t>
    </rPh>
    <rPh sb="6" eb="8">
      <t>ニュウリョク</t>
    </rPh>
    <phoneticPr fontId="5"/>
  </si>
  <si>
    <t>3)</t>
    <phoneticPr fontId="5"/>
  </si>
  <si>
    <t>5)</t>
    <phoneticPr fontId="5"/>
  </si>
  <si>
    <t>7）</t>
    <phoneticPr fontId="5"/>
  </si>
  <si>
    <t>生産増加額を該当する産業部門に直接入力します。なお、生産増加額は生産者価格を前提としています。</t>
    <rPh sb="0" eb="2">
      <t>セイサン</t>
    </rPh>
    <rPh sb="2" eb="4">
      <t>ゾウカ</t>
    </rPh>
    <rPh sb="4" eb="5">
      <t>ガク</t>
    </rPh>
    <rPh sb="6" eb="8">
      <t>ガイトウ</t>
    </rPh>
    <rPh sb="10" eb="12">
      <t>サンギョウ</t>
    </rPh>
    <rPh sb="12" eb="14">
      <t>ブモン</t>
    </rPh>
    <rPh sb="15" eb="17">
      <t>チョクセツ</t>
    </rPh>
    <rPh sb="17" eb="19">
      <t>ニュウリョク</t>
    </rPh>
    <rPh sb="26" eb="28">
      <t>セイサン</t>
    </rPh>
    <rPh sb="28" eb="30">
      <t>ゾウカ</t>
    </rPh>
    <rPh sb="30" eb="31">
      <t>ガク</t>
    </rPh>
    <rPh sb="32" eb="35">
      <t>セイサンシャ</t>
    </rPh>
    <rPh sb="35" eb="37">
      <t>カカク</t>
    </rPh>
    <rPh sb="38" eb="40">
      <t>ゼンテイ</t>
    </rPh>
    <phoneticPr fontId="5"/>
  </si>
  <si>
    <t xml:space="preserve"> －直接効果</t>
    <rPh sb="2" eb="4">
      <t>チョクセツ</t>
    </rPh>
    <rPh sb="4" eb="6">
      <t>コウカ</t>
    </rPh>
    <phoneticPr fontId="5"/>
  </si>
  <si>
    <t xml:space="preserve">ある産業の生産額が増加した場合において、県内の他部門への経済波及効果について、推計します。
</t>
    <rPh sb="2" eb="4">
      <t>サンギョウ</t>
    </rPh>
    <rPh sb="5" eb="7">
      <t>セイサン</t>
    </rPh>
    <rPh sb="7" eb="8">
      <t>ガク</t>
    </rPh>
    <rPh sb="9" eb="11">
      <t>ゾウカ</t>
    </rPh>
    <rPh sb="13" eb="15">
      <t>バアイ</t>
    </rPh>
    <rPh sb="20" eb="22">
      <t>ケンナイ</t>
    </rPh>
    <rPh sb="23" eb="24">
      <t>ホカ</t>
    </rPh>
    <rPh sb="24" eb="26">
      <t>ブモン</t>
    </rPh>
    <rPh sb="28" eb="30">
      <t>ケイザイ</t>
    </rPh>
    <rPh sb="30" eb="32">
      <t>ハキュウ</t>
    </rPh>
    <rPh sb="32" eb="34">
      <t>コウカ</t>
    </rPh>
    <rPh sb="39" eb="41">
      <t>スイケイ</t>
    </rPh>
    <phoneticPr fontId="5"/>
  </si>
  <si>
    <t>分析者によって分析の前提条件・方法などが異なると、同じ産業連関表を使っても分析結果が異なる場合があります。</t>
    <rPh sb="0" eb="3">
      <t>ブンセキシャ</t>
    </rPh>
    <rPh sb="7" eb="9">
      <t>ブンセキ</t>
    </rPh>
    <rPh sb="10" eb="12">
      <t>ゼンテイ</t>
    </rPh>
    <rPh sb="12" eb="14">
      <t>ジョウケン</t>
    </rPh>
    <rPh sb="15" eb="17">
      <t>ホウホウ</t>
    </rPh>
    <rPh sb="20" eb="21">
      <t>コト</t>
    </rPh>
    <rPh sb="25" eb="26">
      <t>オナ</t>
    </rPh>
    <rPh sb="27" eb="29">
      <t>サンギョウ</t>
    </rPh>
    <rPh sb="29" eb="31">
      <t>レンカン</t>
    </rPh>
    <rPh sb="31" eb="32">
      <t>ヒョウ</t>
    </rPh>
    <rPh sb="33" eb="34">
      <t>ツカ</t>
    </rPh>
    <rPh sb="37" eb="39">
      <t>ブンセキ</t>
    </rPh>
    <rPh sb="39" eb="41">
      <t>ケッカ</t>
    </rPh>
    <rPh sb="42" eb="43">
      <t>コト</t>
    </rPh>
    <rPh sb="45" eb="47">
      <t>バアイ</t>
    </rPh>
    <phoneticPr fontId="3"/>
  </si>
  <si>
    <t>（例）輸送機械部門の生産額が100億円増加する場合の県内他部門への経済効果</t>
    <rPh sb="1" eb="2">
      <t>レイ</t>
    </rPh>
    <rPh sb="3" eb="5">
      <t>ユソウ</t>
    </rPh>
    <rPh sb="5" eb="7">
      <t>キカイ</t>
    </rPh>
    <rPh sb="7" eb="9">
      <t>ブモン</t>
    </rPh>
    <rPh sb="10" eb="12">
      <t>セイサン</t>
    </rPh>
    <rPh sb="12" eb="13">
      <t>ガク</t>
    </rPh>
    <rPh sb="17" eb="19">
      <t>オクエン</t>
    </rPh>
    <rPh sb="19" eb="21">
      <t>ゾウカ</t>
    </rPh>
    <rPh sb="23" eb="25">
      <t>バアイ</t>
    </rPh>
    <rPh sb="26" eb="28">
      <t>ケンナイ</t>
    </rPh>
    <rPh sb="28" eb="31">
      <t>タブモン</t>
    </rPh>
    <rPh sb="33" eb="35">
      <t>ケイザイ</t>
    </rPh>
    <rPh sb="35" eb="37">
      <t>コウカ</t>
    </rPh>
    <phoneticPr fontId="5"/>
  </si>
  <si>
    <t>直接効果（生産増加額）</t>
    <rPh sb="0" eb="2">
      <t>チョクセツ</t>
    </rPh>
    <rPh sb="2" eb="4">
      <t>コウカ</t>
    </rPh>
    <rPh sb="5" eb="7">
      <t>セイサン</t>
    </rPh>
    <rPh sb="7" eb="9">
      <t>ゾウカ</t>
    </rPh>
    <rPh sb="9" eb="10">
      <t>ガク</t>
    </rPh>
    <phoneticPr fontId="8"/>
  </si>
  <si>
    <t>直接効果　＋　第1次間接波及効果</t>
    <rPh sb="0" eb="2">
      <t>チョクセツ</t>
    </rPh>
    <rPh sb="2" eb="4">
      <t>コウカ</t>
    </rPh>
    <rPh sb="7" eb="8">
      <t>ダイ</t>
    </rPh>
    <rPh sb="9" eb="10">
      <t>ジ</t>
    </rPh>
    <rPh sb="10" eb="12">
      <t>カンセツ</t>
    </rPh>
    <rPh sb="12" eb="14">
      <t>ハキュウ</t>
    </rPh>
    <rPh sb="14" eb="16">
      <t>コウカ</t>
    </rPh>
    <phoneticPr fontId="5"/>
  </si>
  <si>
    <t>※</t>
    <phoneticPr fontId="5"/>
  </si>
  <si>
    <t>　このツールは、最終需要の変化に伴う生産誘発額を求めるものではなく、生産額そのものの変化による波及効果分析を行うものです。
　平成23年大分県産業連関表（36部門）の逆行列係数において、各産業部門の自交点係数で除した逆行列係数をもとに生産誘発額を求める方法を採用しています。</t>
    <rPh sb="8" eb="10">
      <t>サイシュウ</t>
    </rPh>
    <rPh sb="10" eb="12">
      <t>ジュヨウ</t>
    </rPh>
    <rPh sb="13" eb="15">
      <t>ヘンカ</t>
    </rPh>
    <rPh sb="16" eb="17">
      <t>トモナ</t>
    </rPh>
    <rPh sb="18" eb="20">
      <t>セイサン</t>
    </rPh>
    <rPh sb="20" eb="22">
      <t>ユウハツ</t>
    </rPh>
    <rPh sb="22" eb="23">
      <t>ガク</t>
    </rPh>
    <rPh sb="24" eb="25">
      <t>モト</t>
    </rPh>
    <rPh sb="34" eb="37">
      <t>セイサンガク</t>
    </rPh>
    <rPh sb="42" eb="44">
      <t>ヘンカ</t>
    </rPh>
    <rPh sb="47" eb="49">
      <t>ハキュウ</t>
    </rPh>
    <rPh sb="49" eb="51">
      <t>コウカ</t>
    </rPh>
    <rPh sb="51" eb="53">
      <t>ブンセキ</t>
    </rPh>
    <rPh sb="54" eb="55">
      <t>オコナ</t>
    </rPh>
    <rPh sb="63" eb="65">
      <t>ヘイセイ</t>
    </rPh>
    <rPh sb="67" eb="68">
      <t>ネン</t>
    </rPh>
    <rPh sb="68" eb="71">
      <t>オオイタケン</t>
    </rPh>
    <rPh sb="71" eb="73">
      <t>サンギョウ</t>
    </rPh>
    <rPh sb="73" eb="75">
      <t>レンカン</t>
    </rPh>
    <rPh sb="75" eb="76">
      <t>ヒョウ</t>
    </rPh>
    <rPh sb="79" eb="81">
      <t>ブモン</t>
    </rPh>
    <rPh sb="83" eb="86">
      <t>ギャクギョウレツ</t>
    </rPh>
    <rPh sb="86" eb="88">
      <t>ケイスウ</t>
    </rPh>
    <rPh sb="93" eb="96">
      <t>カクサンギョウ</t>
    </rPh>
    <rPh sb="96" eb="98">
      <t>ブモン</t>
    </rPh>
    <rPh sb="99" eb="100">
      <t>ジ</t>
    </rPh>
    <rPh sb="100" eb="102">
      <t>コウテン</t>
    </rPh>
    <rPh sb="102" eb="104">
      <t>ケイスウ</t>
    </rPh>
    <rPh sb="105" eb="106">
      <t>ジョ</t>
    </rPh>
    <rPh sb="108" eb="111">
      <t>ギャクギョウレツ</t>
    </rPh>
    <rPh sb="111" eb="113">
      <t>ケイスウ</t>
    </rPh>
    <rPh sb="117" eb="119">
      <t>セイサン</t>
    </rPh>
    <rPh sb="119" eb="121">
      <t>ユウハツ</t>
    </rPh>
    <rPh sb="121" eb="122">
      <t>ガク</t>
    </rPh>
    <rPh sb="123" eb="124">
      <t>モト</t>
    </rPh>
    <rPh sb="126" eb="128">
      <t>ホウホウ</t>
    </rPh>
    <rPh sb="129" eb="131">
      <t>サイヨウ</t>
    </rPh>
    <phoneticPr fontId="5"/>
  </si>
  <si>
    <t>表示単位の選択</t>
    <rPh sb="0" eb="2">
      <t>ヒョウジ</t>
    </rPh>
    <rPh sb="2" eb="4">
      <t>タンイ</t>
    </rPh>
    <rPh sb="5" eb="7">
      <t>センタク</t>
    </rPh>
    <phoneticPr fontId="5"/>
  </si>
  <si>
    <t>入力データとして入力する金額に応じて、「億円」、「百万円」、「千円」、「円」のうち、見やすい表示単位をプルダウンで選択します。</t>
    <rPh sb="0" eb="2">
      <t>ニュウリョク</t>
    </rPh>
    <rPh sb="8" eb="10">
      <t>ニュウリョク</t>
    </rPh>
    <rPh sb="12" eb="14">
      <t>キンガク</t>
    </rPh>
    <rPh sb="15" eb="16">
      <t>オウ</t>
    </rPh>
    <rPh sb="20" eb="22">
      <t>オクエン</t>
    </rPh>
    <rPh sb="25" eb="28">
      <t>ヒャクマンエン</t>
    </rPh>
    <rPh sb="31" eb="33">
      <t>センエン</t>
    </rPh>
    <rPh sb="36" eb="37">
      <t>エン</t>
    </rPh>
    <rPh sb="42" eb="43">
      <t>ミ</t>
    </rPh>
    <rPh sb="46" eb="48">
      <t>ヒョウジ</t>
    </rPh>
    <rPh sb="48" eb="50">
      <t>タンイ</t>
    </rPh>
    <rPh sb="57" eb="59">
      <t>センタク</t>
    </rPh>
    <phoneticPr fontId="5"/>
  </si>
  <si>
    <t>消費転換係数を入力</t>
    <rPh sb="7" eb="9">
      <t>ニュウリョク</t>
    </rPh>
    <phoneticPr fontId="5"/>
  </si>
  <si>
    <t>ここで入力した内容は「①結果」シート等に反映されます。</t>
    <phoneticPr fontId="5"/>
  </si>
  <si>
    <t>分析テーマの入力</t>
    <rPh sb="0" eb="2">
      <t>ブンセキ</t>
    </rPh>
    <rPh sb="6" eb="8">
      <t>ニュウリョク</t>
    </rPh>
    <phoneticPr fontId="5"/>
  </si>
  <si>
    <t>総務省の家計調査に基づて勤労者世帯の消費支出を実収入で割った値を消費転換係数として例示（平成23～28年までの各年値データとその平均値データ）しています。</t>
    <phoneticPr fontId="5"/>
  </si>
  <si>
    <t>1　分析テーマを入力してください。</t>
    <rPh sb="2" eb="4">
      <t>ブンセキ</t>
    </rPh>
    <rPh sb="8" eb="10">
      <t>ニュウリョク</t>
    </rPh>
    <phoneticPr fontId="5"/>
  </si>
  <si>
    <t>3　与件データ（生産増加額）を入力してください。</t>
    <rPh sb="2" eb="4">
      <t>ヨケン</t>
    </rPh>
    <rPh sb="8" eb="10">
      <t>セイサン</t>
    </rPh>
    <rPh sb="10" eb="12">
      <t>ゾウカ</t>
    </rPh>
    <rPh sb="12" eb="13">
      <t>ガク</t>
    </rPh>
    <rPh sb="15" eb="17">
      <t>ニュウリョク</t>
    </rPh>
    <phoneticPr fontId="5"/>
  </si>
  <si>
    <t>4　消費転換係数を入力してください。</t>
    <rPh sb="2" eb="4">
      <t>ショウヒ</t>
    </rPh>
    <rPh sb="4" eb="6">
      <t>テンカン</t>
    </rPh>
    <rPh sb="6" eb="8">
      <t>ケイスウ</t>
    </rPh>
    <rPh sb="9" eb="11">
      <t>ニュウリョク</t>
    </rPh>
    <phoneticPr fontId="5"/>
  </si>
  <si>
    <t>2　金額の表示単位をプルダウンで選択してください。</t>
    <rPh sb="2" eb="4">
      <t>キンガク</t>
    </rPh>
    <rPh sb="5" eb="7">
      <t>ヒョウジ</t>
    </rPh>
    <rPh sb="7" eb="9">
      <t>タンイ</t>
    </rPh>
    <rPh sb="16" eb="18">
      <t>センタク</t>
    </rPh>
    <phoneticPr fontId="5"/>
  </si>
  <si>
    <t xml:space="preserve"> × 就業係数</t>
    <rPh sb="3" eb="5">
      <t>シュウギョウ</t>
    </rPh>
    <rPh sb="5" eb="7">
      <t>ケイスウ</t>
    </rPh>
    <phoneticPr fontId="5"/>
  </si>
  <si>
    <t>就業誘発者数</t>
    <rPh sb="0" eb="2">
      <t>シュウギョウ</t>
    </rPh>
    <rPh sb="2" eb="4">
      <t>ユウハツ</t>
    </rPh>
    <rPh sb="4" eb="5">
      <t>シャ</t>
    </rPh>
    <rPh sb="5" eb="6">
      <t>スウ</t>
    </rPh>
    <phoneticPr fontId="5"/>
  </si>
  <si>
    <t>就業誘発</t>
    <rPh sb="0" eb="2">
      <t>シュウギョウ</t>
    </rPh>
    <rPh sb="2" eb="4">
      <t>ユウハツ</t>
    </rPh>
    <phoneticPr fontId="5"/>
  </si>
  <si>
    <t>就業誘発者数</t>
    <rPh sb="0" eb="2">
      <t>シュウギョウ</t>
    </rPh>
    <rPh sb="2" eb="4">
      <t>ユウハツ</t>
    </rPh>
    <rPh sb="4" eb="5">
      <t>シャ</t>
    </rPh>
    <rPh sb="5" eb="6">
      <t>スウ</t>
    </rPh>
    <phoneticPr fontId="8"/>
  </si>
  <si>
    <t>家計調査（大分市、勤労者世帯、消費支出/実収入）</t>
    <rPh sb="0" eb="2">
      <t>カケイ</t>
    </rPh>
    <rPh sb="2" eb="4">
      <t>チョウサ</t>
    </rPh>
    <rPh sb="5" eb="8">
      <t>オオイタシ</t>
    </rPh>
    <rPh sb="9" eb="12">
      <t>キンロウシャ</t>
    </rPh>
    <rPh sb="12" eb="14">
      <t>セタイ</t>
    </rPh>
    <rPh sb="15" eb="17">
      <t>ショウヒ</t>
    </rPh>
    <rPh sb="17" eb="19">
      <t>シシュツ</t>
    </rPh>
    <rPh sb="20" eb="23">
      <t>ジッシュウニュウ</t>
    </rPh>
    <phoneticPr fontId="3"/>
  </si>
  <si>
    <t>生産増加額に対する波及倍率</t>
    <rPh sb="0" eb="2">
      <t>セイサン</t>
    </rPh>
    <rPh sb="2" eb="4">
      <t>ゾウカ</t>
    </rPh>
    <rPh sb="4" eb="5">
      <t>ガク</t>
    </rPh>
    <rPh sb="6" eb="7">
      <t>タイ</t>
    </rPh>
    <rPh sb="9" eb="11">
      <t>ハキュウ</t>
    </rPh>
    <rPh sb="11" eb="13">
      <t>バイリツ</t>
    </rPh>
    <phoneticPr fontId="8"/>
  </si>
  <si>
    <t>運輸・郵便</t>
    <rPh sb="3" eb="5">
      <t>ユウビン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</si>
</sst>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000000_ "/>
    <numFmt numFmtId="177" formatCode="#,##0_ "/>
    <numFmt numFmtId="178" formatCode="#,##0.000_ "/>
    <numFmt numFmtId="179" formatCode="00"/>
    <numFmt numFmtId="180" formatCode="#,##0.00_ "/>
    <numFmt numFmtId="181" formatCode="#,##0.000;\-#,##0.000"/>
    <numFmt numFmtId="182" formatCode="#,##0.000000;\-#,##0.000000"/>
    <numFmt numFmtId="183" formatCode="#,##0.00000_ "/>
    <numFmt numFmtId="184" formatCode="0.000_);[Red]\(0.000\)"/>
  </numFmts>
  <fonts count="51">
    <font>
      <sz val="9"/>
      <color theme="1"/>
      <name val="ＭＳ Ｐゴシック"/>
      <family val="3"/>
      <charset val="128"/>
      <scheme val="minor"/>
    </font>
    <font>
      <sz val="11"/>
      <color theme="1"/>
      <name val="ＭＳ Ｐゴシック"/>
      <family val="2"/>
      <charset val="128"/>
      <scheme val="minor"/>
    </font>
    <font>
      <b/>
      <sz val="18"/>
      <color indexed="56"/>
      <name val="ＭＳ Ｐゴシック"/>
      <family val="3"/>
      <charset val="128"/>
    </font>
    <font>
      <b/>
      <sz val="15"/>
      <color indexed="56"/>
      <name val="ＭＳ Ｐゴシック"/>
      <family val="3"/>
      <charset val="128"/>
    </font>
    <font>
      <sz val="9"/>
      <color indexed="17"/>
      <name val="ＭＳ Ｐゴシック"/>
      <family val="3"/>
      <charset val="128"/>
    </font>
    <font>
      <sz val="6"/>
      <name val="ＭＳ Ｐゴシック"/>
      <family val="3"/>
      <charset val="128"/>
    </font>
    <font>
      <sz val="9"/>
      <name val="ＭＳ ゴシック"/>
      <family val="3"/>
      <charset val="128"/>
    </font>
    <font>
      <sz val="10"/>
      <name val="ＭＳ 明朝"/>
      <family val="1"/>
      <charset val="128"/>
    </font>
    <font>
      <sz val="6"/>
      <name val="ＭＳ Ｐ明朝"/>
      <family val="1"/>
      <charset val="128"/>
    </font>
    <font>
      <sz val="11"/>
      <name val="ＭＳ Ｐ明朝"/>
      <family val="1"/>
      <charset val="128"/>
    </font>
    <font>
      <sz val="11"/>
      <name val="ＭＳ Ｐゴシック"/>
      <family val="3"/>
      <charset val="128"/>
    </font>
    <font>
      <sz val="10"/>
      <color indexed="8"/>
      <name val="ＭＳ Ｐゴシック"/>
      <family val="3"/>
      <charset val="128"/>
    </font>
    <font>
      <sz val="6"/>
      <name val="ＭＳ ゴシック"/>
      <family val="3"/>
      <charset val="128"/>
    </font>
    <font>
      <sz val="9"/>
      <color theme="1"/>
      <name val="ＭＳ Ｐゴシック"/>
      <family val="3"/>
      <charset val="128"/>
      <scheme val="minor"/>
    </font>
    <font>
      <sz val="9"/>
      <color theme="0"/>
      <name val="ＭＳ Ｐゴシック"/>
      <family val="3"/>
      <charset val="128"/>
      <scheme val="minor"/>
    </font>
    <font>
      <b/>
      <sz val="18"/>
      <color theme="3"/>
      <name val="ＭＳ Ｐゴシック"/>
      <family val="3"/>
      <charset val="128"/>
      <scheme val="major"/>
    </font>
    <font>
      <b/>
      <sz val="9"/>
      <color theme="0"/>
      <name val="ＭＳ Ｐゴシック"/>
      <family val="3"/>
      <charset val="128"/>
      <scheme val="minor"/>
    </font>
    <font>
      <sz val="9"/>
      <color rgb="FF9C6500"/>
      <name val="ＭＳ Ｐゴシック"/>
      <family val="3"/>
      <charset val="128"/>
      <scheme val="minor"/>
    </font>
    <font>
      <sz val="9"/>
      <color rgb="FFFA7D00"/>
      <name val="ＭＳ Ｐゴシック"/>
      <family val="3"/>
      <charset val="128"/>
      <scheme val="minor"/>
    </font>
    <font>
      <sz val="9"/>
      <color rgb="FF9C0006"/>
      <name val="ＭＳ Ｐゴシック"/>
      <family val="3"/>
      <charset val="128"/>
      <scheme val="minor"/>
    </font>
    <font>
      <b/>
      <sz val="9"/>
      <color rgb="FFFA7D00"/>
      <name val="ＭＳ Ｐゴシック"/>
      <family val="3"/>
      <charset val="128"/>
      <scheme val="minor"/>
    </font>
    <font>
      <sz val="9"/>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9"/>
      <color theme="1"/>
      <name val="ＭＳ Ｐゴシック"/>
      <family val="3"/>
      <charset val="128"/>
      <scheme val="minor"/>
    </font>
    <font>
      <b/>
      <sz val="9"/>
      <color rgb="FF3F3F3F"/>
      <name val="ＭＳ Ｐゴシック"/>
      <family val="3"/>
      <charset val="128"/>
      <scheme val="minor"/>
    </font>
    <font>
      <i/>
      <sz val="9"/>
      <color rgb="FF7F7F7F"/>
      <name val="ＭＳ Ｐゴシック"/>
      <family val="3"/>
      <charset val="128"/>
      <scheme val="minor"/>
    </font>
    <font>
      <sz val="9"/>
      <color rgb="FF3F3F76"/>
      <name val="ＭＳ Ｐゴシック"/>
      <family val="3"/>
      <charset val="128"/>
      <scheme val="minor"/>
    </font>
    <font>
      <sz val="9"/>
      <color rgb="FF006100"/>
      <name val="ＭＳ Ｐゴシック"/>
      <family val="3"/>
      <charset val="128"/>
      <scheme val="minor"/>
    </font>
    <font>
      <sz val="12"/>
      <color theme="1"/>
      <name val="ＭＳ Ｐゴシック"/>
      <family val="3"/>
      <charset val="128"/>
      <scheme val="minor"/>
    </font>
    <font>
      <sz val="9"/>
      <name val="ＭＳ Ｐゴシック"/>
      <family val="3"/>
      <charset val="128"/>
      <scheme val="major"/>
    </font>
    <font>
      <sz val="9"/>
      <color theme="1"/>
      <name val="ＭＳ Ｐゴシック"/>
      <family val="3"/>
      <charset val="128"/>
      <scheme val="major"/>
    </font>
    <font>
      <sz val="12"/>
      <name val="ＭＳ Ｐゴシック"/>
      <family val="3"/>
      <charset val="128"/>
      <scheme val="major"/>
    </font>
    <font>
      <sz val="11"/>
      <color theme="1"/>
      <name val="ＭＳ Ｐゴシック"/>
      <family val="3"/>
      <charset val="128"/>
      <scheme val="minor"/>
    </font>
    <font>
      <sz val="14"/>
      <color theme="1"/>
      <name val="ＭＳ Ｐゴシック"/>
      <family val="3"/>
      <charset val="128"/>
      <scheme val="minor"/>
    </font>
    <font>
      <sz val="8"/>
      <name val="ＭＳ Ｐゴシック"/>
      <family val="3"/>
      <charset val="128"/>
      <scheme val="major"/>
    </font>
    <font>
      <sz val="9.5"/>
      <color theme="1"/>
      <name val="ＭＳ Ｐゴシック"/>
      <family val="3"/>
      <charset val="128"/>
    </font>
    <font>
      <sz val="9"/>
      <color theme="5"/>
      <name val="メイリオ"/>
      <family val="3"/>
      <charset val="128"/>
    </font>
    <font>
      <sz val="6"/>
      <name val="ＭＳ Ｐゴシック"/>
      <family val="3"/>
      <charset val="128"/>
      <scheme val="minor"/>
    </font>
    <font>
      <sz val="14"/>
      <color rgb="FFFF0000"/>
      <name val="ＭＳ Ｐゴシック"/>
      <family val="3"/>
      <charset val="128"/>
      <scheme val="minor"/>
    </font>
    <font>
      <b/>
      <sz val="12"/>
      <color theme="1"/>
      <name val="游ゴシック"/>
      <family val="3"/>
      <charset val="128"/>
    </font>
    <font>
      <sz val="12"/>
      <color theme="1"/>
      <name val="游ゴシック"/>
      <family val="3"/>
      <charset val="128"/>
    </font>
    <font>
      <sz val="11"/>
      <color theme="1"/>
      <name val="メイリオ"/>
      <family val="3"/>
      <charset val="128"/>
    </font>
    <font>
      <b/>
      <sz val="14"/>
      <color rgb="FFFF0000"/>
      <name val="游ゴシック"/>
      <family val="3"/>
      <charset val="128"/>
    </font>
    <font>
      <b/>
      <sz val="14"/>
      <color theme="1"/>
      <name val="游ゴシック"/>
      <family val="3"/>
      <charset val="128"/>
    </font>
    <font>
      <sz val="11"/>
      <color theme="1"/>
      <name val="游ゴシック"/>
      <family val="3"/>
      <charset val="128"/>
    </font>
    <font>
      <sz val="11"/>
      <color rgb="FFFF0000"/>
      <name val="メイリオ"/>
      <family val="3"/>
      <charset val="128"/>
    </font>
    <font>
      <b/>
      <sz val="14"/>
      <color theme="5"/>
      <name val="游ゴシック"/>
      <family val="3"/>
      <charset val="128"/>
    </font>
    <font>
      <b/>
      <sz val="16"/>
      <color theme="1"/>
      <name val="游ゴシック"/>
      <family val="3"/>
      <charset val="128"/>
    </font>
    <font>
      <b/>
      <sz val="12"/>
      <color rgb="FFFF0000"/>
      <name val="游ゴシック"/>
      <family val="3"/>
      <charset val="128"/>
    </font>
  </fonts>
  <fills count="3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5"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FF99"/>
        <bgColor indexed="64"/>
      </patternFill>
    </fill>
    <fill>
      <patternFill patternType="solid">
        <fgColor rgb="FF99FF99"/>
        <bgColor indexed="64"/>
      </patternFill>
    </fill>
    <fill>
      <patternFill patternType="solid">
        <fgColor rgb="FF69E2FF"/>
        <bgColor indexed="64"/>
      </patternFill>
    </fill>
  </fills>
  <borders count="105">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dotted">
        <color indexed="64"/>
      </top>
      <bottom/>
      <diagonal/>
    </border>
    <border>
      <left/>
      <right/>
      <top style="dotted">
        <color indexed="64"/>
      </top>
      <bottom/>
      <diagonal/>
    </border>
    <border>
      <left style="thin">
        <color indexed="64"/>
      </left>
      <right/>
      <top/>
      <bottom style="dotted">
        <color indexed="64"/>
      </bottom>
      <diagonal/>
    </border>
    <border>
      <left/>
      <right/>
      <top/>
      <bottom style="dotted">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dotted">
        <color indexed="64"/>
      </left>
      <right/>
      <top style="dotted">
        <color indexed="64"/>
      </top>
      <bottom/>
      <diagonal/>
    </border>
    <border>
      <left style="dotted">
        <color indexed="64"/>
      </left>
      <right/>
      <top/>
      <bottom/>
      <diagonal/>
    </border>
    <border>
      <left style="dotted">
        <color indexed="64"/>
      </left>
      <right style="thin">
        <color indexed="64"/>
      </right>
      <top style="dotted">
        <color indexed="64"/>
      </top>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ashed">
        <color indexed="64"/>
      </right>
      <top/>
      <bottom/>
      <diagonal/>
    </border>
    <border>
      <left style="dashed">
        <color indexed="64"/>
      </left>
      <right/>
      <top/>
      <bottom style="thin">
        <color indexed="64"/>
      </bottom>
      <diagonal/>
    </border>
    <border>
      <left style="dashed">
        <color indexed="64"/>
      </left>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ck">
        <color theme="5" tint="-0.24994659260841701"/>
      </left>
      <right/>
      <top style="thick">
        <color theme="5" tint="-0.24994659260841701"/>
      </top>
      <bottom/>
      <diagonal/>
    </border>
    <border>
      <left/>
      <right/>
      <top style="thick">
        <color theme="5" tint="-0.24994659260841701"/>
      </top>
      <bottom/>
      <diagonal/>
    </border>
    <border>
      <left/>
      <right style="thick">
        <color theme="5" tint="-0.24994659260841701"/>
      </right>
      <top style="thick">
        <color theme="5" tint="-0.24994659260841701"/>
      </top>
      <bottom/>
      <diagonal/>
    </border>
    <border>
      <left style="thick">
        <color theme="5" tint="-0.24994659260841701"/>
      </left>
      <right/>
      <top/>
      <bottom/>
      <diagonal/>
    </border>
    <border>
      <left/>
      <right style="thick">
        <color theme="5" tint="-0.24994659260841701"/>
      </right>
      <top/>
      <bottom/>
      <diagonal/>
    </border>
    <border>
      <left style="thick">
        <color theme="5" tint="-0.24994659260841701"/>
      </left>
      <right/>
      <top/>
      <bottom style="thick">
        <color theme="5" tint="-0.24994659260841701"/>
      </bottom>
      <diagonal/>
    </border>
    <border>
      <left/>
      <right/>
      <top/>
      <bottom style="thick">
        <color theme="5" tint="-0.24994659260841701"/>
      </bottom>
      <diagonal/>
    </border>
    <border>
      <left/>
      <right style="thick">
        <color theme="5" tint="-0.24994659260841701"/>
      </right>
      <top/>
      <bottom style="thick">
        <color theme="5" tint="-0.24994659260841701"/>
      </bottom>
      <diagonal/>
    </border>
    <border>
      <left style="thick">
        <color theme="8" tint="-0.24994659260841701"/>
      </left>
      <right/>
      <top style="thick">
        <color theme="8" tint="-0.24994659260841701"/>
      </top>
      <bottom/>
      <diagonal/>
    </border>
    <border>
      <left/>
      <right/>
      <top style="thick">
        <color theme="8" tint="-0.24994659260841701"/>
      </top>
      <bottom/>
      <diagonal/>
    </border>
    <border>
      <left/>
      <right style="thick">
        <color theme="8" tint="-0.24994659260841701"/>
      </right>
      <top style="thick">
        <color theme="8" tint="-0.24994659260841701"/>
      </top>
      <bottom/>
      <diagonal/>
    </border>
    <border>
      <left style="thick">
        <color theme="8" tint="-0.24994659260841701"/>
      </left>
      <right/>
      <top/>
      <bottom/>
      <diagonal/>
    </border>
    <border>
      <left/>
      <right style="thick">
        <color theme="8" tint="-0.24994659260841701"/>
      </right>
      <top/>
      <bottom/>
      <diagonal/>
    </border>
    <border>
      <left style="thick">
        <color theme="8" tint="-0.24994659260841701"/>
      </left>
      <right/>
      <top/>
      <bottom style="thick">
        <color theme="8" tint="-0.24994659260841701"/>
      </bottom>
      <diagonal/>
    </border>
    <border>
      <left/>
      <right/>
      <top/>
      <bottom style="thick">
        <color theme="8" tint="-0.24994659260841701"/>
      </bottom>
      <diagonal/>
    </border>
    <border>
      <left/>
      <right style="thick">
        <color theme="8" tint="-0.24994659260841701"/>
      </right>
      <top/>
      <bottom style="thick">
        <color theme="8" tint="-0.24994659260841701"/>
      </bottom>
      <diagonal/>
    </border>
    <border>
      <left style="thick">
        <color theme="6" tint="-0.24994659260841701"/>
      </left>
      <right/>
      <top style="thick">
        <color theme="6" tint="-0.24994659260841701"/>
      </top>
      <bottom/>
      <diagonal/>
    </border>
    <border>
      <left/>
      <right/>
      <top style="thick">
        <color theme="6" tint="-0.24994659260841701"/>
      </top>
      <bottom/>
      <diagonal/>
    </border>
    <border>
      <left/>
      <right style="thick">
        <color theme="6" tint="-0.24994659260841701"/>
      </right>
      <top style="thick">
        <color theme="6" tint="-0.24994659260841701"/>
      </top>
      <bottom/>
      <diagonal/>
    </border>
    <border>
      <left style="thick">
        <color theme="6" tint="-0.24994659260841701"/>
      </left>
      <right/>
      <top/>
      <bottom/>
      <diagonal/>
    </border>
    <border>
      <left/>
      <right style="thick">
        <color theme="6" tint="-0.24994659260841701"/>
      </right>
      <top/>
      <bottom/>
      <diagonal/>
    </border>
    <border>
      <left style="thick">
        <color theme="6" tint="-0.24994659260841701"/>
      </left>
      <right/>
      <top/>
      <bottom style="thick">
        <color theme="6" tint="-0.24994659260841701"/>
      </bottom>
      <diagonal/>
    </border>
    <border>
      <left/>
      <right/>
      <top/>
      <bottom style="thick">
        <color theme="6" tint="-0.24994659260841701"/>
      </bottom>
      <diagonal/>
    </border>
    <border>
      <left/>
      <right style="thick">
        <color theme="6" tint="-0.24994659260841701"/>
      </right>
      <top/>
      <bottom style="thick">
        <color theme="6" tint="-0.24994659260841701"/>
      </bottom>
      <diagonal/>
    </border>
    <border>
      <left style="thick">
        <color theme="8" tint="-0.24994659260841701"/>
      </left>
      <right style="thick">
        <color theme="8" tint="-0.24994659260841701"/>
      </right>
      <top style="thick">
        <color theme="8" tint="-0.24994659260841701"/>
      </top>
      <bottom/>
      <diagonal/>
    </border>
    <border>
      <left style="thick">
        <color theme="8" tint="-0.24994659260841701"/>
      </left>
      <right style="thick">
        <color theme="8" tint="-0.24994659260841701"/>
      </right>
      <top/>
      <bottom/>
      <diagonal/>
    </border>
    <border>
      <left style="thick">
        <color theme="8" tint="-0.24994659260841701"/>
      </left>
      <right style="thick">
        <color theme="8" tint="-0.24994659260841701"/>
      </right>
      <top/>
      <bottom style="thick">
        <color theme="8" tint="-0.24994659260841701"/>
      </bottom>
      <diagonal/>
    </border>
    <border>
      <left style="thick">
        <color theme="6" tint="-0.24994659260841701"/>
      </left>
      <right style="thick">
        <color theme="6" tint="-0.24994659260841701"/>
      </right>
      <top style="thick">
        <color theme="6" tint="-0.24994659260841701"/>
      </top>
      <bottom/>
      <diagonal/>
    </border>
    <border>
      <left style="thick">
        <color theme="6" tint="-0.24994659260841701"/>
      </left>
      <right style="thick">
        <color theme="6" tint="-0.24994659260841701"/>
      </right>
      <top/>
      <bottom/>
      <diagonal/>
    </border>
    <border>
      <left style="thick">
        <color theme="6" tint="-0.24994659260841701"/>
      </left>
      <right style="thick">
        <color theme="6" tint="-0.24994659260841701"/>
      </right>
      <top/>
      <bottom style="thick">
        <color theme="6" tint="-0.24994659260841701"/>
      </bottom>
      <diagonal/>
    </border>
    <border>
      <left style="thick">
        <color theme="5" tint="-0.24994659260841701"/>
      </left>
      <right style="thick">
        <color theme="5" tint="-0.24994659260841701"/>
      </right>
      <top style="thick">
        <color theme="5" tint="-0.24994659260841701"/>
      </top>
      <bottom/>
      <diagonal/>
    </border>
    <border>
      <left style="thick">
        <color theme="5" tint="-0.24994659260841701"/>
      </left>
      <right style="thick">
        <color theme="5" tint="-0.24994659260841701"/>
      </right>
      <top/>
      <bottom/>
      <diagonal/>
    </border>
    <border>
      <left style="thick">
        <color theme="5" tint="-0.24994659260841701"/>
      </left>
      <right style="thick">
        <color theme="5" tint="-0.24994659260841701"/>
      </right>
      <top/>
      <bottom style="thick">
        <color theme="5" tint="-0.24994659260841701"/>
      </bottom>
      <diagonal/>
    </border>
  </borders>
  <cellStyleXfs count="46">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5" fillId="0" borderId="0" applyNumberFormat="0" applyFill="0" applyBorder="0" applyAlignment="0" applyProtection="0">
      <alignment vertical="center"/>
    </xf>
    <xf numFmtId="0" fontId="16" fillId="26" borderId="63" applyNumberFormat="0" applyAlignment="0" applyProtection="0">
      <alignment vertical="center"/>
    </xf>
    <xf numFmtId="0" fontId="17" fillId="27" borderId="0" applyNumberFormat="0" applyBorder="0" applyAlignment="0" applyProtection="0">
      <alignment vertical="center"/>
    </xf>
    <xf numFmtId="0" fontId="13" fillId="28" borderId="64" applyNumberFormat="0" applyFont="0" applyAlignment="0" applyProtection="0">
      <alignment vertical="center"/>
    </xf>
    <xf numFmtId="0" fontId="18" fillId="0" borderId="65" applyNumberFormat="0" applyFill="0" applyAlignment="0" applyProtection="0">
      <alignment vertical="center"/>
    </xf>
    <xf numFmtId="0" fontId="19" fillId="29" borderId="0" applyNumberFormat="0" applyBorder="0" applyAlignment="0" applyProtection="0">
      <alignment vertical="center"/>
    </xf>
    <xf numFmtId="0" fontId="20" fillId="30" borderId="66" applyNumberFormat="0" applyAlignment="0" applyProtection="0">
      <alignment vertical="center"/>
    </xf>
    <xf numFmtId="0" fontId="21" fillId="0" borderId="0" applyNumberFormat="0" applyFill="0" applyBorder="0" applyAlignment="0" applyProtection="0">
      <alignment vertical="center"/>
    </xf>
    <xf numFmtId="0" fontId="22" fillId="0" borderId="67" applyNumberFormat="0" applyFill="0" applyAlignment="0" applyProtection="0">
      <alignment vertical="center"/>
    </xf>
    <xf numFmtId="0" fontId="23" fillId="0" borderId="68" applyNumberFormat="0" applyFill="0" applyAlignment="0" applyProtection="0">
      <alignment vertical="center"/>
    </xf>
    <xf numFmtId="0" fontId="24" fillId="0" borderId="69" applyNumberFormat="0" applyFill="0" applyAlignment="0" applyProtection="0">
      <alignment vertical="center"/>
    </xf>
    <xf numFmtId="0" fontId="24" fillId="0" borderId="0" applyNumberFormat="0" applyFill="0" applyBorder="0" applyAlignment="0" applyProtection="0">
      <alignment vertical="center"/>
    </xf>
    <xf numFmtId="0" fontId="25" fillId="0" borderId="70" applyNumberFormat="0" applyFill="0" applyAlignment="0" applyProtection="0">
      <alignment vertical="center"/>
    </xf>
    <xf numFmtId="0" fontId="26" fillId="30" borderId="71" applyNumberFormat="0" applyAlignment="0" applyProtection="0">
      <alignment vertical="center"/>
    </xf>
    <xf numFmtId="0" fontId="27" fillId="0" borderId="0" applyNumberFormat="0" applyFill="0" applyBorder="0" applyAlignment="0" applyProtection="0">
      <alignment vertical="center"/>
    </xf>
    <xf numFmtId="0" fontId="28" fillId="31" borderId="66" applyNumberFormat="0" applyAlignment="0" applyProtection="0">
      <alignment vertical="center"/>
    </xf>
    <xf numFmtId="0" fontId="10" fillId="0" borderId="0">
      <alignment vertical="center"/>
    </xf>
    <xf numFmtId="0" fontId="7" fillId="0" borderId="0"/>
    <xf numFmtId="0" fontId="9" fillId="0" borderId="0"/>
    <xf numFmtId="0" fontId="29" fillId="32" borderId="0" applyNumberFormat="0" applyBorder="0" applyAlignment="0" applyProtection="0">
      <alignment vertical="center"/>
    </xf>
    <xf numFmtId="0" fontId="1" fillId="0" borderId="0">
      <alignment vertical="center"/>
    </xf>
  </cellStyleXfs>
  <cellXfs count="469">
    <xf numFmtId="0" fontId="0" fillId="0" borderId="0" xfId="0">
      <alignment vertical="center"/>
    </xf>
    <xf numFmtId="176" fontId="0" fillId="0" borderId="0" xfId="0" applyNumberFormat="1" applyBorder="1">
      <alignment vertical="center"/>
    </xf>
    <xf numFmtId="176" fontId="0" fillId="0" borderId="1" xfId="0" applyNumberFormat="1" applyBorder="1">
      <alignment vertical="center"/>
    </xf>
    <xf numFmtId="176" fontId="0" fillId="0" borderId="2" xfId="0" applyNumberFormat="1" applyBorder="1">
      <alignment vertical="center"/>
    </xf>
    <xf numFmtId="176" fontId="0" fillId="0" borderId="3" xfId="0" applyNumberFormat="1" applyBorder="1">
      <alignment vertical="center"/>
    </xf>
    <xf numFmtId="176" fontId="0" fillId="0" borderId="4" xfId="0" applyNumberFormat="1" applyBorder="1">
      <alignment vertical="center"/>
    </xf>
    <xf numFmtId="176" fontId="0" fillId="0" borderId="5" xfId="0" applyNumberFormat="1" applyBorder="1">
      <alignment vertical="center"/>
    </xf>
    <xf numFmtId="0" fontId="0" fillId="0" borderId="6" xfId="0" applyBorder="1" applyAlignment="1">
      <alignment horizontal="center" vertical="center"/>
    </xf>
    <xf numFmtId="0" fontId="0" fillId="0" borderId="0" xfId="0" applyFont="1">
      <alignment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lignment vertical="center"/>
    </xf>
    <xf numFmtId="0" fontId="0" fillId="0" borderId="0" xfId="0" applyFont="1" applyBorder="1">
      <alignment vertical="center"/>
    </xf>
    <xf numFmtId="176" fontId="0" fillId="0" borderId="2" xfId="0" applyNumberFormat="1" applyFont="1" applyBorder="1">
      <alignment vertical="center"/>
    </xf>
    <xf numFmtId="0" fontId="0" fillId="0" borderId="10" xfId="0" applyFont="1" applyBorder="1">
      <alignment vertical="center"/>
    </xf>
    <xf numFmtId="0" fontId="0" fillId="0" borderId="11" xfId="0" applyFont="1" applyBorder="1">
      <alignment vertical="center"/>
    </xf>
    <xf numFmtId="176" fontId="0" fillId="0" borderId="4" xfId="0" applyNumberFormat="1" applyFont="1" applyBorder="1">
      <alignment vertical="center"/>
    </xf>
    <xf numFmtId="0" fontId="0" fillId="0" borderId="12" xfId="0" applyFont="1" applyBorder="1">
      <alignment vertical="center"/>
    </xf>
    <xf numFmtId="0" fontId="0" fillId="0" borderId="13" xfId="0" applyFont="1" applyBorder="1">
      <alignment vertical="center"/>
    </xf>
    <xf numFmtId="176" fontId="0" fillId="0" borderId="5" xfId="0" applyNumberFormat="1" applyFont="1" applyBorder="1">
      <alignment vertical="center"/>
    </xf>
    <xf numFmtId="0" fontId="0" fillId="0" borderId="14" xfId="0" applyFont="1" applyBorder="1">
      <alignment vertical="center"/>
    </xf>
    <xf numFmtId="0" fontId="0" fillId="0" borderId="15" xfId="0" applyFont="1" applyBorder="1">
      <alignment vertical="center"/>
    </xf>
    <xf numFmtId="176" fontId="0" fillId="0" borderId="3" xfId="0" applyNumberFormat="1" applyFont="1" applyBorder="1">
      <alignment vertical="center"/>
    </xf>
    <xf numFmtId="0" fontId="0" fillId="0" borderId="6" xfId="0" applyBorder="1" applyAlignment="1">
      <alignment horizontal="center" vertical="center" wrapText="1"/>
    </xf>
    <xf numFmtId="176" fontId="0" fillId="0" borderId="16" xfId="0" applyNumberFormat="1" applyBorder="1">
      <alignment vertical="center"/>
    </xf>
    <xf numFmtId="176" fontId="0" fillId="0" borderId="17" xfId="0" applyNumberFormat="1" applyBorder="1">
      <alignment vertical="center"/>
    </xf>
    <xf numFmtId="176" fontId="0" fillId="0" borderId="9" xfId="0" applyNumberFormat="1" applyBorder="1">
      <alignment vertical="center"/>
    </xf>
    <xf numFmtId="176" fontId="0" fillId="0" borderId="14" xfId="0" applyNumberFormat="1" applyBorder="1">
      <alignment vertical="center"/>
    </xf>
    <xf numFmtId="176" fontId="0" fillId="0" borderId="18" xfId="0" applyNumberFormat="1" applyBorder="1">
      <alignment vertical="center"/>
    </xf>
    <xf numFmtId="176" fontId="0" fillId="0" borderId="10" xfId="0" applyNumberFormat="1" applyBorder="1">
      <alignment vertical="center"/>
    </xf>
    <xf numFmtId="176" fontId="0" fillId="0" borderId="12" xfId="0" applyNumberFormat="1" applyBorder="1">
      <alignment vertical="center"/>
    </xf>
    <xf numFmtId="177" fontId="30" fillId="0" borderId="0" xfId="0" applyNumberFormat="1" applyFont="1">
      <alignment vertical="center"/>
    </xf>
    <xf numFmtId="177" fontId="0" fillId="0" borderId="0" xfId="0" applyNumberFormat="1">
      <alignment vertical="center"/>
    </xf>
    <xf numFmtId="177" fontId="0" fillId="0" borderId="16" xfId="0" applyNumberFormat="1" applyBorder="1">
      <alignment vertical="center"/>
    </xf>
    <xf numFmtId="177" fontId="0" fillId="0" borderId="17" xfId="0" applyNumberFormat="1" applyBorder="1">
      <alignment vertical="center"/>
    </xf>
    <xf numFmtId="177" fontId="0" fillId="0" borderId="14" xfId="0" applyNumberFormat="1" applyBorder="1">
      <alignment vertical="center"/>
    </xf>
    <xf numFmtId="177" fontId="0" fillId="0" borderId="19" xfId="0" applyNumberFormat="1" applyBorder="1">
      <alignment vertical="center"/>
    </xf>
    <xf numFmtId="177" fontId="0" fillId="0" borderId="14" xfId="0" applyNumberFormat="1" applyBorder="1" applyAlignment="1">
      <alignment horizontal="center" vertical="center" wrapText="1"/>
    </xf>
    <xf numFmtId="177" fontId="0" fillId="0" borderId="15" xfId="0" applyNumberFormat="1" applyBorder="1" applyAlignment="1">
      <alignment horizontal="center" vertical="center" wrapText="1"/>
    </xf>
    <xf numFmtId="177" fontId="0" fillId="0" borderId="19" xfId="0" applyNumberFormat="1" applyBorder="1" applyAlignment="1">
      <alignment horizontal="center" vertical="center" wrapText="1"/>
    </xf>
    <xf numFmtId="177" fontId="0" fillId="0" borderId="3" xfId="0" applyNumberFormat="1" applyBorder="1" applyAlignment="1">
      <alignment horizontal="center" vertical="center" wrapText="1"/>
    </xf>
    <xf numFmtId="176" fontId="0" fillId="0" borderId="20" xfId="0" applyNumberFormat="1" applyBorder="1">
      <alignment vertical="center"/>
    </xf>
    <xf numFmtId="177" fontId="0" fillId="0" borderId="1" xfId="0" applyNumberFormat="1" applyBorder="1">
      <alignment vertical="center"/>
    </xf>
    <xf numFmtId="177" fontId="0" fillId="0" borderId="21" xfId="0" applyNumberFormat="1" applyBorder="1">
      <alignment vertical="center"/>
    </xf>
    <xf numFmtId="176" fontId="0" fillId="0" borderId="13" xfId="0" applyNumberFormat="1" applyBorder="1">
      <alignment vertical="center"/>
    </xf>
    <xf numFmtId="176" fontId="0" fillId="0" borderId="21" xfId="0" applyNumberFormat="1" applyBorder="1">
      <alignment vertical="center"/>
    </xf>
    <xf numFmtId="177" fontId="0" fillId="0" borderId="22" xfId="0" applyNumberFormat="1" applyBorder="1">
      <alignment vertical="center"/>
    </xf>
    <xf numFmtId="176" fontId="0" fillId="0" borderId="7" xfId="0" applyNumberFormat="1" applyBorder="1">
      <alignment vertical="center"/>
    </xf>
    <xf numFmtId="176" fontId="0" fillId="0" borderId="8" xfId="0" applyNumberFormat="1" applyBorder="1">
      <alignment vertical="center"/>
    </xf>
    <xf numFmtId="176" fontId="0" fillId="0" borderId="22" xfId="0" applyNumberFormat="1" applyBorder="1">
      <alignment vertical="center"/>
    </xf>
    <xf numFmtId="176" fontId="0" fillId="0" borderId="6" xfId="0" applyNumberFormat="1" applyBorder="1">
      <alignment vertical="center"/>
    </xf>
    <xf numFmtId="177" fontId="0" fillId="0" borderId="0" xfId="0" applyNumberFormat="1" applyAlignment="1">
      <alignment horizontal="center" vertical="center" wrapText="1"/>
    </xf>
    <xf numFmtId="177" fontId="0" fillId="0" borderId="16" xfId="0" applyNumberFormat="1" applyBorder="1" applyAlignment="1">
      <alignment horizontal="center" vertical="center" wrapText="1"/>
    </xf>
    <xf numFmtId="177" fontId="0" fillId="0" borderId="20" xfId="0" applyNumberFormat="1" applyBorder="1" applyAlignment="1">
      <alignment horizontal="center" vertical="center" wrapText="1"/>
    </xf>
    <xf numFmtId="177" fontId="0" fillId="0" borderId="17" xfId="0" applyNumberFormat="1" applyBorder="1" applyAlignment="1">
      <alignment horizontal="center" vertical="center" wrapText="1"/>
    </xf>
    <xf numFmtId="177" fontId="0" fillId="0" borderId="18" xfId="0" applyNumberFormat="1" applyBorder="1" applyAlignment="1">
      <alignment horizontal="center" vertical="center" wrapText="1"/>
    </xf>
    <xf numFmtId="177" fontId="0" fillId="0" borderId="7" xfId="0" applyNumberFormat="1" applyBorder="1">
      <alignment vertical="center"/>
    </xf>
    <xf numFmtId="177" fontId="0" fillId="0" borderId="0" xfId="0" applyNumberFormat="1" applyFont="1" applyBorder="1">
      <alignment vertical="center"/>
    </xf>
    <xf numFmtId="177" fontId="0" fillId="0" borderId="11" xfId="0" applyNumberFormat="1" applyFont="1" applyBorder="1">
      <alignment vertical="center"/>
    </xf>
    <xf numFmtId="177" fontId="0" fillId="0" borderId="13" xfId="0" applyNumberFormat="1" applyFont="1" applyBorder="1">
      <alignment vertical="center"/>
    </xf>
    <xf numFmtId="177" fontId="0" fillId="0" borderId="15" xfId="0" applyNumberFormat="1" applyFont="1" applyBorder="1">
      <alignment vertical="center"/>
    </xf>
    <xf numFmtId="177" fontId="0" fillId="0" borderId="2" xfId="0" applyNumberFormat="1" applyBorder="1">
      <alignment vertical="center"/>
    </xf>
    <xf numFmtId="177" fontId="0" fillId="0" borderId="3" xfId="0" applyNumberFormat="1" applyBorder="1">
      <alignment vertical="center"/>
    </xf>
    <xf numFmtId="177" fontId="0" fillId="0" borderId="8" xfId="0" applyNumberFormat="1" applyBorder="1">
      <alignment vertical="center"/>
    </xf>
    <xf numFmtId="177" fontId="0" fillId="0" borderId="18" xfId="0" applyNumberFormat="1" applyBorder="1">
      <alignment vertical="center"/>
    </xf>
    <xf numFmtId="177" fontId="0" fillId="0" borderId="9" xfId="0" applyNumberFormat="1" applyBorder="1">
      <alignment vertical="center"/>
    </xf>
    <xf numFmtId="177" fontId="0" fillId="0" borderId="19" xfId="0" applyNumberFormat="1" applyFont="1" applyBorder="1" applyAlignment="1">
      <alignment horizontal="center" vertical="center"/>
    </xf>
    <xf numFmtId="177" fontId="0" fillId="0" borderId="6" xfId="0" applyNumberFormat="1" applyBorder="1">
      <alignment vertical="center"/>
    </xf>
    <xf numFmtId="177" fontId="0" fillId="0" borderId="4" xfId="0" applyNumberFormat="1" applyBorder="1">
      <alignment vertical="center"/>
    </xf>
    <xf numFmtId="177" fontId="0" fillId="0" borderId="5" xfId="0" applyNumberFormat="1" applyBorder="1">
      <alignment vertical="center"/>
    </xf>
    <xf numFmtId="0" fontId="0" fillId="0" borderId="22" xfId="0" applyBorder="1">
      <alignment vertical="center"/>
    </xf>
    <xf numFmtId="177" fontId="0" fillId="0" borderId="10" xfId="0" applyNumberFormat="1" applyBorder="1">
      <alignment vertical="center"/>
    </xf>
    <xf numFmtId="177" fontId="0" fillId="0" borderId="12" xfId="0" applyNumberFormat="1" applyBorder="1">
      <alignment vertical="center"/>
    </xf>
    <xf numFmtId="177" fontId="0" fillId="0" borderId="0" xfId="0" applyNumberFormat="1" applyFont="1">
      <alignment vertical="center"/>
    </xf>
    <xf numFmtId="177" fontId="6" fillId="0" borderId="18" xfId="42" applyNumberFormat="1" applyFont="1" applyBorder="1" applyAlignment="1">
      <alignment horizontal="center" vertical="center"/>
    </xf>
    <xf numFmtId="177" fontId="6" fillId="0" borderId="18" xfId="42" applyNumberFormat="1" applyFont="1" applyBorder="1" applyAlignment="1">
      <alignment vertical="center"/>
    </xf>
    <xf numFmtId="177" fontId="6" fillId="0" borderId="18" xfId="42" applyNumberFormat="1" applyFont="1" applyFill="1" applyBorder="1" applyAlignment="1">
      <alignment vertical="center"/>
    </xf>
    <xf numFmtId="177" fontId="6" fillId="0" borderId="18" xfId="42" applyNumberFormat="1" applyFont="1" applyFill="1" applyBorder="1" applyAlignment="1">
      <alignment horizontal="center" vertical="center" wrapText="1"/>
    </xf>
    <xf numFmtId="177" fontId="6" fillId="0" borderId="2" xfId="42" applyNumberFormat="1" applyFont="1" applyBorder="1" applyAlignment="1">
      <alignment horizontal="center" vertical="center" wrapText="1"/>
    </xf>
    <xf numFmtId="177" fontId="6" fillId="0" borderId="2" xfId="42" applyNumberFormat="1" applyFont="1" applyFill="1" applyBorder="1" applyAlignment="1">
      <alignment horizontal="center" vertical="center" wrapText="1"/>
    </xf>
    <xf numFmtId="177" fontId="6" fillId="0" borderId="3" xfId="42" applyNumberFormat="1" applyFont="1" applyFill="1" applyBorder="1" applyAlignment="1">
      <alignment horizontal="center" vertical="center" wrapText="1"/>
    </xf>
    <xf numFmtId="177" fontId="6" fillId="0" borderId="19" xfId="42" applyNumberFormat="1" applyFont="1" applyFill="1" applyBorder="1" applyAlignment="1">
      <alignment horizontal="center" vertical="center" wrapText="1"/>
    </xf>
    <xf numFmtId="177" fontId="6" fillId="0" borderId="3" xfId="42" applyNumberFormat="1" applyFont="1" applyBorder="1" applyAlignment="1">
      <alignment horizontal="center" vertical="center" wrapText="1"/>
    </xf>
    <xf numFmtId="0" fontId="0" fillId="0" borderId="9" xfId="0" applyNumberFormat="1" applyFont="1" applyBorder="1">
      <alignment vertical="center"/>
    </xf>
    <xf numFmtId="0" fontId="0" fillId="0" borderId="10" xfId="0" applyNumberFormat="1" applyFont="1" applyBorder="1">
      <alignment vertical="center"/>
    </xf>
    <xf numFmtId="0" fontId="0" fillId="0" borderId="12" xfId="0" applyNumberFormat="1" applyFont="1" applyBorder="1">
      <alignment vertical="center"/>
    </xf>
    <xf numFmtId="0" fontId="0" fillId="0" borderId="14" xfId="0" applyNumberFormat="1" applyFont="1" applyBorder="1">
      <alignment vertical="center"/>
    </xf>
    <xf numFmtId="0" fontId="0" fillId="0" borderId="0" xfId="0" applyNumberFormat="1" applyFont="1">
      <alignment vertical="center"/>
    </xf>
    <xf numFmtId="0" fontId="0" fillId="0" borderId="16" xfId="0" applyNumberFormat="1" applyBorder="1">
      <alignment vertical="center"/>
    </xf>
    <xf numFmtId="0" fontId="0" fillId="0" borderId="14" xfId="0" applyNumberFormat="1" applyFont="1" applyBorder="1" applyAlignment="1">
      <alignment horizontal="center" vertical="center"/>
    </xf>
    <xf numFmtId="0" fontId="0" fillId="0" borderId="7" xfId="0" applyNumberFormat="1" applyBorder="1">
      <alignment vertical="center"/>
    </xf>
    <xf numFmtId="0" fontId="0" fillId="0" borderId="0" xfId="0" applyNumberFormat="1">
      <alignment vertical="center"/>
    </xf>
    <xf numFmtId="177" fontId="0" fillId="0" borderId="11" xfId="0" applyNumberFormat="1" applyBorder="1">
      <alignment vertical="center"/>
    </xf>
    <xf numFmtId="177" fontId="0" fillId="0" borderId="0" xfId="0" applyNumberFormat="1" applyBorder="1">
      <alignment vertical="center"/>
    </xf>
    <xf numFmtId="177" fontId="0" fillId="0" borderId="13" xfId="0" applyNumberFormat="1" applyBorder="1">
      <alignment vertical="center"/>
    </xf>
    <xf numFmtId="177" fontId="0" fillId="0" borderId="23" xfId="0" applyNumberFormat="1" applyBorder="1">
      <alignment vertical="center"/>
    </xf>
    <xf numFmtId="177" fontId="0" fillId="0" borderId="15" xfId="0" applyNumberFormat="1" applyBorder="1">
      <alignment vertical="center"/>
    </xf>
    <xf numFmtId="0" fontId="0" fillId="0" borderId="16"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17" xfId="0" applyNumberFormat="1" applyBorder="1" applyAlignment="1">
      <alignment horizontal="center" vertical="center" wrapText="1"/>
    </xf>
    <xf numFmtId="0" fontId="0" fillId="0" borderId="18" xfId="0" applyNumberFormat="1" applyBorder="1" applyAlignment="1">
      <alignment horizontal="center" vertical="center" wrapText="1"/>
    </xf>
    <xf numFmtId="177" fontId="0" fillId="0" borderId="3" xfId="0" applyNumberFormat="1" applyBorder="1" applyAlignment="1">
      <alignment horizontal="center" vertical="center"/>
    </xf>
    <xf numFmtId="0" fontId="0" fillId="0" borderId="7" xfId="0" applyNumberFormat="1" applyFont="1" applyBorder="1">
      <alignment vertical="center"/>
    </xf>
    <xf numFmtId="0" fontId="0" fillId="0" borderId="9" xfId="0" applyNumberFormat="1" applyBorder="1">
      <alignment vertical="center"/>
    </xf>
    <xf numFmtId="0" fontId="0" fillId="0" borderId="12" xfId="0" applyNumberFormat="1" applyBorder="1">
      <alignment vertical="center"/>
    </xf>
    <xf numFmtId="0" fontId="0" fillId="0" borderId="16" xfId="0" applyNumberFormat="1" applyBorder="1" applyAlignment="1">
      <alignment vertical="center"/>
    </xf>
    <xf numFmtId="0" fontId="0" fillId="0" borderId="9" xfId="0" applyNumberFormat="1" applyBorder="1" applyAlignment="1">
      <alignment vertical="center"/>
    </xf>
    <xf numFmtId="0" fontId="0" fillId="0" borderId="12" xfId="0" applyNumberFormat="1" applyBorder="1" applyAlignment="1">
      <alignment vertical="center"/>
    </xf>
    <xf numFmtId="0" fontId="0" fillId="0" borderId="14" xfId="0" applyNumberFormat="1" applyBorder="1" applyAlignment="1">
      <alignment vertical="center"/>
    </xf>
    <xf numFmtId="0" fontId="0" fillId="0" borderId="7" xfId="0" applyNumberFormat="1" applyBorder="1" applyAlignment="1">
      <alignment vertical="center"/>
    </xf>
    <xf numFmtId="0" fontId="0" fillId="0" borderId="16" xfId="0" applyNumberFormat="1" applyFont="1" applyBorder="1">
      <alignment vertical="center"/>
    </xf>
    <xf numFmtId="177" fontId="0" fillId="0" borderId="17" xfId="0" applyNumberFormat="1" applyFont="1" applyBorder="1">
      <alignment vertical="center"/>
    </xf>
    <xf numFmtId="0" fontId="0" fillId="0" borderId="9" xfId="0" applyNumberFormat="1" applyFont="1" applyBorder="1">
      <alignment vertical="center"/>
    </xf>
    <xf numFmtId="177" fontId="0" fillId="0" borderId="1" xfId="0" applyNumberFormat="1" applyFont="1" applyBorder="1">
      <alignment vertical="center"/>
    </xf>
    <xf numFmtId="177" fontId="0" fillId="0" borderId="18" xfId="0" applyNumberFormat="1" applyFont="1" applyBorder="1">
      <alignment vertical="center"/>
    </xf>
    <xf numFmtId="177" fontId="0" fillId="0" borderId="2" xfId="0" applyNumberFormat="1" applyFont="1" applyBorder="1">
      <alignment vertical="center"/>
    </xf>
    <xf numFmtId="177" fontId="0" fillId="0" borderId="4" xfId="0" applyNumberFormat="1" applyFont="1" applyBorder="1">
      <alignment vertical="center"/>
    </xf>
    <xf numFmtId="177" fontId="0" fillId="0" borderId="5" xfId="0" applyNumberFormat="1" applyFont="1" applyBorder="1">
      <alignment vertical="center"/>
    </xf>
    <xf numFmtId="177" fontId="0" fillId="0" borderId="6" xfId="0" applyNumberFormat="1" applyFont="1" applyBorder="1">
      <alignment vertical="center"/>
    </xf>
    <xf numFmtId="178" fontId="0" fillId="0" borderId="6" xfId="0" applyNumberFormat="1" applyFont="1" applyBorder="1">
      <alignment vertical="center"/>
    </xf>
    <xf numFmtId="0" fontId="0" fillId="0" borderId="0" xfId="0" applyAlignment="1">
      <alignment horizontal="right" vertical="center"/>
    </xf>
    <xf numFmtId="0" fontId="0" fillId="0" borderId="18" xfId="0" applyBorder="1" applyAlignment="1">
      <alignment horizontal="center" vertical="center"/>
    </xf>
    <xf numFmtId="0" fontId="0" fillId="0" borderId="0" xfId="0" applyNumberFormat="1" applyBorder="1">
      <alignment vertical="center"/>
    </xf>
    <xf numFmtId="177" fontId="0" fillId="0" borderId="20" xfId="0" applyNumberFormat="1" applyBorder="1">
      <alignment vertical="center"/>
    </xf>
    <xf numFmtId="177" fontId="0" fillId="0" borderId="0" xfId="0" applyNumberFormat="1" applyAlignment="1">
      <alignment horizontal="right" vertical="center"/>
    </xf>
    <xf numFmtId="179" fontId="0" fillId="0" borderId="16" xfId="0" applyNumberFormat="1" applyBorder="1" applyAlignment="1">
      <alignment horizontal="center" vertical="center" wrapText="1"/>
    </xf>
    <xf numFmtId="179" fontId="0" fillId="0" borderId="20" xfId="0" applyNumberFormat="1" applyBorder="1" applyAlignment="1">
      <alignment horizontal="center" vertical="center" wrapText="1"/>
    </xf>
    <xf numFmtId="179" fontId="0" fillId="0" borderId="17" xfId="0" applyNumberFormat="1" applyBorder="1" applyAlignment="1">
      <alignment horizontal="center" vertical="center" wrapText="1"/>
    </xf>
    <xf numFmtId="179" fontId="0" fillId="0" borderId="18" xfId="0" applyNumberFormat="1" applyBorder="1" applyAlignment="1">
      <alignment horizontal="center" vertical="center" wrapText="1"/>
    </xf>
    <xf numFmtId="179" fontId="0" fillId="0" borderId="16" xfId="0" applyNumberFormat="1" applyBorder="1" applyAlignment="1">
      <alignment horizontal="center" vertical="center"/>
    </xf>
    <xf numFmtId="179" fontId="0" fillId="0" borderId="9" xfId="0" applyNumberFormat="1" applyBorder="1" applyAlignment="1">
      <alignment horizontal="center" vertical="center"/>
    </xf>
    <xf numFmtId="179" fontId="0" fillId="0" borderId="12" xfId="0" applyNumberFormat="1" applyBorder="1" applyAlignment="1">
      <alignment horizontal="center" vertical="center"/>
    </xf>
    <xf numFmtId="179" fontId="0" fillId="0" borderId="7" xfId="0" applyNumberFormat="1" applyBorder="1" applyAlignment="1">
      <alignment horizontal="center" vertical="center"/>
    </xf>
    <xf numFmtId="176" fontId="0" fillId="0" borderId="24" xfId="0" applyNumberFormat="1" applyFont="1" applyBorder="1">
      <alignment vertical="center"/>
    </xf>
    <xf numFmtId="0" fontId="0" fillId="0" borderId="8" xfId="0" applyBorder="1">
      <alignment vertical="center"/>
    </xf>
    <xf numFmtId="0" fontId="0" fillId="0" borderId="0" xfId="0" applyBorder="1">
      <alignment vertical="center"/>
    </xf>
    <xf numFmtId="177" fontId="0" fillId="0" borderId="16" xfId="0" applyNumberFormat="1" applyFill="1" applyBorder="1" applyAlignment="1">
      <alignment vertical="center"/>
    </xf>
    <xf numFmtId="177" fontId="0" fillId="0" borderId="17" xfId="0" applyNumberFormat="1" applyFill="1" applyBorder="1">
      <alignment vertical="center"/>
    </xf>
    <xf numFmtId="177" fontId="0" fillId="0" borderId="9" xfId="0" applyNumberFormat="1" applyFill="1" applyBorder="1">
      <alignment vertical="center"/>
    </xf>
    <xf numFmtId="177" fontId="0" fillId="0" borderId="25" xfId="0" applyNumberFormat="1" applyBorder="1">
      <alignment vertical="center"/>
    </xf>
    <xf numFmtId="177" fontId="0" fillId="0" borderId="2" xfId="0" applyNumberFormat="1" applyBorder="1" applyAlignment="1">
      <alignment vertical="center" wrapText="1"/>
    </xf>
    <xf numFmtId="177" fontId="0" fillId="0" borderId="26" xfId="0" applyNumberFormat="1" applyBorder="1">
      <alignment vertical="center"/>
    </xf>
    <xf numFmtId="177" fontId="0" fillId="0" borderId="27" xfId="0" applyNumberFormat="1" applyBorder="1">
      <alignment vertical="center"/>
    </xf>
    <xf numFmtId="177" fontId="0" fillId="0" borderId="14" xfId="0" applyNumberFormat="1" applyFill="1" applyBorder="1">
      <alignment vertical="center"/>
    </xf>
    <xf numFmtId="177" fontId="0" fillId="0" borderId="19" xfId="0" applyNumberFormat="1" applyFill="1" applyBorder="1">
      <alignment vertical="center"/>
    </xf>
    <xf numFmtId="177" fontId="0" fillId="0" borderId="28" xfId="0" applyNumberFormat="1" applyBorder="1">
      <alignment vertical="center"/>
    </xf>
    <xf numFmtId="177" fontId="0" fillId="0" borderId="29" xfId="0" applyNumberFormat="1" applyBorder="1">
      <alignment vertical="center"/>
    </xf>
    <xf numFmtId="177" fontId="0" fillId="0" borderId="9" xfId="0" applyNumberFormat="1" applyFont="1" applyBorder="1">
      <alignment vertical="center"/>
    </xf>
    <xf numFmtId="177" fontId="0" fillId="0" borderId="10" xfId="0" applyNumberFormat="1" applyFont="1" applyBorder="1">
      <alignment vertical="center"/>
    </xf>
    <xf numFmtId="177" fontId="0" fillId="0" borderId="12" xfId="0" applyNumberFormat="1" applyFont="1" applyBorder="1">
      <alignment vertical="center"/>
    </xf>
    <xf numFmtId="177" fontId="0" fillId="0" borderId="14" xfId="0" applyNumberFormat="1" applyFont="1" applyBorder="1">
      <alignment vertical="center"/>
    </xf>
    <xf numFmtId="177" fontId="0" fillId="0" borderId="7" xfId="0" applyNumberFormat="1" applyFont="1" applyBorder="1">
      <alignment vertical="center"/>
    </xf>
    <xf numFmtId="177" fontId="0" fillId="0" borderId="30" xfId="0" applyNumberFormat="1" applyBorder="1">
      <alignment vertical="center"/>
    </xf>
    <xf numFmtId="177" fontId="0" fillId="0" borderId="31" xfId="0" applyNumberFormat="1" applyBorder="1">
      <alignment vertical="center"/>
    </xf>
    <xf numFmtId="177" fontId="0" fillId="0" borderId="32" xfId="0" applyNumberFormat="1" applyBorder="1">
      <alignment vertical="center"/>
    </xf>
    <xf numFmtId="177" fontId="0" fillId="0" borderId="33" xfId="0" applyNumberFormat="1" applyBorder="1">
      <alignment vertical="center"/>
    </xf>
    <xf numFmtId="177" fontId="0" fillId="0" borderId="34" xfId="0" applyNumberFormat="1" applyBorder="1">
      <alignment vertical="center"/>
    </xf>
    <xf numFmtId="177" fontId="0" fillId="0" borderId="35" xfId="0" applyNumberFormat="1" applyBorder="1">
      <alignment vertical="center"/>
    </xf>
    <xf numFmtId="177" fontId="0" fillId="0" borderId="36" xfId="0" applyNumberFormat="1" applyBorder="1">
      <alignment vertical="center"/>
    </xf>
    <xf numFmtId="177" fontId="0" fillId="0" borderId="37" xfId="0" applyNumberFormat="1" applyBorder="1">
      <alignment vertical="center"/>
    </xf>
    <xf numFmtId="177" fontId="0" fillId="0" borderId="38" xfId="0" applyNumberFormat="1" applyBorder="1">
      <alignment vertical="center"/>
    </xf>
    <xf numFmtId="177" fontId="0" fillId="0" borderId="39" xfId="0" applyNumberFormat="1" applyBorder="1">
      <alignment vertical="center"/>
    </xf>
    <xf numFmtId="177" fontId="0" fillId="0" borderId="40" xfId="0" applyNumberFormat="1" applyBorder="1">
      <alignment vertical="center"/>
    </xf>
    <xf numFmtId="177" fontId="0" fillId="0" borderId="41" xfId="0" applyNumberFormat="1" applyBorder="1">
      <alignment vertical="center"/>
    </xf>
    <xf numFmtId="177" fontId="0" fillId="0" borderId="42" xfId="0" applyNumberFormat="1" applyBorder="1">
      <alignment vertical="center"/>
    </xf>
    <xf numFmtId="177" fontId="0" fillId="0" borderId="43" xfId="0" applyNumberFormat="1" applyBorder="1">
      <alignment vertical="center"/>
    </xf>
    <xf numFmtId="177" fontId="0" fillId="0" borderId="44" xfId="0" applyNumberFormat="1" applyBorder="1">
      <alignment vertical="center"/>
    </xf>
    <xf numFmtId="177" fontId="0" fillId="0" borderId="45" xfId="0" applyNumberFormat="1" applyBorder="1">
      <alignment vertical="center"/>
    </xf>
    <xf numFmtId="177" fontId="31" fillId="0" borderId="0" xfId="43" applyNumberFormat="1" applyFont="1" applyAlignment="1">
      <alignment vertical="center"/>
    </xf>
    <xf numFmtId="177" fontId="32" fillId="0" borderId="0" xfId="0" applyNumberFormat="1" applyFont="1">
      <alignment vertical="center"/>
    </xf>
    <xf numFmtId="177" fontId="31" fillId="0" borderId="0" xfId="0" applyNumberFormat="1" applyFont="1" applyBorder="1" applyAlignment="1">
      <alignment vertical="center"/>
    </xf>
    <xf numFmtId="177" fontId="32" fillId="0" borderId="0" xfId="0" applyNumberFormat="1" applyFont="1" applyAlignment="1">
      <alignment vertical="center"/>
    </xf>
    <xf numFmtId="177" fontId="31" fillId="0" borderId="0" xfId="43" applyNumberFormat="1" applyFont="1" applyBorder="1" applyAlignment="1">
      <alignment vertical="center"/>
    </xf>
    <xf numFmtId="177" fontId="31" fillId="0" borderId="7" xfId="43" applyNumberFormat="1" applyFont="1" applyBorder="1" applyAlignment="1" applyProtection="1">
      <alignment vertical="center"/>
      <protection locked="0"/>
    </xf>
    <xf numFmtId="177" fontId="31" fillId="0" borderId="0" xfId="43" applyNumberFormat="1" applyFont="1" applyAlignment="1">
      <alignment horizontal="right" vertical="center"/>
    </xf>
    <xf numFmtId="177" fontId="31" fillId="0" borderId="7" xfId="43" applyNumberFormat="1" applyFont="1" applyBorder="1" applyAlignment="1">
      <alignment vertical="center"/>
    </xf>
    <xf numFmtId="177" fontId="31" fillId="0" borderId="8" xfId="43" applyNumberFormat="1" applyFont="1" applyBorder="1" applyAlignment="1">
      <alignment vertical="center"/>
    </xf>
    <xf numFmtId="177" fontId="31" fillId="0" borderId="6" xfId="43" applyNumberFormat="1" applyFont="1" applyBorder="1" applyAlignment="1">
      <alignment vertical="center"/>
    </xf>
    <xf numFmtId="177" fontId="31" fillId="0" borderId="0" xfId="43" applyNumberFormat="1" applyFont="1" applyAlignment="1" applyProtection="1">
      <alignment vertical="center"/>
      <protection locked="0"/>
    </xf>
    <xf numFmtId="177" fontId="31" fillId="0" borderId="16" xfId="43" applyNumberFormat="1" applyFont="1" applyBorder="1" applyAlignment="1">
      <alignment vertical="center"/>
    </xf>
    <xf numFmtId="177" fontId="31" fillId="0" borderId="20" xfId="43" applyNumberFormat="1" applyFont="1" applyBorder="1" applyAlignment="1">
      <alignment vertical="center"/>
    </xf>
    <xf numFmtId="177" fontId="31" fillId="0" borderId="17" xfId="43" applyNumberFormat="1" applyFont="1" applyBorder="1" applyAlignment="1">
      <alignment vertical="center"/>
    </xf>
    <xf numFmtId="177" fontId="31" fillId="0" borderId="22" xfId="43" applyNumberFormat="1" applyFont="1" applyBorder="1" applyAlignment="1">
      <alignment horizontal="center" vertical="center"/>
    </xf>
    <xf numFmtId="177" fontId="31" fillId="0" borderId="9" xfId="43" applyNumberFormat="1" applyFont="1" applyBorder="1" applyAlignment="1">
      <alignment vertical="center"/>
    </xf>
    <xf numFmtId="177" fontId="31" fillId="0" borderId="2" xfId="43" applyNumberFormat="1" applyFont="1" applyBorder="1" applyAlignment="1">
      <alignment vertical="center"/>
    </xf>
    <xf numFmtId="177" fontId="31" fillId="0" borderId="2" xfId="43" applyNumberFormat="1" applyFont="1" applyBorder="1" applyAlignment="1">
      <alignment horizontal="center" vertical="center"/>
    </xf>
    <xf numFmtId="177" fontId="31" fillId="0" borderId="18" xfId="43" applyNumberFormat="1" applyFont="1" applyBorder="1" applyAlignment="1">
      <alignment vertical="center"/>
    </xf>
    <xf numFmtId="177" fontId="31" fillId="0" borderId="14" xfId="43" applyNumberFormat="1" applyFont="1" applyBorder="1" applyAlignment="1">
      <alignment vertical="center"/>
    </xf>
    <xf numFmtId="177" fontId="31" fillId="0" borderId="15" xfId="43" applyNumberFormat="1" applyFont="1" applyBorder="1" applyAlignment="1">
      <alignment vertical="center"/>
    </xf>
    <xf numFmtId="177" fontId="31" fillId="0" borderId="14" xfId="43" applyNumberFormat="1" applyFont="1" applyBorder="1" applyAlignment="1">
      <alignment vertical="top"/>
    </xf>
    <xf numFmtId="177" fontId="31" fillId="0" borderId="3" xfId="43" applyNumberFormat="1" applyFont="1" applyBorder="1" applyAlignment="1">
      <alignment vertical="center" wrapText="1"/>
    </xf>
    <xf numFmtId="177" fontId="31" fillId="0" borderId="3" xfId="43" applyNumberFormat="1" applyFont="1" applyBorder="1" applyAlignment="1">
      <alignment vertical="top"/>
    </xf>
    <xf numFmtId="177" fontId="31" fillId="0" borderId="3" xfId="43" applyNumberFormat="1" applyFont="1" applyBorder="1" applyAlignment="1">
      <alignment horizontal="center" vertical="top"/>
    </xf>
    <xf numFmtId="177" fontId="31" fillId="0" borderId="0" xfId="43" applyNumberFormat="1" applyFont="1" applyAlignment="1">
      <alignment vertical="center" shrinkToFit="1"/>
    </xf>
    <xf numFmtId="178" fontId="31" fillId="0" borderId="6" xfId="43" applyNumberFormat="1" applyFont="1" applyBorder="1" applyAlignment="1">
      <alignment vertical="center"/>
    </xf>
    <xf numFmtId="177" fontId="31" fillId="0" borderId="48" xfId="43" applyNumberFormat="1" applyFont="1" applyBorder="1" applyAlignment="1">
      <alignment vertical="center"/>
    </xf>
    <xf numFmtId="177" fontId="32" fillId="0" borderId="9" xfId="0" applyNumberFormat="1" applyFont="1" applyBorder="1">
      <alignment vertical="center"/>
    </xf>
    <xf numFmtId="180" fontId="31" fillId="0" borderId="6" xfId="43" applyNumberFormat="1" applyFont="1" applyBorder="1" applyAlignment="1">
      <alignment vertical="center" shrinkToFit="1"/>
    </xf>
    <xf numFmtId="177" fontId="32" fillId="0" borderId="0" xfId="0" applyNumberFormat="1" applyFont="1" applyAlignment="1">
      <alignment vertical="center" shrinkToFit="1"/>
    </xf>
    <xf numFmtId="0" fontId="0" fillId="0" borderId="8" xfId="0" applyBorder="1" applyAlignment="1">
      <alignment vertical="center"/>
    </xf>
    <xf numFmtId="0" fontId="0" fillId="0" borderId="22" xfId="0" applyBorder="1" applyAlignment="1">
      <alignment vertical="center"/>
    </xf>
    <xf numFmtId="177" fontId="0" fillId="0" borderId="0" xfId="0" applyNumberFormat="1" applyFill="1">
      <alignment vertical="center"/>
    </xf>
    <xf numFmtId="177" fontId="0" fillId="0" borderId="20" xfId="0" applyNumberFormat="1" applyFill="1" applyBorder="1" applyAlignment="1">
      <alignment vertical="center"/>
    </xf>
    <xf numFmtId="177" fontId="0" fillId="0" borderId="20" xfId="0" applyNumberFormat="1" applyFill="1" applyBorder="1">
      <alignment vertical="center"/>
    </xf>
    <xf numFmtId="177" fontId="0" fillId="0" borderId="14" xfId="0" applyNumberFormat="1" applyFill="1" applyBorder="1" applyAlignment="1">
      <alignment vertical="center"/>
    </xf>
    <xf numFmtId="177" fontId="0" fillId="0" borderId="15" xfId="0" applyNumberFormat="1" applyFill="1" applyBorder="1" applyAlignment="1">
      <alignment vertical="center"/>
    </xf>
    <xf numFmtId="177" fontId="0" fillId="0" borderId="15" xfId="0" applyNumberFormat="1" applyFill="1" applyBorder="1">
      <alignment vertical="center"/>
    </xf>
    <xf numFmtId="177" fontId="0" fillId="0" borderId="0" xfId="0" applyNumberFormat="1" applyFill="1" applyAlignment="1">
      <alignment vertical="center"/>
    </xf>
    <xf numFmtId="177" fontId="0" fillId="0" borderId="16" xfId="0" applyNumberFormat="1" applyFill="1" applyBorder="1">
      <alignment vertical="center"/>
    </xf>
    <xf numFmtId="177" fontId="0" fillId="0" borderId="7" xfId="0" applyNumberFormat="1" applyFill="1" applyBorder="1">
      <alignment vertical="center"/>
    </xf>
    <xf numFmtId="177" fontId="0" fillId="0" borderId="22" xfId="0" applyNumberFormat="1" applyFill="1" applyBorder="1">
      <alignment vertical="center"/>
    </xf>
    <xf numFmtId="177" fontId="0" fillId="0" borderId="0" xfId="0" applyNumberFormat="1" applyFill="1" applyBorder="1">
      <alignment vertical="center"/>
    </xf>
    <xf numFmtId="178" fontId="0" fillId="0" borderId="0" xfId="0" applyNumberFormat="1" applyFill="1">
      <alignment vertical="center"/>
    </xf>
    <xf numFmtId="177" fontId="0" fillId="0" borderId="0" xfId="0" applyNumberFormat="1" applyFill="1" applyBorder="1" applyAlignment="1">
      <alignment horizontal="center" vertical="center" textRotation="255"/>
    </xf>
    <xf numFmtId="177" fontId="0" fillId="0" borderId="0" xfId="0" applyNumberFormat="1" applyFill="1" applyAlignment="1">
      <alignment horizontal="right" vertical="center"/>
    </xf>
    <xf numFmtId="177" fontId="0" fillId="33" borderId="16" xfId="0" applyNumberFormat="1" applyFill="1" applyBorder="1" applyAlignment="1">
      <alignment vertical="center"/>
    </xf>
    <xf numFmtId="177" fontId="0" fillId="33" borderId="20" xfId="0" applyNumberFormat="1" applyFill="1" applyBorder="1" applyAlignment="1">
      <alignment vertical="center"/>
    </xf>
    <xf numFmtId="177" fontId="0" fillId="33" borderId="20" xfId="0" applyNumberFormat="1" applyFill="1" applyBorder="1">
      <alignment vertical="center"/>
    </xf>
    <xf numFmtId="177" fontId="0" fillId="33" borderId="17" xfId="0" applyNumberFormat="1" applyFill="1" applyBorder="1">
      <alignment vertical="center"/>
    </xf>
    <xf numFmtId="177" fontId="0" fillId="33" borderId="14" xfId="0" applyNumberFormat="1" applyFill="1" applyBorder="1" applyAlignment="1">
      <alignment vertical="center"/>
    </xf>
    <xf numFmtId="177" fontId="0" fillId="33" borderId="15" xfId="0" applyNumberFormat="1" applyFill="1" applyBorder="1" applyAlignment="1">
      <alignment vertical="center"/>
    </xf>
    <xf numFmtId="177" fontId="0" fillId="33" borderId="15" xfId="0" applyNumberFormat="1" applyFill="1" applyBorder="1">
      <alignment vertical="center"/>
    </xf>
    <xf numFmtId="177" fontId="0" fillId="33" borderId="19" xfId="0" applyNumberFormat="1" applyFill="1" applyBorder="1">
      <alignment vertical="center"/>
    </xf>
    <xf numFmtId="177" fontId="0" fillId="33" borderId="0" xfId="0" applyNumberFormat="1" applyFill="1" applyBorder="1" applyAlignment="1">
      <alignment vertical="center"/>
    </xf>
    <xf numFmtId="177" fontId="0" fillId="33" borderId="0" xfId="0" applyNumberFormat="1" applyFill="1" applyBorder="1">
      <alignment vertical="center"/>
    </xf>
    <xf numFmtId="177" fontId="0" fillId="33" borderId="16" xfId="0" applyNumberFormat="1" applyFill="1" applyBorder="1">
      <alignment vertical="center"/>
    </xf>
    <xf numFmtId="177" fontId="0" fillId="33" borderId="14" xfId="0" applyNumberFormat="1" applyFill="1" applyBorder="1">
      <alignment vertical="center"/>
    </xf>
    <xf numFmtId="177" fontId="0" fillId="33" borderId="7" xfId="0" applyNumberFormat="1" applyFill="1" applyBorder="1">
      <alignment vertical="center"/>
    </xf>
    <xf numFmtId="177" fontId="0" fillId="33" borderId="8" xfId="0" applyNumberFormat="1" applyFill="1" applyBorder="1">
      <alignment vertical="center"/>
    </xf>
    <xf numFmtId="177" fontId="0" fillId="33" borderId="22" xfId="0" applyNumberFormat="1" applyFill="1" applyBorder="1">
      <alignment vertical="center"/>
    </xf>
    <xf numFmtId="177" fontId="0" fillId="34" borderId="16" xfId="0" applyNumberFormat="1" applyFill="1" applyBorder="1">
      <alignment vertical="center"/>
    </xf>
    <xf numFmtId="177" fontId="0" fillId="34" borderId="20" xfId="0" applyNumberFormat="1" applyFill="1" applyBorder="1">
      <alignment vertical="center"/>
    </xf>
    <xf numFmtId="177" fontId="0" fillId="34" borderId="17" xfId="0" applyNumberFormat="1" applyFill="1" applyBorder="1">
      <alignment vertical="center"/>
    </xf>
    <xf numFmtId="177" fontId="0" fillId="34" borderId="14" xfId="0" applyNumberFormat="1" applyFill="1" applyBorder="1">
      <alignment vertical="center"/>
    </xf>
    <xf numFmtId="177" fontId="0" fillId="34" borderId="15" xfId="0" applyNumberFormat="1" applyFill="1" applyBorder="1">
      <alignment vertical="center"/>
    </xf>
    <xf numFmtId="177" fontId="0" fillId="34" borderId="19" xfId="0" applyNumberFormat="1" applyFill="1" applyBorder="1">
      <alignment vertical="center"/>
    </xf>
    <xf numFmtId="177" fontId="0" fillId="34" borderId="0" xfId="0" applyNumberFormat="1" applyFill="1" applyBorder="1">
      <alignment vertical="center"/>
    </xf>
    <xf numFmtId="177" fontId="0" fillId="34" borderId="7" xfId="0" applyNumberFormat="1" applyFill="1" applyBorder="1">
      <alignment vertical="center"/>
    </xf>
    <xf numFmtId="177" fontId="0" fillId="34" borderId="8" xfId="0" applyNumberFormat="1" applyFill="1" applyBorder="1">
      <alignment vertical="center"/>
    </xf>
    <xf numFmtId="177" fontId="0" fillId="34" borderId="22" xfId="0" applyNumberFormat="1" applyFill="1" applyBorder="1">
      <alignment vertical="center"/>
    </xf>
    <xf numFmtId="177" fontId="0" fillId="35" borderId="16" xfId="0" applyNumberFormat="1" applyFill="1" applyBorder="1">
      <alignment vertical="center"/>
    </xf>
    <xf numFmtId="177" fontId="0" fillId="35" borderId="20" xfId="0" applyNumberFormat="1" applyFill="1" applyBorder="1">
      <alignment vertical="center"/>
    </xf>
    <xf numFmtId="177" fontId="0" fillId="35" borderId="17" xfId="0" applyNumberFormat="1" applyFill="1" applyBorder="1">
      <alignment vertical="center"/>
    </xf>
    <xf numFmtId="177" fontId="0" fillId="35" borderId="14" xfId="0" applyNumberFormat="1" applyFill="1" applyBorder="1">
      <alignment vertical="center"/>
    </xf>
    <xf numFmtId="177" fontId="0" fillId="35" borderId="15" xfId="0" applyNumberFormat="1" applyFill="1" applyBorder="1">
      <alignment vertical="center"/>
    </xf>
    <xf numFmtId="177" fontId="0" fillId="35" borderId="19" xfId="0" applyNumberFormat="1" applyFill="1" applyBorder="1">
      <alignment vertical="center"/>
    </xf>
    <xf numFmtId="177" fontId="0" fillId="35" borderId="0" xfId="0" applyNumberFormat="1" applyFill="1" applyBorder="1">
      <alignment vertical="center"/>
    </xf>
    <xf numFmtId="177" fontId="0" fillId="35" borderId="7" xfId="0" applyNumberFormat="1" applyFill="1" applyBorder="1">
      <alignment vertical="center"/>
    </xf>
    <xf numFmtId="177" fontId="0" fillId="35" borderId="8" xfId="0" applyNumberFormat="1" applyFill="1" applyBorder="1">
      <alignment vertical="center"/>
    </xf>
    <xf numFmtId="177" fontId="0" fillId="35" borderId="22" xfId="0" applyNumberFormat="1" applyFill="1" applyBorder="1">
      <alignment vertical="center"/>
    </xf>
    <xf numFmtId="177" fontId="0" fillId="33" borderId="72" xfId="0" applyNumberFormat="1" applyFill="1" applyBorder="1">
      <alignment vertical="center"/>
    </xf>
    <xf numFmtId="177" fontId="0" fillId="33" borderId="73" xfId="0" applyNumberFormat="1" applyFill="1" applyBorder="1" applyAlignment="1">
      <alignment vertical="center"/>
    </xf>
    <xf numFmtId="177" fontId="0" fillId="33" borderId="73" xfId="0" applyNumberFormat="1" applyFill="1" applyBorder="1">
      <alignment vertical="center"/>
    </xf>
    <xf numFmtId="177" fontId="0" fillId="33" borderId="74" xfId="0" applyNumberFormat="1" applyFill="1" applyBorder="1">
      <alignment vertical="center"/>
    </xf>
    <xf numFmtId="177" fontId="0" fillId="33" borderId="75" xfId="0" applyNumberFormat="1" applyFill="1" applyBorder="1">
      <alignment vertical="center"/>
    </xf>
    <xf numFmtId="177" fontId="0" fillId="33" borderId="76" xfId="0" applyNumberFormat="1" applyFill="1" applyBorder="1">
      <alignment vertical="center"/>
    </xf>
    <xf numFmtId="177" fontId="0" fillId="33" borderId="77" xfId="0" applyNumberFormat="1" applyFill="1" applyBorder="1">
      <alignment vertical="center"/>
    </xf>
    <xf numFmtId="177" fontId="0" fillId="33" borderId="78" xfId="0" applyNumberFormat="1" applyFill="1" applyBorder="1" applyAlignment="1">
      <alignment vertical="center"/>
    </xf>
    <xf numFmtId="177" fontId="0" fillId="33" borderId="78" xfId="0" applyNumberFormat="1" applyFill="1" applyBorder="1">
      <alignment vertical="center"/>
    </xf>
    <xf numFmtId="177" fontId="0" fillId="33" borderId="79" xfId="0" applyNumberFormat="1" applyFill="1" applyBorder="1">
      <alignment vertical="center"/>
    </xf>
    <xf numFmtId="177" fontId="0" fillId="34" borderId="80" xfId="0" applyNumberFormat="1" applyFill="1" applyBorder="1">
      <alignment vertical="center"/>
    </xf>
    <xf numFmtId="177" fontId="0" fillId="34" borderId="81" xfId="0" applyNumberFormat="1" applyFill="1" applyBorder="1">
      <alignment vertical="center"/>
    </xf>
    <xf numFmtId="177" fontId="0" fillId="34" borderId="82" xfId="0" applyNumberFormat="1" applyFill="1" applyBorder="1">
      <alignment vertical="center"/>
    </xf>
    <xf numFmtId="177" fontId="0" fillId="34" borderId="83" xfId="0" applyNumberFormat="1" applyFill="1" applyBorder="1">
      <alignment vertical="center"/>
    </xf>
    <xf numFmtId="177" fontId="0" fillId="34" borderId="84" xfId="0" applyNumberFormat="1" applyFill="1" applyBorder="1">
      <alignment vertical="center"/>
    </xf>
    <xf numFmtId="177" fontId="0" fillId="34" borderId="85" xfId="0" applyNumberFormat="1" applyFill="1" applyBorder="1">
      <alignment vertical="center"/>
    </xf>
    <xf numFmtId="177" fontId="0" fillId="34" borderId="86" xfId="0" applyNumberFormat="1" applyFill="1" applyBorder="1">
      <alignment vertical="center"/>
    </xf>
    <xf numFmtId="177" fontId="0" fillId="34" borderId="87" xfId="0" applyNumberFormat="1" applyFill="1" applyBorder="1">
      <alignment vertical="center"/>
    </xf>
    <xf numFmtId="177" fontId="0" fillId="35" borderId="88" xfId="0" applyNumberFormat="1" applyFill="1" applyBorder="1">
      <alignment vertical="center"/>
    </xf>
    <xf numFmtId="177" fontId="0" fillId="35" borderId="89" xfId="0" applyNumberFormat="1" applyFill="1" applyBorder="1">
      <alignment vertical="center"/>
    </xf>
    <xf numFmtId="177" fontId="0" fillId="35" borderId="90" xfId="0" applyNumberFormat="1" applyFill="1" applyBorder="1">
      <alignment vertical="center"/>
    </xf>
    <xf numFmtId="177" fontId="0" fillId="35" borderId="91" xfId="0" applyNumberFormat="1" applyFill="1" applyBorder="1">
      <alignment vertical="center"/>
    </xf>
    <xf numFmtId="177" fontId="0" fillId="35" borderId="92" xfId="0" applyNumberFormat="1" applyFill="1" applyBorder="1">
      <alignment vertical="center"/>
    </xf>
    <xf numFmtId="177" fontId="0" fillId="35" borderId="93" xfId="0" applyNumberFormat="1" applyFill="1" applyBorder="1">
      <alignment vertical="center"/>
    </xf>
    <xf numFmtId="177" fontId="0" fillId="35" borderId="94" xfId="0" applyNumberFormat="1" applyFill="1" applyBorder="1">
      <alignment vertical="center"/>
    </xf>
    <xf numFmtId="177" fontId="0" fillId="35" borderId="95" xfId="0" applyNumberFormat="1" applyFill="1" applyBorder="1">
      <alignment vertical="center"/>
    </xf>
    <xf numFmtId="0" fontId="30" fillId="0" borderId="0" xfId="0" applyFont="1">
      <alignment vertical="center"/>
    </xf>
    <xf numFmtId="177" fontId="30" fillId="0" borderId="0" xfId="0" applyNumberFormat="1" applyFont="1" applyFill="1">
      <alignment vertical="center"/>
    </xf>
    <xf numFmtId="177" fontId="30" fillId="0" borderId="0" xfId="0" applyNumberFormat="1" applyFont="1">
      <alignment vertical="center"/>
    </xf>
    <xf numFmtId="177" fontId="33" fillId="0" borderId="0" xfId="43" applyNumberFormat="1" applyFont="1" applyAlignment="1">
      <alignment vertical="center"/>
    </xf>
    <xf numFmtId="0" fontId="34" fillId="0" borderId="0" xfId="0" applyFont="1" applyAlignment="1">
      <alignment vertical="top"/>
    </xf>
    <xf numFmtId="0" fontId="35" fillId="0" borderId="0" xfId="0" applyFont="1" applyAlignment="1">
      <alignment vertical="top"/>
    </xf>
    <xf numFmtId="0" fontId="34" fillId="0" borderId="52" xfId="0" applyFont="1" applyBorder="1" applyAlignment="1">
      <alignment vertical="top"/>
    </xf>
    <xf numFmtId="0" fontId="34" fillId="0" borderId="53" xfId="0" applyFont="1" applyBorder="1" applyAlignment="1">
      <alignment vertical="top"/>
    </xf>
    <xf numFmtId="0" fontId="34" fillId="0" borderId="54" xfId="0" applyFont="1" applyBorder="1" applyAlignment="1">
      <alignment vertical="top"/>
    </xf>
    <xf numFmtId="0" fontId="34" fillId="0" borderId="55" xfId="0" applyFont="1" applyBorder="1" applyAlignment="1">
      <alignment vertical="top"/>
    </xf>
    <xf numFmtId="0" fontId="34" fillId="0" borderId="0" xfId="0" applyFont="1" applyBorder="1" applyAlignment="1">
      <alignment vertical="top"/>
    </xf>
    <xf numFmtId="0" fontId="34" fillId="0" borderId="56" xfId="0" applyFont="1" applyBorder="1" applyAlignment="1">
      <alignment vertical="top"/>
    </xf>
    <xf numFmtId="0" fontId="34" fillId="0" borderId="57" xfId="0" applyFont="1" applyBorder="1" applyAlignment="1">
      <alignment vertical="top"/>
    </xf>
    <xf numFmtId="0" fontId="34" fillId="0" borderId="58" xfId="0" applyFont="1" applyBorder="1" applyAlignment="1">
      <alignment vertical="top"/>
    </xf>
    <xf numFmtId="0" fontId="34" fillId="0" borderId="59" xfId="0" applyFont="1" applyBorder="1" applyAlignment="1">
      <alignment vertical="top"/>
    </xf>
    <xf numFmtId="0" fontId="0" fillId="0" borderId="0" xfId="0" applyBorder="1" applyAlignment="1">
      <alignment horizontal="center" vertical="center"/>
    </xf>
    <xf numFmtId="177" fontId="0" fillId="0" borderId="0" xfId="0" applyNumberFormat="1" applyFont="1">
      <alignment vertical="center"/>
    </xf>
    <xf numFmtId="177" fontId="0" fillId="0" borderId="0" xfId="0" applyNumberFormat="1" applyFont="1" applyAlignment="1">
      <alignment horizontal="right" vertical="center"/>
    </xf>
    <xf numFmtId="177" fontId="36" fillId="0" borderId="0" xfId="43" applyNumberFormat="1" applyFont="1" applyAlignment="1">
      <alignment vertical="center"/>
    </xf>
    <xf numFmtId="177" fontId="6" fillId="33" borderId="20" xfId="42" applyNumberFormat="1" applyFont="1" applyFill="1" applyBorder="1" applyAlignment="1">
      <alignment horizontal="centerContinuous" vertical="center"/>
    </xf>
    <xf numFmtId="177" fontId="6" fillId="34" borderId="7" xfId="42" applyNumberFormat="1" applyFont="1" applyFill="1" applyBorder="1" applyAlignment="1">
      <alignment horizontal="centerContinuous" vertical="center"/>
    </xf>
    <xf numFmtId="177" fontId="6" fillId="34" borderId="8" xfId="42" applyNumberFormat="1" applyFont="1" applyFill="1" applyBorder="1" applyAlignment="1">
      <alignment horizontal="centerContinuous" vertical="center"/>
    </xf>
    <xf numFmtId="177" fontId="6" fillId="34" borderId="22" xfId="42" applyNumberFormat="1" applyFont="1" applyFill="1" applyBorder="1" applyAlignment="1">
      <alignment horizontal="centerContinuous" vertical="center"/>
    </xf>
    <xf numFmtId="177" fontId="6" fillId="35" borderId="7" xfId="42" applyNumberFormat="1" applyFont="1" applyFill="1" applyBorder="1" applyAlignment="1">
      <alignment horizontal="centerContinuous" vertical="center"/>
    </xf>
    <xf numFmtId="177" fontId="6" fillId="35" borderId="8" xfId="42" applyNumberFormat="1" applyFont="1" applyFill="1" applyBorder="1" applyAlignment="1">
      <alignment horizontal="centerContinuous" vertical="center"/>
    </xf>
    <xf numFmtId="177" fontId="6" fillId="0" borderId="17" xfId="42" applyNumberFormat="1" applyFont="1" applyBorder="1" applyAlignment="1">
      <alignment horizontal="center" vertical="center"/>
    </xf>
    <xf numFmtId="177" fontId="6" fillId="0" borderId="60" xfId="42" applyNumberFormat="1" applyFont="1" applyFill="1" applyBorder="1" applyAlignment="1">
      <alignment horizontal="centerContinuous" vertical="center"/>
    </xf>
    <xf numFmtId="177" fontId="6" fillId="0" borderId="61" xfId="42" applyNumberFormat="1" applyFont="1" applyFill="1" applyBorder="1" applyAlignment="1">
      <alignment horizontal="centerContinuous" vertical="center"/>
    </xf>
    <xf numFmtId="177" fontId="6" fillId="0" borderId="62" xfId="42" applyNumberFormat="1" applyFont="1" applyFill="1" applyBorder="1" applyAlignment="1">
      <alignment horizontal="centerContinuous" vertical="center"/>
    </xf>
    <xf numFmtId="0" fontId="0" fillId="0" borderId="0" xfId="0" applyBorder="1" applyAlignment="1">
      <alignment vertical="center"/>
    </xf>
    <xf numFmtId="0" fontId="14" fillId="0" borderId="0" xfId="0" applyFont="1" applyAlignment="1">
      <alignment horizontal="left" vertical="center"/>
    </xf>
    <xf numFmtId="0" fontId="14" fillId="0" borderId="0" xfId="0" applyFont="1">
      <alignment vertical="center"/>
    </xf>
    <xf numFmtId="0" fontId="32" fillId="0" borderId="0" xfId="0" applyFont="1" applyAlignment="1">
      <alignment vertical="center"/>
    </xf>
    <xf numFmtId="0" fontId="32" fillId="0" borderId="15" xfId="0" applyFont="1" applyBorder="1" applyAlignment="1">
      <alignment vertical="center"/>
    </xf>
    <xf numFmtId="0" fontId="31" fillId="0" borderId="15" xfId="0" applyFont="1" applyBorder="1" applyAlignment="1">
      <alignment vertical="center"/>
    </xf>
    <xf numFmtId="0" fontId="32" fillId="0" borderId="3" xfId="0" applyFont="1" applyBorder="1" applyAlignment="1">
      <alignment vertical="center"/>
    </xf>
    <xf numFmtId="0" fontId="32" fillId="0" borderId="6" xfId="0" applyFont="1" applyBorder="1" applyAlignment="1" applyProtection="1">
      <alignment vertical="center"/>
    </xf>
    <xf numFmtId="37" fontId="32" fillId="0" borderId="6" xfId="0" applyNumberFormat="1" applyFont="1" applyBorder="1" applyAlignment="1" applyProtection="1">
      <alignment vertical="center"/>
    </xf>
    <xf numFmtId="39" fontId="32" fillId="0" borderId="6" xfId="0" applyNumberFormat="1" applyFont="1" applyBorder="1" applyAlignment="1" applyProtection="1">
      <alignment vertical="center"/>
    </xf>
    <xf numFmtId="181" fontId="32" fillId="0" borderId="6" xfId="0" applyNumberFormat="1" applyFont="1" applyBorder="1" applyAlignment="1" applyProtection="1">
      <alignment vertical="center"/>
    </xf>
    <xf numFmtId="182" fontId="32" fillId="0" borderId="6" xfId="0" applyNumberFormat="1" applyFont="1" applyBorder="1" applyAlignment="1" applyProtection="1">
      <alignment vertical="center"/>
    </xf>
    <xf numFmtId="183" fontId="0" fillId="0" borderId="0" xfId="0" applyNumberFormat="1">
      <alignment vertical="center"/>
    </xf>
    <xf numFmtId="176" fontId="0" fillId="0" borderId="0" xfId="0" applyNumberFormat="1">
      <alignment vertical="center"/>
    </xf>
    <xf numFmtId="0" fontId="37" fillId="0" borderId="0" xfId="0" applyFont="1">
      <alignment vertical="center"/>
    </xf>
    <xf numFmtId="0" fontId="38" fillId="0" borderId="0" xfId="0" applyFont="1">
      <alignment vertical="center"/>
    </xf>
    <xf numFmtId="0" fontId="34" fillId="0" borderId="0" xfId="0" applyFont="1" applyAlignment="1">
      <alignment horizontal="left" vertical="top" wrapText="1"/>
    </xf>
    <xf numFmtId="0" fontId="40" fillId="0" borderId="0" xfId="0" applyFont="1" applyAlignment="1">
      <alignment vertical="top"/>
    </xf>
    <xf numFmtId="0" fontId="0" fillId="36" borderId="6" xfId="0" applyFill="1" applyBorder="1" applyAlignment="1" applyProtection="1">
      <alignment horizontal="center" vertical="center"/>
      <protection locked="0"/>
    </xf>
    <xf numFmtId="177" fontId="0" fillId="36" borderId="18" xfId="0" applyNumberFormat="1" applyFill="1" applyBorder="1" applyProtection="1">
      <alignment vertical="center"/>
      <protection locked="0"/>
    </xf>
    <xf numFmtId="177" fontId="0" fillId="36" borderId="2" xfId="0" applyNumberFormat="1" applyFill="1" applyBorder="1" applyProtection="1">
      <alignment vertical="center"/>
      <protection locked="0"/>
    </xf>
    <xf numFmtId="177" fontId="0" fillId="36" borderId="4" xfId="0" applyNumberFormat="1" applyFill="1" applyBorder="1" applyProtection="1">
      <alignment vertical="center"/>
      <protection locked="0"/>
    </xf>
    <xf numFmtId="177" fontId="0" fillId="36" borderId="5" xfId="0" applyNumberFormat="1" applyFill="1" applyBorder="1" applyProtection="1">
      <alignment vertical="center"/>
      <protection locked="0"/>
    </xf>
    <xf numFmtId="177" fontId="0" fillId="36" borderId="3" xfId="0" applyNumberFormat="1" applyFill="1" applyBorder="1" applyProtection="1">
      <alignment vertical="center"/>
      <protection locked="0"/>
    </xf>
    <xf numFmtId="178" fontId="0" fillId="36" borderId="6" xfId="0" applyNumberFormat="1" applyFill="1" applyBorder="1" applyAlignment="1" applyProtection="1">
      <alignment horizontal="center" vertical="center"/>
      <protection locked="0"/>
    </xf>
    <xf numFmtId="177" fontId="31" fillId="33" borderId="46" xfId="43" applyNumberFormat="1" applyFont="1" applyFill="1" applyBorder="1" applyAlignment="1">
      <alignment vertical="center"/>
    </xf>
    <xf numFmtId="177" fontId="31" fillId="33" borderId="47" xfId="43" applyNumberFormat="1" applyFont="1" applyFill="1" applyBorder="1" applyAlignment="1">
      <alignment vertical="center" shrinkToFit="1"/>
    </xf>
    <xf numFmtId="177" fontId="31" fillId="34" borderId="50" xfId="43" applyNumberFormat="1" applyFont="1" applyFill="1" applyBorder="1" applyAlignment="1">
      <alignment vertical="center"/>
    </xf>
    <xf numFmtId="177" fontId="31" fillId="34" borderId="51" xfId="43" applyNumberFormat="1" applyFont="1" applyFill="1" applyBorder="1" applyAlignment="1">
      <alignment vertical="center" shrinkToFit="1"/>
    </xf>
    <xf numFmtId="177" fontId="31" fillId="35" borderId="49" xfId="43" applyNumberFormat="1" applyFont="1" applyFill="1" applyBorder="1" applyAlignment="1">
      <alignment vertical="center"/>
    </xf>
    <xf numFmtId="177" fontId="31" fillId="35" borderId="3" xfId="43" applyNumberFormat="1" applyFont="1" applyFill="1" applyBorder="1" applyAlignment="1">
      <alignment vertical="center" shrinkToFit="1"/>
    </xf>
    <xf numFmtId="177" fontId="0" fillId="33" borderId="18" xfId="0" applyNumberFormat="1" applyFill="1" applyBorder="1">
      <alignment vertical="center"/>
    </xf>
    <xf numFmtId="177" fontId="0" fillId="33" borderId="9" xfId="0" applyNumberFormat="1" applyFill="1" applyBorder="1">
      <alignment vertical="center"/>
    </xf>
    <xf numFmtId="177" fontId="0" fillId="33" borderId="25" xfId="0" applyNumberFormat="1" applyFill="1" applyBorder="1">
      <alignment vertical="center"/>
    </xf>
    <xf numFmtId="177" fontId="0" fillId="33" borderId="23" xfId="0" applyNumberFormat="1" applyFill="1" applyBorder="1">
      <alignment vertical="center"/>
    </xf>
    <xf numFmtId="177" fontId="0" fillId="33" borderId="2" xfId="0" applyNumberFormat="1" applyFill="1" applyBorder="1" applyAlignment="1">
      <alignment vertical="center" wrapText="1"/>
    </xf>
    <xf numFmtId="177" fontId="0" fillId="33" borderId="26" xfId="0" applyNumberFormat="1" applyFill="1" applyBorder="1">
      <alignment vertical="center"/>
    </xf>
    <xf numFmtId="177" fontId="0" fillId="33" borderId="27" xfId="0" applyNumberFormat="1" applyFill="1" applyBorder="1">
      <alignment vertical="center"/>
    </xf>
    <xf numFmtId="177" fontId="0" fillId="33" borderId="2" xfId="0" applyNumberFormat="1" applyFill="1" applyBorder="1">
      <alignment vertical="center"/>
    </xf>
    <xf numFmtId="177" fontId="0" fillId="33" borderId="28" xfId="0" applyNumberFormat="1" applyFill="1" applyBorder="1">
      <alignment vertical="center"/>
    </xf>
    <xf numFmtId="177" fontId="0" fillId="33" borderId="29" xfId="0" applyNumberFormat="1" applyFill="1" applyBorder="1">
      <alignment vertical="center"/>
    </xf>
    <xf numFmtId="177" fontId="0" fillId="33" borderId="3" xfId="0" applyNumberFormat="1" applyFill="1" applyBorder="1">
      <alignment vertical="center"/>
    </xf>
    <xf numFmtId="177" fontId="0" fillId="34" borderId="18" xfId="0" applyNumberFormat="1" applyFill="1" applyBorder="1">
      <alignment vertical="center"/>
    </xf>
    <xf numFmtId="177" fontId="0" fillId="34" borderId="9" xfId="0" applyNumberFormat="1" applyFill="1" applyBorder="1">
      <alignment vertical="center"/>
    </xf>
    <xf numFmtId="177" fontId="0" fillId="34" borderId="25" xfId="0" applyNumberFormat="1" applyFill="1" applyBorder="1">
      <alignment vertical="center"/>
    </xf>
    <xf numFmtId="177" fontId="0" fillId="34" borderId="23" xfId="0" applyNumberFormat="1" applyFill="1" applyBorder="1">
      <alignment vertical="center"/>
    </xf>
    <xf numFmtId="177" fontId="0" fillId="34" borderId="2" xfId="0" applyNumberFormat="1" applyFill="1" applyBorder="1" applyAlignment="1">
      <alignment vertical="center" wrapText="1"/>
    </xf>
    <xf numFmtId="177" fontId="0" fillId="34" borderId="26" xfId="0" applyNumberFormat="1" applyFill="1" applyBorder="1">
      <alignment vertical="center"/>
    </xf>
    <xf numFmtId="177" fontId="0" fillId="34" borderId="27" xfId="0" applyNumberFormat="1" applyFill="1" applyBorder="1">
      <alignment vertical="center"/>
    </xf>
    <xf numFmtId="177" fontId="0" fillId="34" borderId="2" xfId="0" applyNumberFormat="1" applyFill="1" applyBorder="1">
      <alignment vertical="center"/>
    </xf>
    <xf numFmtId="177" fontId="0" fillId="34" borderId="28" xfId="0" applyNumberFormat="1" applyFill="1" applyBorder="1">
      <alignment vertical="center"/>
    </xf>
    <xf numFmtId="177" fontId="0" fillId="34" borderId="29" xfId="0" applyNumberFormat="1" applyFill="1" applyBorder="1">
      <alignment vertical="center"/>
    </xf>
    <xf numFmtId="177" fontId="0" fillId="34" borderId="3" xfId="0" applyNumberFormat="1" applyFill="1" applyBorder="1">
      <alignment vertical="center"/>
    </xf>
    <xf numFmtId="177" fontId="0" fillId="35" borderId="18" xfId="0" applyNumberFormat="1" applyFill="1" applyBorder="1">
      <alignment vertical="center"/>
    </xf>
    <xf numFmtId="177" fontId="0" fillId="35" borderId="9" xfId="0" applyNumberFormat="1" applyFill="1" applyBorder="1">
      <alignment vertical="center"/>
    </xf>
    <xf numFmtId="177" fontId="0" fillId="35" borderId="25" xfId="0" applyNumberFormat="1" applyFill="1" applyBorder="1">
      <alignment vertical="center"/>
    </xf>
    <xf numFmtId="177" fontId="0" fillId="35" borderId="23" xfId="0" applyNumberFormat="1" applyFill="1" applyBorder="1">
      <alignment vertical="center"/>
    </xf>
    <xf numFmtId="177" fontId="0" fillId="35" borderId="2" xfId="0" applyNumberFormat="1" applyFill="1" applyBorder="1" applyAlignment="1">
      <alignment vertical="center" wrapText="1"/>
    </xf>
    <xf numFmtId="177" fontId="0" fillId="35" borderId="26" xfId="0" applyNumberFormat="1" applyFill="1" applyBorder="1">
      <alignment vertical="center"/>
    </xf>
    <xf numFmtId="177" fontId="0" fillId="35" borderId="27" xfId="0" applyNumberFormat="1" applyFill="1" applyBorder="1">
      <alignment vertical="center"/>
    </xf>
    <xf numFmtId="177" fontId="0" fillId="35" borderId="2" xfId="0" applyNumberFormat="1" applyFill="1" applyBorder="1">
      <alignment vertical="center"/>
    </xf>
    <xf numFmtId="177" fontId="0" fillId="35" borderId="28" xfId="0" applyNumberFormat="1" applyFill="1" applyBorder="1">
      <alignment vertical="center"/>
    </xf>
    <xf numFmtId="177" fontId="0" fillId="35" borderId="29" xfId="0" applyNumberFormat="1" applyFill="1" applyBorder="1">
      <alignment vertical="center"/>
    </xf>
    <xf numFmtId="177" fontId="0" fillId="35" borderId="3" xfId="0" applyNumberFormat="1" applyFill="1" applyBorder="1">
      <alignment vertical="center"/>
    </xf>
    <xf numFmtId="0" fontId="0" fillId="0" borderId="14" xfId="0" applyNumberFormat="1" applyBorder="1">
      <alignment vertical="center"/>
    </xf>
    <xf numFmtId="176" fontId="0" fillId="37" borderId="16" xfId="0" applyNumberFormat="1" applyFill="1" applyBorder="1">
      <alignment vertical="center"/>
    </xf>
    <xf numFmtId="176" fontId="0" fillId="37" borderId="20" xfId="0" applyNumberFormat="1" applyFill="1" applyBorder="1">
      <alignment vertical="center"/>
    </xf>
    <xf numFmtId="176" fontId="0" fillId="37" borderId="17" xfId="0" applyNumberFormat="1" applyFill="1" applyBorder="1">
      <alignment vertical="center"/>
    </xf>
    <xf numFmtId="176" fontId="0" fillId="37" borderId="9" xfId="0" applyNumberFormat="1" applyFill="1" applyBorder="1">
      <alignment vertical="center"/>
    </xf>
    <xf numFmtId="176" fontId="0" fillId="37" borderId="0" xfId="0" applyNumberFormat="1" applyFill="1" applyBorder="1">
      <alignment vertical="center"/>
    </xf>
    <xf numFmtId="176" fontId="0" fillId="37" borderId="1" xfId="0" applyNumberFormat="1" applyFill="1" applyBorder="1">
      <alignment vertical="center"/>
    </xf>
    <xf numFmtId="176" fontId="0" fillId="37" borderId="12" xfId="0" applyNumberFormat="1" applyFill="1" applyBorder="1">
      <alignment vertical="center"/>
    </xf>
    <xf numFmtId="176" fontId="0" fillId="37" borderId="13" xfId="0" applyNumberFormat="1" applyFill="1" applyBorder="1">
      <alignment vertical="center"/>
    </xf>
    <xf numFmtId="176" fontId="0" fillId="37" borderId="21" xfId="0" applyNumberFormat="1" applyFill="1" applyBorder="1">
      <alignment vertical="center"/>
    </xf>
    <xf numFmtId="176" fontId="0" fillId="37" borderId="14" xfId="0" applyNumberFormat="1" applyFill="1" applyBorder="1">
      <alignment vertical="center"/>
    </xf>
    <xf numFmtId="176" fontId="0" fillId="37" borderId="15" xfId="0" applyNumberFormat="1" applyFill="1" applyBorder="1">
      <alignment vertical="center"/>
    </xf>
    <xf numFmtId="176" fontId="0" fillId="37" borderId="19" xfId="0" applyNumberFormat="1" applyFill="1" applyBorder="1">
      <alignment vertical="center"/>
    </xf>
    <xf numFmtId="177" fontId="0" fillId="37" borderId="7" xfId="0" applyNumberFormat="1" applyFill="1" applyBorder="1">
      <alignment vertical="center"/>
    </xf>
    <xf numFmtId="177" fontId="0" fillId="37" borderId="8" xfId="0" applyNumberFormat="1" applyFill="1" applyBorder="1">
      <alignment vertical="center"/>
    </xf>
    <xf numFmtId="177" fontId="0" fillId="37" borderId="22" xfId="0" applyNumberFormat="1" applyFill="1" applyBorder="1">
      <alignment vertical="center"/>
    </xf>
    <xf numFmtId="177" fontId="0" fillId="37" borderId="16" xfId="0" applyNumberFormat="1" applyFill="1" applyBorder="1">
      <alignment vertical="center"/>
    </xf>
    <xf numFmtId="177" fontId="0" fillId="37" borderId="20" xfId="0" applyNumberFormat="1" applyFill="1" applyBorder="1">
      <alignment vertical="center"/>
    </xf>
    <xf numFmtId="177" fontId="0" fillId="37" borderId="17" xfId="0" applyNumberFormat="1" applyFill="1" applyBorder="1">
      <alignment vertical="center"/>
    </xf>
    <xf numFmtId="177" fontId="0" fillId="37" borderId="9" xfId="0" applyNumberFormat="1" applyFill="1" applyBorder="1">
      <alignment vertical="center"/>
    </xf>
    <xf numFmtId="177" fontId="0" fillId="37" borderId="0" xfId="0" applyNumberFormat="1" applyFill="1" applyBorder="1">
      <alignment vertical="center"/>
    </xf>
    <xf numFmtId="177" fontId="0" fillId="37" borderId="1" xfId="0" applyNumberFormat="1" applyFill="1" applyBorder="1">
      <alignment vertical="center"/>
    </xf>
    <xf numFmtId="177" fontId="0" fillId="37" borderId="12" xfId="0" applyNumberFormat="1" applyFill="1" applyBorder="1">
      <alignment vertical="center"/>
    </xf>
    <xf numFmtId="177" fontId="0" fillId="37" borderId="13" xfId="0" applyNumberFormat="1" applyFill="1" applyBorder="1">
      <alignment vertical="center"/>
    </xf>
    <xf numFmtId="177" fontId="0" fillId="37" borderId="21" xfId="0" applyNumberFormat="1" applyFill="1" applyBorder="1">
      <alignment vertical="center"/>
    </xf>
    <xf numFmtId="177" fontId="0" fillId="37" borderId="14" xfId="0" applyNumberFormat="1" applyFill="1" applyBorder="1">
      <alignment vertical="center"/>
    </xf>
    <xf numFmtId="177" fontId="0" fillId="37" borderId="15" xfId="0" applyNumberFormat="1" applyFill="1" applyBorder="1">
      <alignment vertical="center"/>
    </xf>
    <xf numFmtId="177" fontId="0" fillId="37" borderId="19" xfId="0" applyNumberFormat="1" applyFill="1" applyBorder="1">
      <alignment vertical="center"/>
    </xf>
    <xf numFmtId="177" fontId="0" fillId="37" borderId="18" xfId="0" applyNumberFormat="1" applyFill="1" applyBorder="1">
      <alignment vertical="center"/>
    </xf>
    <xf numFmtId="177" fontId="0" fillId="37" borderId="2" xfId="0" applyNumberFormat="1" applyFill="1" applyBorder="1">
      <alignment vertical="center"/>
    </xf>
    <xf numFmtId="177" fontId="0" fillId="37" borderId="4" xfId="0" applyNumberFormat="1" applyFill="1" applyBorder="1">
      <alignment vertical="center"/>
    </xf>
    <xf numFmtId="177" fontId="0" fillId="37" borderId="5" xfId="0" applyNumberFormat="1" applyFill="1" applyBorder="1">
      <alignment vertical="center"/>
    </xf>
    <xf numFmtId="177" fontId="0" fillId="37" borderId="6" xfId="0" applyNumberFormat="1" applyFill="1" applyBorder="1">
      <alignment vertical="center"/>
    </xf>
    <xf numFmtId="0" fontId="37" fillId="0" borderId="16" xfId="0" applyFont="1" applyBorder="1" applyAlignment="1">
      <alignment horizontal="center" vertical="center"/>
    </xf>
    <xf numFmtId="0" fontId="37" fillId="0" borderId="9" xfId="0" applyFont="1" applyBorder="1" applyAlignment="1">
      <alignment horizontal="center" vertical="center"/>
    </xf>
    <xf numFmtId="0" fontId="37" fillId="0" borderId="7" xfId="0" applyFont="1" applyBorder="1" applyAlignment="1">
      <alignment horizontal="center" vertical="center"/>
    </xf>
    <xf numFmtId="178" fontId="37" fillId="37" borderId="6" xfId="0" applyNumberFormat="1" applyFont="1" applyFill="1" applyBorder="1" applyAlignment="1">
      <alignment vertical="center"/>
    </xf>
    <xf numFmtId="177" fontId="0" fillId="33" borderId="1" xfId="0" applyNumberFormat="1" applyFill="1" applyBorder="1" applyAlignment="1">
      <alignment vertical="center"/>
    </xf>
    <xf numFmtId="0" fontId="34" fillId="37" borderId="0" xfId="0" applyFont="1" applyFill="1" applyAlignment="1">
      <alignment vertical="top"/>
    </xf>
    <xf numFmtId="0" fontId="41" fillId="37" borderId="0" xfId="0" applyFont="1" applyFill="1" applyAlignment="1">
      <alignment vertical="top"/>
    </xf>
    <xf numFmtId="0" fontId="44" fillId="0" borderId="0" xfId="0" applyFont="1" applyAlignment="1">
      <alignment vertical="top"/>
    </xf>
    <xf numFmtId="0" fontId="45" fillId="0" borderId="0" xfId="0" applyFont="1" applyAlignment="1">
      <alignment vertical="top"/>
    </xf>
    <xf numFmtId="0" fontId="43" fillId="0" borderId="0" xfId="0" applyFont="1" applyAlignment="1">
      <alignment vertical="top" wrapText="1"/>
    </xf>
    <xf numFmtId="0" fontId="46" fillId="0" borderId="0" xfId="0" applyFont="1" applyAlignment="1">
      <alignment vertical="top"/>
    </xf>
    <xf numFmtId="0" fontId="43" fillId="0" borderId="0" xfId="0" applyFont="1" applyAlignment="1">
      <alignment vertical="top"/>
    </xf>
    <xf numFmtId="0" fontId="47" fillId="0" borderId="0" xfId="0" applyFont="1" applyAlignment="1">
      <alignment vertical="top" wrapText="1"/>
    </xf>
    <xf numFmtId="0" fontId="34" fillId="37" borderId="0" xfId="0" applyFont="1" applyFill="1" applyAlignment="1">
      <alignment vertical="center"/>
    </xf>
    <xf numFmtId="0" fontId="34" fillId="0" borderId="0" xfId="0" applyFont="1" applyAlignment="1">
      <alignment vertical="center"/>
    </xf>
    <xf numFmtId="0" fontId="41" fillId="37" borderId="0" xfId="0" applyFont="1" applyFill="1" applyAlignment="1">
      <alignment vertical="center"/>
    </xf>
    <xf numFmtId="0" fontId="42" fillId="37" borderId="0" xfId="0" applyFont="1" applyFill="1" applyAlignment="1">
      <alignment vertical="center"/>
    </xf>
    <xf numFmtId="178" fontId="37" fillId="38" borderId="18" xfId="0" applyNumberFormat="1" applyFont="1" applyFill="1" applyBorder="1" applyAlignment="1">
      <alignment vertical="center"/>
    </xf>
    <xf numFmtId="178" fontId="37" fillId="38" borderId="2" xfId="0" applyNumberFormat="1" applyFont="1" applyFill="1" applyBorder="1" applyAlignment="1">
      <alignment vertical="center"/>
    </xf>
    <xf numFmtId="0" fontId="48" fillId="0" borderId="0" xfId="0" applyNumberFormat="1" applyFont="1">
      <alignment vertical="center"/>
    </xf>
    <xf numFmtId="0" fontId="49" fillId="0" borderId="0" xfId="0" applyFont="1">
      <alignment vertical="center"/>
    </xf>
    <xf numFmtId="0" fontId="50" fillId="0" borderId="0" xfId="0" applyFont="1" applyAlignment="1">
      <alignment vertical="top"/>
    </xf>
    <xf numFmtId="0" fontId="0" fillId="0" borderId="0" xfId="0" applyFill="1" applyBorder="1" applyAlignment="1" applyProtection="1">
      <alignment horizontal="center" vertical="center"/>
    </xf>
    <xf numFmtId="0" fontId="0" fillId="0" borderId="0" xfId="0" applyAlignment="1" applyProtection="1">
      <alignment horizontal="center" vertical="center"/>
    </xf>
    <xf numFmtId="0" fontId="37" fillId="0" borderId="0" xfId="0" applyFont="1" applyFill="1" applyBorder="1" applyAlignment="1">
      <alignment horizontal="center" vertical="center"/>
    </xf>
    <xf numFmtId="184" fontId="37" fillId="0" borderId="0" xfId="0" applyNumberFormat="1" applyFont="1" applyFill="1" applyBorder="1">
      <alignment vertical="center"/>
    </xf>
    <xf numFmtId="178" fontId="37" fillId="0" borderId="0" xfId="0" applyNumberFormat="1" applyFont="1" applyFill="1" applyBorder="1" applyAlignment="1">
      <alignment vertical="center"/>
    </xf>
    <xf numFmtId="0" fontId="43" fillId="0" borderId="0" xfId="0" applyFont="1" applyAlignment="1">
      <alignment horizontal="left" vertical="top" wrapText="1"/>
    </xf>
    <xf numFmtId="0" fontId="43" fillId="0" borderId="0" xfId="0" applyFont="1" applyAlignment="1">
      <alignment horizontal="left" vertical="center" wrapText="1"/>
    </xf>
    <xf numFmtId="0" fontId="43" fillId="0" borderId="0" xfId="0" applyFont="1" applyAlignment="1">
      <alignment vertical="top" wrapText="1"/>
    </xf>
    <xf numFmtId="0" fontId="50" fillId="0" borderId="0" xfId="0" applyFont="1" applyAlignment="1">
      <alignment horizontal="left" vertical="top" wrapText="1"/>
    </xf>
    <xf numFmtId="0" fontId="47" fillId="0" borderId="0" xfId="0" applyFont="1" applyAlignment="1">
      <alignment horizontal="left" vertical="top" wrapText="1"/>
    </xf>
    <xf numFmtId="0" fontId="0" fillId="0" borderId="7" xfId="0" applyBorder="1" applyAlignment="1">
      <alignment horizontal="center" vertical="center"/>
    </xf>
    <xf numFmtId="0" fontId="0" fillId="0" borderId="22" xfId="0" applyBorder="1" applyAlignment="1">
      <alignment horizontal="center" vertical="center"/>
    </xf>
    <xf numFmtId="0" fontId="0" fillId="36" borderId="7" xfId="0" applyFill="1" applyBorder="1" applyAlignment="1" applyProtection="1">
      <alignment horizontal="left" vertical="center"/>
      <protection locked="0"/>
    </xf>
    <xf numFmtId="0" fontId="0" fillId="36" borderId="8" xfId="0" applyFill="1" applyBorder="1" applyAlignment="1" applyProtection="1">
      <alignment horizontal="left" vertical="center"/>
      <protection locked="0"/>
    </xf>
    <xf numFmtId="0" fontId="0" fillId="36" borderId="22" xfId="0" applyFill="1" applyBorder="1" applyAlignment="1" applyProtection="1">
      <alignment horizontal="left" vertical="center"/>
      <protection locked="0"/>
    </xf>
    <xf numFmtId="177" fontId="0" fillId="34" borderId="96" xfId="0" applyNumberFormat="1" applyFill="1" applyBorder="1" applyAlignment="1">
      <alignment horizontal="center" vertical="distributed" textRotation="255" indent="1"/>
    </xf>
    <xf numFmtId="177" fontId="0" fillId="34" borderId="97" xfId="0" applyNumberFormat="1" applyFill="1" applyBorder="1" applyAlignment="1">
      <alignment horizontal="center" vertical="distributed" textRotation="255" indent="1"/>
    </xf>
    <xf numFmtId="177" fontId="0" fillId="34" borderId="98" xfId="0" applyNumberFormat="1" applyFill="1" applyBorder="1" applyAlignment="1">
      <alignment horizontal="center" vertical="distributed" textRotation="255" indent="1"/>
    </xf>
    <xf numFmtId="177" fontId="0" fillId="35" borderId="99" xfId="0" applyNumberFormat="1" applyFill="1" applyBorder="1" applyAlignment="1">
      <alignment horizontal="center" vertical="distributed" textRotation="255" indent="1"/>
    </xf>
    <xf numFmtId="177" fontId="0" fillId="35" borderId="100" xfId="0" applyNumberFormat="1" applyFill="1" applyBorder="1" applyAlignment="1">
      <alignment horizontal="center" vertical="distributed" textRotation="255" indent="1"/>
    </xf>
    <xf numFmtId="177" fontId="0" fillId="35" borderId="101" xfId="0" applyNumberFormat="1" applyFill="1" applyBorder="1" applyAlignment="1">
      <alignment horizontal="center" vertical="distributed" textRotation="255" indent="1"/>
    </xf>
    <xf numFmtId="177" fontId="0" fillId="33" borderId="102" xfId="0" applyNumberFormat="1" applyFill="1" applyBorder="1" applyAlignment="1">
      <alignment horizontal="center" vertical="distributed" textRotation="255" indent="1"/>
    </xf>
    <xf numFmtId="177" fontId="0" fillId="33" borderId="103" xfId="0" applyNumberFormat="1" applyFill="1" applyBorder="1" applyAlignment="1">
      <alignment horizontal="center" vertical="distributed" textRotation="255" indent="1"/>
    </xf>
    <xf numFmtId="177" fontId="0" fillId="33" borderId="104" xfId="0" applyNumberFormat="1" applyFill="1" applyBorder="1" applyAlignment="1">
      <alignment horizontal="center" vertical="distributed" textRotation="255" indent="1"/>
    </xf>
    <xf numFmtId="177" fontId="0" fillId="37" borderId="7" xfId="0" applyNumberFormat="1" applyFill="1" applyBorder="1" applyAlignment="1">
      <alignment horizontal="center" vertical="center"/>
    </xf>
    <xf numFmtId="177" fontId="0" fillId="37" borderId="8" xfId="0" applyNumberFormat="1" applyFill="1" applyBorder="1" applyAlignment="1">
      <alignment horizontal="center" vertical="center"/>
    </xf>
    <xf numFmtId="177" fontId="0" fillId="37" borderId="22" xfId="0" applyNumberFormat="1" applyFill="1" applyBorder="1" applyAlignment="1">
      <alignment horizontal="center" vertical="center"/>
    </xf>
    <xf numFmtId="177" fontId="0" fillId="0" borderId="14" xfId="0" applyNumberFormat="1" applyFill="1" applyBorder="1" applyAlignment="1">
      <alignment horizontal="center" vertical="center"/>
    </xf>
    <xf numFmtId="177" fontId="0" fillId="0" borderId="15" xfId="0" applyNumberFormat="1" applyFill="1" applyBorder="1" applyAlignment="1">
      <alignment horizontal="center" vertical="center"/>
    </xf>
    <xf numFmtId="177" fontId="0" fillId="0" borderId="19" xfId="0" applyNumberFormat="1" applyFill="1" applyBorder="1" applyAlignment="1">
      <alignment horizontal="center" vertical="center"/>
    </xf>
    <xf numFmtId="177" fontId="34" fillId="0" borderId="16" xfId="0" applyNumberFormat="1" applyFont="1" applyBorder="1" applyAlignment="1">
      <alignment horizontal="center" vertical="center"/>
    </xf>
    <xf numFmtId="177" fontId="34" fillId="0" borderId="17" xfId="0" applyNumberFormat="1" applyFont="1" applyBorder="1" applyAlignment="1">
      <alignment horizontal="center" vertical="center"/>
    </xf>
    <xf numFmtId="177" fontId="34" fillId="0" borderId="14" xfId="0" applyNumberFormat="1" applyFont="1" applyBorder="1" applyAlignment="1">
      <alignment horizontal="center" vertical="center"/>
    </xf>
    <xf numFmtId="177" fontId="34" fillId="0" borderId="19" xfId="0" applyNumberFormat="1" applyFont="1" applyBorder="1" applyAlignment="1">
      <alignment horizontal="center" vertical="center"/>
    </xf>
    <xf numFmtId="177" fontId="6" fillId="0" borderId="18" xfId="42" applyNumberFormat="1" applyFont="1" applyFill="1" applyBorder="1" applyAlignment="1">
      <alignment horizontal="center" vertical="center" wrapText="1"/>
    </xf>
    <xf numFmtId="177" fontId="6" fillId="0" borderId="2" xfId="42" applyNumberFormat="1" applyFont="1" applyFill="1" applyBorder="1" applyAlignment="1">
      <alignment horizontal="center" vertical="center" wrapText="1"/>
    </xf>
    <xf numFmtId="177" fontId="6" fillId="0" borderId="14" xfId="42" applyNumberFormat="1" applyFont="1" applyBorder="1" applyAlignment="1">
      <alignment horizontal="center" vertical="center" wrapText="1"/>
    </xf>
    <xf numFmtId="177" fontId="6" fillId="0" borderId="15" xfId="42" applyNumberFormat="1" applyFont="1" applyBorder="1" applyAlignment="1">
      <alignment horizontal="center" vertical="center" wrapText="1"/>
    </xf>
    <xf numFmtId="177" fontId="6" fillId="0" borderId="19" xfId="42" applyNumberFormat="1" applyFont="1" applyBorder="1" applyAlignment="1">
      <alignment horizontal="center" vertical="center" wrapText="1"/>
    </xf>
    <xf numFmtId="177" fontId="6" fillId="0" borderId="16" xfId="42" applyNumberFormat="1" applyFont="1" applyBorder="1" applyAlignment="1">
      <alignment horizontal="center" vertical="center" wrapText="1"/>
    </xf>
    <xf numFmtId="177" fontId="6" fillId="0" borderId="20" xfId="42" applyNumberFormat="1" applyFont="1" applyBorder="1" applyAlignment="1">
      <alignment horizontal="center" vertical="center" wrapText="1"/>
    </xf>
    <xf numFmtId="177" fontId="6" fillId="0" borderId="17" xfId="42" applyNumberFormat="1" applyFont="1" applyBorder="1" applyAlignment="1">
      <alignment horizontal="center" vertical="center" wrapText="1"/>
    </xf>
    <xf numFmtId="177" fontId="6" fillId="0" borderId="9" xfId="42" applyNumberFormat="1" applyFont="1" applyBorder="1" applyAlignment="1">
      <alignment horizontal="center" vertical="center" wrapText="1"/>
    </xf>
    <xf numFmtId="177" fontId="6" fillId="0" borderId="0" xfId="42" applyNumberFormat="1" applyFont="1" applyBorder="1" applyAlignment="1">
      <alignment horizontal="center" vertical="center" wrapText="1"/>
    </xf>
    <xf numFmtId="177" fontId="6" fillId="0" borderId="1" xfId="42" applyNumberFormat="1" applyFont="1" applyBorder="1" applyAlignment="1">
      <alignment horizontal="center"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5"/>
    <cellStyle name="標準_H12大学立地分析54_暫定版" xfId="42"/>
    <cellStyle name="標準_分析ファイル案1" xfId="43"/>
    <cellStyle name="良い" xfId="44" builtinId="26" customBuiltin="1"/>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colors>
    <mruColors>
      <color rgb="FF69E2FF"/>
      <color rgb="FF2DD7FF"/>
      <color rgb="FF99FF99"/>
      <color rgb="FF00CCFF"/>
      <color rgb="FF00CCCD"/>
      <color rgb="FFCCFFCC"/>
      <color rgb="FF66CCFF"/>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13213703099511"/>
          <c:y val="6.4948453608247428E-2"/>
          <c:w val="0.76345840130505704"/>
          <c:h val="0.89725085910652924"/>
        </c:manualLayout>
      </c:layout>
      <c:barChart>
        <c:barDir val="bar"/>
        <c:grouping val="clustered"/>
        <c:varyColors val="0"/>
        <c:ser>
          <c:idx val="0"/>
          <c:order val="0"/>
          <c:tx>
            <c:strRef>
              <c:f>②表!$R$8</c:f>
              <c:strCache>
                <c:ptCount val="1"/>
                <c:pt idx="0">
                  <c:v>生産誘発額</c:v>
                </c:pt>
              </c:strCache>
            </c:strRef>
          </c:tx>
          <c:invertIfNegative val="0"/>
          <c:dLbls>
            <c:showLegendKey val="0"/>
            <c:showVal val="1"/>
            <c:showCatName val="0"/>
            <c:showSerName val="0"/>
            <c:showPercent val="0"/>
            <c:showBubbleSize val="0"/>
            <c:showLeaderLines val="0"/>
          </c:dLbls>
          <c:cat>
            <c:strRef>
              <c:f>②表!$B$9:$B$44</c:f>
              <c:strCache>
                <c:ptCount val="36"/>
                <c:pt idx="0">
                  <c:v>農業</c:v>
                </c:pt>
                <c:pt idx="1">
                  <c:v>林業</c:v>
                </c:pt>
                <c:pt idx="2">
                  <c:v>漁業</c:v>
                </c:pt>
                <c:pt idx="3">
                  <c:v>鉱業</c:v>
                </c:pt>
                <c:pt idx="4">
                  <c:v>飲食料品</c:v>
                </c:pt>
                <c:pt idx="5">
                  <c:v>繊維製品</c:v>
                </c:pt>
                <c:pt idx="6">
                  <c:v>パルプ・紙・木製品</c:v>
                </c:pt>
                <c:pt idx="7">
                  <c:v>化学製品</c:v>
                </c:pt>
                <c:pt idx="8">
                  <c:v>石油・石炭製品</c:v>
                </c:pt>
                <c:pt idx="9">
                  <c:v>窯業・土石製品</c:v>
                </c:pt>
                <c:pt idx="10">
                  <c:v>鉄鋼</c:v>
                </c:pt>
                <c:pt idx="11">
                  <c:v>非鉄金属</c:v>
                </c:pt>
                <c:pt idx="12">
                  <c:v>金属製品</c:v>
                </c:pt>
                <c:pt idx="13">
                  <c:v>一般機械</c:v>
                </c:pt>
                <c:pt idx="14">
                  <c:v>電子部品</c:v>
                </c:pt>
                <c:pt idx="15">
                  <c:v>電気機械</c:v>
                </c:pt>
                <c:pt idx="16">
                  <c:v>情報･通信機器</c:v>
                </c:pt>
                <c:pt idx="17">
                  <c:v>輸送機械</c:v>
                </c:pt>
                <c:pt idx="18">
                  <c:v>その他の製造工業製品</c:v>
                </c:pt>
                <c:pt idx="19">
                  <c:v>建設</c:v>
                </c:pt>
                <c:pt idx="20">
                  <c:v>電力・ガス・熱供給</c:v>
                </c:pt>
                <c:pt idx="21">
                  <c:v>水道</c:v>
                </c:pt>
                <c:pt idx="22">
                  <c:v>廃棄物処理</c:v>
                </c:pt>
                <c:pt idx="23">
                  <c:v>商業</c:v>
                </c:pt>
                <c:pt idx="24">
                  <c:v>金融・保険</c:v>
                </c:pt>
                <c:pt idx="25">
                  <c:v>不動産</c:v>
                </c:pt>
                <c:pt idx="26">
                  <c:v>運輸・郵便</c:v>
                </c:pt>
                <c:pt idx="27">
                  <c:v>情報通信</c:v>
                </c:pt>
                <c:pt idx="28">
                  <c:v>公務</c:v>
                </c:pt>
                <c:pt idx="29">
                  <c:v>教育・研究</c:v>
                </c:pt>
                <c:pt idx="30">
                  <c:v>医療・福祉</c:v>
                </c:pt>
                <c:pt idx="31">
                  <c:v>その他の非営利団体サービス</c:v>
                </c:pt>
                <c:pt idx="32">
                  <c:v>対事業所サービス</c:v>
                </c:pt>
                <c:pt idx="33">
                  <c:v>対個人サービス</c:v>
                </c:pt>
                <c:pt idx="34">
                  <c:v>事務用品</c:v>
                </c:pt>
                <c:pt idx="35">
                  <c:v>分類不明</c:v>
                </c:pt>
              </c:strCache>
            </c:strRef>
          </c:cat>
          <c:val>
            <c:numRef>
              <c:f>②表!$R$9:$R$44</c:f>
              <c:numCache>
                <c:formatCode>#,##0_ </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er>
        <c:ser>
          <c:idx val="1"/>
          <c:order val="1"/>
          <c:tx>
            <c:strRef>
              <c:f>②表!$S$8</c:f>
              <c:strCache>
                <c:ptCount val="1"/>
                <c:pt idx="0">
                  <c:v>粗付加価値誘発額</c:v>
                </c:pt>
              </c:strCache>
            </c:strRef>
          </c:tx>
          <c:invertIfNegative val="0"/>
          <c:cat>
            <c:strRef>
              <c:f>②表!$B$9:$B$44</c:f>
              <c:strCache>
                <c:ptCount val="36"/>
                <c:pt idx="0">
                  <c:v>農業</c:v>
                </c:pt>
                <c:pt idx="1">
                  <c:v>林業</c:v>
                </c:pt>
                <c:pt idx="2">
                  <c:v>漁業</c:v>
                </c:pt>
                <c:pt idx="3">
                  <c:v>鉱業</c:v>
                </c:pt>
                <c:pt idx="4">
                  <c:v>飲食料品</c:v>
                </c:pt>
                <c:pt idx="5">
                  <c:v>繊維製品</c:v>
                </c:pt>
                <c:pt idx="6">
                  <c:v>パルプ・紙・木製品</c:v>
                </c:pt>
                <c:pt idx="7">
                  <c:v>化学製品</c:v>
                </c:pt>
                <c:pt idx="8">
                  <c:v>石油・石炭製品</c:v>
                </c:pt>
                <c:pt idx="9">
                  <c:v>窯業・土石製品</c:v>
                </c:pt>
                <c:pt idx="10">
                  <c:v>鉄鋼</c:v>
                </c:pt>
                <c:pt idx="11">
                  <c:v>非鉄金属</c:v>
                </c:pt>
                <c:pt idx="12">
                  <c:v>金属製品</c:v>
                </c:pt>
                <c:pt idx="13">
                  <c:v>一般機械</c:v>
                </c:pt>
                <c:pt idx="14">
                  <c:v>電子部品</c:v>
                </c:pt>
                <c:pt idx="15">
                  <c:v>電気機械</c:v>
                </c:pt>
                <c:pt idx="16">
                  <c:v>情報･通信機器</c:v>
                </c:pt>
                <c:pt idx="17">
                  <c:v>輸送機械</c:v>
                </c:pt>
                <c:pt idx="18">
                  <c:v>その他の製造工業製品</c:v>
                </c:pt>
                <c:pt idx="19">
                  <c:v>建設</c:v>
                </c:pt>
                <c:pt idx="20">
                  <c:v>電力・ガス・熱供給</c:v>
                </c:pt>
                <c:pt idx="21">
                  <c:v>水道</c:v>
                </c:pt>
                <c:pt idx="22">
                  <c:v>廃棄物処理</c:v>
                </c:pt>
                <c:pt idx="23">
                  <c:v>商業</c:v>
                </c:pt>
                <c:pt idx="24">
                  <c:v>金融・保険</c:v>
                </c:pt>
                <c:pt idx="25">
                  <c:v>不動産</c:v>
                </c:pt>
                <c:pt idx="26">
                  <c:v>運輸・郵便</c:v>
                </c:pt>
                <c:pt idx="27">
                  <c:v>情報通信</c:v>
                </c:pt>
                <c:pt idx="28">
                  <c:v>公務</c:v>
                </c:pt>
                <c:pt idx="29">
                  <c:v>教育・研究</c:v>
                </c:pt>
                <c:pt idx="30">
                  <c:v>医療・福祉</c:v>
                </c:pt>
                <c:pt idx="31">
                  <c:v>その他の非営利団体サービス</c:v>
                </c:pt>
                <c:pt idx="32">
                  <c:v>対事業所サービス</c:v>
                </c:pt>
                <c:pt idx="33">
                  <c:v>対個人サービス</c:v>
                </c:pt>
                <c:pt idx="34">
                  <c:v>事務用品</c:v>
                </c:pt>
                <c:pt idx="35">
                  <c:v>分類不明</c:v>
                </c:pt>
              </c:strCache>
            </c:strRef>
          </c:cat>
          <c:val>
            <c:numRef>
              <c:f>②表!$S$9:$S$44</c:f>
              <c:numCache>
                <c:formatCode>#,##0_ </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er>
        <c:ser>
          <c:idx val="2"/>
          <c:order val="2"/>
          <c:tx>
            <c:strRef>
              <c:f>②表!$T$8</c:f>
              <c:strCache>
                <c:ptCount val="1"/>
                <c:pt idx="0">
                  <c:v>雇用者所得誘発額</c:v>
                </c:pt>
              </c:strCache>
            </c:strRef>
          </c:tx>
          <c:invertIfNegative val="0"/>
          <c:cat>
            <c:strRef>
              <c:f>②表!$B$9:$B$44</c:f>
              <c:strCache>
                <c:ptCount val="36"/>
                <c:pt idx="0">
                  <c:v>農業</c:v>
                </c:pt>
                <c:pt idx="1">
                  <c:v>林業</c:v>
                </c:pt>
                <c:pt idx="2">
                  <c:v>漁業</c:v>
                </c:pt>
                <c:pt idx="3">
                  <c:v>鉱業</c:v>
                </c:pt>
                <c:pt idx="4">
                  <c:v>飲食料品</c:v>
                </c:pt>
                <c:pt idx="5">
                  <c:v>繊維製品</c:v>
                </c:pt>
                <c:pt idx="6">
                  <c:v>パルプ・紙・木製品</c:v>
                </c:pt>
                <c:pt idx="7">
                  <c:v>化学製品</c:v>
                </c:pt>
                <c:pt idx="8">
                  <c:v>石油・石炭製品</c:v>
                </c:pt>
                <c:pt idx="9">
                  <c:v>窯業・土石製品</c:v>
                </c:pt>
                <c:pt idx="10">
                  <c:v>鉄鋼</c:v>
                </c:pt>
                <c:pt idx="11">
                  <c:v>非鉄金属</c:v>
                </c:pt>
                <c:pt idx="12">
                  <c:v>金属製品</c:v>
                </c:pt>
                <c:pt idx="13">
                  <c:v>一般機械</c:v>
                </c:pt>
                <c:pt idx="14">
                  <c:v>電子部品</c:v>
                </c:pt>
                <c:pt idx="15">
                  <c:v>電気機械</c:v>
                </c:pt>
                <c:pt idx="16">
                  <c:v>情報･通信機器</c:v>
                </c:pt>
                <c:pt idx="17">
                  <c:v>輸送機械</c:v>
                </c:pt>
                <c:pt idx="18">
                  <c:v>その他の製造工業製品</c:v>
                </c:pt>
                <c:pt idx="19">
                  <c:v>建設</c:v>
                </c:pt>
                <c:pt idx="20">
                  <c:v>電力・ガス・熱供給</c:v>
                </c:pt>
                <c:pt idx="21">
                  <c:v>水道</c:v>
                </c:pt>
                <c:pt idx="22">
                  <c:v>廃棄物処理</c:v>
                </c:pt>
                <c:pt idx="23">
                  <c:v>商業</c:v>
                </c:pt>
                <c:pt idx="24">
                  <c:v>金融・保険</c:v>
                </c:pt>
                <c:pt idx="25">
                  <c:v>不動産</c:v>
                </c:pt>
                <c:pt idx="26">
                  <c:v>運輸・郵便</c:v>
                </c:pt>
                <c:pt idx="27">
                  <c:v>情報通信</c:v>
                </c:pt>
                <c:pt idx="28">
                  <c:v>公務</c:v>
                </c:pt>
                <c:pt idx="29">
                  <c:v>教育・研究</c:v>
                </c:pt>
                <c:pt idx="30">
                  <c:v>医療・福祉</c:v>
                </c:pt>
                <c:pt idx="31">
                  <c:v>その他の非営利団体サービス</c:v>
                </c:pt>
                <c:pt idx="32">
                  <c:v>対事業所サービス</c:v>
                </c:pt>
                <c:pt idx="33">
                  <c:v>対個人サービス</c:v>
                </c:pt>
                <c:pt idx="34">
                  <c:v>事務用品</c:v>
                </c:pt>
                <c:pt idx="35">
                  <c:v>分類不明</c:v>
                </c:pt>
              </c:strCache>
            </c:strRef>
          </c:cat>
          <c:val>
            <c:numRef>
              <c:f>②表!$T$9:$T$44</c:f>
              <c:numCache>
                <c:formatCode>#,##0_ </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er>
        <c:dLbls>
          <c:showLegendKey val="0"/>
          <c:showVal val="0"/>
          <c:showCatName val="0"/>
          <c:showSerName val="0"/>
          <c:showPercent val="0"/>
          <c:showBubbleSize val="0"/>
        </c:dLbls>
        <c:gapWidth val="150"/>
        <c:axId val="403979648"/>
        <c:axId val="404006016"/>
      </c:barChart>
      <c:catAx>
        <c:axId val="403979648"/>
        <c:scaling>
          <c:orientation val="maxMin"/>
        </c:scaling>
        <c:delete val="0"/>
        <c:axPos val="l"/>
        <c:numFmt formatCode="General" sourceLinked="1"/>
        <c:majorTickMark val="out"/>
        <c:minorTickMark val="none"/>
        <c:tickLblPos val="nextTo"/>
        <c:crossAx val="404006016"/>
        <c:crosses val="autoZero"/>
        <c:auto val="1"/>
        <c:lblAlgn val="ctr"/>
        <c:lblOffset val="100"/>
        <c:noMultiLvlLbl val="0"/>
      </c:catAx>
      <c:valAx>
        <c:axId val="404006016"/>
        <c:scaling>
          <c:orientation val="minMax"/>
        </c:scaling>
        <c:delete val="0"/>
        <c:axPos val="t"/>
        <c:numFmt formatCode="#,##0_ " sourceLinked="1"/>
        <c:majorTickMark val="out"/>
        <c:minorTickMark val="none"/>
        <c:tickLblPos val="nextTo"/>
        <c:crossAx val="403979648"/>
        <c:crosses val="autoZero"/>
        <c:crossBetween val="between"/>
      </c:valAx>
    </c:plotArea>
    <c:legend>
      <c:legendPos val="b"/>
      <c:overlay val="0"/>
      <c:spPr>
        <a:ln>
          <a:solidFill>
            <a:schemeClr val="lt1">
              <a:shade val="50000"/>
            </a:schemeClr>
          </a:solidFill>
        </a:ln>
      </c:spPr>
    </c:legend>
    <c:plotVisOnly val="1"/>
    <c:dispBlanksAs val="gap"/>
    <c:showDLblsOverMax val="0"/>
  </c:chart>
  <c:printSettings>
    <c:headerFooter/>
    <c:pageMargins b="0.75000000000000056" l="0.70000000000000051" r="0.70000000000000051" t="0.75000000000000056" header="0.30000000000000027" footer="0.30000000000000027"/>
    <c:pageSetup orientation="portrait"/>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532607</xdr:colOff>
      <xdr:row>6</xdr:row>
      <xdr:rowOff>793</xdr:rowOff>
    </xdr:from>
    <xdr:to>
      <xdr:col>4</xdr:col>
      <xdr:colOff>795</xdr:colOff>
      <xdr:row>9</xdr:row>
      <xdr:rowOff>793</xdr:rowOff>
    </xdr:to>
    <xdr:cxnSp macro="">
      <xdr:nvCxnSpPr>
        <xdr:cNvPr id="3" name="直線矢印コネクタ 2"/>
        <xdr:cNvCxnSpPr/>
      </xdr:nvCxnSpPr>
      <xdr:spPr>
        <a:xfrm rot="5400000">
          <a:off x="1385888" y="785812"/>
          <a:ext cx="428625"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1588</xdr:colOff>
      <xdr:row>11</xdr:row>
      <xdr:rowOff>0</xdr:rowOff>
    </xdr:from>
    <xdr:to>
      <xdr:col>4</xdr:col>
      <xdr:colOff>1588</xdr:colOff>
      <xdr:row>20</xdr:row>
      <xdr:rowOff>0</xdr:rowOff>
    </xdr:to>
    <xdr:cxnSp macro="">
      <xdr:nvCxnSpPr>
        <xdr:cNvPr id="4" name="直線矢印コネクタ 3"/>
        <xdr:cNvCxnSpPr/>
      </xdr:nvCxnSpPr>
      <xdr:spPr>
        <a:xfrm>
          <a:off x="1411288" y="1857375"/>
          <a:ext cx="0" cy="1543050"/>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11</xdr:row>
      <xdr:rowOff>76200</xdr:rowOff>
    </xdr:from>
    <xdr:to>
      <xdr:col>8</xdr:col>
      <xdr:colOff>0</xdr:colOff>
      <xdr:row>11</xdr:row>
      <xdr:rowOff>76200</xdr:rowOff>
    </xdr:to>
    <xdr:cxnSp macro="">
      <xdr:nvCxnSpPr>
        <xdr:cNvPr id="6" name="直線コネクタ 5"/>
        <xdr:cNvCxnSpPr/>
      </xdr:nvCxnSpPr>
      <xdr:spPr>
        <a:xfrm>
          <a:off x="1600200" y="1362075"/>
          <a:ext cx="21336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532607</xdr:colOff>
      <xdr:row>11</xdr:row>
      <xdr:rowOff>76993</xdr:rowOff>
    </xdr:from>
    <xdr:to>
      <xdr:col>8</xdr:col>
      <xdr:colOff>795</xdr:colOff>
      <xdr:row>14</xdr:row>
      <xdr:rowOff>793</xdr:rowOff>
    </xdr:to>
    <xdr:cxnSp macro="">
      <xdr:nvCxnSpPr>
        <xdr:cNvPr id="8" name="直線矢印コネクタ 7"/>
        <xdr:cNvCxnSpPr/>
      </xdr:nvCxnSpPr>
      <xdr:spPr>
        <a:xfrm rot="5400000">
          <a:off x="3557588" y="1538287"/>
          <a:ext cx="352425"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22</xdr:row>
      <xdr:rowOff>0</xdr:rowOff>
    </xdr:from>
    <xdr:to>
      <xdr:col>3</xdr:col>
      <xdr:colOff>1588</xdr:colOff>
      <xdr:row>25</xdr:row>
      <xdr:rowOff>0</xdr:rowOff>
    </xdr:to>
    <xdr:cxnSp macro="">
      <xdr:nvCxnSpPr>
        <xdr:cNvPr id="16" name="直線矢印コネクタ 15"/>
        <xdr:cNvCxnSpPr/>
      </xdr:nvCxnSpPr>
      <xdr:spPr>
        <a:xfrm rot="5400000">
          <a:off x="810419" y="3456781"/>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532606</xdr:colOff>
      <xdr:row>27</xdr:row>
      <xdr:rowOff>0</xdr:rowOff>
    </xdr:from>
    <xdr:to>
      <xdr:col>3</xdr:col>
      <xdr:colOff>0</xdr:colOff>
      <xdr:row>31</xdr:row>
      <xdr:rowOff>794</xdr:rowOff>
    </xdr:to>
    <xdr:cxnSp macro="">
      <xdr:nvCxnSpPr>
        <xdr:cNvPr id="20" name="直線矢印コネクタ 19"/>
        <xdr:cNvCxnSpPr/>
      </xdr:nvCxnSpPr>
      <xdr:spPr>
        <a:xfrm rot="5400000">
          <a:off x="1256506" y="4400550"/>
          <a:ext cx="686594" cy="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532606</xdr:colOff>
      <xdr:row>33</xdr:row>
      <xdr:rowOff>794</xdr:rowOff>
    </xdr:from>
    <xdr:to>
      <xdr:col>4</xdr:col>
      <xdr:colOff>794</xdr:colOff>
      <xdr:row>36</xdr:row>
      <xdr:rowOff>794</xdr:rowOff>
    </xdr:to>
    <xdr:cxnSp macro="">
      <xdr:nvCxnSpPr>
        <xdr:cNvPr id="25" name="直線矢印コネクタ 24"/>
        <xdr:cNvCxnSpPr/>
      </xdr:nvCxnSpPr>
      <xdr:spPr>
        <a:xfrm rot="5400000">
          <a:off x="2495550" y="5257800"/>
          <a:ext cx="3429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265906</xdr:colOff>
      <xdr:row>17</xdr:row>
      <xdr:rowOff>794</xdr:rowOff>
    </xdr:from>
    <xdr:to>
      <xdr:col>8</xdr:col>
      <xdr:colOff>267494</xdr:colOff>
      <xdr:row>35</xdr:row>
      <xdr:rowOff>794</xdr:rowOff>
    </xdr:to>
    <xdr:cxnSp macro="">
      <xdr:nvCxnSpPr>
        <xdr:cNvPr id="27" name="直線矢印コネクタ 26"/>
        <xdr:cNvCxnSpPr/>
      </xdr:nvCxnSpPr>
      <xdr:spPr>
        <a:xfrm rot="5400000">
          <a:off x="2466975" y="3800475"/>
          <a:ext cx="2914650" cy="1588"/>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35</xdr:row>
      <xdr:rowOff>1</xdr:rowOff>
    </xdr:from>
    <xdr:to>
      <xdr:col>8</xdr:col>
      <xdr:colOff>266700</xdr:colOff>
      <xdr:row>35</xdr:row>
      <xdr:rowOff>9526</xdr:rowOff>
    </xdr:to>
    <xdr:cxnSp macro="">
      <xdr:nvCxnSpPr>
        <xdr:cNvPr id="29" name="直線矢印コネクタ 28"/>
        <xdr:cNvCxnSpPr/>
      </xdr:nvCxnSpPr>
      <xdr:spPr>
        <a:xfrm rot="10800000">
          <a:off x="1524000" y="5257801"/>
          <a:ext cx="2400300" cy="95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38</xdr:row>
      <xdr:rowOff>0</xdr:rowOff>
    </xdr:from>
    <xdr:to>
      <xdr:col>4</xdr:col>
      <xdr:colOff>1588</xdr:colOff>
      <xdr:row>41</xdr:row>
      <xdr:rowOff>0</xdr:rowOff>
    </xdr:to>
    <xdr:cxnSp macro="">
      <xdr:nvCxnSpPr>
        <xdr:cNvPr id="30" name="直線矢印コネクタ 29"/>
        <xdr:cNvCxnSpPr/>
      </xdr:nvCxnSpPr>
      <xdr:spPr>
        <a:xfrm rot="5400000">
          <a:off x="2410619" y="6028531"/>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532607</xdr:colOff>
      <xdr:row>43</xdr:row>
      <xdr:rowOff>793</xdr:rowOff>
    </xdr:from>
    <xdr:to>
      <xdr:col>3</xdr:col>
      <xdr:colOff>795</xdr:colOff>
      <xdr:row>46</xdr:row>
      <xdr:rowOff>793</xdr:rowOff>
    </xdr:to>
    <xdr:cxnSp macro="">
      <xdr:nvCxnSpPr>
        <xdr:cNvPr id="31" name="直線矢印コネクタ 30"/>
        <xdr:cNvCxnSpPr/>
      </xdr:nvCxnSpPr>
      <xdr:spPr>
        <a:xfrm rot="5400000">
          <a:off x="1876426" y="6886574"/>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44</xdr:row>
      <xdr:rowOff>95250</xdr:rowOff>
    </xdr:from>
    <xdr:to>
      <xdr:col>5</xdr:col>
      <xdr:colOff>0</xdr:colOff>
      <xdr:row>44</xdr:row>
      <xdr:rowOff>95250</xdr:rowOff>
    </xdr:to>
    <xdr:cxnSp macro="">
      <xdr:nvCxnSpPr>
        <xdr:cNvPr id="32" name="直線コネクタ 31"/>
        <xdr:cNvCxnSpPr/>
      </xdr:nvCxnSpPr>
      <xdr:spPr>
        <a:xfrm>
          <a:off x="2133600" y="6896100"/>
          <a:ext cx="10668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532606</xdr:colOff>
      <xdr:row>44</xdr:row>
      <xdr:rowOff>95250</xdr:rowOff>
    </xdr:from>
    <xdr:to>
      <xdr:col>5</xdr:col>
      <xdr:colOff>0</xdr:colOff>
      <xdr:row>46</xdr:row>
      <xdr:rowOff>794</xdr:rowOff>
    </xdr:to>
    <xdr:cxnSp macro="">
      <xdr:nvCxnSpPr>
        <xdr:cNvPr id="33" name="直線矢印コネクタ 32"/>
        <xdr:cNvCxnSpPr/>
      </xdr:nvCxnSpPr>
      <xdr:spPr>
        <a:xfrm rot="5400000">
          <a:off x="3075781" y="7019925"/>
          <a:ext cx="248444" cy="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48</xdr:row>
      <xdr:rowOff>0</xdr:rowOff>
    </xdr:from>
    <xdr:to>
      <xdr:col>3</xdr:col>
      <xdr:colOff>1588</xdr:colOff>
      <xdr:row>51</xdr:row>
      <xdr:rowOff>0</xdr:rowOff>
    </xdr:to>
    <xdr:cxnSp macro="">
      <xdr:nvCxnSpPr>
        <xdr:cNvPr id="35" name="直線矢印コネクタ 34"/>
        <xdr:cNvCxnSpPr/>
      </xdr:nvCxnSpPr>
      <xdr:spPr>
        <a:xfrm rot="5400000">
          <a:off x="1877219" y="3456781"/>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532606</xdr:colOff>
      <xdr:row>53</xdr:row>
      <xdr:rowOff>0</xdr:rowOff>
    </xdr:from>
    <xdr:to>
      <xdr:col>3</xdr:col>
      <xdr:colOff>0</xdr:colOff>
      <xdr:row>57</xdr:row>
      <xdr:rowOff>794</xdr:rowOff>
    </xdr:to>
    <xdr:cxnSp macro="">
      <xdr:nvCxnSpPr>
        <xdr:cNvPr id="36" name="直線矢印コネクタ 35"/>
        <xdr:cNvCxnSpPr/>
      </xdr:nvCxnSpPr>
      <xdr:spPr>
        <a:xfrm rot="5400000">
          <a:off x="1789906" y="4400550"/>
          <a:ext cx="686594" cy="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10</xdr:row>
      <xdr:rowOff>1588</xdr:rowOff>
    </xdr:from>
    <xdr:to>
      <xdr:col>13</xdr:col>
      <xdr:colOff>0</xdr:colOff>
      <xdr:row>10</xdr:row>
      <xdr:rowOff>9525</xdr:rowOff>
    </xdr:to>
    <xdr:cxnSp macro="">
      <xdr:nvCxnSpPr>
        <xdr:cNvPr id="39" name="直線矢印コネクタ 38"/>
        <xdr:cNvCxnSpPr/>
      </xdr:nvCxnSpPr>
      <xdr:spPr>
        <a:xfrm flipV="1">
          <a:off x="4800600" y="1316038"/>
          <a:ext cx="1047750" cy="7937"/>
        </a:xfrm>
        <a:prstGeom prst="straightConnector1">
          <a:avLst/>
        </a:prstGeom>
        <a:ln>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26</xdr:row>
      <xdr:rowOff>0</xdr:rowOff>
    </xdr:from>
    <xdr:to>
      <xdr:col>13</xdr:col>
      <xdr:colOff>0</xdr:colOff>
      <xdr:row>26</xdr:row>
      <xdr:rowOff>1588</xdr:rowOff>
    </xdr:to>
    <xdr:cxnSp macro="">
      <xdr:nvCxnSpPr>
        <xdr:cNvPr id="40" name="直線矢印コネクタ 39"/>
        <xdr:cNvCxnSpPr/>
      </xdr:nvCxnSpPr>
      <xdr:spPr>
        <a:xfrm>
          <a:off x="3200400" y="3886200"/>
          <a:ext cx="2381250" cy="1588"/>
        </a:xfrm>
        <a:prstGeom prst="straightConnector1">
          <a:avLst/>
        </a:prstGeom>
        <a:ln>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52</xdr:row>
      <xdr:rowOff>0</xdr:rowOff>
    </xdr:from>
    <xdr:to>
      <xdr:col>13</xdr:col>
      <xdr:colOff>0</xdr:colOff>
      <xdr:row>52</xdr:row>
      <xdr:rowOff>1588</xdr:rowOff>
    </xdr:to>
    <xdr:cxnSp macro="">
      <xdr:nvCxnSpPr>
        <xdr:cNvPr id="41" name="直線矢印コネクタ 40"/>
        <xdr:cNvCxnSpPr/>
      </xdr:nvCxnSpPr>
      <xdr:spPr>
        <a:xfrm>
          <a:off x="3200400" y="8343900"/>
          <a:ext cx="2381250" cy="1588"/>
        </a:xfrm>
        <a:prstGeom prst="straightConnector1">
          <a:avLst/>
        </a:prstGeom>
        <a:ln>
          <a:prstDash val="dash"/>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0</xdr:rowOff>
    </xdr:from>
    <xdr:to>
      <xdr:col>10</xdr:col>
      <xdr:colOff>504825</xdr:colOff>
      <xdr:row>68</xdr:row>
      <xdr:rowOff>95250</xdr:rowOff>
    </xdr:to>
    <xdr:graphicFrame macro="">
      <xdr:nvGraphicFramePr>
        <xdr:cNvPr id="7220"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0</xdr:row>
          <xdr:rowOff>47625</xdr:rowOff>
        </xdr:from>
        <xdr:to>
          <xdr:col>8</xdr:col>
          <xdr:colOff>561975</xdr:colOff>
          <xdr:row>0</xdr:row>
          <xdr:rowOff>238125</xdr:rowOff>
        </xdr:to>
        <xdr:sp macro="" textlink="">
          <xdr:nvSpPr>
            <xdr:cNvPr id="6145" name="Object 1" hidden="1">
              <a:extLst>
                <a:ext uri="{63B3BB69-23CF-44E3-9099-C40C66FF867C}">
                  <a14:compatExt spid="_x0000_s6145"/>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0</xdr:row>
          <xdr:rowOff>47625</xdr:rowOff>
        </xdr:from>
        <xdr:to>
          <xdr:col>8</xdr:col>
          <xdr:colOff>561975</xdr:colOff>
          <xdr:row>0</xdr:row>
          <xdr:rowOff>238125</xdr:rowOff>
        </xdr:to>
        <xdr:sp macro="" textlink="">
          <xdr:nvSpPr>
            <xdr:cNvPr id="3073" name="Object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10.bin"/><Relationship Id="rId5" Type="http://schemas.openxmlformats.org/officeDocument/2006/relationships/image" Target="../media/image1.emf"/><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N117"/>
  <sheetViews>
    <sheetView showGridLines="0" tabSelected="1" workbookViewId="0"/>
  </sheetViews>
  <sheetFormatPr defaultRowHeight="13.5"/>
  <cols>
    <col min="1" max="1" width="2.33203125" style="280" customWidth="1"/>
    <col min="2" max="4" width="4" style="280" customWidth="1"/>
    <col min="5" max="16384" width="9.33203125" style="280"/>
  </cols>
  <sheetData>
    <row r="1" spans="2:14" ht="24">
      <c r="B1" s="410" t="s">
        <v>265</v>
      </c>
    </row>
    <row r="2" spans="2:14" ht="13.5" customHeight="1">
      <c r="B2" s="281"/>
    </row>
    <row r="3" spans="2:14" ht="23.25" customHeight="1">
      <c r="B3" s="409" t="s">
        <v>266</v>
      </c>
      <c r="C3" s="322"/>
      <c r="D3" s="322"/>
      <c r="E3" s="322"/>
      <c r="F3" s="322"/>
      <c r="G3" s="322"/>
      <c r="H3" s="322"/>
      <c r="I3" s="322"/>
      <c r="J3" s="322"/>
      <c r="K3" s="322"/>
      <c r="L3" s="322"/>
      <c r="M3" s="322"/>
      <c r="N3" s="322"/>
    </row>
    <row r="4" spans="2:14" ht="13.5" customHeight="1"/>
    <row r="5" spans="2:14" ht="20.100000000000001" customHeight="1">
      <c r="B5" s="408" t="s">
        <v>151</v>
      </c>
      <c r="C5" s="407"/>
      <c r="D5" s="407"/>
      <c r="E5" s="407"/>
      <c r="F5" s="407"/>
      <c r="G5" s="407"/>
      <c r="H5" s="407"/>
      <c r="I5" s="407"/>
      <c r="J5" s="407"/>
      <c r="K5" s="407"/>
      <c r="L5" s="407"/>
      <c r="M5" s="407"/>
      <c r="N5" s="407"/>
    </row>
    <row r="6" spans="2:14" ht="13.5" customHeight="1"/>
    <row r="7" spans="2:14" ht="13.5" customHeight="1">
      <c r="C7" s="429" t="s">
        <v>186</v>
      </c>
      <c r="D7" s="429"/>
      <c r="E7" s="429"/>
      <c r="F7" s="429"/>
      <c r="G7" s="429"/>
      <c r="H7" s="429"/>
      <c r="I7" s="429"/>
      <c r="J7" s="429"/>
      <c r="K7" s="429"/>
      <c r="L7" s="429"/>
      <c r="M7" s="429"/>
      <c r="N7" s="429"/>
    </row>
    <row r="8" spans="2:14" ht="13.5" customHeight="1">
      <c r="C8" s="429"/>
      <c r="D8" s="429"/>
      <c r="E8" s="429"/>
      <c r="F8" s="429"/>
      <c r="G8" s="429"/>
      <c r="H8" s="429"/>
      <c r="I8" s="429"/>
      <c r="J8" s="429"/>
      <c r="K8" s="429"/>
      <c r="L8" s="429"/>
      <c r="M8" s="429"/>
      <c r="N8" s="429"/>
    </row>
    <row r="9" spans="2:14" ht="13.5" customHeight="1">
      <c r="C9" s="429"/>
      <c r="D9" s="429"/>
      <c r="E9" s="429"/>
      <c r="F9" s="429"/>
      <c r="G9" s="429"/>
      <c r="H9" s="429"/>
      <c r="I9" s="429"/>
      <c r="J9" s="429"/>
      <c r="K9" s="429"/>
      <c r="L9" s="429"/>
      <c r="M9" s="429"/>
      <c r="N9" s="429"/>
    </row>
    <row r="10" spans="2:14" ht="13.5" customHeight="1">
      <c r="C10" s="429"/>
      <c r="D10" s="429"/>
      <c r="E10" s="429"/>
      <c r="F10" s="429"/>
      <c r="G10" s="429"/>
      <c r="H10" s="429"/>
      <c r="I10" s="429"/>
      <c r="J10" s="429"/>
      <c r="K10" s="429"/>
      <c r="L10" s="429"/>
      <c r="M10" s="429"/>
      <c r="N10" s="429"/>
    </row>
    <row r="11" spans="2:14" ht="13.5" customHeight="1">
      <c r="C11" s="429"/>
      <c r="D11" s="429"/>
      <c r="E11" s="429"/>
      <c r="F11" s="429"/>
      <c r="G11" s="429"/>
      <c r="H11" s="429"/>
      <c r="I11" s="429"/>
      <c r="J11" s="429"/>
      <c r="K11" s="429"/>
      <c r="L11" s="429"/>
      <c r="M11" s="429"/>
      <c r="N11" s="429"/>
    </row>
    <row r="12" spans="2:14" ht="13.5" customHeight="1">
      <c r="C12" s="429"/>
      <c r="D12" s="429"/>
      <c r="E12" s="429"/>
      <c r="F12" s="429"/>
      <c r="G12" s="429"/>
      <c r="H12" s="429"/>
      <c r="I12" s="429"/>
      <c r="J12" s="429"/>
      <c r="K12" s="429"/>
      <c r="L12" s="429"/>
      <c r="M12" s="429"/>
      <c r="N12" s="429"/>
    </row>
    <row r="13" spans="2:14" ht="13.5" customHeight="1">
      <c r="C13" s="429"/>
      <c r="D13" s="429"/>
      <c r="E13" s="429"/>
      <c r="F13" s="429"/>
      <c r="G13" s="429"/>
      <c r="H13" s="429"/>
      <c r="I13" s="429"/>
      <c r="J13" s="429"/>
      <c r="K13" s="429"/>
      <c r="L13" s="429"/>
      <c r="M13" s="429"/>
      <c r="N13" s="429"/>
    </row>
    <row r="14" spans="2:14" ht="13.5" customHeight="1">
      <c r="C14" s="429"/>
      <c r="D14" s="429"/>
      <c r="E14" s="429"/>
      <c r="F14" s="429"/>
      <c r="G14" s="429"/>
      <c r="H14" s="429"/>
      <c r="I14" s="429"/>
      <c r="J14" s="429"/>
      <c r="K14" s="429"/>
      <c r="L14" s="429"/>
      <c r="M14" s="429"/>
      <c r="N14" s="429"/>
    </row>
    <row r="15" spans="2:14" ht="15" customHeight="1">
      <c r="C15" s="429"/>
      <c r="D15" s="429"/>
      <c r="E15" s="429"/>
      <c r="F15" s="429"/>
      <c r="G15" s="429"/>
      <c r="H15" s="429"/>
      <c r="I15" s="429"/>
      <c r="J15" s="429"/>
      <c r="K15" s="429"/>
      <c r="L15" s="429"/>
      <c r="M15" s="429"/>
      <c r="N15" s="429"/>
    </row>
    <row r="16" spans="2:14" ht="15" customHeight="1">
      <c r="C16" s="429"/>
      <c r="D16" s="429"/>
      <c r="E16" s="429"/>
      <c r="F16" s="429"/>
      <c r="G16" s="429"/>
      <c r="H16" s="429"/>
      <c r="I16" s="429"/>
      <c r="J16" s="429"/>
      <c r="K16" s="429"/>
      <c r="L16" s="429"/>
      <c r="M16" s="429"/>
      <c r="N16" s="429"/>
    </row>
    <row r="18" spans="2:14" ht="20.100000000000001" customHeight="1">
      <c r="B18" s="408" t="s">
        <v>152</v>
      </c>
      <c r="C18" s="407"/>
      <c r="D18" s="407"/>
      <c r="E18" s="407"/>
      <c r="F18" s="407"/>
      <c r="G18" s="407"/>
      <c r="H18" s="407"/>
      <c r="I18" s="407"/>
      <c r="J18" s="407"/>
      <c r="K18" s="407"/>
      <c r="L18" s="407"/>
      <c r="M18" s="407"/>
      <c r="N18" s="407"/>
    </row>
    <row r="19" spans="2:14" ht="15" customHeight="1"/>
    <row r="20" spans="2:14" ht="15" customHeight="1">
      <c r="C20" s="413" t="s">
        <v>162</v>
      </c>
      <c r="D20" s="429" t="s">
        <v>291</v>
      </c>
      <c r="E20" s="429"/>
      <c r="F20" s="429"/>
      <c r="G20" s="429"/>
      <c r="H20" s="429"/>
      <c r="I20" s="429"/>
      <c r="J20" s="429"/>
      <c r="K20" s="429"/>
      <c r="L20" s="429"/>
      <c r="M20" s="429"/>
      <c r="N20" s="429"/>
    </row>
    <row r="21" spans="2:14" ht="15" customHeight="1">
      <c r="C21" s="413"/>
      <c r="D21" s="429"/>
      <c r="E21" s="429"/>
      <c r="F21" s="429"/>
      <c r="G21" s="429"/>
      <c r="H21" s="429"/>
      <c r="I21" s="429"/>
      <c r="J21" s="429"/>
      <c r="K21" s="429"/>
      <c r="L21" s="429"/>
      <c r="M21" s="429"/>
      <c r="N21" s="429"/>
    </row>
    <row r="22" spans="2:14" ht="15" customHeight="1">
      <c r="D22" s="429"/>
      <c r="E22" s="429"/>
      <c r="F22" s="429"/>
      <c r="G22" s="429"/>
      <c r="H22" s="429"/>
      <c r="I22" s="429"/>
      <c r="J22" s="429"/>
      <c r="K22" s="429"/>
      <c r="L22" s="429"/>
      <c r="M22" s="429"/>
      <c r="N22" s="429"/>
    </row>
    <row r="23" spans="2:14" ht="15" customHeight="1">
      <c r="D23" s="414" t="s">
        <v>296</v>
      </c>
      <c r="E23" s="433" t="s">
        <v>297</v>
      </c>
      <c r="F23" s="433"/>
      <c r="G23" s="433"/>
      <c r="H23" s="433"/>
      <c r="I23" s="433"/>
      <c r="J23" s="433"/>
      <c r="K23" s="433"/>
      <c r="L23" s="433"/>
      <c r="M23" s="433"/>
      <c r="N23" s="433"/>
    </row>
    <row r="24" spans="2:14" ht="15" customHeight="1">
      <c r="D24" s="414"/>
      <c r="E24" s="433"/>
      <c r="F24" s="433"/>
      <c r="G24" s="433"/>
      <c r="H24" s="433"/>
      <c r="I24" s="433"/>
      <c r="J24" s="433"/>
      <c r="K24" s="433"/>
      <c r="L24" s="433"/>
      <c r="M24" s="433"/>
      <c r="N24" s="433"/>
    </row>
    <row r="25" spans="2:14" ht="15" customHeight="1">
      <c r="D25" s="414"/>
      <c r="E25" s="433"/>
      <c r="F25" s="433"/>
      <c r="G25" s="433"/>
      <c r="H25" s="433"/>
      <c r="I25" s="433"/>
      <c r="J25" s="433"/>
      <c r="K25" s="433"/>
      <c r="L25" s="433"/>
      <c r="M25" s="433"/>
      <c r="N25" s="433"/>
    </row>
    <row r="26" spans="2:14" ht="15" customHeight="1">
      <c r="D26" s="414"/>
      <c r="E26" s="433"/>
      <c r="F26" s="433"/>
      <c r="G26" s="433"/>
      <c r="H26" s="433"/>
      <c r="I26" s="433"/>
      <c r="J26" s="433"/>
      <c r="K26" s="433"/>
      <c r="L26" s="433"/>
      <c r="M26" s="433"/>
      <c r="N26" s="433"/>
    </row>
    <row r="27" spans="2:14" ht="15" customHeight="1">
      <c r="D27" s="414"/>
      <c r="E27" s="433"/>
      <c r="F27" s="433"/>
      <c r="G27" s="433"/>
      <c r="H27" s="433"/>
      <c r="I27" s="433"/>
      <c r="J27" s="433"/>
      <c r="K27" s="433"/>
      <c r="L27" s="433"/>
      <c r="M27" s="433"/>
      <c r="N27" s="433"/>
    </row>
    <row r="28" spans="2:14" ht="15" customHeight="1">
      <c r="D28" s="414"/>
      <c r="E28" s="433"/>
      <c r="F28" s="433"/>
      <c r="G28" s="433"/>
      <c r="H28" s="433"/>
      <c r="I28" s="433"/>
      <c r="J28" s="433"/>
      <c r="K28" s="433"/>
      <c r="L28" s="433"/>
      <c r="M28" s="433"/>
      <c r="N28" s="433"/>
    </row>
    <row r="29" spans="2:14" ht="15" customHeight="1">
      <c r="D29" s="414"/>
      <c r="E29" s="433"/>
      <c r="F29" s="433"/>
      <c r="G29" s="433"/>
      <c r="H29" s="433"/>
      <c r="I29" s="433"/>
      <c r="J29" s="433"/>
      <c r="K29" s="433"/>
      <c r="L29" s="433"/>
      <c r="M29" s="433"/>
      <c r="N29" s="433"/>
    </row>
    <row r="30" spans="2:14" ht="15" customHeight="1">
      <c r="C30" s="423" t="s">
        <v>243</v>
      </c>
      <c r="D30" s="432" t="s">
        <v>244</v>
      </c>
      <c r="E30" s="432"/>
      <c r="F30" s="432"/>
      <c r="G30" s="432"/>
      <c r="H30" s="432"/>
      <c r="I30" s="432"/>
      <c r="J30" s="432"/>
      <c r="K30" s="432"/>
      <c r="L30" s="432"/>
      <c r="M30" s="432"/>
      <c r="N30" s="432"/>
    </row>
    <row r="31" spans="2:14" ht="15" customHeight="1">
      <c r="D31" s="321"/>
      <c r="E31" s="321"/>
      <c r="F31" s="321"/>
      <c r="G31" s="321"/>
      <c r="H31" s="321"/>
      <c r="I31" s="321"/>
      <c r="J31" s="321"/>
      <c r="K31" s="321"/>
      <c r="L31" s="321"/>
      <c r="M31" s="321"/>
      <c r="N31" s="321"/>
    </row>
    <row r="32" spans="2:14" ht="20.100000000000001" customHeight="1">
      <c r="C32" s="413" t="s">
        <v>163</v>
      </c>
      <c r="D32" s="429" t="s">
        <v>302</v>
      </c>
      <c r="E32" s="429"/>
      <c r="F32" s="429"/>
      <c r="G32" s="429"/>
      <c r="H32" s="429"/>
      <c r="I32" s="429"/>
      <c r="J32" s="429"/>
      <c r="K32" s="429"/>
      <c r="L32" s="429"/>
      <c r="M32" s="429"/>
      <c r="N32" s="429"/>
    </row>
    <row r="33" spans="3:14" ht="15" customHeight="1">
      <c r="C33" s="412"/>
      <c r="D33" s="430" t="s">
        <v>301</v>
      </c>
      <c r="E33" s="430"/>
      <c r="F33" s="430"/>
      <c r="G33" s="430"/>
      <c r="H33" s="430"/>
      <c r="I33" s="430"/>
      <c r="J33" s="430"/>
      <c r="K33" s="430"/>
      <c r="L33" s="430"/>
      <c r="M33" s="430"/>
      <c r="N33" s="430"/>
    </row>
    <row r="34" spans="3:14" ht="15" customHeight="1">
      <c r="C34" s="412"/>
      <c r="D34" s="430"/>
      <c r="E34" s="430"/>
      <c r="F34" s="430"/>
      <c r="G34" s="430"/>
      <c r="H34" s="430"/>
      <c r="I34" s="430"/>
      <c r="J34" s="430"/>
      <c r="K34" s="430"/>
      <c r="L34" s="430"/>
      <c r="M34" s="430"/>
      <c r="N34" s="430"/>
    </row>
    <row r="35" spans="3:14" ht="20.100000000000001" customHeight="1">
      <c r="C35" s="413" t="s">
        <v>286</v>
      </c>
      <c r="D35" s="429" t="s">
        <v>285</v>
      </c>
      <c r="E35" s="429"/>
      <c r="F35" s="429"/>
      <c r="G35" s="429"/>
      <c r="H35" s="429"/>
      <c r="I35" s="429"/>
      <c r="J35" s="429"/>
      <c r="K35" s="429"/>
      <c r="L35" s="429"/>
      <c r="M35" s="429"/>
      <c r="N35" s="429"/>
    </row>
    <row r="36" spans="3:14" ht="15" customHeight="1">
      <c r="C36" s="412"/>
      <c r="D36" s="430" t="s">
        <v>289</v>
      </c>
      <c r="E36" s="430"/>
      <c r="F36" s="430"/>
      <c r="G36" s="430"/>
      <c r="H36" s="430"/>
      <c r="I36" s="430"/>
      <c r="J36" s="430"/>
      <c r="K36" s="430"/>
      <c r="L36" s="430"/>
      <c r="M36" s="430"/>
      <c r="N36" s="430"/>
    </row>
    <row r="37" spans="3:14" ht="15" customHeight="1">
      <c r="C37" s="412"/>
      <c r="D37" s="430"/>
      <c r="E37" s="430"/>
      <c r="F37" s="430"/>
      <c r="G37" s="430"/>
      <c r="H37" s="430"/>
      <c r="I37" s="430"/>
      <c r="J37" s="430"/>
      <c r="K37" s="430"/>
      <c r="L37" s="430"/>
      <c r="M37" s="430"/>
      <c r="N37" s="430"/>
    </row>
    <row r="38" spans="3:14" ht="15" customHeight="1">
      <c r="C38" s="412"/>
      <c r="D38" s="430"/>
      <c r="E38" s="430"/>
      <c r="F38" s="430"/>
      <c r="G38" s="430"/>
      <c r="H38" s="430"/>
      <c r="I38" s="430"/>
      <c r="J38" s="430"/>
      <c r="K38" s="430"/>
      <c r="L38" s="430"/>
      <c r="M38" s="430"/>
      <c r="N38" s="430"/>
    </row>
    <row r="39" spans="3:14" ht="20.100000000000001" customHeight="1">
      <c r="C39" s="413" t="s">
        <v>255</v>
      </c>
      <c r="D39" s="429" t="s">
        <v>298</v>
      </c>
      <c r="E39" s="429"/>
      <c r="F39" s="429"/>
      <c r="G39" s="429"/>
      <c r="H39" s="429"/>
      <c r="I39" s="429"/>
      <c r="J39" s="429"/>
      <c r="K39" s="429"/>
      <c r="L39" s="429"/>
      <c r="M39" s="429"/>
      <c r="N39" s="429"/>
    </row>
    <row r="40" spans="3:14" ht="15" customHeight="1">
      <c r="C40" s="412"/>
      <c r="D40" s="430" t="s">
        <v>299</v>
      </c>
      <c r="E40" s="430"/>
      <c r="F40" s="430"/>
      <c r="G40" s="430"/>
      <c r="H40" s="430"/>
      <c r="I40" s="430"/>
      <c r="J40" s="430"/>
      <c r="K40" s="430"/>
      <c r="L40" s="430"/>
      <c r="M40" s="430"/>
      <c r="N40" s="430"/>
    </row>
    <row r="41" spans="3:14" ht="15" customHeight="1">
      <c r="C41" s="412"/>
      <c r="D41" s="430"/>
      <c r="E41" s="430"/>
      <c r="F41" s="430"/>
      <c r="G41" s="430"/>
      <c r="H41" s="430"/>
      <c r="I41" s="430"/>
      <c r="J41" s="430"/>
      <c r="K41" s="430"/>
      <c r="L41" s="430"/>
      <c r="M41" s="430"/>
      <c r="N41" s="430"/>
    </row>
    <row r="42" spans="3:14" ht="15" customHeight="1">
      <c r="C42" s="412"/>
      <c r="D42" s="430"/>
      <c r="E42" s="430"/>
      <c r="F42" s="430"/>
      <c r="G42" s="430"/>
      <c r="H42" s="430"/>
      <c r="I42" s="430"/>
      <c r="J42" s="430"/>
      <c r="K42" s="430"/>
      <c r="L42" s="430"/>
      <c r="M42" s="430"/>
      <c r="N42" s="430"/>
    </row>
    <row r="43" spans="3:14" ht="20.100000000000001" customHeight="1">
      <c r="C43" s="413" t="s">
        <v>287</v>
      </c>
      <c r="D43" s="429" t="s">
        <v>300</v>
      </c>
      <c r="E43" s="429"/>
      <c r="F43" s="429"/>
      <c r="G43" s="429"/>
      <c r="H43" s="429"/>
      <c r="I43" s="429"/>
      <c r="J43" s="429"/>
      <c r="K43" s="429"/>
      <c r="L43" s="429"/>
      <c r="M43" s="429"/>
      <c r="N43" s="429"/>
    </row>
    <row r="44" spans="3:14" ht="15" customHeight="1">
      <c r="C44" s="412"/>
      <c r="D44" s="430" t="s">
        <v>303</v>
      </c>
      <c r="E44" s="430"/>
      <c r="F44" s="430"/>
      <c r="G44" s="430"/>
      <c r="H44" s="430"/>
      <c r="I44" s="430"/>
      <c r="J44" s="430"/>
      <c r="K44" s="430"/>
      <c r="L44" s="430"/>
      <c r="M44" s="430"/>
      <c r="N44" s="430"/>
    </row>
    <row r="45" spans="3:14" ht="15" customHeight="1">
      <c r="C45" s="412"/>
      <c r="D45" s="430"/>
      <c r="E45" s="430"/>
      <c r="F45" s="430"/>
      <c r="G45" s="430"/>
      <c r="H45" s="430"/>
      <c r="I45" s="430"/>
      <c r="J45" s="430"/>
      <c r="K45" s="430"/>
      <c r="L45" s="430"/>
      <c r="M45" s="430"/>
      <c r="N45" s="430"/>
    </row>
    <row r="46" spans="3:14" ht="15" customHeight="1">
      <c r="C46" s="412"/>
      <c r="D46" s="430"/>
      <c r="E46" s="430"/>
      <c r="F46" s="430"/>
      <c r="G46" s="430"/>
      <c r="H46" s="430"/>
      <c r="I46" s="430"/>
      <c r="J46" s="430"/>
      <c r="K46" s="430"/>
      <c r="L46" s="430"/>
      <c r="M46" s="430"/>
      <c r="N46" s="430"/>
    </row>
    <row r="47" spans="3:14" ht="20.100000000000001" customHeight="1">
      <c r="C47" s="423" t="s">
        <v>243</v>
      </c>
      <c r="D47" s="423" t="s">
        <v>264</v>
      </c>
      <c r="E47" s="412"/>
      <c r="F47" s="412"/>
      <c r="G47" s="412"/>
      <c r="H47" s="412"/>
      <c r="I47" s="412"/>
      <c r="J47" s="412"/>
      <c r="K47" s="412"/>
      <c r="L47" s="412"/>
      <c r="M47" s="412"/>
      <c r="N47" s="412"/>
    </row>
    <row r="48" spans="3:14" ht="15" customHeight="1">
      <c r="C48" s="412"/>
      <c r="D48" s="412"/>
      <c r="E48" s="412"/>
      <c r="F48" s="412"/>
      <c r="G48" s="412"/>
      <c r="H48" s="412"/>
      <c r="I48" s="412"/>
      <c r="J48" s="412"/>
      <c r="K48" s="412"/>
      <c r="L48" s="412"/>
      <c r="M48" s="412"/>
      <c r="N48" s="412"/>
    </row>
    <row r="49" spans="2:14" ht="20.100000000000001" customHeight="1">
      <c r="C49" s="413" t="s">
        <v>246</v>
      </c>
      <c r="D49" s="413" t="s">
        <v>249</v>
      </c>
      <c r="E49" s="413"/>
      <c r="F49" s="412"/>
      <c r="G49" s="412"/>
      <c r="H49" s="412"/>
      <c r="I49" s="412"/>
      <c r="J49" s="412"/>
      <c r="K49" s="412"/>
      <c r="L49" s="412"/>
      <c r="M49" s="412"/>
      <c r="N49" s="412"/>
    </row>
    <row r="50" spans="2:14" ht="15" customHeight="1">
      <c r="C50" s="412"/>
      <c r="D50" s="412"/>
      <c r="E50" s="412"/>
      <c r="F50" s="412"/>
      <c r="G50" s="412"/>
      <c r="H50" s="412"/>
      <c r="I50" s="412"/>
      <c r="J50" s="412"/>
      <c r="K50" s="412"/>
      <c r="L50" s="412"/>
      <c r="M50" s="412"/>
      <c r="N50" s="412"/>
    </row>
    <row r="51" spans="2:14" ht="20.100000000000001" customHeight="1">
      <c r="C51" s="423" t="s">
        <v>243</v>
      </c>
      <c r="D51" s="423" t="s">
        <v>250</v>
      </c>
      <c r="E51" s="412"/>
      <c r="F51" s="412"/>
      <c r="G51" s="412"/>
      <c r="H51" s="412"/>
      <c r="I51" s="412"/>
      <c r="J51" s="412"/>
      <c r="K51" s="412"/>
      <c r="L51" s="412"/>
      <c r="M51" s="412"/>
      <c r="N51" s="412"/>
    </row>
    <row r="52" spans="2:14" ht="15" customHeight="1">
      <c r="C52" s="412"/>
      <c r="D52" s="412"/>
      <c r="E52" s="412"/>
      <c r="F52" s="412"/>
      <c r="G52" s="412"/>
      <c r="H52" s="412"/>
      <c r="I52" s="412"/>
      <c r="J52" s="412"/>
      <c r="K52" s="412"/>
      <c r="L52" s="412"/>
      <c r="M52" s="412"/>
      <c r="N52" s="412"/>
    </row>
    <row r="53" spans="2:14" ht="15" customHeight="1">
      <c r="C53" s="413" t="s">
        <v>288</v>
      </c>
      <c r="D53" s="429" t="s">
        <v>262</v>
      </c>
      <c r="E53" s="429"/>
      <c r="F53" s="429"/>
      <c r="G53" s="429"/>
      <c r="H53" s="429"/>
      <c r="I53" s="429"/>
      <c r="J53" s="429"/>
      <c r="K53" s="429"/>
      <c r="L53" s="429"/>
      <c r="M53" s="429"/>
      <c r="N53" s="429"/>
    </row>
    <row r="54" spans="2:14" ht="15" customHeight="1">
      <c r="C54" s="412"/>
      <c r="D54" s="429"/>
      <c r="E54" s="429"/>
      <c r="F54" s="429"/>
      <c r="G54" s="429"/>
      <c r="H54" s="429"/>
      <c r="I54" s="429"/>
      <c r="J54" s="429"/>
      <c r="K54" s="429"/>
      <c r="L54" s="429"/>
      <c r="M54" s="429"/>
      <c r="N54" s="429"/>
    </row>
    <row r="55" spans="2:14" ht="15" customHeight="1">
      <c r="C55" s="412"/>
      <c r="D55" s="429"/>
      <c r="E55" s="429"/>
      <c r="F55" s="429"/>
      <c r="G55" s="429"/>
      <c r="H55" s="429"/>
      <c r="I55" s="429"/>
      <c r="J55" s="429"/>
      <c r="K55" s="429"/>
      <c r="L55" s="429"/>
      <c r="M55" s="429"/>
      <c r="N55" s="429"/>
    </row>
    <row r="56" spans="2:14" ht="20.100000000000001" customHeight="1">
      <c r="B56" s="408" t="s">
        <v>153</v>
      </c>
      <c r="C56" s="407"/>
      <c r="D56" s="407"/>
      <c r="E56" s="407"/>
      <c r="F56" s="407"/>
      <c r="G56" s="407"/>
      <c r="H56" s="407"/>
      <c r="I56" s="407"/>
      <c r="J56" s="407"/>
      <c r="K56" s="407"/>
      <c r="L56" s="407"/>
      <c r="M56" s="407"/>
      <c r="N56" s="407"/>
    </row>
    <row r="57" spans="2:14" ht="15" customHeight="1"/>
    <row r="58" spans="2:14" ht="15" customHeight="1">
      <c r="C58" s="414" t="s">
        <v>243</v>
      </c>
      <c r="D58" s="433" t="s">
        <v>251</v>
      </c>
      <c r="E58" s="433"/>
      <c r="F58" s="433"/>
      <c r="G58" s="433"/>
      <c r="H58" s="433"/>
      <c r="I58" s="433"/>
      <c r="J58" s="433"/>
      <c r="K58" s="433"/>
      <c r="L58" s="433"/>
      <c r="M58" s="433"/>
      <c r="N58" s="433"/>
    </row>
    <row r="59" spans="2:14" ht="15" customHeight="1">
      <c r="C59" s="411"/>
      <c r="D59" s="433"/>
      <c r="E59" s="433"/>
      <c r="F59" s="433"/>
      <c r="G59" s="433"/>
      <c r="H59" s="433"/>
      <c r="I59" s="433"/>
      <c r="J59" s="433"/>
      <c r="K59" s="433"/>
      <c r="L59" s="433"/>
      <c r="M59" s="433"/>
      <c r="N59" s="433"/>
    </row>
    <row r="60" spans="2:14" ht="15" customHeight="1">
      <c r="C60" s="411"/>
      <c r="D60" s="433"/>
      <c r="E60" s="433"/>
      <c r="F60" s="433"/>
      <c r="G60" s="433"/>
      <c r="H60" s="433"/>
      <c r="I60" s="433"/>
      <c r="J60" s="433"/>
      <c r="K60" s="433"/>
      <c r="L60" s="433"/>
      <c r="M60" s="433"/>
      <c r="N60" s="433"/>
    </row>
    <row r="61" spans="2:14" ht="15" customHeight="1">
      <c r="C61" s="411"/>
      <c r="D61" s="433"/>
      <c r="E61" s="433"/>
      <c r="F61" s="433"/>
      <c r="G61" s="433"/>
      <c r="H61" s="433"/>
      <c r="I61" s="433"/>
      <c r="J61" s="433"/>
      <c r="K61" s="433"/>
      <c r="L61" s="433"/>
      <c r="M61" s="433"/>
      <c r="N61" s="433"/>
    </row>
    <row r="62" spans="2:14" ht="15" customHeight="1">
      <c r="C62" s="413" t="s">
        <v>162</v>
      </c>
      <c r="D62" s="431" t="s">
        <v>292</v>
      </c>
      <c r="E62" s="431"/>
      <c r="F62" s="431"/>
      <c r="G62" s="431"/>
      <c r="H62" s="431"/>
      <c r="I62" s="431"/>
      <c r="J62" s="431"/>
      <c r="K62" s="431"/>
      <c r="L62" s="431"/>
      <c r="M62" s="431"/>
      <c r="N62" s="431"/>
    </row>
    <row r="63" spans="2:14" ht="15" customHeight="1">
      <c r="C63" s="413"/>
      <c r="D63" s="431"/>
      <c r="E63" s="431"/>
      <c r="F63" s="431"/>
      <c r="G63" s="431"/>
      <c r="H63" s="431"/>
      <c r="I63" s="431"/>
      <c r="J63" s="431"/>
      <c r="K63" s="431"/>
      <c r="L63" s="431"/>
      <c r="M63" s="431"/>
      <c r="N63" s="431"/>
    </row>
    <row r="64" spans="2:14" ht="15" customHeight="1">
      <c r="C64" s="413"/>
      <c r="D64" s="431"/>
      <c r="E64" s="431"/>
      <c r="F64" s="431"/>
      <c r="G64" s="431"/>
      <c r="H64" s="431"/>
      <c r="I64" s="431"/>
      <c r="J64" s="431"/>
      <c r="K64" s="431"/>
      <c r="L64" s="431"/>
      <c r="M64" s="431"/>
      <c r="N64" s="431"/>
    </row>
    <row r="65" spans="3:14" ht="15" customHeight="1">
      <c r="C65" s="413" t="s">
        <v>252</v>
      </c>
      <c r="D65" s="429" t="s">
        <v>261</v>
      </c>
      <c r="E65" s="429"/>
      <c r="F65" s="429"/>
      <c r="G65" s="429"/>
      <c r="H65" s="429"/>
      <c r="I65" s="429"/>
      <c r="J65" s="429"/>
      <c r="K65" s="429"/>
      <c r="L65" s="429"/>
      <c r="M65" s="429"/>
      <c r="N65" s="429"/>
    </row>
    <row r="66" spans="3:14" ht="15" customHeight="1">
      <c r="C66" s="413"/>
      <c r="D66" s="429"/>
      <c r="E66" s="429"/>
      <c r="F66" s="429"/>
      <c r="G66" s="429"/>
      <c r="H66" s="429"/>
      <c r="I66" s="429"/>
      <c r="J66" s="429"/>
      <c r="K66" s="429"/>
      <c r="L66" s="429"/>
      <c r="M66" s="429"/>
      <c r="N66" s="429"/>
    </row>
    <row r="67" spans="3:14" ht="15" customHeight="1">
      <c r="C67" s="413"/>
      <c r="D67" s="429"/>
      <c r="E67" s="429"/>
      <c r="F67" s="429"/>
      <c r="G67" s="429"/>
      <c r="H67" s="429"/>
      <c r="I67" s="429"/>
      <c r="J67" s="429"/>
      <c r="K67" s="429"/>
      <c r="L67" s="429"/>
      <c r="M67" s="429"/>
      <c r="N67" s="429"/>
    </row>
    <row r="68" spans="3:14" ht="15" customHeight="1">
      <c r="C68" s="413"/>
      <c r="D68" s="429"/>
      <c r="E68" s="429"/>
      <c r="F68" s="429"/>
      <c r="G68" s="429"/>
      <c r="H68" s="429"/>
      <c r="I68" s="429"/>
      <c r="J68" s="429"/>
      <c r="K68" s="429"/>
      <c r="L68" s="429"/>
      <c r="M68" s="429"/>
      <c r="N68" s="429"/>
    </row>
    <row r="69" spans="3:14" ht="15" customHeight="1">
      <c r="C69" s="413"/>
      <c r="D69" s="429"/>
      <c r="E69" s="429"/>
      <c r="F69" s="429"/>
      <c r="G69" s="429"/>
      <c r="H69" s="429"/>
      <c r="I69" s="429"/>
      <c r="J69" s="429"/>
      <c r="K69" s="429"/>
      <c r="L69" s="429"/>
      <c r="M69" s="429"/>
      <c r="N69" s="429"/>
    </row>
    <row r="70" spans="3:14" ht="15" customHeight="1">
      <c r="C70" s="413"/>
      <c r="D70" s="429"/>
      <c r="E70" s="429"/>
      <c r="F70" s="429"/>
      <c r="G70" s="429"/>
      <c r="H70" s="429"/>
      <c r="I70" s="429"/>
      <c r="J70" s="429"/>
      <c r="K70" s="429"/>
      <c r="L70" s="429"/>
      <c r="M70" s="429"/>
      <c r="N70" s="429"/>
    </row>
    <row r="71" spans="3:14" ht="15" customHeight="1">
      <c r="C71" s="413" t="s">
        <v>253</v>
      </c>
      <c r="D71" s="429" t="s">
        <v>254</v>
      </c>
      <c r="E71" s="429"/>
      <c r="F71" s="429"/>
      <c r="G71" s="429"/>
      <c r="H71" s="429"/>
      <c r="I71" s="429"/>
      <c r="J71" s="429"/>
      <c r="K71" s="429"/>
      <c r="L71" s="429"/>
      <c r="M71" s="429"/>
      <c r="N71" s="429"/>
    </row>
    <row r="72" spans="3:14" ht="15" customHeight="1">
      <c r="C72" s="413"/>
      <c r="D72" s="429"/>
      <c r="E72" s="429"/>
      <c r="F72" s="429"/>
      <c r="G72" s="429"/>
      <c r="H72" s="429"/>
      <c r="I72" s="429"/>
      <c r="J72" s="429"/>
      <c r="K72" s="429"/>
      <c r="L72" s="429"/>
      <c r="M72" s="429"/>
      <c r="N72" s="429"/>
    </row>
    <row r="73" spans="3:14" ht="15" customHeight="1">
      <c r="C73" s="413"/>
      <c r="D73" s="429"/>
      <c r="E73" s="429"/>
      <c r="F73" s="429"/>
      <c r="G73" s="429"/>
      <c r="H73" s="429"/>
      <c r="I73" s="429"/>
      <c r="J73" s="429"/>
      <c r="K73" s="429"/>
      <c r="L73" s="429"/>
      <c r="M73" s="429"/>
      <c r="N73" s="429"/>
    </row>
    <row r="74" spans="3:14" ht="15" customHeight="1">
      <c r="C74" s="413" t="s">
        <v>255</v>
      </c>
      <c r="D74" s="429" t="s">
        <v>256</v>
      </c>
      <c r="E74" s="429"/>
      <c r="F74" s="429"/>
      <c r="G74" s="429"/>
      <c r="H74" s="429"/>
      <c r="I74" s="429"/>
      <c r="J74" s="429"/>
      <c r="K74" s="429"/>
      <c r="L74" s="429"/>
      <c r="M74" s="429"/>
      <c r="N74" s="429"/>
    </row>
    <row r="75" spans="3:14" ht="15" customHeight="1">
      <c r="C75" s="413"/>
      <c r="D75" s="429"/>
      <c r="E75" s="429"/>
      <c r="F75" s="429"/>
      <c r="G75" s="429"/>
      <c r="H75" s="429"/>
      <c r="I75" s="429"/>
      <c r="J75" s="429"/>
      <c r="K75" s="429"/>
      <c r="L75" s="429"/>
      <c r="M75" s="429"/>
      <c r="N75" s="429"/>
    </row>
    <row r="76" spans="3:14" ht="15" customHeight="1">
      <c r="C76" s="413"/>
      <c r="D76" s="429"/>
      <c r="E76" s="429"/>
      <c r="F76" s="429"/>
      <c r="G76" s="429"/>
      <c r="H76" s="429"/>
      <c r="I76" s="429"/>
      <c r="J76" s="429"/>
      <c r="K76" s="429"/>
      <c r="L76" s="429"/>
      <c r="M76" s="429"/>
      <c r="N76" s="429"/>
    </row>
    <row r="77" spans="3:14" ht="15" customHeight="1">
      <c r="C77" s="413"/>
      <c r="D77" s="429"/>
      <c r="E77" s="429"/>
      <c r="F77" s="429"/>
      <c r="G77" s="429"/>
      <c r="H77" s="429"/>
      <c r="I77" s="429"/>
      <c r="J77" s="429"/>
      <c r="K77" s="429"/>
      <c r="L77" s="429"/>
      <c r="M77" s="429"/>
      <c r="N77" s="429"/>
    </row>
    <row r="78" spans="3:14" ht="15" customHeight="1">
      <c r="C78" s="413" t="s">
        <v>245</v>
      </c>
      <c r="D78" s="429" t="s">
        <v>257</v>
      </c>
      <c r="E78" s="429"/>
      <c r="F78" s="429"/>
      <c r="G78" s="429"/>
      <c r="H78" s="429"/>
      <c r="I78" s="429"/>
      <c r="J78" s="429"/>
      <c r="K78" s="429"/>
      <c r="L78" s="429"/>
      <c r="M78" s="429"/>
      <c r="N78" s="429"/>
    </row>
    <row r="79" spans="3:14" ht="15" customHeight="1">
      <c r="C79" s="413"/>
      <c r="D79" s="429"/>
      <c r="E79" s="429"/>
      <c r="F79" s="429"/>
      <c r="G79" s="429"/>
      <c r="H79" s="429"/>
      <c r="I79" s="429"/>
      <c r="J79" s="429"/>
      <c r="K79" s="429"/>
      <c r="L79" s="429"/>
      <c r="M79" s="429"/>
      <c r="N79" s="429"/>
    </row>
    <row r="80" spans="3:14" ht="15" customHeight="1">
      <c r="C80" s="413"/>
      <c r="D80" s="429"/>
      <c r="E80" s="429"/>
      <c r="F80" s="429"/>
      <c r="G80" s="429"/>
      <c r="H80" s="429"/>
      <c r="I80" s="429"/>
      <c r="J80" s="429"/>
      <c r="K80" s="429"/>
      <c r="L80" s="429"/>
      <c r="M80" s="429"/>
      <c r="N80" s="429"/>
    </row>
    <row r="81" spans="3:14" ht="15" customHeight="1">
      <c r="C81" s="413"/>
      <c r="D81" s="429"/>
      <c r="E81" s="429"/>
      <c r="F81" s="429"/>
      <c r="G81" s="429"/>
      <c r="H81" s="429"/>
      <c r="I81" s="429"/>
      <c r="J81" s="429"/>
      <c r="K81" s="429"/>
      <c r="L81" s="429"/>
      <c r="M81" s="429"/>
      <c r="N81" s="429"/>
    </row>
    <row r="82" spans="3:14" ht="15" customHeight="1">
      <c r="C82" s="413" t="s">
        <v>246</v>
      </c>
      <c r="D82" s="429" t="s">
        <v>258</v>
      </c>
      <c r="E82" s="429"/>
      <c r="F82" s="429"/>
      <c r="G82" s="429"/>
      <c r="H82" s="429"/>
      <c r="I82" s="429"/>
      <c r="J82" s="429"/>
      <c r="K82" s="429"/>
      <c r="L82" s="429"/>
      <c r="M82" s="429"/>
      <c r="N82" s="429"/>
    </row>
    <row r="83" spans="3:14" ht="15" customHeight="1">
      <c r="C83" s="413"/>
      <c r="D83" s="429"/>
      <c r="E83" s="429"/>
      <c r="F83" s="429"/>
      <c r="G83" s="429"/>
      <c r="H83" s="429"/>
      <c r="I83" s="429"/>
      <c r="J83" s="429"/>
      <c r="K83" s="429"/>
      <c r="L83" s="429"/>
      <c r="M83" s="429"/>
      <c r="N83" s="429"/>
    </row>
    <row r="84" spans="3:14" ht="15" customHeight="1">
      <c r="C84" s="413"/>
      <c r="D84" s="429"/>
      <c r="E84" s="429"/>
      <c r="F84" s="429"/>
      <c r="G84" s="429"/>
      <c r="H84" s="429"/>
      <c r="I84" s="429"/>
      <c r="J84" s="429"/>
      <c r="K84" s="429"/>
      <c r="L84" s="429"/>
      <c r="M84" s="429"/>
      <c r="N84" s="429"/>
    </row>
    <row r="85" spans="3:14" ht="15" customHeight="1">
      <c r="C85" s="413" t="s">
        <v>247</v>
      </c>
      <c r="D85" s="431" t="s">
        <v>259</v>
      </c>
      <c r="E85" s="431"/>
      <c r="F85" s="431"/>
      <c r="G85" s="431"/>
      <c r="H85" s="431"/>
      <c r="I85" s="431"/>
      <c r="J85" s="431"/>
      <c r="K85" s="431"/>
      <c r="L85" s="431"/>
      <c r="M85" s="431"/>
      <c r="N85" s="431"/>
    </row>
    <row r="86" spans="3:14" ht="15" customHeight="1">
      <c r="C86" s="413"/>
      <c r="D86" s="431"/>
      <c r="E86" s="431"/>
      <c r="F86" s="431"/>
      <c r="G86" s="431"/>
      <c r="H86" s="431"/>
      <c r="I86" s="431"/>
      <c r="J86" s="431"/>
      <c r="K86" s="431"/>
      <c r="L86" s="431"/>
      <c r="M86" s="431"/>
      <c r="N86" s="431"/>
    </row>
    <row r="87" spans="3:14" ht="15" customHeight="1">
      <c r="C87" s="413"/>
      <c r="D87" s="431"/>
      <c r="E87" s="431"/>
      <c r="F87" s="431"/>
      <c r="G87" s="431"/>
      <c r="H87" s="431"/>
      <c r="I87" s="431"/>
      <c r="J87" s="431"/>
      <c r="K87" s="431"/>
      <c r="L87" s="431"/>
      <c r="M87" s="431"/>
      <c r="N87" s="431"/>
    </row>
    <row r="88" spans="3:14" ht="15" customHeight="1">
      <c r="C88" s="413" t="s">
        <v>248</v>
      </c>
      <c r="D88" s="429" t="s">
        <v>188</v>
      </c>
      <c r="E88" s="429"/>
      <c r="F88" s="429"/>
      <c r="G88" s="429"/>
      <c r="H88" s="429"/>
      <c r="I88" s="429"/>
      <c r="J88" s="429"/>
      <c r="K88" s="429"/>
      <c r="L88" s="429"/>
      <c r="M88" s="429"/>
      <c r="N88" s="429"/>
    </row>
    <row r="89" spans="3:14" ht="15" customHeight="1">
      <c r="C89" s="413"/>
      <c r="D89" s="429"/>
      <c r="E89" s="429"/>
      <c r="F89" s="429"/>
      <c r="G89" s="429"/>
      <c r="H89" s="429"/>
      <c r="I89" s="429"/>
      <c r="J89" s="429"/>
      <c r="K89" s="429"/>
      <c r="L89" s="429"/>
      <c r="M89" s="429"/>
      <c r="N89" s="429"/>
    </row>
    <row r="90" spans="3:14" ht="15" customHeight="1">
      <c r="C90" s="413"/>
      <c r="D90" s="429"/>
      <c r="E90" s="429"/>
      <c r="F90" s="429"/>
      <c r="G90" s="429"/>
      <c r="H90" s="429"/>
      <c r="I90" s="429"/>
      <c r="J90" s="429"/>
      <c r="K90" s="429"/>
      <c r="L90" s="429"/>
      <c r="M90" s="429"/>
      <c r="N90" s="429"/>
    </row>
    <row r="91" spans="3:14" ht="15" customHeight="1">
      <c r="C91" s="413"/>
      <c r="D91" s="429"/>
      <c r="E91" s="429"/>
      <c r="F91" s="429"/>
      <c r="G91" s="429"/>
      <c r="H91" s="429"/>
      <c r="I91" s="429"/>
      <c r="J91" s="429"/>
      <c r="K91" s="429"/>
      <c r="L91" s="429"/>
      <c r="M91" s="429"/>
      <c r="N91" s="429"/>
    </row>
    <row r="92" spans="3:14" ht="15" customHeight="1">
      <c r="C92" s="413" t="s">
        <v>260</v>
      </c>
      <c r="D92" s="429" t="s">
        <v>263</v>
      </c>
      <c r="E92" s="429"/>
      <c r="F92" s="429"/>
      <c r="G92" s="429"/>
      <c r="H92" s="429"/>
      <c r="I92" s="429"/>
      <c r="J92" s="429"/>
      <c r="K92" s="429"/>
      <c r="L92" s="429"/>
      <c r="M92" s="429"/>
      <c r="N92" s="429"/>
    </row>
    <row r="93" spans="3:14" ht="15" customHeight="1">
      <c r="C93" s="413"/>
      <c r="D93" s="429"/>
      <c r="E93" s="429"/>
      <c r="F93" s="429"/>
      <c r="G93" s="429"/>
      <c r="H93" s="429"/>
      <c r="I93" s="429"/>
      <c r="J93" s="429"/>
      <c r="K93" s="429"/>
      <c r="L93" s="429"/>
      <c r="M93" s="429"/>
      <c r="N93" s="429"/>
    </row>
    <row r="94" spans="3:14" ht="15" customHeight="1">
      <c r="C94" s="413"/>
      <c r="D94" s="429"/>
      <c r="E94" s="429"/>
      <c r="F94" s="429"/>
      <c r="G94" s="429"/>
      <c r="H94" s="429"/>
      <c r="I94" s="429"/>
      <c r="J94" s="429"/>
      <c r="K94" s="429"/>
      <c r="L94" s="429"/>
      <c r="M94" s="429"/>
      <c r="N94" s="429"/>
    </row>
    <row r="95" spans="3:14" ht="15" customHeight="1">
      <c r="C95" s="413"/>
      <c r="D95" s="429"/>
      <c r="E95" s="429"/>
      <c r="F95" s="429"/>
      <c r="G95" s="429"/>
      <c r="H95" s="429"/>
      <c r="I95" s="429"/>
      <c r="J95" s="429"/>
      <c r="K95" s="429"/>
      <c r="L95" s="429"/>
      <c r="M95" s="429"/>
      <c r="N95" s="429"/>
    </row>
    <row r="96" spans="3:14" ht="15" customHeight="1">
      <c r="C96" s="413"/>
      <c r="D96" s="429"/>
      <c r="E96" s="429"/>
      <c r="F96" s="429"/>
      <c r="G96" s="429"/>
      <c r="H96" s="429"/>
      <c r="I96" s="429"/>
      <c r="J96" s="429"/>
      <c r="K96" s="429"/>
      <c r="L96" s="429"/>
      <c r="M96" s="429"/>
      <c r="N96" s="429"/>
    </row>
    <row r="97" spans="2:14" ht="15" customHeight="1">
      <c r="C97" s="413"/>
      <c r="D97" s="429"/>
      <c r="E97" s="429"/>
      <c r="F97" s="429"/>
      <c r="G97" s="429"/>
      <c r="H97" s="429"/>
      <c r="I97" s="429"/>
      <c r="J97" s="429"/>
      <c r="K97" s="429"/>
      <c r="L97" s="429"/>
      <c r="M97" s="429"/>
      <c r="N97" s="429"/>
    </row>
    <row r="98" spans="2:14" ht="15" customHeight="1">
      <c r="C98" s="413"/>
      <c r="D98" s="429"/>
      <c r="E98" s="429"/>
      <c r="F98" s="429"/>
      <c r="G98" s="429"/>
      <c r="H98" s="429"/>
      <c r="I98" s="429"/>
      <c r="J98" s="429"/>
      <c r="K98" s="429"/>
      <c r="L98" s="429"/>
      <c r="M98" s="429"/>
      <c r="N98" s="429"/>
    </row>
    <row r="99" spans="2:14" s="416" customFormat="1" ht="20.100000000000001" customHeight="1">
      <c r="B99" s="417" t="s">
        <v>154</v>
      </c>
      <c r="C99" s="418"/>
      <c r="D99" s="418"/>
      <c r="E99" s="415"/>
      <c r="F99" s="415"/>
      <c r="G99" s="415"/>
      <c r="H99" s="415"/>
      <c r="I99" s="415"/>
      <c r="J99" s="415"/>
      <c r="K99" s="415"/>
      <c r="L99" s="415"/>
      <c r="M99" s="415"/>
      <c r="N99" s="415"/>
    </row>
    <row r="100" spans="2:14" ht="15" customHeight="1"/>
    <row r="101" spans="2:14" ht="15" customHeight="1">
      <c r="C101" s="413" t="s">
        <v>162</v>
      </c>
      <c r="D101" s="431" t="s">
        <v>155</v>
      </c>
      <c r="E101" s="431"/>
      <c r="F101" s="431"/>
      <c r="G101" s="431"/>
      <c r="H101" s="431"/>
      <c r="I101" s="431"/>
      <c r="J101" s="431"/>
      <c r="K101" s="431"/>
      <c r="L101" s="431"/>
      <c r="M101" s="431"/>
      <c r="N101" s="431"/>
    </row>
    <row r="102" spans="2:14" ht="15" customHeight="1">
      <c r="C102" s="413"/>
      <c r="D102" s="431"/>
      <c r="E102" s="431"/>
      <c r="F102" s="431"/>
      <c r="G102" s="431"/>
      <c r="H102" s="431"/>
      <c r="I102" s="431"/>
      <c r="J102" s="431"/>
      <c r="K102" s="431"/>
      <c r="L102" s="431"/>
      <c r="M102" s="431"/>
      <c r="N102" s="431"/>
    </row>
    <row r="103" spans="2:14" ht="15" customHeight="1">
      <c r="C103" s="413"/>
      <c r="D103" s="431"/>
      <c r="E103" s="431"/>
      <c r="F103" s="431"/>
      <c r="G103" s="431"/>
      <c r="H103" s="431"/>
      <c r="I103" s="431"/>
      <c r="J103" s="431"/>
      <c r="K103" s="431"/>
      <c r="L103" s="431"/>
      <c r="M103" s="431"/>
      <c r="N103" s="431"/>
    </row>
    <row r="104" spans="2:14" ht="15" customHeight="1">
      <c r="C104" s="413" t="s">
        <v>163</v>
      </c>
      <c r="D104" s="431" t="s">
        <v>156</v>
      </c>
      <c r="E104" s="431"/>
      <c r="F104" s="431"/>
      <c r="G104" s="431"/>
      <c r="H104" s="431"/>
      <c r="I104" s="431"/>
      <c r="J104" s="431"/>
      <c r="K104" s="431"/>
      <c r="L104" s="431"/>
      <c r="M104" s="431"/>
      <c r="N104" s="431"/>
    </row>
    <row r="105" spans="2:14" ht="15" customHeight="1">
      <c r="C105" s="413"/>
      <c r="D105" s="431"/>
      <c r="E105" s="431"/>
      <c r="F105" s="431"/>
      <c r="G105" s="431"/>
      <c r="H105" s="431"/>
      <c r="I105" s="431"/>
      <c r="J105" s="431"/>
      <c r="K105" s="431"/>
      <c r="L105" s="431"/>
      <c r="M105" s="431"/>
      <c r="N105" s="431"/>
    </row>
    <row r="106" spans="2:14" ht="15" customHeight="1">
      <c r="C106" s="413"/>
      <c r="D106" s="431"/>
      <c r="E106" s="431"/>
      <c r="F106" s="431"/>
      <c r="G106" s="431"/>
      <c r="H106" s="431"/>
      <c r="I106" s="431"/>
      <c r="J106" s="431"/>
      <c r="K106" s="431"/>
      <c r="L106" s="431"/>
      <c r="M106" s="431"/>
      <c r="N106" s="431"/>
    </row>
    <row r="107" spans="2:14" ht="15" customHeight="1">
      <c r="C107" s="413" t="s">
        <v>164</v>
      </c>
      <c r="D107" s="413" t="s">
        <v>157</v>
      </c>
      <c r="E107" s="413"/>
      <c r="F107" s="413"/>
      <c r="G107" s="413"/>
      <c r="H107" s="413"/>
      <c r="I107" s="413"/>
      <c r="J107" s="413"/>
      <c r="K107" s="413"/>
      <c r="L107" s="413"/>
      <c r="M107" s="413"/>
      <c r="N107" s="413"/>
    </row>
    <row r="108" spans="2:14" ht="15" customHeight="1">
      <c r="C108" s="413"/>
      <c r="D108" s="413"/>
      <c r="E108" s="413"/>
      <c r="F108" s="413"/>
      <c r="G108" s="413"/>
      <c r="H108" s="413"/>
      <c r="I108" s="413"/>
      <c r="J108" s="413"/>
      <c r="K108" s="413"/>
      <c r="L108" s="413"/>
      <c r="M108" s="413"/>
      <c r="N108" s="413"/>
    </row>
    <row r="109" spans="2:14" ht="15" customHeight="1">
      <c r="C109" s="413" t="s">
        <v>165</v>
      </c>
      <c r="D109" s="413" t="s">
        <v>161</v>
      </c>
      <c r="E109" s="413"/>
      <c r="F109" s="413"/>
      <c r="G109" s="413"/>
      <c r="H109" s="413"/>
      <c r="I109" s="413"/>
      <c r="J109" s="413"/>
      <c r="K109" s="413"/>
      <c r="L109" s="413"/>
      <c r="M109" s="413"/>
      <c r="N109" s="413"/>
    </row>
    <row r="110" spans="2:14" ht="15" customHeight="1" thickBot="1"/>
    <row r="111" spans="2:14" ht="15" customHeight="1" thickTop="1">
      <c r="C111" s="282"/>
      <c r="D111" s="283"/>
      <c r="E111" s="283"/>
      <c r="F111" s="283"/>
      <c r="G111" s="283"/>
      <c r="H111" s="283"/>
      <c r="I111" s="284"/>
    </row>
    <row r="112" spans="2:14" ht="15" customHeight="1">
      <c r="C112" s="285"/>
      <c r="D112" s="286" t="s">
        <v>160</v>
      </c>
      <c r="E112" s="286"/>
      <c r="F112" s="286"/>
      <c r="G112" s="286"/>
      <c r="H112" s="286"/>
      <c r="I112" s="287"/>
    </row>
    <row r="113" spans="3:9" ht="15" customHeight="1">
      <c r="C113" s="285"/>
      <c r="D113" s="286" t="s">
        <v>158</v>
      </c>
      <c r="E113" s="286"/>
      <c r="F113" s="286"/>
      <c r="G113" s="286"/>
      <c r="H113" s="286"/>
      <c r="I113" s="287"/>
    </row>
    <row r="114" spans="3:9" ht="15" customHeight="1">
      <c r="C114" s="285"/>
      <c r="D114" s="286" t="s">
        <v>187</v>
      </c>
      <c r="E114" s="286"/>
      <c r="F114" s="286"/>
      <c r="G114" s="286"/>
      <c r="H114" s="286"/>
      <c r="I114" s="287"/>
    </row>
    <row r="115" spans="3:9" ht="15" customHeight="1">
      <c r="C115" s="285"/>
      <c r="D115" s="286" t="s">
        <v>159</v>
      </c>
      <c r="E115" s="286"/>
      <c r="F115" s="286"/>
      <c r="G115" s="286"/>
      <c r="H115" s="286"/>
      <c r="I115" s="287"/>
    </row>
    <row r="116" spans="3:9" ht="15" customHeight="1" thickBot="1">
      <c r="C116" s="288"/>
      <c r="D116" s="289"/>
      <c r="E116" s="289"/>
      <c r="F116" s="289"/>
      <c r="G116" s="289"/>
      <c r="H116" s="289"/>
      <c r="I116" s="290"/>
    </row>
    <row r="117" spans="3:9" ht="15" customHeight="1" thickTop="1"/>
  </sheetData>
  <sheetProtection sheet="1" objects="1" scenarios="1"/>
  <mergeCells count="25">
    <mergeCell ref="D104:N106"/>
    <mergeCell ref="D62:N64"/>
    <mergeCell ref="D85:N87"/>
    <mergeCell ref="D20:N22"/>
    <mergeCell ref="D30:N30"/>
    <mergeCell ref="D35:N35"/>
    <mergeCell ref="D101:N103"/>
    <mergeCell ref="D58:N61"/>
    <mergeCell ref="D65:N70"/>
    <mergeCell ref="D71:N73"/>
    <mergeCell ref="D92:N98"/>
    <mergeCell ref="D82:N84"/>
    <mergeCell ref="D74:N77"/>
    <mergeCell ref="D53:N55"/>
    <mergeCell ref="E23:N29"/>
    <mergeCell ref="D40:N42"/>
    <mergeCell ref="D78:N81"/>
    <mergeCell ref="D88:N91"/>
    <mergeCell ref="C7:N16"/>
    <mergeCell ref="D36:N38"/>
    <mergeCell ref="D39:N39"/>
    <mergeCell ref="D44:N46"/>
    <mergeCell ref="D43:N43"/>
    <mergeCell ref="D33:N34"/>
    <mergeCell ref="D32:N32"/>
  </mergeCells>
  <phoneticPr fontId="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J71"/>
  <sheetViews>
    <sheetView showGridLines="0" zoomScaleNormal="100" workbookViewId="0">
      <selection activeCell="G41" sqref="G41"/>
    </sheetView>
  </sheetViews>
  <sheetFormatPr defaultRowHeight="11.25"/>
  <cols>
    <col min="1" max="1" width="4" customWidth="1"/>
    <col min="2" max="2" width="4" style="91" customWidth="1"/>
    <col min="3" max="3" width="14.33203125" customWidth="1"/>
    <col min="4" max="4" width="12.83203125" customWidth="1"/>
    <col min="5" max="5" width="15.83203125" customWidth="1"/>
    <col min="6" max="6" width="12.33203125" customWidth="1"/>
    <col min="7" max="7" width="16.83203125" customWidth="1"/>
    <col min="8" max="8" width="6.33203125" customWidth="1"/>
    <col min="10" max="10" width="7.83203125" customWidth="1"/>
  </cols>
  <sheetData>
    <row r="1" spans="1:10" ht="24.95" customHeight="1">
      <c r="A1" s="422" t="s">
        <v>277</v>
      </c>
    </row>
    <row r="2" spans="1:10" ht="14.1" customHeight="1">
      <c r="A2" s="276"/>
    </row>
    <row r="3" spans="1:10" ht="20.100000000000001" customHeight="1">
      <c r="A3" s="276"/>
      <c r="B3" s="421" t="s">
        <v>304</v>
      </c>
    </row>
    <row r="4" spans="1:10" ht="12.95" customHeight="1"/>
    <row r="5" spans="1:10" ht="15" customHeight="1">
      <c r="B5" s="434" t="s">
        <v>149</v>
      </c>
      <c r="C5" s="435"/>
      <c r="D5" s="436" t="s">
        <v>293</v>
      </c>
      <c r="E5" s="437"/>
      <c r="F5" s="437"/>
      <c r="G5" s="437"/>
      <c r="H5" s="437"/>
      <c r="I5" s="437"/>
      <c r="J5" s="438"/>
    </row>
    <row r="6" spans="1:10" ht="20.100000000000001" customHeight="1">
      <c r="B6" s="291"/>
      <c r="C6" s="291"/>
      <c r="D6" s="135"/>
      <c r="E6" s="135"/>
      <c r="F6" s="135"/>
      <c r="G6" s="135"/>
      <c r="H6" s="135"/>
      <c r="I6" s="135"/>
      <c r="J6" s="135"/>
    </row>
    <row r="7" spans="1:10" ht="20.100000000000001" customHeight="1">
      <c r="B7" s="421" t="s">
        <v>307</v>
      </c>
      <c r="C7" s="291"/>
      <c r="D7" s="135"/>
      <c r="E7" s="135"/>
      <c r="F7" s="135"/>
      <c r="G7" s="135"/>
      <c r="H7" s="135"/>
      <c r="I7" s="135"/>
      <c r="J7" s="135"/>
    </row>
    <row r="8" spans="1:10" ht="12.95" customHeight="1">
      <c r="B8" s="291"/>
      <c r="C8" s="291"/>
      <c r="D8" s="135"/>
      <c r="E8" s="135"/>
      <c r="F8" s="135"/>
      <c r="G8" s="135"/>
      <c r="H8" s="135"/>
      <c r="I8" s="135"/>
      <c r="J8" s="135"/>
    </row>
    <row r="9" spans="1:10" ht="15" customHeight="1">
      <c r="B9" s="91" t="s">
        <v>150</v>
      </c>
      <c r="C9" s="305" t="s">
        <v>173</v>
      </c>
      <c r="D9" s="120" t="s">
        <v>185</v>
      </c>
      <c r="E9" s="323" t="s">
        <v>281</v>
      </c>
    </row>
    <row r="10" spans="1:10" ht="20.100000000000001" customHeight="1">
      <c r="C10" s="305"/>
      <c r="D10" s="120"/>
      <c r="E10" s="424"/>
    </row>
    <row r="11" spans="1:10" ht="20.100000000000001" customHeight="1">
      <c r="B11" s="421" t="s">
        <v>305</v>
      </c>
      <c r="C11" s="305"/>
      <c r="D11" s="120"/>
      <c r="E11" s="424"/>
    </row>
    <row r="12" spans="1:10" ht="12.95" customHeight="1">
      <c r="C12" s="305"/>
      <c r="D12" s="120"/>
      <c r="E12" s="425"/>
    </row>
    <row r="13" spans="1:10">
      <c r="B13" s="90"/>
      <c r="C13" s="134" t="s">
        <v>170</v>
      </c>
      <c r="D13" s="70"/>
      <c r="E13" s="121" t="s">
        <v>278</v>
      </c>
    </row>
    <row r="14" spans="1:10">
      <c r="B14" s="83">
        <v>1</v>
      </c>
      <c r="C14" s="12" t="s">
        <v>0</v>
      </c>
      <c r="D14" s="12"/>
      <c r="E14" s="324"/>
    </row>
    <row r="15" spans="1:10">
      <c r="B15" s="83">
        <v>2</v>
      </c>
      <c r="C15" s="12" t="s">
        <v>1</v>
      </c>
      <c r="D15" s="12"/>
      <c r="E15" s="325"/>
    </row>
    <row r="16" spans="1:10">
      <c r="B16" s="83">
        <v>3</v>
      </c>
      <c r="C16" s="12" t="s">
        <v>2</v>
      </c>
      <c r="D16" s="12"/>
      <c r="E16" s="325"/>
    </row>
    <row r="17" spans="2:5">
      <c r="B17" s="83">
        <v>4</v>
      </c>
      <c r="C17" s="12" t="s">
        <v>3</v>
      </c>
      <c r="D17" s="12"/>
      <c r="E17" s="325"/>
    </row>
    <row r="18" spans="2:5">
      <c r="B18" s="83">
        <v>5</v>
      </c>
      <c r="C18" s="12" t="s">
        <v>4</v>
      </c>
      <c r="D18" s="12"/>
      <c r="E18" s="325"/>
    </row>
    <row r="19" spans="2:5">
      <c r="B19" s="84">
        <v>6</v>
      </c>
      <c r="C19" s="15" t="s">
        <v>5</v>
      </c>
      <c r="D19" s="15"/>
      <c r="E19" s="326"/>
    </row>
    <row r="20" spans="2:5">
      <c r="B20" s="83">
        <v>7</v>
      </c>
      <c r="C20" s="12" t="s">
        <v>6</v>
      </c>
      <c r="D20" s="12"/>
      <c r="E20" s="325"/>
    </row>
    <row r="21" spans="2:5">
      <c r="B21" s="83">
        <v>8</v>
      </c>
      <c r="C21" s="12" t="s">
        <v>7</v>
      </c>
      <c r="D21" s="12"/>
      <c r="E21" s="325"/>
    </row>
    <row r="22" spans="2:5">
      <c r="B22" s="83">
        <v>9</v>
      </c>
      <c r="C22" s="12" t="s">
        <v>8</v>
      </c>
      <c r="D22" s="12"/>
      <c r="E22" s="325"/>
    </row>
    <row r="23" spans="2:5">
      <c r="B23" s="85">
        <v>10</v>
      </c>
      <c r="C23" s="18" t="s">
        <v>9</v>
      </c>
      <c r="D23" s="18"/>
      <c r="E23" s="327"/>
    </row>
    <row r="24" spans="2:5">
      <c r="B24" s="83">
        <v>11</v>
      </c>
      <c r="C24" s="12" t="s">
        <v>10</v>
      </c>
      <c r="D24" s="12"/>
      <c r="E24" s="325"/>
    </row>
    <row r="25" spans="2:5">
      <c r="B25" s="83">
        <v>12</v>
      </c>
      <c r="C25" s="12" t="s">
        <v>11</v>
      </c>
      <c r="D25" s="12"/>
      <c r="E25" s="325"/>
    </row>
    <row r="26" spans="2:5">
      <c r="B26" s="83">
        <v>13</v>
      </c>
      <c r="C26" s="12" t="s">
        <v>12</v>
      </c>
      <c r="D26" s="12"/>
      <c r="E26" s="325"/>
    </row>
    <row r="27" spans="2:5">
      <c r="B27" s="83">
        <v>14</v>
      </c>
      <c r="C27" s="12" t="s">
        <v>13</v>
      </c>
      <c r="D27" s="12"/>
      <c r="E27" s="325"/>
    </row>
    <row r="28" spans="2:5">
      <c r="B28" s="83">
        <v>15</v>
      </c>
      <c r="C28" s="12" t="s">
        <v>16</v>
      </c>
      <c r="D28" s="12"/>
      <c r="E28" s="325"/>
    </row>
    <row r="29" spans="2:5">
      <c r="B29" s="84">
        <v>16</v>
      </c>
      <c r="C29" s="15" t="s">
        <v>189</v>
      </c>
      <c r="D29" s="15"/>
      <c r="E29" s="326"/>
    </row>
    <row r="30" spans="2:5">
      <c r="B30" s="83">
        <v>17</v>
      </c>
      <c r="C30" s="12" t="s">
        <v>15</v>
      </c>
      <c r="D30" s="12"/>
      <c r="E30" s="325"/>
    </row>
    <row r="31" spans="2:5">
      <c r="B31" s="83">
        <v>18</v>
      </c>
      <c r="C31" s="12" t="s">
        <v>17</v>
      </c>
      <c r="D31" s="12"/>
      <c r="E31" s="325"/>
    </row>
    <row r="32" spans="2:5">
      <c r="B32" s="83">
        <v>19</v>
      </c>
      <c r="C32" s="12" t="s">
        <v>18</v>
      </c>
      <c r="D32" s="12"/>
      <c r="E32" s="325"/>
    </row>
    <row r="33" spans="2:5">
      <c r="B33" s="85">
        <v>20</v>
      </c>
      <c r="C33" s="18" t="s">
        <v>19</v>
      </c>
      <c r="D33" s="18"/>
      <c r="E33" s="327"/>
    </row>
    <row r="34" spans="2:5">
      <c r="B34" s="83">
        <v>21</v>
      </c>
      <c r="C34" s="12" t="s">
        <v>20</v>
      </c>
      <c r="D34" s="12"/>
      <c r="E34" s="325"/>
    </row>
    <row r="35" spans="2:5">
      <c r="B35" s="83">
        <v>22</v>
      </c>
      <c r="C35" s="12" t="s">
        <v>190</v>
      </c>
      <c r="D35" s="12"/>
      <c r="E35" s="325"/>
    </row>
    <row r="36" spans="2:5">
      <c r="B36" s="83">
        <v>23</v>
      </c>
      <c r="C36" s="12" t="s">
        <v>191</v>
      </c>
      <c r="D36" s="12"/>
      <c r="E36" s="325"/>
    </row>
    <row r="37" spans="2:5">
      <c r="B37" s="83">
        <v>24</v>
      </c>
      <c r="C37" s="12" t="s">
        <v>21</v>
      </c>
      <c r="D37" s="12"/>
      <c r="E37" s="325"/>
    </row>
    <row r="38" spans="2:5">
      <c r="B38" s="83">
        <v>25</v>
      </c>
      <c r="C38" s="12" t="s">
        <v>22</v>
      </c>
      <c r="D38" s="12"/>
      <c r="E38" s="325"/>
    </row>
    <row r="39" spans="2:5">
      <c r="B39" s="84">
        <v>26</v>
      </c>
      <c r="C39" s="15" t="s">
        <v>23</v>
      </c>
      <c r="D39" s="15"/>
      <c r="E39" s="326"/>
    </row>
    <row r="40" spans="2:5">
      <c r="B40" s="83">
        <v>27</v>
      </c>
      <c r="C40" s="12" t="s">
        <v>314</v>
      </c>
      <c r="D40" s="12"/>
      <c r="E40" s="325"/>
    </row>
    <row r="41" spans="2:5">
      <c r="B41" s="83">
        <v>28</v>
      </c>
      <c r="C41" s="12" t="s">
        <v>25</v>
      </c>
      <c r="D41" s="12"/>
      <c r="E41" s="325"/>
    </row>
    <row r="42" spans="2:5">
      <c r="B42" s="83">
        <v>29</v>
      </c>
      <c r="C42" s="12" t="s">
        <v>26</v>
      </c>
      <c r="D42" s="12"/>
      <c r="E42" s="325"/>
    </row>
    <row r="43" spans="2:5">
      <c r="B43" s="85">
        <v>30</v>
      </c>
      <c r="C43" s="18" t="s">
        <v>27</v>
      </c>
      <c r="D43" s="18"/>
      <c r="E43" s="327"/>
    </row>
    <row r="44" spans="2:5">
      <c r="B44" s="84">
        <v>31</v>
      </c>
      <c r="C44" s="15" t="s">
        <v>192</v>
      </c>
      <c r="D44" s="15"/>
      <c r="E44" s="326"/>
    </row>
    <row r="45" spans="2:5">
      <c r="B45" s="83">
        <v>32</v>
      </c>
      <c r="C45" s="12" t="s">
        <v>193</v>
      </c>
      <c r="D45" s="12"/>
      <c r="E45" s="325"/>
    </row>
    <row r="46" spans="2:5">
      <c r="B46" s="83">
        <v>33</v>
      </c>
      <c r="C46" s="12" t="s">
        <v>28</v>
      </c>
      <c r="D46" s="12"/>
      <c r="E46" s="325"/>
    </row>
    <row r="47" spans="2:5">
      <c r="B47" s="83">
        <v>34</v>
      </c>
      <c r="C47" s="12" t="s">
        <v>29</v>
      </c>
      <c r="D47" s="12"/>
      <c r="E47" s="325"/>
    </row>
    <row r="48" spans="2:5">
      <c r="B48" s="85">
        <v>35</v>
      </c>
      <c r="C48" s="18" t="s">
        <v>30</v>
      </c>
      <c r="D48" s="18"/>
      <c r="E48" s="327"/>
    </row>
    <row r="49" spans="2:5">
      <c r="B49" s="86">
        <v>36</v>
      </c>
      <c r="C49" s="21" t="s">
        <v>31</v>
      </c>
      <c r="D49" s="21"/>
      <c r="E49" s="328"/>
    </row>
    <row r="50" spans="2:5">
      <c r="B50" s="90"/>
      <c r="C50" s="134" t="s">
        <v>82</v>
      </c>
      <c r="D50" s="70"/>
      <c r="E50" s="67">
        <f>SUM(E14:E49)</f>
        <v>0</v>
      </c>
    </row>
    <row r="51" spans="2:5" ht="20.100000000000001" customHeight="1">
      <c r="B51" s="122"/>
      <c r="C51" s="135"/>
      <c r="D51" s="135"/>
      <c r="E51" s="93"/>
    </row>
    <row r="52" spans="2:5" ht="20.100000000000001" customHeight="1">
      <c r="B52" s="421" t="s">
        <v>306</v>
      </c>
      <c r="C52" s="135"/>
      <c r="D52" s="135"/>
      <c r="E52" s="93"/>
    </row>
    <row r="53" spans="2:5" ht="12.95" customHeight="1"/>
    <row r="54" spans="2:5" ht="15" customHeight="1">
      <c r="B54" s="91" t="s">
        <v>150</v>
      </c>
      <c r="C54" s="122" t="s">
        <v>86</v>
      </c>
      <c r="D54" s="329">
        <v>0.58099999999999996</v>
      </c>
    </row>
    <row r="55" spans="2:5" ht="7.5" customHeight="1"/>
    <row r="56" spans="2:5" ht="15">
      <c r="C56" s="319" t="s">
        <v>312</v>
      </c>
      <c r="D56" s="320"/>
      <c r="E56" s="319"/>
    </row>
    <row r="57" spans="2:5" ht="12">
      <c r="C57" s="402" t="s">
        <v>237</v>
      </c>
      <c r="D57" s="419">
        <v>0.57399999999999995</v>
      </c>
      <c r="E57" s="426"/>
    </row>
    <row r="58" spans="2:5" ht="12">
      <c r="C58" s="403" t="s">
        <v>238</v>
      </c>
      <c r="D58" s="420">
        <v>0.58199999999999996</v>
      </c>
      <c r="E58" s="427"/>
    </row>
    <row r="59" spans="2:5" ht="12">
      <c r="C59" s="403" t="s">
        <v>239</v>
      </c>
      <c r="D59" s="420">
        <v>0.61699999999999999</v>
      </c>
      <c r="E59" s="427"/>
    </row>
    <row r="60" spans="2:5" ht="12">
      <c r="C60" s="403" t="s">
        <v>240</v>
      </c>
      <c r="D60" s="420">
        <v>0.59</v>
      </c>
      <c r="E60" s="427"/>
    </row>
    <row r="61" spans="2:5" ht="12">
      <c r="C61" s="403" t="s">
        <v>241</v>
      </c>
      <c r="D61" s="420">
        <v>0.58699999999999997</v>
      </c>
      <c r="E61" s="427"/>
    </row>
    <row r="62" spans="2:5" ht="12">
      <c r="C62" s="403" t="s">
        <v>279</v>
      </c>
      <c r="D62" s="420">
        <v>0.58099999999999996</v>
      </c>
      <c r="E62" s="427"/>
    </row>
    <row r="63" spans="2:5" ht="12">
      <c r="C63" s="404" t="s">
        <v>280</v>
      </c>
      <c r="D63" s="405">
        <f>AVERAGE(D57:D62)</f>
        <v>0.58850000000000002</v>
      </c>
      <c r="E63" s="427"/>
    </row>
    <row r="64" spans="2:5" ht="12">
      <c r="C64" s="426"/>
      <c r="D64" s="428"/>
      <c r="E64" s="428"/>
    </row>
    <row r="65" spans="3:3">
      <c r="C65" s="306"/>
    </row>
    <row r="66" spans="3:3">
      <c r="C66" s="306" t="s">
        <v>281</v>
      </c>
    </row>
    <row r="67" spans="3:3">
      <c r="C67" s="306" t="s">
        <v>174</v>
      </c>
    </row>
    <row r="68" spans="3:3">
      <c r="C68" s="307" t="s">
        <v>175</v>
      </c>
    </row>
    <row r="69" spans="3:3">
      <c r="C69" s="307" t="s">
        <v>176</v>
      </c>
    </row>
    <row r="70" spans="3:3">
      <c r="C70" s="307" t="s">
        <v>177</v>
      </c>
    </row>
    <row r="71" spans="3:3">
      <c r="C71" s="8"/>
    </row>
  </sheetData>
  <sheetProtection sheet="1" objects="1" scenarios="1"/>
  <mergeCells count="2">
    <mergeCell ref="B5:C5"/>
    <mergeCell ref="D5:J5"/>
  </mergeCells>
  <phoneticPr fontId="5"/>
  <dataValidations count="1">
    <dataValidation type="list" allowBlank="1" showInputMessage="1" showErrorMessage="1" sqref="E9">
      <formula1>$C$66:$C$70</formula1>
    </dataValidation>
  </dataValidations>
  <printOptions horizontalCentered="1"/>
  <pageMargins left="0.70866141732283472" right="0.70866141732283472" top="0.74803149606299213" bottom="0.74803149606299213" header="0.31496062992125984" footer="0.31496062992125984"/>
  <pageSetup paperSize="9" scale="92" orientation="portrait" horizontalDpi="300" verticalDpi="300" r:id="rId1"/>
  <rowBreaks count="1" manualBreakCount="1">
    <brk id="6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I36"/>
  <sheetViews>
    <sheetView showGridLines="0" zoomScaleNormal="100" workbookViewId="0">
      <selection activeCell="D23" sqref="D23"/>
    </sheetView>
  </sheetViews>
  <sheetFormatPr defaultRowHeight="11.25"/>
  <cols>
    <col min="1" max="1" width="9.33203125" style="169"/>
    <col min="2" max="2" width="4.6640625" style="169" customWidth="1"/>
    <col min="3" max="3" width="23.33203125" style="169" customWidth="1"/>
    <col min="4" max="5" width="15.6640625" style="169" customWidth="1"/>
    <col min="6" max="6" width="15.6640625" style="169" bestFit="1" customWidth="1"/>
    <col min="7" max="16384" width="9.33203125" style="169"/>
  </cols>
  <sheetData>
    <row r="1" spans="1:8" ht="18" customHeight="1">
      <c r="A1" s="279" t="s">
        <v>93</v>
      </c>
      <c r="B1" s="168"/>
      <c r="C1" s="168"/>
      <c r="D1" s="168"/>
      <c r="E1" s="168"/>
      <c r="F1" s="168"/>
      <c r="G1" s="168"/>
      <c r="H1" s="168"/>
    </row>
    <row r="2" spans="1:8" ht="18" customHeight="1">
      <c r="A2" s="168"/>
      <c r="B2" s="168"/>
      <c r="C2" s="168"/>
      <c r="D2" s="168"/>
      <c r="E2" s="168"/>
      <c r="F2" s="168"/>
      <c r="G2" s="168"/>
      <c r="H2" s="168"/>
    </row>
    <row r="3" spans="1:8" ht="18" customHeight="1">
      <c r="A3" s="172" t="s">
        <v>124</v>
      </c>
      <c r="B3" s="198"/>
      <c r="C3" s="198"/>
      <c r="D3" s="170"/>
      <c r="E3" s="170"/>
      <c r="F3" s="170"/>
      <c r="G3" s="171"/>
      <c r="H3" s="171"/>
    </row>
    <row r="4" spans="1:8" ht="11.25" customHeight="1">
      <c r="A4" s="168"/>
      <c r="B4" s="188" t="str">
        <f>+データ入力表!D5</f>
        <v>（例）輸送機械部門の生産額が100億円増加する場合の県内他部門への経済効果</v>
      </c>
      <c r="C4" s="188"/>
      <c r="D4" s="188"/>
      <c r="E4" s="188"/>
      <c r="F4" s="188"/>
      <c r="G4" s="188"/>
      <c r="H4" s="188"/>
    </row>
    <row r="5" spans="1:8" ht="18" customHeight="1">
      <c r="A5" s="168"/>
      <c r="B5" s="172"/>
      <c r="C5" s="172"/>
      <c r="D5" s="172"/>
      <c r="E5" s="172"/>
      <c r="F5" s="172"/>
      <c r="G5" s="172"/>
      <c r="H5" s="172"/>
    </row>
    <row r="6" spans="1:8" ht="18" customHeight="1">
      <c r="A6" s="172" t="s">
        <v>125</v>
      </c>
      <c r="B6" s="168"/>
      <c r="C6" s="172"/>
      <c r="D6" s="172"/>
      <c r="E6" s="172"/>
      <c r="F6" s="172"/>
      <c r="G6" s="168"/>
      <c r="H6" s="168"/>
    </row>
    <row r="7" spans="1:8" ht="36" customHeight="1">
      <c r="A7" s="168"/>
      <c r="B7" s="173"/>
      <c r="C7" s="199"/>
      <c r="D7" s="199"/>
      <c r="E7" s="199"/>
      <c r="F7" s="199"/>
      <c r="G7" s="199"/>
      <c r="H7" s="200"/>
    </row>
    <row r="8" spans="1:8" ht="18" customHeight="1">
      <c r="A8" s="168"/>
      <c r="B8" s="168"/>
      <c r="C8" s="168"/>
      <c r="D8" s="168"/>
      <c r="E8" s="168"/>
      <c r="F8" s="168"/>
      <c r="G8" s="168"/>
      <c r="H8" s="168"/>
    </row>
    <row r="9" spans="1:8" ht="18" customHeight="1">
      <c r="A9" s="168" t="s">
        <v>126</v>
      </c>
      <c r="B9" s="168"/>
      <c r="C9" s="168"/>
      <c r="D9" s="174" t="str">
        <f>+"(単位："&amp;データ入力表!E9&amp;")"</f>
        <v>(単位：億円)</v>
      </c>
      <c r="E9" s="168"/>
      <c r="F9" s="168"/>
      <c r="G9" s="168"/>
      <c r="H9" s="168"/>
    </row>
    <row r="10" spans="1:8" ht="18" customHeight="1">
      <c r="A10" s="168"/>
      <c r="B10" s="175" t="s">
        <v>272</v>
      </c>
      <c r="C10" s="176"/>
      <c r="D10" s="177">
        <f>+計算!C41</f>
        <v>0</v>
      </c>
      <c r="E10" s="168"/>
      <c r="F10" s="168"/>
      <c r="G10" s="168"/>
      <c r="H10" s="168"/>
    </row>
    <row r="11" spans="1:8" ht="18" customHeight="1">
      <c r="A11" s="168"/>
      <c r="B11" s="175" t="s">
        <v>51</v>
      </c>
      <c r="C11" s="176"/>
      <c r="D11" s="194">
        <f>+データ入力表!D54</f>
        <v>0.58099999999999996</v>
      </c>
      <c r="E11" s="178" t="s">
        <v>129</v>
      </c>
      <c r="F11" s="178"/>
      <c r="G11" s="178"/>
      <c r="H11" s="178"/>
    </row>
    <row r="12" spans="1:8" ht="18" customHeight="1">
      <c r="A12" s="168"/>
      <c r="B12" s="168"/>
      <c r="C12" s="168"/>
      <c r="D12" s="168"/>
      <c r="E12" s="168"/>
      <c r="F12" s="168"/>
      <c r="G12" s="168"/>
      <c r="H12" s="168"/>
    </row>
    <row r="13" spans="1:8" ht="18" customHeight="1">
      <c r="A13" s="168" t="s">
        <v>127</v>
      </c>
      <c r="B13" s="168"/>
      <c r="C13" s="168"/>
      <c r="D13" s="168"/>
      <c r="E13" s="168"/>
      <c r="F13" s="168"/>
      <c r="G13" s="168"/>
      <c r="H13" s="174" t="str">
        <f>+"(単位："&amp;データ入力表!E9&amp;"、人、倍）"</f>
        <v>(単位：億円、人、倍）</v>
      </c>
    </row>
    <row r="14" spans="1:8" ht="18" customHeight="1">
      <c r="A14" s="168"/>
      <c r="B14" s="179"/>
      <c r="C14" s="180"/>
      <c r="D14" s="179" t="s">
        <v>94</v>
      </c>
      <c r="E14" s="180"/>
      <c r="F14" s="181"/>
      <c r="G14" s="179" t="s">
        <v>311</v>
      </c>
      <c r="H14" s="182"/>
    </row>
    <row r="15" spans="1:8" ht="18" customHeight="1">
      <c r="A15" s="168"/>
      <c r="B15" s="183"/>
      <c r="C15" s="172" t="s">
        <v>95</v>
      </c>
      <c r="D15" s="183"/>
      <c r="E15" s="179" t="s">
        <v>96</v>
      </c>
      <c r="F15" s="181"/>
      <c r="G15" s="184"/>
      <c r="H15" s="185" t="s">
        <v>97</v>
      </c>
    </row>
    <row r="16" spans="1:8" ht="18" customHeight="1">
      <c r="A16" s="168"/>
      <c r="B16" s="183"/>
      <c r="C16" s="172"/>
      <c r="D16" s="183"/>
      <c r="E16" s="183" t="s">
        <v>98</v>
      </c>
      <c r="F16" s="186" t="s">
        <v>101</v>
      </c>
      <c r="G16" s="184"/>
      <c r="H16" s="185" t="s">
        <v>102</v>
      </c>
    </row>
    <row r="17" spans="1:9" ht="18" customHeight="1">
      <c r="A17" s="168"/>
      <c r="B17" s="187"/>
      <c r="C17" s="188"/>
      <c r="D17" s="187"/>
      <c r="E17" s="189"/>
      <c r="F17" s="190" t="s">
        <v>99</v>
      </c>
      <c r="G17" s="191"/>
      <c r="H17" s="192" t="s">
        <v>100</v>
      </c>
    </row>
    <row r="18" spans="1:9" ht="18" customHeight="1">
      <c r="A18" s="168"/>
      <c r="B18" s="183" t="s">
        <v>43</v>
      </c>
      <c r="C18" s="172"/>
      <c r="D18" s="183">
        <f>+②表!R45</f>
        <v>0</v>
      </c>
      <c r="E18" s="183">
        <f>+②表!S45</f>
        <v>0</v>
      </c>
      <c r="F18" s="183">
        <f>+②表!T45</f>
        <v>0</v>
      </c>
      <c r="G18" s="183">
        <f>+②表!U45</f>
        <v>0</v>
      </c>
      <c r="H18" s="183">
        <f>+②表!V45</f>
        <v>0</v>
      </c>
      <c r="I18" s="196"/>
    </row>
    <row r="19" spans="1:9" ht="18" customHeight="1">
      <c r="A19" s="168"/>
      <c r="B19" s="183"/>
      <c r="C19" s="330" t="s">
        <v>294</v>
      </c>
      <c r="D19" s="331">
        <f>+②表!C45</f>
        <v>0</v>
      </c>
      <c r="E19" s="331">
        <f>+②表!D45</f>
        <v>0</v>
      </c>
      <c r="F19" s="331">
        <f>+②表!E45</f>
        <v>0</v>
      </c>
      <c r="G19" s="331">
        <f>+②表!F45</f>
        <v>0</v>
      </c>
      <c r="H19" s="331">
        <f>+②表!G45</f>
        <v>0</v>
      </c>
    </row>
    <row r="20" spans="1:9" ht="18" customHeight="1">
      <c r="A20" s="168"/>
      <c r="B20" s="195"/>
      <c r="C20" s="332" t="s">
        <v>116</v>
      </c>
      <c r="D20" s="333">
        <f>+②表!H45</f>
        <v>0</v>
      </c>
      <c r="E20" s="333">
        <f>+②表!I45</f>
        <v>0</v>
      </c>
      <c r="F20" s="333">
        <f>+②表!J45</f>
        <v>0</v>
      </c>
      <c r="G20" s="333">
        <f>+②表!K45</f>
        <v>0</v>
      </c>
      <c r="H20" s="333">
        <f>+②表!L45</f>
        <v>0</v>
      </c>
    </row>
    <row r="21" spans="1:9" ht="18" customHeight="1">
      <c r="A21" s="168"/>
      <c r="B21" s="187"/>
      <c r="C21" s="334" t="s">
        <v>117</v>
      </c>
      <c r="D21" s="335">
        <f>+②表!M45</f>
        <v>0</v>
      </c>
      <c r="E21" s="335">
        <f>+②表!N45</f>
        <v>0</v>
      </c>
      <c r="F21" s="335">
        <f>+②表!O45</f>
        <v>0</v>
      </c>
      <c r="G21" s="335">
        <f>+②表!P45</f>
        <v>0</v>
      </c>
      <c r="H21" s="335">
        <f>+②表!Q45</f>
        <v>0</v>
      </c>
    </row>
    <row r="22" spans="1:9" ht="18" customHeight="1">
      <c r="A22" s="168"/>
      <c r="B22" s="175" t="s">
        <v>313</v>
      </c>
      <c r="C22" s="176"/>
      <c r="D22" s="197" t="e">
        <f>+D18/D10</f>
        <v>#DIV/0!</v>
      </c>
      <c r="E22" s="294" t="s">
        <v>168</v>
      </c>
      <c r="F22" s="193"/>
      <c r="G22" s="193"/>
      <c r="H22" s="193"/>
    </row>
    <row r="23" spans="1:9" ht="18" customHeight="1">
      <c r="A23" s="168"/>
      <c r="B23" s="168"/>
      <c r="C23" s="168"/>
      <c r="D23" s="168"/>
      <c r="E23" s="168"/>
      <c r="F23" s="168"/>
      <c r="G23" s="168"/>
      <c r="H23" s="168"/>
    </row>
    <row r="24" spans="1:9" ht="18" customHeight="1">
      <c r="A24" s="169" t="s">
        <v>128</v>
      </c>
      <c r="B24" s="168"/>
      <c r="C24" s="168"/>
      <c r="D24" s="168"/>
      <c r="E24" s="168"/>
      <c r="F24" s="168"/>
      <c r="G24" s="168"/>
      <c r="H24" s="168"/>
    </row>
    <row r="25" spans="1:9" ht="18" customHeight="1">
      <c r="A25" s="168"/>
      <c r="B25" s="169" t="s">
        <v>118</v>
      </c>
      <c r="D25" s="168"/>
      <c r="E25" s="168"/>
      <c r="F25" s="168"/>
      <c r="G25" s="168"/>
      <c r="H25" s="168"/>
    </row>
    <row r="26" spans="1:9" ht="18" customHeight="1">
      <c r="A26" s="168"/>
      <c r="B26" s="169" t="s">
        <v>119</v>
      </c>
      <c r="D26" s="168"/>
      <c r="E26" s="168"/>
      <c r="F26" s="168"/>
      <c r="G26" s="168"/>
      <c r="H26" s="168"/>
    </row>
    <row r="27" spans="1:9" ht="18" customHeight="1">
      <c r="A27" s="168"/>
      <c r="B27" s="169" t="s">
        <v>120</v>
      </c>
      <c r="D27" s="168"/>
      <c r="E27" s="168"/>
      <c r="F27" s="168"/>
      <c r="G27" s="168"/>
      <c r="H27" s="168"/>
    </row>
    <row r="28" spans="1:9" ht="18" customHeight="1">
      <c r="A28" s="168"/>
      <c r="B28" s="169" t="s">
        <v>121</v>
      </c>
      <c r="D28" s="168"/>
      <c r="E28" s="168"/>
      <c r="F28" s="168"/>
      <c r="G28" s="168"/>
      <c r="H28" s="168"/>
    </row>
    <row r="29" spans="1:9" ht="18" customHeight="1">
      <c r="A29" s="168"/>
      <c r="B29" s="169" t="s">
        <v>122</v>
      </c>
      <c r="D29" s="168"/>
      <c r="E29" s="168"/>
      <c r="F29" s="168"/>
      <c r="G29" s="168"/>
      <c r="H29" s="168"/>
    </row>
    <row r="30" spans="1:9" ht="18" customHeight="1">
      <c r="A30" s="168"/>
      <c r="B30" s="169" t="s">
        <v>172</v>
      </c>
      <c r="D30" s="168"/>
      <c r="E30" s="168"/>
      <c r="F30" s="168"/>
      <c r="G30" s="168"/>
      <c r="H30" s="168"/>
    </row>
    <row r="31" spans="1:9" ht="18" customHeight="1">
      <c r="A31" s="168"/>
      <c r="B31" s="169" t="s">
        <v>171</v>
      </c>
      <c r="D31" s="168"/>
      <c r="E31" s="168"/>
      <c r="F31" s="168"/>
      <c r="G31" s="168"/>
      <c r="H31" s="168"/>
    </row>
    <row r="32" spans="1:9" ht="18" customHeight="1">
      <c r="A32" s="168"/>
      <c r="B32" s="169" t="s">
        <v>123</v>
      </c>
      <c r="D32" s="168"/>
      <c r="E32" s="168"/>
      <c r="F32" s="168"/>
      <c r="G32" s="168"/>
      <c r="H32" s="168"/>
    </row>
    <row r="33" spans="1:8">
      <c r="A33" s="168"/>
      <c r="D33" s="168"/>
      <c r="E33" s="168"/>
      <c r="F33" s="168"/>
      <c r="G33" s="168"/>
      <c r="H33" s="168"/>
    </row>
    <row r="34" spans="1:8">
      <c r="A34" s="168"/>
      <c r="B34" s="168"/>
      <c r="C34" s="168"/>
      <c r="D34" s="168"/>
      <c r="E34" s="168"/>
      <c r="F34" s="168"/>
      <c r="G34" s="168"/>
      <c r="H34" s="168"/>
    </row>
    <row r="35" spans="1:8">
      <c r="A35" s="168"/>
      <c r="B35" s="168"/>
      <c r="C35" s="168"/>
      <c r="D35" s="168"/>
      <c r="E35" s="168"/>
      <c r="F35" s="168"/>
      <c r="G35" s="168"/>
      <c r="H35" s="168"/>
    </row>
    <row r="36" spans="1:8">
      <c r="A36" s="168"/>
      <c r="B36" s="178"/>
      <c r="C36" s="178"/>
      <c r="D36" s="178"/>
      <c r="E36" s="178"/>
      <c r="F36" s="178"/>
      <c r="G36" s="178"/>
      <c r="H36" s="178"/>
    </row>
  </sheetData>
  <phoneticPr fontId="5"/>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W46"/>
  <sheetViews>
    <sheetView showGridLines="0" zoomScaleNormal="100" workbookViewId="0">
      <pane xSplit="2" ySplit="8" topLeftCell="C14" activePane="bottomRight" state="frozen"/>
      <selection activeCell="M1" sqref="M1"/>
      <selection pane="topRight" activeCell="M1" sqref="M1"/>
      <selection pane="bottomLeft" activeCell="M1" sqref="M1"/>
      <selection pane="bottomRight"/>
    </sheetView>
  </sheetViews>
  <sheetFormatPr defaultRowHeight="11.25"/>
  <cols>
    <col min="1" max="1" width="4.6640625" style="32" bestFit="1" customWidth="1"/>
    <col min="2" max="2" width="27.1640625" style="32" bestFit="1" customWidth="1"/>
    <col min="3" max="3" width="9.5" style="32" bestFit="1" customWidth="1"/>
    <col min="4" max="16384" width="9.33203125" style="32"/>
  </cols>
  <sheetData>
    <row r="1" spans="1:23" ht="14.25">
      <c r="A1" s="278" t="s">
        <v>115</v>
      </c>
      <c r="D1" s="293" t="s">
        <v>169</v>
      </c>
      <c r="E1" s="292" t="str">
        <f>+データ入力表!D5</f>
        <v>（例）輸送機械部門の生産額が100億円増加する場合の県内他部門への経済効果</v>
      </c>
      <c r="V1" s="124" t="str">
        <f>+"（単位："&amp;データ入力表!E9&amp;"、人）"</f>
        <v>（単位：億円、人）</v>
      </c>
    </row>
    <row r="2" spans="1:23" s="292" customFormat="1" ht="11.25" customHeight="1">
      <c r="V2" s="293"/>
    </row>
    <row r="3" spans="1:23" ht="15" customHeight="1">
      <c r="A3" s="136"/>
      <c r="B3" s="203"/>
      <c r="C3" s="227" t="s">
        <v>110</v>
      </c>
      <c r="D3" s="228"/>
      <c r="E3" s="228"/>
      <c r="F3" s="228"/>
      <c r="G3" s="228"/>
      <c r="H3" s="237" t="s">
        <v>111</v>
      </c>
      <c r="I3" s="238"/>
      <c r="J3" s="238"/>
      <c r="K3" s="238"/>
      <c r="L3" s="238"/>
      <c r="M3" s="247" t="s">
        <v>112</v>
      </c>
      <c r="N3" s="248"/>
      <c r="O3" s="248"/>
      <c r="P3" s="248"/>
      <c r="Q3" s="248"/>
      <c r="R3" s="56" t="s">
        <v>113</v>
      </c>
      <c r="S3" s="63"/>
      <c r="T3" s="63"/>
      <c r="U3" s="63"/>
      <c r="V3" s="63"/>
      <c r="W3" s="65"/>
    </row>
    <row r="4" spans="1:23" ht="15" customHeight="1">
      <c r="A4" s="138"/>
      <c r="B4" s="211"/>
      <c r="C4" s="225" t="s">
        <v>103</v>
      </c>
      <c r="D4" s="217"/>
      <c r="E4" s="218"/>
      <c r="F4" s="336"/>
      <c r="G4" s="336"/>
      <c r="H4" s="230" t="s">
        <v>103</v>
      </c>
      <c r="I4" s="231"/>
      <c r="J4" s="232"/>
      <c r="K4" s="347"/>
      <c r="L4" s="347"/>
      <c r="M4" s="240" t="s">
        <v>103</v>
      </c>
      <c r="N4" s="241"/>
      <c r="O4" s="242"/>
      <c r="P4" s="358"/>
      <c r="Q4" s="358"/>
      <c r="R4" s="33" t="s">
        <v>103</v>
      </c>
      <c r="S4" s="123"/>
      <c r="T4" s="34"/>
      <c r="U4" s="64"/>
      <c r="V4" s="64"/>
    </row>
    <row r="5" spans="1:23" ht="15" customHeight="1">
      <c r="A5" s="138"/>
      <c r="B5" s="211" t="s">
        <v>104</v>
      </c>
      <c r="C5" s="337"/>
      <c r="D5" s="338" t="s">
        <v>105</v>
      </c>
      <c r="E5" s="339"/>
      <c r="F5" s="340" t="s">
        <v>310</v>
      </c>
      <c r="G5" s="340" t="s">
        <v>114</v>
      </c>
      <c r="H5" s="348"/>
      <c r="I5" s="349" t="s">
        <v>105</v>
      </c>
      <c r="J5" s="350"/>
      <c r="K5" s="351" t="s">
        <v>310</v>
      </c>
      <c r="L5" s="351" t="s">
        <v>114</v>
      </c>
      <c r="M5" s="359"/>
      <c r="N5" s="360" t="s">
        <v>105</v>
      </c>
      <c r="O5" s="361"/>
      <c r="P5" s="362" t="s">
        <v>310</v>
      </c>
      <c r="Q5" s="362" t="s">
        <v>114</v>
      </c>
      <c r="R5" s="65"/>
      <c r="S5" s="139" t="s">
        <v>105</v>
      </c>
      <c r="T5" s="95"/>
      <c r="U5" s="140" t="s">
        <v>310</v>
      </c>
      <c r="V5" s="140" t="s">
        <v>114</v>
      </c>
    </row>
    <row r="6" spans="1:23" ht="15" customHeight="1">
      <c r="A6" s="138"/>
      <c r="B6" s="211"/>
      <c r="C6" s="337"/>
      <c r="D6" s="341"/>
      <c r="E6" s="342" t="s">
        <v>106</v>
      </c>
      <c r="F6" s="343" t="s">
        <v>107</v>
      </c>
      <c r="G6" s="343" t="s">
        <v>107</v>
      </c>
      <c r="H6" s="348"/>
      <c r="I6" s="352"/>
      <c r="J6" s="353" t="s">
        <v>106</v>
      </c>
      <c r="K6" s="354" t="s">
        <v>107</v>
      </c>
      <c r="L6" s="354" t="s">
        <v>107</v>
      </c>
      <c r="M6" s="359"/>
      <c r="N6" s="363"/>
      <c r="O6" s="364" t="s">
        <v>106</v>
      </c>
      <c r="P6" s="365" t="s">
        <v>107</v>
      </c>
      <c r="Q6" s="365" t="s">
        <v>107</v>
      </c>
      <c r="R6" s="65"/>
      <c r="S6" s="141"/>
      <c r="T6" s="142" t="s">
        <v>106</v>
      </c>
      <c r="U6" s="61" t="s">
        <v>107</v>
      </c>
      <c r="V6" s="61" t="s">
        <v>107</v>
      </c>
    </row>
    <row r="7" spans="1:23" ht="15" customHeight="1">
      <c r="A7" s="143"/>
      <c r="B7" s="206"/>
      <c r="C7" s="226"/>
      <c r="D7" s="344"/>
      <c r="E7" s="345" t="s">
        <v>108</v>
      </c>
      <c r="F7" s="346"/>
      <c r="G7" s="346"/>
      <c r="H7" s="233"/>
      <c r="I7" s="355"/>
      <c r="J7" s="356" t="s">
        <v>108</v>
      </c>
      <c r="K7" s="357"/>
      <c r="L7" s="357"/>
      <c r="M7" s="243"/>
      <c r="N7" s="366"/>
      <c r="O7" s="367" t="s">
        <v>108</v>
      </c>
      <c r="P7" s="368"/>
      <c r="Q7" s="368"/>
      <c r="R7" s="35"/>
      <c r="S7" s="145"/>
      <c r="T7" s="146" t="s">
        <v>108</v>
      </c>
      <c r="U7" s="62"/>
      <c r="V7" s="62"/>
    </row>
    <row r="8" spans="1:23" hidden="1">
      <c r="A8" s="138"/>
      <c r="B8" s="211"/>
      <c r="C8" s="65"/>
      <c r="D8" s="141"/>
      <c r="E8" s="157"/>
      <c r="F8" s="61"/>
      <c r="G8" s="61"/>
      <c r="H8" s="65"/>
      <c r="I8" s="141"/>
      <c r="J8" s="157"/>
      <c r="K8" s="61"/>
      <c r="L8" s="61"/>
      <c r="M8" s="65"/>
      <c r="N8" s="141"/>
      <c r="O8" s="157"/>
      <c r="P8" s="61"/>
      <c r="Q8" s="61"/>
      <c r="R8" s="65" t="s">
        <v>103</v>
      </c>
      <c r="S8" s="141" t="s">
        <v>105</v>
      </c>
      <c r="T8" s="157" t="s">
        <v>130</v>
      </c>
      <c r="U8" s="61"/>
      <c r="V8" s="61"/>
    </row>
    <row r="9" spans="1:23" ht="15" customHeight="1">
      <c r="A9" s="147">
        <v>1</v>
      </c>
      <c r="B9" s="57" t="s">
        <v>0</v>
      </c>
      <c r="C9" s="152">
        <f>+計算!D5</f>
        <v>0</v>
      </c>
      <c r="D9" s="153">
        <f>+計算!E5</f>
        <v>0</v>
      </c>
      <c r="E9" s="154">
        <f>+計算!F5</f>
        <v>0</v>
      </c>
      <c r="F9" s="64">
        <f>+計算!X5</f>
        <v>0</v>
      </c>
      <c r="G9" s="64">
        <f>+計算!AB5</f>
        <v>0</v>
      </c>
      <c r="H9" s="152">
        <f>+計算!J5</f>
        <v>0</v>
      </c>
      <c r="I9" s="153">
        <f>+計算!K5</f>
        <v>0</v>
      </c>
      <c r="J9" s="154">
        <f>+計算!L5</f>
        <v>0</v>
      </c>
      <c r="K9" s="64">
        <f>+計算!Y5</f>
        <v>0</v>
      </c>
      <c r="L9" s="64">
        <f>+計算!AC5</f>
        <v>0</v>
      </c>
      <c r="M9" s="152">
        <f>+計算!R5</f>
        <v>0</v>
      </c>
      <c r="N9" s="153">
        <f>+計算!S5</f>
        <v>0</v>
      </c>
      <c r="O9" s="154">
        <f>+計算!T5</f>
        <v>0</v>
      </c>
      <c r="P9" s="64">
        <f>+計算!Z5</f>
        <v>0</v>
      </c>
      <c r="Q9" s="64">
        <f>+計算!AD5</f>
        <v>0</v>
      </c>
      <c r="R9" s="152">
        <f>+C9+H9+M9</f>
        <v>0</v>
      </c>
      <c r="S9" s="153">
        <f>+D9+I9+N9</f>
        <v>0</v>
      </c>
      <c r="T9" s="154">
        <f>+E9+J9+O9</f>
        <v>0</v>
      </c>
      <c r="U9" s="64">
        <f>+F9+K9+P9</f>
        <v>0</v>
      </c>
      <c r="V9" s="64">
        <f>+G9+L9+Q9</f>
        <v>0</v>
      </c>
    </row>
    <row r="10" spans="1:23" ht="15" customHeight="1">
      <c r="A10" s="147">
        <v>2</v>
      </c>
      <c r="B10" s="57" t="s">
        <v>1</v>
      </c>
      <c r="C10" s="155">
        <f>+計算!D6</f>
        <v>0</v>
      </c>
      <c r="D10" s="156">
        <f>+計算!E6</f>
        <v>0</v>
      </c>
      <c r="E10" s="157">
        <f>+計算!F6</f>
        <v>0</v>
      </c>
      <c r="F10" s="61">
        <f>+計算!X6</f>
        <v>0</v>
      </c>
      <c r="G10" s="61">
        <f>+計算!AB6</f>
        <v>0</v>
      </c>
      <c r="H10" s="155">
        <f>+計算!J6</f>
        <v>0</v>
      </c>
      <c r="I10" s="156">
        <f>+計算!K6</f>
        <v>0</v>
      </c>
      <c r="J10" s="157">
        <f>+計算!L6</f>
        <v>0</v>
      </c>
      <c r="K10" s="61">
        <f>+計算!Y6</f>
        <v>0</v>
      </c>
      <c r="L10" s="61">
        <f>+計算!AC6</f>
        <v>0</v>
      </c>
      <c r="M10" s="155">
        <f>+計算!R6</f>
        <v>0</v>
      </c>
      <c r="N10" s="156">
        <f>+計算!S6</f>
        <v>0</v>
      </c>
      <c r="O10" s="157">
        <f>+計算!T6</f>
        <v>0</v>
      </c>
      <c r="P10" s="61">
        <f>+計算!Z6</f>
        <v>0</v>
      </c>
      <c r="Q10" s="61">
        <f>+計算!AD6</f>
        <v>0</v>
      </c>
      <c r="R10" s="155">
        <f t="shared" ref="R10:R44" si="0">+C10+H10+M10</f>
        <v>0</v>
      </c>
      <c r="S10" s="156">
        <f t="shared" ref="S10:S44" si="1">+D10+I10+N10</f>
        <v>0</v>
      </c>
      <c r="T10" s="157">
        <f t="shared" ref="T10:T44" si="2">+E10+J10+O10</f>
        <v>0</v>
      </c>
      <c r="U10" s="61">
        <f t="shared" ref="U10:U44" si="3">+F10+K10+P10</f>
        <v>0</v>
      </c>
      <c r="V10" s="61">
        <f t="shared" ref="V10:V44" si="4">+G10+L10+Q10</f>
        <v>0</v>
      </c>
    </row>
    <row r="11" spans="1:23" ht="15" customHeight="1">
      <c r="A11" s="147">
        <v>3</v>
      </c>
      <c r="B11" s="57" t="s">
        <v>2</v>
      </c>
      <c r="C11" s="155">
        <f>+計算!D7</f>
        <v>0</v>
      </c>
      <c r="D11" s="156">
        <f>+計算!E7</f>
        <v>0</v>
      </c>
      <c r="E11" s="157">
        <f>+計算!F7</f>
        <v>0</v>
      </c>
      <c r="F11" s="61">
        <f>+計算!X7</f>
        <v>0</v>
      </c>
      <c r="G11" s="61">
        <f>+計算!AB7</f>
        <v>0</v>
      </c>
      <c r="H11" s="155">
        <f>+計算!J7</f>
        <v>0</v>
      </c>
      <c r="I11" s="156">
        <f>+計算!K7</f>
        <v>0</v>
      </c>
      <c r="J11" s="157">
        <f>+計算!L7</f>
        <v>0</v>
      </c>
      <c r="K11" s="61">
        <f>+計算!Y7</f>
        <v>0</v>
      </c>
      <c r="L11" s="61">
        <f>+計算!AC7</f>
        <v>0</v>
      </c>
      <c r="M11" s="155">
        <f>+計算!R7</f>
        <v>0</v>
      </c>
      <c r="N11" s="156">
        <f>+計算!S7</f>
        <v>0</v>
      </c>
      <c r="O11" s="157">
        <f>+計算!T7</f>
        <v>0</v>
      </c>
      <c r="P11" s="61">
        <f>+計算!Z7</f>
        <v>0</v>
      </c>
      <c r="Q11" s="61">
        <f>+計算!AD7</f>
        <v>0</v>
      </c>
      <c r="R11" s="155">
        <f t="shared" si="0"/>
        <v>0</v>
      </c>
      <c r="S11" s="156">
        <f t="shared" si="1"/>
        <v>0</v>
      </c>
      <c r="T11" s="157">
        <f t="shared" si="2"/>
        <v>0</v>
      </c>
      <c r="U11" s="61">
        <f t="shared" si="3"/>
        <v>0</v>
      </c>
      <c r="V11" s="61">
        <f t="shared" si="4"/>
        <v>0</v>
      </c>
    </row>
    <row r="12" spans="1:23" ht="15" customHeight="1">
      <c r="A12" s="147">
        <v>6</v>
      </c>
      <c r="B12" s="57" t="s">
        <v>3</v>
      </c>
      <c r="C12" s="155">
        <f>+計算!D8</f>
        <v>0</v>
      </c>
      <c r="D12" s="156">
        <f>+計算!E8</f>
        <v>0</v>
      </c>
      <c r="E12" s="157">
        <f>+計算!F8</f>
        <v>0</v>
      </c>
      <c r="F12" s="61">
        <f>+計算!X8</f>
        <v>0</v>
      </c>
      <c r="G12" s="61">
        <f>+計算!AB8</f>
        <v>0</v>
      </c>
      <c r="H12" s="155">
        <f>+計算!J8</f>
        <v>0</v>
      </c>
      <c r="I12" s="156">
        <f>+計算!K8</f>
        <v>0</v>
      </c>
      <c r="J12" s="157">
        <f>+計算!L8</f>
        <v>0</v>
      </c>
      <c r="K12" s="61">
        <f>+計算!Y8</f>
        <v>0</v>
      </c>
      <c r="L12" s="61">
        <f>+計算!AC8</f>
        <v>0</v>
      </c>
      <c r="M12" s="155">
        <f>+計算!R8</f>
        <v>0</v>
      </c>
      <c r="N12" s="156">
        <f>+計算!S8</f>
        <v>0</v>
      </c>
      <c r="O12" s="157">
        <f>+計算!T8</f>
        <v>0</v>
      </c>
      <c r="P12" s="61">
        <f>+計算!Z8</f>
        <v>0</v>
      </c>
      <c r="Q12" s="61">
        <f>+計算!AD8</f>
        <v>0</v>
      </c>
      <c r="R12" s="155">
        <f t="shared" si="0"/>
        <v>0</v>
      </c>
      <c r="S12" s="156">
        <f t="shared" si="1"/>
        <v>0</v>
      </c>
      <c r="T12" s="157">
        <f t="shared" si="2"/>
        <v>0</v>
      </c>
      <c r="U12" s="61">
        <f t="shared" si="3"/>
        <v>0</v>
      </c>
      <c r="V12" s="61">
        <f t="shared" si="4"/>
        <v>0</v>
      </c>
    </row>
    <row r="13" spans="1:23" ht="15" customHeight="1">
      <c r="A13" s="147">
        <v>11</v>
      </c>
      <c r="B13" s="57" t="s">
        <v>4</v>
      </c>
      <c r="C13" s="155">
        <f>+計算!D9</f>
        <v>0</v>
      </c>
      <c r="D13" s="156">
        <f>+計算!E9</f>
        <v>0</v>
      </c>
      <c r="E13" s="157">
        <f>+計算!F9</f>
        <v>0</v>
      </c>
      <c r="F13" s="61">
        <f>+計算!X9</f>
        <v>0</v>
      </c>
      <c r="G13" s="61">
        <f>+計算!AB9</f>
        <v>0</v>
      </c>
      <c r="H13" s="155">
        <f>+計算!J9</f>
        <v>0</v>
      </c>
      <c r="I13" s="156">
        <f>+計算!K9</f>
        <v>0</v>
      </c>
      <c r="J13" s="157">
        <f>+計算!L9</f>
        <v>0</v>
      </c>
      <c r="K13" s="61">
        <f>+計算!Y9</f>
        <v>0</v>
      </c>
      <c r="L13" s="61">
        <f>+計算!AC9</f>
        <v>0</v>
      </c>
      <c r="M13" s="155">
        <f>+計算!R9</f>
        <v>0</v>
      </c>
      <c r="N13" s="156">
        <f>+計算!S9</f>
        <v>0</v>
      </c>
      <c r="O13" s="157">
        <f>+計算!T9</f>
        <v>0</v>
      </c>
      <c r="P13" s="61">
        <f>+計算!Z9</f>
        <v>0</v>
      </c>
      <c r="Q13" s="61">
        <f>+計算!AD9</f>
        <v>0</v>
      </c>
      <c r="R13" s="155">
        <f t="shared" si="0"/>
        <v>0</v>
      </c>
      <c r="S13" s="156">
        <f t="shared" si="1"/>
        <v>0</v>
      </c>
      <c r="T13" s="157">
        <f t="shared" si="2"/>
        <v>0</v>
      </c>
      <c r="U13" s="61">
        <f t="shared" si="3"/>
        <v>0</v>
      </c>
      <c r="V13" s="61">
        <f t="shared" si="4"/>
        <v>0</v>
      </c>
    </row>
    <row r="14" spans="1:23" ht="15" customHeight="1">
      <c r="A14" s="148">
        <v>15</v>
      </c>
      <c r="B14" s="58" t="s">
        <v>5</v>
      </c>
      <c r="C14" s="163">
        <f>+計算!D10</f>
        <v>0</v>
      </c>
      <c r="D14" s="164">
        <f>+計算!E10</f>
        <v>0</v>
      </c>
      <c r="E14" s="142">
        <f>+計算!F10</f>
        <v>0</v>
      </c>
      <c r="F14" s="68">
        <f>+計算!X10</f>
        <v>0</v>
      </c>
      <c r="G14" s="68">
        <f>+計算!AB10</f>
        <v>0</v>
      </c>
      <c r="H14" s="163">
        <f>+計算!J10</f>
        <v>0</v>
      </c>
      <c r="I14" s="164">
        <f>+計算!K10</f>
        <v>0</v>
      </c>
      <c r="J14" s="142">
        <f>+計算!L10</f>
        <v>0</v>
      </c>
      <c r="K14" s="68">
        <f>+計算!Y10</f>
        <v>0</v>
      </c>
      <c r="L14" s="68">
        <f>+計算!AC10</f>
        <v>0</v>
      </c>
      <c r="M14" s="163">
        <f>+計算!R10</f>
        <v>0</v>
      </c>
      <c r="N14" s="164">
        <f>+計算!S10</f>
        <v>0</v>
      </c>
      <c r="O14" s="142">
        <f>+計算!T10</f>
        <v>0</v>
      </c>
      <c r="P14" s="68">
        <f>+計算!Z10</f>
        <v>0</v>
      </c>
      <c r="Q14" s="68">
        <f>+計算!AD10</f>
        <v>0</v>
      </c>
      <c r="R14" s="163">
        <f t="shared" si="0"/>
        <v>0</v>
      </c>
      <c r="S14" s="164">
        <f t="shared" si="1"/>
        <v>0</v>
      </c>
      <c r="T14" s="142">
        <f t="shared" si="2"/>
        <v>0</v>
      </c>
      <c r="U14" s="68">
        <f t="shared" si="3"/>
        <v>0</v>
      </c>
      <c r="V14" s="68">
        <f t="shared" si="4"/>
        <v>0</v>
      </c>
    </row>
    <row r="15" spans="1:23" ht="15" customHeight="1">
      <c r="A15" s="147">
        <v>16</v>
      </c>
      <c r="B15" s="57" t="s">
        <v>6</v>
      </c>
      <c r="C15" s="155">
        <f>+計算!D11</f>
        <v>0</v>
      </c>
      <c r="D15" s="156">
        <f>+計算!E11</f>
        <v>0</v>
      </c>
      <c r="E15" s="157">
        <f>+計算!F11</f>
        <v>0</v>
      </c>
      <c r="F15" s="61">
        <f>+計算!X11</f>
        <v>0</v>
      </c>
      <c r="G15" s="61">
        <f>+計算!AB11</f>
        <v>0</v>
      </c>
      <c r="H15" s="155">
        <f>+計算!J11</f>
        <v>0</v>
      </c>
      <c r="I15" s="156">
        <f>+計算!K11</f>
        <v>0</v>
      </c>
      <c r="J15" s="157">
        <f>+計算!L11</f>
        <v>0</v>
      </c>
      <c r="K15" s="61">
        <f>+計算!Y11</f>
        <v>0</v>
      </c>
      <c r="L15" s="61">
        <f>+計算!AC11</f>
        <v>0</v>
      </c>
      <c r="M15" s="155">
        <f>+計算!R11</f>
        <v>0</v>
      </c>
      <c r="N15" s="156">
        <f>+計算!S11</f>
        <v>0</v>
      </c>
      <c r="O15" s="157">
        <f>+計算!T11</f>
        <v>0</v>
      </c>
      <c r="P15" s="61">
        <f>+計算!Z11</f>
        <v>0</v>
      </c>
      <c r="Q15" s="61">
        <f>+計算!AD11</f>
        <v>0</v>
      </c>
      <c r="R15" s="155">
        <f t="shared" si="0"/>
        <v>0</v>
      </c>
      <c r="S15" s="156">
        <f t="shared" si="1"/>
        <v>0</v>
      </c>
      <c r="T15" s="157">
        <f t="shared" si="2"/>
        <v>0</v>
      </c>
      <c r="U15" s="61">
        <f t="shared" si="3"/>
        <v>0</v>
      </c>
      <c r="V15" s="61">
        <f t="shared" si="4"/>
        <v>0</v>
      </c>
    </row>
    <row r="16" spans="1:23" ht="15" customHeight="1">
      <c r="A16" s="147">
        <v>20</v>
      </c>
      <c r="B16" s="57" t="s">
        <v>7</v>
      </c>
      <c r="C16" s="155">
        <f>+計算!D12</f>
        <v>0</v>
      </c>
      <c r="D16" s="156">
        <f>+計算!E12</f>
        <v>0</v>
      </c>
      <c r="E16" s="157">
        <f>+計算!F12</f>
        <v>0</v>
      </c>
      <c r="F16" s="61">
        <f>+計算!X12</f>
        <v>0</v>
      </c>
      <c r="G16" s="61">
        <f>+計算!AB12</f>
        <v>0</v>
      </c>
      <c r="H16" s="155">
        <f>+計算!J12</f>
        <v>0</v>
      </c>
      <c r="I16" s="156">
        <f>+計算!K12</f>
        <v>0</v>
      </c>
      <c r="J16" s="157">
        <f>+計算!L12</f>
        <v>0</v>
      </c>
      <c r="K16" s="61">
        <f>+計算!Y12</f>
        <v>0</v>
      </c>
      <c r="L16" s="61">
        <f>+計算!AC12</f>
        <v>0</v>
      </c>
      <c r="M16" s="155">
        <f>+計算!R12</f>
        <v>0</v>
      </c>
      <c r="N16" s="156">
        <f>+計算!S12</f>
        <v>0</v>
      </c>
      <c r="O16" s="157">
        <f>+計算!T12</f>
        <v>0</v>
      </c>
      <c r="P16" s="61">
        <f>+計算!Z12</f>
        <v>0</v>
      </c>
      <c r="Q16" s="61">
        <f>+計算!AD12</f>
        <v>0</v>
      </c>
      <c r="R16" s="155">
        <f t="shared" si="0"/>
        <v>0</v>
      </c>
      <c r="S16" s="156">
        <f t="shared" si="1"/>
        <v>0</v>
      </c>
      <c r="T16" s="157">
        <f t="shared" si="2"/>
        <v>0</v>
      </c>
      <c r="U16" s="61">
        <f t="shared" si="3"/>
        <v>0</v>
      </c>
      <c r="V16" s="61">
        <f t="shared" si="4"/>
        <v>0</v>
      </c>
    </row>
    <row r="17" spans="1:22" ht="15" customHeight="1">
      <c r="A17" s="147">
        <v>21</v>
      </c>
      <c r="B17" s="57" t="s">
        <v>8</v>
      </c>
      <c r="C17" s="155">
        <f>+計算!D13</f>
        <v>0</v>
      </c>
      <c r="D17" s="156">
        <f>+計算!E13</f>
        <v>0</v>
      </c>
      <c r="E17" s="157">
        <f>+計算!F13</f>
        <v>0</v>
      </c>
      <c r="F17" s="61">
        <f>+計算!X13</f>
        <v>0</v>
      </c>
      <c r="G17" s="61">
        <f>+計算!AB13</f>
        <v>0</v>
      </c>
      <c r="H17" s="155">
        <f>+計算!J13</f>
        <v>0</v>
      </c>
      <c r="I17" s="156">
        <f>+計算!K13</f>
        <v>0</v>
      </c>
      <c r="J17" s="157">
        <f>+計算!L13</f>
        <v>0</v>
      </c>
      <c r="K17" s="61">
        <f>+計算!Y13</f>
        <v>0</v>
      </c>
      <c r="L17" s="61">
        <f>+計算!AC13</f>
        <v>0</v>
      </c>
      <c r="M17" s="155">
        <f>+計算!R13</f>
        <v>0</v>
      </c>
      <c r="N17" s="156">
        <f>+計算!S13</f>
        <v>0</v>
      </c>
      <c r="O17" s="157">
        <f>+計算!T13</f>
        <v>0</v>
      </c>
      <c r="P17" s="61">
        <f>+計算!Z13</f>
        <v>0</v>
      </c>
      <c r="Q17" s="61">
        <f>+計算!AD13</f>
        <v>0</v>
      </c>
      <c r="R17" s="155">
        <f t="shared" si="0"/>
        <v>0</v>
      </c>
      <c r="S17" s="156">
        <f t="shared" si="1"/>
        <v>0</v>
      </c>
      <c r="T17" s="157">
        <f t="shared" si="2"/>
        <v>0</v>
      </c>
      <c r="U17" s="61">
        <f t="shared" si="3"/>
        <v>0</v>
      </c>
      <c r="V17" s="61">
        <f t="shared" si="4"/>
        <v>0</v>
      </c>
    </row>
    <row r="18" spans="1:22" ht="15" customHeight="1">
      <c r="A18" s="149">
        <v>25</v>
      </c>
      <c r="B18" s="59" t="s">
        <v>9</v>
      </c>
      <c r="C18" s="165">
        <f>+計算!D14</f>
        <v>0</v>
      </c>
      <c r="D18" s="166">
        <f>+計算!E14</f>
        <v>0</v>
      </c>
      <c r="E18" s="167">
        <f>+計算!F14</f>
        <v>0</v>
      </c>
      <c r="F18" s="69">
        <f>+計算!X14</f>
        <v>0</v>
      </c>
      <c r="G18" s="69">
        <f>+計算!AB14</f>
        <v>0</v>
      </c>
      <c r="H18" s="165">
        <f>+計算!J14</f>
        <v>0</v>
      </c>
      <c r="I18" s="166">
        <f>+計算!K14</f>
        <v>0</v>
      </c>
      <c r="J18" s="167">
        <f>+計算!L14</f>
        <v>0</v>
      </c>
      <c r="K18" s="69">
        <f>+計算!Y14</f>
        <v>0</v>
      </c>
      <c r="L18" s="69">
        <f>+計算!AC14</f>
        <v>0</v>
      </c>
      <c r="M18" s="165">
        <f>+計算!R14</f>
        <v>0</v>
      </c>
      <c r="N18" s="166">
        <f>+計算!S14</f>
        <v>0</v>
      </c>
      <c r="O18" s="167">
        <f>+計算!T14</f>
        <v>0</v>
      </c>
      <c r="P18" s="69">
        <f>+計算!Z14</f>
        <v>0</v>
      </c>
      <c r="Q18" s="69">
        <f>+計算!AD14</f>
        <v>0</v>
      </c>
      <c r="R18" s="165">
        <f t="shared" si="0"/>
        <v>0</v>
      </c>
      <c r="S18" s="166">
        <f t="shared" si="1"/>
        <v>0</v>
      </c>
      <c r="T18" s="167">
        <f t="shared" si="2"/>
        <v>0</v>
      </c>
      <c r="U18" s="69">
        <f t="shared" si="3"/>
        <v>0</v>
      </c>
      <c r="V18" s="69">
        <f t="shared" si="4"/>
        <v>0</v>
      </c>
    </row>
    <row r="19" spans="1:22" ht="15" customHeight="1">
      <c r="A19" s="147">
        <v>26</v>
      </c>
      <c r="B19" s="57" t="s">
        <v>10</v>
      </c>
      <c r="C19" s="155">
        <f>+計算!D15</f>
        <v>0</v>
      </c>
      <c r="D19" s="156">
        <f>+計算!E15</f>
        <v>0</v>
      </c>
      <c r="E19" s="157">
        <f>+計算!F15</f>
        <v>0</v>
      </c>
      <c r="F19" s="61">
        <f>+計算!X15</f>
        <v>0</v>
      </c>
      <c r="G19" s="61">
        <f>+計算!AB15</f>
        <v>0</v>
      </c>
      <c r="H19" s="155">
        <f>+計算!J15</f>
        <v>0</v>
      </c>
      <c r="I19" s="156">
        <f>+計算!K15</f>
        <v>0</v>
      </c>
      <c r="J19" s="157">
        <f>+計算!L15</f>
        <v>0</v>
      </c>
      <c r="K19" s="61">
        <f>+計算!Y15</f>
        <v>0</v>
      </c>
      <c r="L19" s="61">
        <f>+計算!AC15</f>
        <v>0</v>
      </c>
      <c r="M19" s="155">
        <f>+計算!R15</f>
        <v>0</v>
      </c>
      <c r="N19" s="156">
        <f>+計算!S15</f>
        <v>0</v>
      </c>
      <c r="O19" s="157">
        <f>+計算!T15</f>
        <v>0</v>
      </c>
      <c r="P19" s="61">
        <f>+計算!Z15</f>
        <v>0</v>
      </c>
      <c r="Q19" s="61">
        <f>+計算!AD15</f>
        <v>0</v>
      </c>
      <c r="R19" s="155">
        <f t="shared" si="0"/>
        <v>0</v>
      </c>
      <c r="S19" s="156">
        <f t="shared" si="1"/>
        <v>0</v>
      </c>
      <c r="T19" s="157">
        <f t="shared" si="2"/>
        <v>0</v>
      </c>
      <c r="U19" s="61">
        <f t="shared" si="3"/>
        <v>0</v>
      </c>
      <c r="V19" s="61">
        <f t="shared" si="4"/>
        <v>0</v>
      </c>
    </row>
    <row r="20" spans="1:22" ht="15" customHeight="1">
      <c r="A20" s="147">
        <v>27</v>
      </c>
      <c r="B20" s="57" t="s">
        <v>11</v>
      </c>
      <c r="C20" s="155">
        <f>+計算!D16</f>
        <v>0</v>
      </c>
      <c r="D20" s="156">
        <f>+計算!E16</f>
        <v>0</v>
      </c>
      <c r="E20" s="157">
        <f>+計算!F16</f>
        <v>0</v>
      </c>
      <c r="F20" s="61">
        <f>+計算!X16</f>
        <v>0</v>
      </c>
      <c r="G20" s="61">
        <f>+計算!AB16</f>
        <v>0</v>
      </c>
      <c r="H20" s="155">
        <f>+計算!J16</f>
        <v>0</v>
      </c>
      <c r="I20" s="156">
        <f>+計算!K16</f>
        <v>0</v>
      </c>
      <c r="J20" s="157">
        <f>+計算!L16</f>
        <v>0</v>
      </c>
      <c r="K20" s="61">
        <f>+計算!Y16</f>
        <v>0</v>
      </c>
      <c r="L20" s="61">
        <f>+計算!AC16</f>
        <v>0</v>
      </c>
      <c r="M20" s="155">
        <f>+計算!R16</f>
        <v>0</v>
      </c>
      <c r="N20" s="156">
        <f>+計算!S16</f>
        <v>0</v>
      </c>
      <c r="O20" s="157">
        <f>+計算!T16</f>
        <v>0</v>
      </c>
      <c r="P20" s="61">
        <f>+計算!Z16</f>
        <v>0</v>
      </c>
      <c r="Q20" s="61">
        <f>+計算!AD16</f>
        <v>0</v>
      </c>
      <c r="R20" s="155">
        <f t="shared" si="0"/>
        <v>0</v>
      </c>
      <c r="S20" s="156">
        <f t="shared" si="1"/>
        <v>0</v>
      </c>
      <c r="T20" s="157">
        <f t="shared" si="2"/>
        <v>0</v>
      </c>
      <c r="U20" s="61">
        <f t="shared" si="3"/>
        <v>0</v>
      </c>
      <c r="V20" s="61">
        <f t="shared" si="4"/>
        <v>0</v>
      </c>
    </row>
    <row r="21" spans="1:22" ht="15" customHeight="1">
      <c r="A21" s="147">
        <v>28</v>
      </c>
      <c r="B21" s="57" t="s">
        <v>12</v>
      </c>
      <c r="C21" s="155">
        <f>+計算!D17</f>
        <v>0</v>
      </c>
      <c r="D21" s="156">
        <f>+計算!E17</f>
        <v>0</v>
      </c>
      <c r="E21" s="157">
        <f>+計算!F17</f>
        <v>0</v>
      </c>
      <c r="F21" s="61">
        <f>+計算!X17</f>
        <v>0</v>
      </c>
      <c r="G21" s="61">
        <f>+計算!AB17</f>
        <v>0</v>
      </c>
      <c r="H21" s="155">
        <f>+計算!J17</f>
        <v>0</v>
      </c>
      <c r="I21" s="156">
        <f>+計算!K17</f>
        <v>0</v>
      </c>
      <c r="J21" s="157">
        <f>+計算!L17</f>
        <v>0</v>
      </c>
      <c r="K21" s="61">
        <f>+計算!Y17</f>
        <v>0</v>
      </c>
      <c r="L21" s="61">
        <f>+計算!AC17</f>
        <v>0</v>
      </c>
      <c r="M21" s="155">
        <f>+計算!R17</f>
        <v>0</v>
      </c>
      <c r="N21" s="156">
        <f>+計算!S17</f>
        <v>0</v>
      </c>
      <c r="O21" s="157">
        <f>+計算!T17</f>
        <v>0</v>
      </c>
      <c r="P21" s="61">
        <f>+計算!Z17</f>
        <v>0</v>
      </c>
      <c r="Q21" s="61">
        <f>+計算!AD17</f>
        <v>0</v>
      </c>
      <c r="R21" s="155">
        <f t="shared" si="0"/>
        <v>0</v>
      </c>
      <c r="S21" s="156">
        <f t="shared" si="1"/>
        <v>0</v>
      </c>
      <c r="T21" s="157">
        <f t="shared" si="2"/>
        <v>0</v>
      </c>
      <c r="U21" s="61">
        <f t="shared" si="3"/>
        <v>0</v>
      </c>
      <c r="V21" s="61">
        <f t="shared" si="4"/>
        <v>0</v>
      </c>
    </row>
    <row r="22" spans="1:22" ht="15" customHeight="1">
      <c r="A22" s="147">
        <v>29</v>
      </c>
      <c r="B22" s="57" t="s">
        <v>13</v>
      </c>
      <c r="C22" s="155">
        <f>+計算!D18</f>
        <v>0</v>
      </c>
      <c r="D22" s="156">
        <f>+計算!E18</f>
        <v>0</v>
      </c>
      <c r="E22" s="157">
        <f>+計算!F18</f>
        <v>0</v>
      </c>
      <c r="F22" s="61">
        <f>+計算!X18</f>
        <v>0</v>
      </c>
      <c r="G22" s="61">
        <f>+計算!AB18</f>
        <v>0</v>
      </c>
      <c r="H22" s="155">
        <f>+計算!J18</f>
        <v>0</v>
      </c>
      <c r="I22" s="156">
        <f>+計算!K18</f>
        <v>0</v>
      </c>
      <c r="J22" s="157">
        <f>+計算!L18</f>
        <v>0</v>
      </c>
      <c r="K22" s="61">
        <f>+計算!Y18</f>
        <v>0</v>
      </c>
      <c r="L22" s="61">
        <f>+計算!AC18</f>
        <v>0</v>
      </c>
      <c r="M22" s="155">
        <f>+計算!R18</f>
        <v>0</v>
      </c>
      <c r="N22" s="156">
        <f>+計算!S18</f>
        <v>0</v>
      </c>
      <c r="O22" s="157">
        <f>+計算!T18</f>
        <v>0</v>
      </c>
      <c r="P22" s="61">
        <f>+計算!Z18</f>
        <v>0</v>
      </c>
      <c r="Q22" s="61">
        <f>+計算!AD18</f>
        <v>0</v>
      </c>
      <c r="R22" s="155">
        <f t="shared" si="0"/>
        <v>0</v>
      </c>
      <c r="S22" s="156">
        <f t="shared" si="1"/>
        <v>0</v>
      </c>
      <c r="T22" s="157">
        <f t="shared" si="2"/>
        <v>0</v>
      </c>
      <c r="U22" s="61">
        <f t="shared" si="3"/>
        <v>0</v>
      </c>
      <c r="V22" s="61">
        <f t="shared" si="4"/>
        <v>0</v>
      </c>
    </row>
    <row r="23" spans="1:22" ht="15" customHeight="1">
      <c r="A23" s="147">
        <v>32</v>
      </c>
      <c r="B23" s="57" t="s">
        <v>16</v>
      </c>
      <c r="C23" s="155">
        <f>+計算!D19</f>
        <v>0</v>
      </c>
      <c r="D23" s="156">
        <f>+計算!E19</f>
        <v>0</v>
      </c>
      <c r="E23" s="157">
        <f>+計算!F19</f>
        <v>0</v>
      </c>
      <c r="F23" s="61">
        <f>+計算!X19</f>
        <v>0</v>
      </c>
      <c r="G23" s="61">
        <f>+計算!AB19</f>
        <v>0</v>
      </c>
      <c r="H23" s="155">
        <f>+計算!J19</f>
        <v>0</v>
      </c>
      <c r="I23" s="156">
        <f>+計算!K19</f>
        <v>0</v>
      </c>
      <c r="J23" s="157">
        <f>+計算!L19</f>
        <v>0</v>
      </c>
      <c r="K23" s="61">
        <f>+計算!Y19</f>
        <v>0</v>
      </c>
      <c r="L23" s="61">
        <f>+計算!AC19</f>
        <v>0</v>
      </c>
      <c r="M23" s="155">
        <f>+計算!R19</f>
        <v>0</v>
      </c>
      <c r="N23" s="156">
        <f>+計算!S19</f>
        <v>0</v>
      </c>
      <c r="O23" s="157">
        <f>+計算!T19</f>
        <v>0</v>
      </c>
      <c r="P23" s="61">
        <f>+計算!Z19</f>
        <v>0</v>
      </c>
      <c r="Q23" s="61">
        <f>+計算!AD19</f>
        <v>0</v>
      </c>
      <c r="R23" s="155">
        <f t="shared" si="0"/>
        <v>0</v>
      </c>
      <c r="S23" s="156">
        <f t="shared" si="1"/>
        <v>0</v>
      </c>
      <c r="T23" s="157">
        <f t="shared" si="2"/>
        <v>0</v>
      </c>
      <c r="U23" s="61">
        <f t="shared" si="3"/>
        <v>0</v>
      </c>
      <c r="V23" s="61">
        <f t="shared" si="4"/>
        <v>0</v>
      </c>
    </row>
    <row r="24" spans="1:22" ht="15" customHeight="1">
      <c r="A24" s="148">
        <v>33</v>
      </c>
      <c r="B24" s="58" t="s">
        <v>14</v>
      </c>
      <c r="C24" s="163">
        <f>+計算!D20</f>
        <v>0</v>
      </c>
      <c r="D24" s="164">
        <f>+計算!E20</f>
        <v>0</v>
      </c>
      <c r="E24" s="142">
        <f>+計算!F20</f>
        <v>0</v>
      </c>
      <c r="F24" s="68">
        <f>+計算!X20</f>
        <v>0</v>
      </c>
      <c r="G24" s="68">
        <f>+計算!AB20</f>
        <v>0</v>
      </c>
      <c r="H24" s="163">
        <f>+計算!J20</f>
        <v>0</v>
      </c>
      <c r="I24" s="164">
        <f>+計算!K20</f>
        <v>0</v>
      </c>
      <c r="J24" s="142">
        <f>+計算!L20</f>
        <v>0</v>
      </c>
      <c r="K24" s="68">
        <f>+計算!Y20</f>
        <v>0</v>
      </c>
      <c r="L24" s="68">
        <f>+計算!AC20</f>
        <v>0</v>
      </c>
      <c r="M24" s="163">
        <f>+計算!R20</f>
        <v>0</v>
      </c>
      <c r="N24" s="164">
        <f>+計算!S20</f>
        <v>0</v>
      </c>
      <c r="O24" s="142">
        <f>+計算!T20</f>
        <v>0</v>
      </c>
      <c r="P24" s="68">
        <f>+計算!Z20</f>
        <v>0</v>
      </c>
      <c r="Q24" s="68">
        <f>+計算!AD20</f>
        <v>0</v>
      </c>
      <c r="R24" s="163">
        <f t="shared" si="0"/>
        <v>0</v>
      </c>
      <c r="S24" s="164">
        <f t="shared" si="1"/>
        <v>0</v>
      </c>
      <c r="T24" s="142">
        <f t="shared" si="2"/>
        <v>0</v>
      </c>
      <c r="U24" s="68">
        <f t="shared" si="3"/>
        <v>0</v>
      </c>
      <c r="V24" s="68">
        <f t="shared" si="4"/>
        <v>0</v>
      </c>
    </row>
    <row r="25" spans="1:22" ht="15" customHeight="1">
      <c r="A25" s="147">
        <v>34</v>
      </c>
      <c r="B25" s="57" t="s">
        <v>15</v>
      </c>
      <c r="C25" s="155">
        <f>+計算!D21</f>
        <v>0</v>
      </c>
      <c r="D25" s="156">
        <f>+計算!E21</f>
        <v>0</v>
      </c>
      <c r="E25" s="157">
        <f>+計算!F21</f>
        <v>0</v>
      </c>
      <c r="F25" s="61">
        <f>+計算!X21</f>
        <v>0</v>
      </c>
      <c r="G25" s="61">
        <f>+計算!AB21</f>
        <v>0</v>
      </c>
      <c r="H25" s="155">
        <f>+計算!J21</f>
        <v>0</v>
      </c>
      <c r="I25" s="156">
        <f>+計算!K21</f>
        <v>0</v>
      </c>
      <c r="J25" s="157">
        <f>+計算!L21</f>
        <v>0</v>
      </c>
      <c r="K25" s="61">
        <f>+計算!Y21</f>
        <v>0</v>
      </c>
      <c r="L25" s="61">
        <f>+計算!AC21</f>
        <v>0</v>
      </c>
      <c r="M25" s="155">
        <f>+計算!R21</f>
        <v>0</v>
      </c>
      <c r="N25" s="156">
        <f>+計算!S21</f>
        <v>0</v>
      </c>
      <c r="O25" s="157">
        <f>+計算!T21</f>
        <v>0</v>
      </c>
      <c r="P25" s="61">
        <f>+計算!Z21</f>
        <v>0</v>
      </c>
      <c r="Q25" s="61">
        <f>+計算!AD21</f>
        <v>0</v>
      </c>
      <c r="R25" s="155">
        <f t="shared" si="0"/>
        <v>0</v>
      </c>
      <c r="S25" s="156">
        <f t="shared" si="1"/>
        <v>0</v>
      </c>
      <c r="T25" s="157">
        <f t="shared" si="2"/>
        <v>0</v>
      </c>
      <c r="U25" s="61">
        <f t="shared" si="3"/>
        <v>0</v>
      </c>
      <c r="V25" s="61">
        <f t="shared" si="4"/>
        <v>0</v>
      </c>
    </row>
    <row r="26" spans="1:22" ht="15" customHeight="1">
      <c r="A26" s="147">
        <v>35</v>
      </c>
      <c r="B26" s="57" t="s">
        <v>17</v>
      </c>
      <c r="C26" s="155">
        <f>+計算!D22</f>
        <v>0</v>
      </c>
      <c r="D26" s="156">
        <f>+計算!E22</f>
        <v>0</v>
      </c>
      <c r="E26" s="157">
        <f>+計算!F22</f>
        <v>0</v>
      </c>
      <c r="F26" s="61">
        <f>+計算!X22</f>
        <v>0</v>
      </c>
      <c r="G26" s="61">
        <f>+計算!AB22</f>
        <v>0</v>
      </c>
      <c r="H26" s="155">
        <f>+計算!J22</f>
        <v>0</v>
      </c>
      <c r="I26" s="156">
        <f>+計算!K22</f>
        <v>0</v>
      </c>
      <c r="J26" s="157">
        <f>+計算!L22</f>
        <v>0</v>
      </c>
      <c r="K26" s="61">
        <f>+計算!Y22</f>
        <v>0</v>
      </c>
      <c r="L26" s="61">
        <f>+計算!AC22</f>
        <v>0</v>
      </c>
      <c r="M26" s="155">
        <f>+計算!R22</f>
        <v>0</v>
      </c>
      <c r="N26" s="156">
        <f>+計算!S22</f>
        <v>0</v>
      </c>
      <c r="O26" s="157">
        <f>+計算!T22</f>
        <v>0</v>
      </c>
      <c r="P26" s="61">
        <f>+計算!Z22</f>
        <v>0</v>
      </c>
      <c r="Q26" s="61">
        <f>+計算!AD22</f>
        <v>0</v>
      </c>
      <c r="R26" s="155">
        <f t="shared" si="0"/>
        <v>0</v>
      </c>
      <c r="S26" s="156">
        <f t="shared" si="1"/>
        <v>0</v>
      </c>
      <c r="T26" s="157">
        <f t="shared" si="2"/>
        <v>0</v>
      </c>
      <c r="U26" s="61">
        <f t="shared" si="3"/>
        <v>0</v>
      </c>
      <c r="V26" s="61">
        <f t="shared" si="4"/>
        <v>0</v>
      </c>
    </row>
    <row r="27" spans="1:22" ht="15" customHeight="1">
      <c r="A27" s="147">
        <v>39</v>
      </c>
      <c r="B27" s="57" t="s">
        <v>18</v>
      </c>
      <c r="C27" s="155">
        <f>+計算!D23</f>
        <v>0</v>
      </c>
      <c r="D27" s="156">
        <f>+計算!E23</f>
        <v>0</v>
      </c>
      <c r="E27" s="157">
        <f>+計算!F23</f>
        <v>0</v>
      </c>
      <c r="F27" s="61">
        <f>+計算!X23</f>
        <v>0</v>
      </c>
      <c r="G27" s="61">
        <f>+計算!AB23</f>
        <v>0</v>
      </c>
      <c r="H27" s="155">
        <f>+計算!J23</f>
        <v>0</v>
      </c>
      <c r="I27" s="156">
        <f>+計算!K23</f>
        <v>0</v>
      </c>
      <c r="J27" s="157">
        <f>+計算!L23</f>
        <v>0</v>
      </c>
      <c r="K27" s="61">
        <f>+計算!Y23</f>
        <v>0</v>
      </c>
      <c r="L27" s="61">
        <f>+計算!AC23</f>
        <v>0</v>
      </c>
      <c r="M27" s="155">
        <f>+計算!R23</f>
        <v>0</v>
      </c>
      <c r="N27" s="156">
        <f>+計算!S23</f>
        <v>0</v>
      </c>
      <c r="O27" s="157">
        <f>+計算!T23</f>
        <v>0</v>
      </c>
      <c r="P27" s="61">
        <f>+計算!Z23</f>
        <v>0</v>
      </c>
      <c r="Q27" s="61">
        <f>+計算!AD23</f>
        <v>0</v>
      </c>
      <c r="R27" s="155">
        <f t="shared" si="0"/>
        <v>0</v>
      </c>
      <c r="S27" s="156">
        <f t="shared" si="1"/>
        <v>0</v>
      </c>
      <c r="T27" s="157">
        <f t="shared" si="2"/>
        <v>0</v>
      </c>
      <c r="U27" s="61">
        <f t="shared" si="3"/>
        <v>0</v>
      </c>
      <c r="V27" s="61">
        <f t="shared" si="4"/>
        <v>0</v>
      </c>
    </row>
    <row r="28" spans="1:22" ht="15" customHeight="1">
      <c r="A28" s="149">
        <v>41</v>
      </c>
      <c r="B28" s="59" t="s">
        <v>19</v>
      </c>
      <c r="C28" s="165">
        <f>+計算!D24</f>
        <v>0</v>
      </c>
      <c r="D28" s="166">
        <f>+計算!E24</f>
        <v>0</v>
      </c>
      <c r="E28" s="167">
        <f>+計算!F24</f>
        <v>0</v>
      </c>
      <c r="F28" s="69">
        <f>+計算!X24</f>
        <v>0</v>
      </c>
      <c r="G28" s="69">
        <f>+計算!AB24</f>
        <v>0</v>
      </c>
      <c r="H28" s="165">
        <f>+計算!J24</f>
        <v>0</v>
      </c>
      <c r="I28" s="166">
        <f>+計算!K24</f>
        <v>0</v>
      </c>
      <c r="J28" s="167">
        <f>+計算!L24</f>
        <v>0</v>
      </c>
      <c r="K28" s="69">
        <f>+計算!Y24</f>
        <v>0</v>
      </c>
      <c r="L28" s="69">
        <f>+計算!AC24</f>
        <v>0</v>
      </c>
      <c r="M28" s="165">
        <f>+計算!R24</f>
        <v>0</v>
      </c>
      <c r="N28" s="166">
        <f>+計算!S24</f>
        <v>0</v>
      </c>
      <c r="O28" s="167">
        <f>+計算!T24</f>
        <v>0</v>
      </c>
      <c r="P28" s="69">
        <f>+計算!Z24</f>
        <v>0</v>
      </c>
      <c r="Q28" s="69">
        <f>+計算!AD24</f>
        <v>0</v>
      </c>
      <c r="R28" s="165">
        <f t="shared" si="0"/>
        <v>0</v>
      </c>
      <c r="S28" s="166">
        <f t="shared" si="1"/>
        <v>0</v>
      </c>
      <c r="T28" s="167">
        <f t="shared" si="2"/>
        <v>0</v>
      </c>
      <c r="U28" s="69">
        <f t="shared" si="3"/>
        <v>0</v>
      </c>
      <c r="V28" s="69">
        <f t="shared" si="4"/>
        <v>0</v>
      </c>
    </row>
    <row r="29" spans="1:22" ht="15" customHeight="1">
      <c r="A29" s="147">
        <v>46</v>
      </c>
      <c r="B29" s="57" t="s">
        <v>20</v>
      </c>
      <c r="C29" s="155">
        <f>+計算!D25</f>
        <v>0</v>
      </c>
      <c r="D29" s="156">
        <f>+計算!E25</f>
        <v>0</v>
      </c>
      <c r="E29" s="157">
        <f>+計算!F25</f>
        <v>0</v>
      </c>
      <c r="F29" s="61">
        <f>+計算!X25</f>
        <v>0</v>
      </c>
      <c r="G29" s="61">
        <f>+計算!AB25</f>
        <v>0</v>
      </c>
      <c r="H29" s="155">
        <f>+計算!J25</f>
        <v>0</v>
      </c>
      <c r="I29" s="156">
        <f>+計算!K25</f>
        <v>0</v>
      </c>
      <c r="J29" s="157">
        <f>+計算!L25</f>
        <v>0</v>
      </c>
      <c r="K29" s="61">
        <f>+計算!Y25</f>
        <v>0</v>
      </c>
      <c r="L29" s="61">
        <f>+計算!AC25</f>
        <v>0</v>
      </c>
      <c r="M29" s="155">
        <f>+計算!R25</f>
        <v>0</v>
      </c>
      <c r="N29" s="156">
        <f>+計算!S25</f>
        <v>0</v>
      </c>
      <c r="O29" s="157">
        <f>+計算!T25</f>
        <v>0</v>
      </c>
      <c r="P29" s="61">
        <f>+計算!Z25</f>
        <v>0</v>
      </c>
      <c r="Q29" s="61">
        <f>+計算!AD25</f>
        <v>0</v>
      </c>
      <c r="R29" s="155">
        <f t="shared" si="0"/>
        <v>0</v>
      </c>
      <c r="S29" s="156">
        <f t="shared" si="1"/>
        <v>0</v>
      </c>
      <c r="T29" s="157">
        <f t="shared" si="2"/>
        <v>0</v>
      </c>
      <c r="U29" s="61">
        <f t="shared" si="3"/>
        <v>0</v>
      </c>
      <c r="V29" s="61">
        <f t="shared" si="4"/>
        <v>0</v>
      </c>
    </row>
    <row r="30" spans="1:22" ht="15" customHeight="1">
      <c r="A30" s="147">
        <v>47</v>
      </c>
      <c r="B30" s="57" t="s">
        <v>190</v>
      </c>
      <c r="C30" s="155">
        <f>+計算!D26</f>
        <v>0</v>
      </c>
      <c r="D30" s="156">
        <f>+計算!E26</f>
        <v>0</v>
      </c>
      <c r="E30" s="157">
        <f>+計算!F26</f>
        <v>0</v>
      </c>
      <c r="F30" s="61">
        <f>+計算!X26</f>
        <v>0</v>
      </c>
      <c r="G30" s="61">
        <f>+計算!AB26</f>
        <v>0</v>
      </c>
      <c r="H30" s="155">
        <f>+計算!J26</f>
        <v>0</v>
      </c>
      <c r="I30" s="156">
        <f>+計算!K26</f>
        <v>0</v>
      </c>
      <c r="J30" s="157">
        <f>+計算!L26</f>
        <v>0</v>
      </c>
      <c r="K30" s="61">
        <f>+計算!Y26</f>
        <v>0</v>
      </c>
      <c r="L30" s="61">
        <f>+計算!AC26</f>
        <v>0</v>
      </c>
      <c r="M30" s="155">
        <f>+計算!R26</f>
        <v>0</v>
      </c>
      <c r="N30" s="156">
        <f>+計算!S26</f>
        <v>0</v>
      </c>
      <c r="O30" s="157">
        <f>+計算!T26</f>
        <v>0</v>
      </c>
      <c r="P30" s="61">
        <f>+計算!Z26</f>
        <v>0</v>
      </c>
      <c r="Q30" s="61">
        <f>+計算!AD26</f>
        <v>0</v>
      </c>
      <c r="R30" s="155">
        <f t="shared" si="0"/>
        <v>0</v>
      </c>
      <c r="S30" s="156">
        <f t="shared" si="1"/>
        <v>0</v>
      </c>
      <c r="T30" s="157">
        <f t="shared" si="2"/>
        <v>0</v>
      </c>
      <c r="U30" s="61">
        <f t="shared" si="3"/>
        <v>0</v>
      </c>
      <c r="V30" s="61">
        <f t="shared" si="4"/>
        <v>0</v>
      </c>
    </row>
    <row r="31" spans="1:22" ht="15" customHeight="1">
      <c r="A31" s="147">
        <v>48</v>
      </c>
      <c r="B31" s="57" t="s">
        <v>191</v>
      </c>
      <c r="C31" s="155">
        <f>+計算!D27</f>
        <v>0</v>
      </c>
      <c r="D31" s="156">
        <f>+計算!E27</f>
        <v>0</v>
      </c>
      <c r="E31" s="157">
        <f>+計算!F27</f>
        <v>0</v>
      </c>
      <c r="F31" s="61">
        <f>+計算!X27</f>
        <v>0</v>
      </c>
      <c r="G31" s="61">
        <f>+計算!AB27</f>
        <v>0</v>
      </c>
      <c r="H31" s="155">
        <f>+計算!J27</f>
        <v>0</v>
      </c>
      <c r="I31" s="156">
        <f>+計算!K27</f>
        <v>0</v>
      </c>
      <c r="J31" s="157">
        <f>+計算!L27</f>
        <v>0</v>
      </c>
      <c r="K31" s="61">
        <f>+計算!Y27</f>
        <v>0</v>
      </c>
      <c r="L31" s="61">
        <f>+計算!AC27</f>
        <v>0</v>
      </c>
      <c r="M31" s="155">
        <f>+計算!R27</f>
        <v>0</v>
      </c>
      <c r="N31" s="156">
        <f>+計算!S27</f>
        <v>0</v>
      </c>
      <c r="O31" s="157">
        <f>+計算!T27</f>
        <v>0</v>
      </c>
      <c r="P31" s="61">
        <f>+計算!Z27</f>
        <v>0</v>
      </c>
      <c r="Q31" s="61">
        <f>+計算!AD27</f>
        <v>0</v>
      </c>
      <c r="R31" s="155">
        <f t="shared" si="0"/>
        <v>0</v>
      </c>
      <c r="S31" s="156">
        <f t="shared" si="1"/>
        <v>0</v>
      </c>
      <c r="T31" s="157">
        <f t="shared" si="2"/>
        <v>0</v>
      </c>
      <c r="U31" s="61">
        <f t="shared" si="3"/>
        <v>0</v>
      </c>
      <c r="V31" s="61">
        <f t="shared" si="4"/>
        <v>0</v>
      </c>
    </row>
    <row r="32" spans="1:22" ht="15" customHeight="1">
      <c r="A32" s="147">
        <v>51</v>
      </c>
      <c r="B32" s="57" t="s">
        <v>21</v>
      </c>
      <c r="C32" s="155">
        <f>+計算!D28</f>
        <v>0</v>
      </c>
      <c r="D32" s="156">
        <f>+計算!E28</f>
        <v>0</v>
      </c>
      <c r="E32" s="157">
        <f>+計算!F28</f>
        <v>0</v>
      </c>
      <c r="F32" s="61">
        <f>+計算!X28</f>
        <v>0</v>
      </c>
      <c r="G32" s="61">
        <f>+計算!AB28</f>
        <v>0</v>
      </c>
      <c r="H32" s="155">
        <f>+計算!J28</f>
        <v>0</v>
      </c>
      <c r="I32" s="156">
        <f>+計算!K28</f>
        <v>0</v>
      </c>
      <c r="J32" s="157">
        <f>+計算!L28</f>
        <v>0</v>
      </c>
      <c r="K32" s="61">
        <f>+計算!Y28</f>
        <v>0</v>
      </c>
      <c r="L32" s="61">
        <f>+計算!AC28</f>
        <v>0</v>
      </c>
      <c r="M32" s="155">
        <f>+計算!R28</f>
        <v>0</v>
      </c>
      <c r="N32" s="156">
        <f>+計算!S28</f>
        <v>0</v>
      </c>
      <c r="O32" s="157">
        <f>+計算!T28</f>
        <v>0</v>
      </c>
      <c r="P32" s="61">
        <f>+計算!Z28</f>
        <v>0</v>
      </c>
      <c r="Q32" s="61">
        <f>+計算!AD28</f>
        <v>0</v>
      </c>
      <c r="R32" s="155">
        <f t="shared" si="0"/>
        <v>0</v>
      </c>
      <c r="S32" s="156">
        <f t="shared" si="1"/>
        <v>0</v>
      </c>
      <c r="T32" s="157">
        <f t="shared" si="2"/>
        <v>0</v>
      </c>
      <c r="U32" s="61">
        <f t="shared" si="3"/>
        <v>0</v>
      </c>
      <c r="V32" s="61">
        <f t="shared" si="4"/>
        <v>0</v>
      </c>
    </row>
    <row r="33" spans="1:22" ht="15" customHeight="1">
      <c r="A33" s="147">
        <v>53</v>
      </c>
      <c r="B33" s="57" t="s">
        <v>22</v>
      </c>
      <c r="C33" s="155">
        <f>+計算!D29</f>
        <v>0</v>
      </c>
      <c r="D33" s="156">
        <f>+計算!E29</f>
        <v>0</v>
      </c>
      <c r="E33" s="157">
        <f>+計算!F29</f>
        <v>0</v>
      </c>
      <c r="F33" s="61">
        <f>+計算!X29</f>
        <v>0</v>
      </c>
      <c r="G33" s="61">
        <f>+計算!AB29</f>
        <v>0</v>
      </c>
      <c r="H33" s="155">
        <f>+計算!J29</f>
        <v>0</v>
      </c>
      <c r="I33" s="156">
        <f>+計算!K29</f>
        <v>0</v>
      </c>
      <c r="J33" s="157">
        <f>+計算!L29</f>
        <v>0</v>
      </c>
      <c r="K33" s="61">
        <f>+計算!Y29</f>
        <v>0</v>
      </c>
      <c r="L33" s="61">
        <f>+計算!AC29</f>
        <v>0</v>
      </c>
      <c r="M33" s="155">
        <f>+計算!R29</f>
        <v>0</v>
      </c>
      <c r="N33" s="156">
        <f>+計算!S29</f>
        <v>0</v>
      </c>
      <c r="O33" s="157">
        <f>+計算!T29</f>
        <v>0</v>
      </c>
      <c r="P33" s="61">
        <f>+計算!Z29</f>
        <v>0</v>
      </c>
      <c r="Q33" s="61">
        <f>+計算!AD29</f>
        <v>0</v>
      </c>
      <c r="R33" s="155">
        <f t="shared" si="0"/>
        <v>0</v>
      </c>
      <c r="S33" s="156">
        <f t="shared" si="1"/>
        <v>0</v>
      </c>
      <c r="T33" s="157">
        <f t="shared" si="2"/>
        <v>0</v>
      </c>
      <c r="U33" s="61">
        <f t="shared" si="3"/>
        <v>0</v>
      </c>
      <c r="V33" s="61">
        <f t="shared" si="4"/>
        <v>0</v>
      </c>
    </row>
    <row r="34" spans="1:22" ht="15" customHeight="1">
      <c r="A34" s="148">
        <v>55</v>
      </c>
      <c r="B34" s="58" t="s">
        <v>23</v>
      </c>
      <c r="C34" s="163">
        <f>+計算!D30</f>
        <v>0</v>
      </c>
      <c r="D34" s="164">
        <f>+計算!E30</f>
        <v>0</v>
      </c>
      <c r="E34" s="142">
        <f>+計算!F30</f>
        <v>0</v>
      </c>
      <c r="F34" s="68">
        <f>+計算!X30</f>
        <v>0</v>
      </c>
      <c r="G34" s="68">
        <f>+計算!AB30</f>
        <v>0</v>
      </c>
      <c r="H34" s="163">
        <f>+計算!J30</f>
        <v>0</v>
      </c>
      <c r="I34" s="164">
        <f>+計算!K30</f>
        <v>0</v>
      </c>
      <c r="J34" s="142">
        <f>+計算!L30</f>
        <v>0</v>
      </c>
      <c r="K34" s="68">
        <f>+計算!Y30</f>
        <v>0</v>
      </c>
      <c r="L34" s="68">
        <f>+計算!AC30</f>
        <v>0</v>
      </c>
      <c r="M34" s="163">
        <f>+計算!R30</f>
        <v>0</v>
      </c>
      <c r="N34" s="164">
        <f>+計算!S30</f>
        <v>0</v>
      </c>
      <c r="O34" s="142">
        <f>+計算!T30</f>
        <v>0</v>
      </c>
      <c r="P34" s="68">
        <f>+計算!Z30</f>
        <v>0</v>
      </c>
      <c r="Q34" s="68">
        <f>+計算!AD30</f>
        <v>0</v>
      </c>
      <c r="R34" s="163">
        <f t="shared" si="0"/>
        <v>0</v>
      </c>
      <c r="S34" s="164">
        <f t="shared" si="1"/>
        <v>0</v>
      </c>
      <c r="T34" s="142">
        <f t="shared" si="2"/>
        <v>0</v>
      </c>
      <c r="U34" s="68">
        <f t="shared" si="3"/>
        <v>0</v>
      </c>
      <c r="V34" s="68">
        <f t="shared" si="4"/>
        <v>0</v>
      </c>
    </row>
    <row r="35" spans="1:22" ht="15" customHeight="1">
      <c r="A35" s="147">
        <v>57</v>
      </c>
      <c r="B35" s="57" t="s">
        <v>203</v>
      </c>
      <c r="C35" s="155">
        <f>+計算!D31</f>
        <v>0</v>
      </c>
      <c r="D35" s="156">
        <f>+計算!E31</f>
        <v>0</v>
      </c>
      <c r="E35" s="157">
        <f>+計算!F31</f>
        <v>0</v>
      </c>
      <c r="F35" s="61">
        <f>+計算!X31</f>
        <v>0</v>
      </c>
      <c r="G35" s="61">
        <f>+計算!AB31</f>
        <v>0</v>
      </c>
      <c r="H35" s="155">
        <f>+計算!J31</f>
        <v>0</v>
      </c>
      <c r="I35" s="156">
        <f>+計算!K31</f>
        <v>0</v>
      </c>
      <c r="J35" s="157">
        <f>+計算!L31</f>
        <v>0</v>
      </c>
      <c r="K35" s="61">
        <f>+計算!Y31</f>
        <v>0</v>
      </c>
      <c r="L35" s="61">
        <f>+計算!AC31</f>
        <v>0</v>
      </c>
      <c r="M35" s="155">
        <f>+計算!R31</f>
        <v>0</v>
      </c>
      <c r="N35" s="156">
        <f>+計算!S31</f>
        <v>0</v>
      </c>
      <c r="O35" s="157">
        <f>+計算!T31</f>
        <v>0</v>
      </c>
      <c r="P35" s="61">
        <f>+計算!Z31</f>
        <v>0</v>
      </c>
      <c r="Q35" s="61">
        <f>+計算!AD31</f>
        <v>0</v>
      </c>
      <c r="R35" s="155">
        <f t="shared" si="0"/>
        <v>0</v>
      </c>
      <c r="S35" s="156">
        <f t="shared" si="1"/>
        <v>0</v>
      </c>
      <c r="T35" s="157">
        <f t="shared" si="2"/>
        <v>0</v>
      </c>
      <c r="U35" s="61">
        <f t="shared" si="3"/>
        <v>0</v>
      </c>
      <c r="V35" s="61">
        <f t="shared" si="4"/>
        <v>0</v>
      </c>
    </row>
    <row r="36" spans="1:22" ht="15" customHeight="1">
      <c r="A36" s="147">
        <v>59</v>
      </c>
      <c r="B36" s="57" t="s">
        <v>25</v>
      </c>
      <c r="C36" s="155">
        <f>+計算!D32</f>
        <v>0</v>
      </c>
      <c r="D36" s="156">
        <f>+計算!E32</f>
        <v>0</v>
      </c>
      <c r="E36" s="157">
        <f>+計算!F32</f>
        <v>0</v>
      </c>
      <c r="F36" s="61">
        <f>+計算!X32</f>
        <v>0</v>
      </c>
      <c r="G36" s="61">
        <f>+計算!AB32</f>
        <v>0</v>
      </c>
      <c r="H36" s="155">
        <f>+計算!J32</f>
        <v>0</v>
      </c>
      <c r="I36" s="156">
        <f>+計算!K32</f>
        <v>0</v>
      </c>
      <c r="J36" s="157">
        <f>+計算!L32</f>
        <v>0</v>
      </c>
      <c r="K36" s="61">
        <f>+計算!Y32</f>
        <v>0</v>
      </c>
      <c r="L36" s="61">
        <f>+計算!AC32</f>
        <v>0</v>
      </c>
      <c r="M36" s="155">
        <f>+計算!R32</f>
        <v>0</v>
      </c>
      <c r="N36" s="156">
        <f>+計算!S32</f>
        <v>0</v>
      </c>
      <c r="O36" s="157">
        <f>+計算!T32</f>
        <v>0</v>
      </c>
      <c r="P36" s="61">
        <f>+計算!Z32</f>
        <v>0</v>
      </c>
      <c r="Q36" s="61">
        <f>+計算!AD32</f>
        <v>0</v>
      </c>
      <c r="R36" s="155">
        <f t="shared" si="0"/>
        <v>0</v>
      </c>
      <c r="S36" s="156">
        <f t="shared" si="1"/>
        <v>0</v>
      </c>
      <c r="T36" s="157">
        <f t="shared" si="2"/>
        <v>0</v>
      </c>
      <c r="U36" s="61">
        <f t="shared" si="3"/>
        <v>0</v>
      </c>
      <c r="V36" s="61">
        <f t="shared" si="4"/>
        <v>0</v>
      </c>
    </row>
    <row r="37" spans="1:22" ht="15" customHeight="1">
      <c r="A37" s="147">
        <v>61</v>
      </c>
      <c r="B37" s="57" t="s">
        <v>26</v>
      </c>
      <c r="C37" s="155">
        <f>+計算!D33</f>
        <v>0</v>
      </c>
      <c r="D37" s="156">
        <f>+計算!E33</f>
        <v>0</v>
      </c>
      <c r="E37" s="157">
        <f>+計算!F33</f>
        <v>0</v>
      </c>
      <c r="F37" s="61">
        <f>+計算!X33</f>
        <v>0</v>
      </c>
      <c r="G37" s="61">
        <f>+計算!AB33</f>
        <v>0</v>
      </c>
      <c r="H37" s="155">
        <f>+計算!J33</f>
        <v>0</v>
      </c>
      <c r="I37" s="156">
        <f>+計算!K33</f>
        <v>0</v>
      </c>
      <c r="J37" s="157">
        <f>+計算!L33</f>
        <v>0</v>
      </c>
      <c r="K37" s="61">
        <f>+計算!Y33</f>
        <v>0</v>
      </c>
      <c r="L37" s="61">
        <f>+計算!AC33</f>
        <v>0</v>
      </c>
      <c r="M37" s="155">
        <f>+計算!R33</f>
        <v>0</v>
      </c>
      <c r="N37" s="156">
        <f>+計算!S33</f>
        <v>0</v>
      </c>
      <c r="O37" s="157">
        <f>+計算!T33</f>
        <v>0</v>
      </c>
      <c r="P37" s="61">
        <f>+計算!Z33</f>
        <v>0</v>
      </c>
      <c r="Q37" s="61">
        <f>+計算!AD33</f>
        <v>0</v>
      </c>
      <c r="R37" s="155">
        <f t="shared" si="0"/>
        <v>0</v>
      </c>
      <c r="S37" s="156">
        <f t="shared" si="1"/>
        <v>0</v>
      </c>
      <c r="T37" s="157">
        <f t="shared" si="2"/>
        <v>0</v>
      </c>
      <c r="U37" s="61">
        <f t="shared" si="3"/>
        <v>0</v>
      </c>
      <c r="V37" s="61">
        <f t="shared" si="4"/>
        <v>0</v>
      </c>
    </row>
    <row r="38" spans="1:22" ht="15" customHeight="1">
      <c r="A38" s="149">
        <v>63</v>
      </c>
      <c r="B38" s="59" t="s">
        <v>27</v>
      </c>
      <c r="C38" s="165">
        <f>+計算!D34</f>
        <v>0</v>
      </c>
      <c r="D38" s="166">
        <f>+計算!E34</f>
        <v>0</v>
      </c>
      <c r="E38" s="167">
        <f>+計算!F34</f>
        <v>0</v>
      </c>
      <c r="F38" s="69">
        <f>+計算!X34</f>
        <v>0</v>
      </c>
      <c r="G38" s="69">
        <f>+計算!AB34</f>
        <v>0</v>
      </c>
      <c r="H38" s="165">
        <f>+計算!J34</f>
        <v>0</v>
      </c>
      <c r="I38" s="166">
        <f>+計算!K34</f>
        <v>0</v>
      </c>
      <c r="J38" s="167">
        <f>+計算!L34</f>
        <v>0</v>
      </c>
      <c r="K38" s="69">
        <f>+計算!Y34</f>
        <v>0</v>
      </c>
      <c r="L38" s="69">
        <f>+計算!AC34</f>
        <v>0</v>
      </c>
      <c r="M38" s="165">
        <f>+計算!R34</f>
        <v>0</v>
      </c>
      <c r="N38" s="166">
        <f>+計算!S34</f>
        <v>0</v>
      </c>
      <c r="O38" s="167">
        <f>+計算!T34</f>
        <v>0</v>
      </c>
      <c r="P38" s="69">
        <f>+計算!Z34</f>
        <v>0</v>
      </c>
      <c r="Q38" s="69">
        <f>+計算!AD34</f>
        <v>0</v>
      </c>
      <c r="R38" s="165">
        <f t="shared" si="0"/>
        <v>0</v>
      </c>
      <c r="S38" s="166">
        <f t="shared" si="1"/>
        <v>0</v>
      </c>
      <c r="T38" s="167">
        <f t="shared" si="2"/>
        <v>0</v>
      </c>
      <c r="U38" s="69">
        <f t="shared" si="3"/>
        <v>0</v>
      </c>
      <c r="V38" s="69">
        <f t="shared" si="4"/>
        <v>0</v>
      </c>
    </row>
    <row r="39" spans="1:22" ht="15" customHeight="1">
      <c r="A39" s="148">
        <v>64</v>
      </c>
      <c r="B39" s="58" t="s">
        <v>195</v>
      </c>
      <c r="C39" s="163">
        <f>+計算!D35</f>
        <v>0</v>
      </c>
      <c r="D39" s="164">
        <f>+計算!E35</f>
        <v>0</v>
      </c>
      <c r="E39" s="142">
        <f>+計算!F35</f>
        <v>0</v>
      </c>
      <c r="F39" s="68">
        <f>+計算!X35</f>
        <v>0</v>
      </c>
      <c r="G39" s="68">
        <f>+計算!AB35</f>
        <v>0</v>
      </c>
      <c r="H39" s="163">
        <f>+計算!J35</f>
        <v>0</v>
      </c>
      <c r="I39" s="164">
        <f>+計算!K35</f>
        <v>0</v>
      </c>
      <c r="J39" s="142">
        <f>+計算!L35</f>
        <v>0</v>
      </c>
      <c r="K39" s="68">
        <f>+計算!Y35</f>
        <v>0</v>
      </c>
      <c r="L39" s="68">
        <f>+計算!AC35</f>
        <v>0</v>
      </c>
      <c r="M39" s="163">
        <f>+計算!R35</f>
        <v>0</v>
      </c>
      <c r="N39" s="164">
        <f>+計算!S35</f>
        <v>0</v>
      </c>
      <c r="O39" s="142">
        <f>+計算!T35</f>
        <v>0</v>
      </c>
      <c r="P39" s="68">
        <f>+計算!Z35</f>
        <v>0</v>
      </c>
      <c r="Q39" s="68">
        <f>+計算!AD35</f>
        <v>0</v>
      </c>
      <c r="R39" s="163">
        <f t="shared" si="0"/>
        <v>0</v>
      </c>
      <c r="S39" s="164">
        <f t="shared" si="1"/>
        <v>0</v>
      </c>
      <c r="T39" s="142">
        <f t="shared" si="2"/>
        <v>0</v>
      </c>
      <c r="U39" s="68">
        <f t="shared" si="3"/>
        <v>0</v>
      </c>
      <c r="V39" s="68">
        <f t="shared" si="4"/>
        <v>0</v>
      </c>
    </row>
    <row r="40" spans="1:22" ht="15" customHeight="1">
      <c r="A40" s="147">
        <v>65</v>
      </c>
      <c r="B40" s="57" t="s">
        <v>196</v>
      </c>
      <c r="C40" s="155">
        <f>+計算!D36</f>
        <v>0</v>
      </c>
      <c r="D40" s="156">
        <f>+計算!E36</f>
        <v>0</v>
      </c>
      <c r="E40" s="157">
        <f>+計算!F36</f>
        <v>0</v>
      </c>
      <c r="F40" s="61">
        <f>+計算!X36</f>
        <v>0</v>
      </c>
      <c r="G40" s="61">
        <f>+計算!AB36</f>
        <v>0</v>
      </c>
      <c r="H40" s="155">
        <f>+計算!J36</f>
        <v>0</v>
      </c>
      <c r="I40" s="156">
        <f>+計算!K36</f>
        <v>0</v>
      </c>
      <c r="J40" s="157">
        <f>+計算!L36</f>
        <v>0</v>
      </c>
      <c r="K40" s="61">
        <f>+計算!Y36</f>
        <v>0</v>
      </c>
      <c r="L40" s="61">
        <f>+計算!AC36</f>
        <v>0</v>
      </c>
      <c r="M40" s="155">
        <f>+計算!R36</f>
        <v>0</v>
      </c>
      <c r="N40" s="156">
        <f>+計算!S36</f>
        <v>0</v>
      </c>
      <c r="O40" s="157">
        <f>+計算!T36</f>
        <v>0</v>
      </c>
      <c r="P40" s="61">
        <f>+計算!Z36</f>
        <v>0</v>
      </c>
      <c r="Q40" s="61">
        <f>+計算!AD36</f>
        <v>0</v>
      </c>
      <c r="R40" s="155">
        <f t="shared" si="0"/>
        <v>0</v>
      </c>
      <c r="S40" s="156">
        <f t="shared" si="1"/>
        <v>0</v>
      </c>
      <c r="T40" s="157">
        <f t="shared" si="2"/>
        <v>0</v>
      </c>
      <c r="U40" s="61">
        <f t="shared" si="3"/>
        <v>0</v>
      </c>
      <c r="V40" s="61">
        <f t="shared" si="4"/>
        <v>0</v>
      </c>
    </row>
    <row r="41" spans="1:22" ht="15" customHeight="1">
      <c r="A41" s="147">
        <v>66</v>
      </c>
      <c r="B41" s="57" t="s">
        <v>28</v>
      </c>
      <c r="C41" s="155">
        <f>+計算!D37</f>
        <v>0</v>
      </c>
      <c r="D41" s="156">
        <f>+計算!E37</f>
        <v>0</v>
      </c>
      <c r="E41" s="157">
        <f>+計算!F37</f>
        <v>0</v>
      </c>
      <c r="F41" s="61">
        <f>+計算!X37</f>
        <v>0</v>
      </c>
      <c r="G41" s="61">
        <f>+計算!AB37</f>
        <v>0</v>
      </c>
      <c r="H41" s="155">
        <f>+計算!J37</f>
        <v>0</v>
      </c>
      <c r="I41" s="156">
        <f>+計算!K37</f>
        <v>0</v>
      </c>
      <c r="J41" s="157">
        <f>+計算!L37</f>
        <v>0</v>
      </c>
      <c r="K41" s="61">
        <f>+計算!Y37</f>
        <v>0</v>
      </c>
      <c r="L41" s="61">
        <f>+計算!AC37</f>
        <v>0</v>
      </c>
      <c r="M41" s="155">
        <f>+計算!R37</f>
        <v>0</v>
      </c>
      <c r="N41" s="156">
        <f>+計算!S37</f>
        <v>0</v>
      </c>
      <c r="O41" s="157">
        <f>+計算!T37</f>
        <v>0</v>
      </c>
      <c r="P41" s="61">
        <f>+計算!Z37</f>
        <v>0</v>
      </c>
      <c r="Q41" s="61">
        <f>+計算!AD37</f>
        <v>0</v>
      </c>
      <c r="R41" s="155">
        <f t="shared" si="0"/>
        <v>0</v>
      </c>
      <c r="S41" s="156">
        <f t="shared" si="1"/>
        <v>0</v>
      </c>
      <c r="T41" s="157">
        <f t="shared" si="2"/>
        <v>0</v>
      </c>
      <c r="U41" s="61">
        <f t="shared" si="3"/>
        <v>0</v>
      </c>
      <c r="V41" s="61">
        <f t="shared" si="4"/>
        <v>0</v>
      </c>
    </row>
    <row r="42" spans="1:22" ht="15" customHeight="1">
      <c r="A42" s="147">
        <v>67</v>
      </c>
      <c r="B42" s="57" t="s">
        <v>29</v>
      </c>
      <c r="C42" s="155">
        <f>+計算!D38</f>
        <v>0</v>
      </c>
      <c r="D42" s="156">
        <f>+計算!E38</f>
        <v>0</v>
      </c>
      <c r="E42" s="157">
        <f>+計算!F38</f>
        <v>0</v>
      </c>
      <c r="F42" s="61">
        <f>+計算!X38</f>
        <v>0</v>
      </c>
      <c r="G42" s="61">
        <f>+計算!AB38</f>
        <v>0</v>
      </c>
      <c r="H42" s="155">
        <f>+計算!J38</f>
        <v>0</v>
      </c>
      <c r="I42" s="156">
        <f>+計算!K38</f>
        <v>0</v>
      </c>
      <c r="J42" s="157">
        <f>+計算!L38</f>
        <v>0</v>
      </c>
      <c r="K42" s="61">
        <f>+計算!Y38</f>
        <v>0</v>
      </c>
      <c r="L42" s="61">
        <f>+計算!AC38</f>
        <v>0</v>
      </c>
      <c r="M42" s="155">
        <f>+計算!R38</f>
        <v>0</v>
      </c>
      <c r="N42" s="156">
        <f>+計算!S38</f>
        <v>0</v>
      </c>
      <c r="O42" s="157">
        <f>+計算!T38</f>
        <v>0</v>
      </c>
      <c r="P42" s="61">
        <f>+計算!Z38</f>
        <v>0</v>
      </c>
      <c r="Q42" s="61">
        <f>+計算!AD38</f>
        <v>0</v>
      </c>
      <c r="R42" s="155">
        <f t="shared" si="0"/>
        <v>0</v>
      </c>
      <c r="S42" s="156">
        <f t="shared" si="1"/>
        <v>0</v>
      </c>
      <c r="T42" s="157">
        <f t="shared" si="2"/>
        <v>0</v>
      </c>
      <c r="U42" s="61">
        <f t="shared" si="3"/>
        <v>0</v>
      </c>
      <c r="V42" s="61">
        <f t="shared" si="4"/>
        <v>0</v>
      </c>
    </row>
    <row r="43" spans="1:22" ht="15" customHeight="1">
      <c r="A43" s="149">
        <v>68</v>
      </c>
      <c r="B43" s="59" t="s">
        <v>30</v>
      </c>
      <c r="C43" s="165">
        <f>+計算!D39</f>
        <v>0</v>
      </c>
      <c r="D43" s="166">
        <f>+計算!E39</f>
        <v>0</v>
      </c>
      <c r="E43" s="167">
        <f>+計算!F39</f>
        <v>0</v>
      </c>
      <c r="F43" s="69">
        <f>+計算!X39</f>
        <v>0</v>
      </c>
      <c r="G43" s="69">
        <f>+計算!AB39</f>
        <v>0</v>
      </c>
      <c r="H43" s="165">
        <f>+計算!J39</f>
        <v>0</v>
      </c>
      <c r="I43" s="166">
        <f>+計算!K39</f>
        <v>0</v>
      </c>
      <c r="J43" s="167">
        <f>+計算!L39</f>
        <v>0</v>
      </c>
      <c r="K43" s="69">
        <f>+計算!Y39</f>
        <v>0</v>
      </c>
      <c r="L43" s="69">
        <f>+計算!AC39</f>
        <v>0</v>
      </c>
      <c r="M43" s="165">
        <f>+計算!R39</f>
        <v>0</v>
      </c>
      <c r="N43" s="166">
        <f>+計算!S39</f>
        <v>0</v>
      </c>
      <c r="O43" s="167">
        <f>+計算!T39</f>
        <v>0</v>
      </c>
      <c r="P43" s="69">
        <f>+計算!Z39</f>
        <v>0</v>
      </c>
      <c r="Q43" s="69">
        <f>+計算!AD39</f>
        <v>0</v>
      </c>
      <c r="R43" s="165">
        <f t="shared" si="0"/>
        <v>0</v>
      </c>
      <c r="S43" s="166">
        <f t="shared" si="1"/>
        <v>0</v>
      </c>
      <c r="T43" s="167">
        <f t="shared" si="2"/>
        <v>0</v>
      </c>
      <c r="U43" s="69">
        <f t="shared" si="3"/>
        <v>0</v>
      </c>
      <c r="V43" s="69">
        <f t="shared" si="4"/>
        <v>0</v>
      </c>
    </row>
    <row r="44" spans="1:22" ht="15" customHeight="1">
      <c r="A44" s="150">
        <v>69</v>
      </c>
      <c r="B44" s="57" t="s">
        <v>31</v>
      </c>
      <c r="C44" s="158">
        <f>+計算!D40</f>
        <v>0</v>
      </c>
      <c r="D44" s="159">
        <f>+計算!E40</f>
        <v>0</v>
      </c>
      <c r="E44" s="146">
        <f>+計算!F40</f>
        <v>0</v>
      </c>
      <c r="F44" s="61">
        <f>+計算!X40</f>
        <v>0</v>
      </c>
      <c r="G44" s="61">
        <f>+計算!AB40</f>
        <v>0</v>
      </c>
      <c r="H44" s="158">
        <f>+計算!J40</f>
        <v>0</v>
      </c>
      <c r="I44" s="159">
        <f>+計算!K40</f>
        <v>0</v>
      </c>
      <c r="J44" s="146">
        <f>+計算!L40</f>
        <v>0</v>
      </c>
      <c r="K44" s="61">
        <f>+計算!Y40</f>
        <v>0</v>
      </c>
      <c r="L44" s="61">
        <f>+計算!AC40</f>
        <v>0</v>
      </c>
      <c r="M44" s="158">
        <f>+計算!R40</f>
        <v>0</v>
      </c>
      <c r="N44" s="159">
        <f>+計算!S40</f>
        <v>0</v>
      </c>
      <c r="O44" s="146">
        <f>+計算!T40</f>
        <v>0</v>
      </c>
      <c r="P44" s="61">
        <f>+計算!Z40</f>
        <v>0</v>
      </c>
      <c r="Q44" s="61">
        <f>+計算!AD40</f>
        <v>0</v>
      </c>
      <c r="R44" s="158">
        <f t="shared" si="0"/>
        <v>0</v>
      </c>
      <c r="S44" s="159">
        <f t="shared" si="1"/>
        <v>0</v>
      </c>
      <c r="T44" s="146">
        <f t="shared" si="2"/>
        <v>0</v>
      </c>
      <c r="U44" s="61">
        <f t="shared" si="3"/>
        <v>0</v>
      </c>
      <c r="V44" s="61">
        <f t="shared" si="4"/>
        <v>0</v>
      </c>
    </row>
    <row r="45" spans="1:22" ht="15" customHeight="1">
      <c r="A45" s="151"/>
      <c r="B45" s="63" t="s">
        <v>82</v>
      </c>
      <c r="C45" s="160">
        <f t="shared" ref="C45:M45" si="5">SUM(C9:C44)</f>
        <v>0</v>
      </c>
      <c r="D45" s="161">
        <f t="shared" si="5"/>
        <v>0</v>
      </c>
      <c r="E45" s="162">
        <f t="shared" si="5"/>
        <v>0</v>
      </c>
      <c r="F45" s="67">
        <f t="shared" si="5"/>
        <v>0</v>
      </c>
      <c r="G45" s="67">
        <f t="shared" si="5"/>
        <v>0</v>
      </c>
      <c r="H45" s="160">
        <f t="shared" si="5"/>
        <v>0</v>
      </c>
      <c r="I45" s="161">
        <f t="shared" si="5"/>
        <v>0</v>
      </c>
      <c r="J45" s="162">
        <f t="shared" si="5"/>
        <v>0</v>
      </c>
      <c r="K45" s="67">
        <f t="shared" si="5"/>
        <v>0</v>
      </c>
      <c r="L45" s="67">
        <f t="shared" si="5"/>
        <v>0</v>
      </c>
      <c r="M45" s="160">
        <f t="shared" si="5"/>
        <v>0</v>
      </c>
      <c r="N45" s="161">
        <f t="shared" ref="N45:U45" si="6">SUM(N9:N44)</f>
        <v>0</v>
      </c>
      <c r="O45" s="162">
        <f t="shared" si="6"/>
        <v>0</v>
      </c>
      <c r="P45" s="67">
        <f t="shared" si="6"/>
        <v>0</v>
      </c>
      <c r="Q45" s="67">
        <f t="shared" si="6"/>
        <v>0</v>
      </c>
      <c r="R45" s="160">
        <f t="shared" si="6"/>
        <v>0</v>
      </c>
      <c r="S45" s="161">
        <f t="shared" si="6"/>
        <v>0</v>
      </c>
      <c r="T45" s="162">
        <f t="shared" si="6"/>
        <v>0</v>
      </c>
      <c r="U45" s="67">
        <f t="shared" si="6"/>
        <v>0</v>
      </c>
      <c r="V45" s="67">
        <f>SUM(V9:V44)</f>
        <v>0</v>
      </c>
    </row>
    <row r="46" spans="1:22" ht="15" customHeight="1">
      <c r="A46" s="168" t="s">
        <v>168</v>
      </c>
    </row>
  </sheetData>
  <phoneticPr fontId="5"/>
  <printOptions horizontalCentered="1"/>
  <pageMargins left="0.70866141732283472" right="0.70866141732283472" top="0.74803149606299213" bottom="0.74803149606299213" header="0.31496062992125984" footer="0.31496062992125984"/>
  <pageSetup paperSize="9" scale="74" orientation="landscape" horizontalDpi="300" verticalDpi="300" r:id="rId1"/>
  <colBreaks count="1" manualBreakCount="1">
    <brk id="2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O61"/>
  <sheetViews>
    <sheetView showGridLines="0" topLeftCell="A19" zoomScaleNormal="100" workbookViewId="0">
      <selection activeCell="B38" sqref="B38"/>
    </sheetView>
  </sheetViews>
  <sheetFormatPr defaultRowHeight="11.25"/>
  <cols>
    <col min="1" max="2" width="4" style="201" customWidth="1"/>
    <col min="3" max="7" width="8.33203125" style="201" customWidth="1"/>
    <col min="8" max="9" width="4.1640625" style="201" customWidth="1"/>
    <col min="10" max="10" width="8.33203125" style="201" customWidth="1"/>
    <col min="11" max="11" width="8" style="201" customWidth="1"/>
    <col min="12" max="12" width="4.1640625" style="201" customWidth="1"/>
    <col min="13" max="13" width="13.6640625" style="201" bestFit="1" customWidth="1"/>
    <col min="14" max="14" width="14.5" style="201" bestFit="1" customWidth="1"/>
    <col min="15" max="15" width="8.33203125" style="201" customWidth="1"/>
    <col min="16" max="16384" width="9.33203125" style="201"/>
  </cols>
  <sheetData>
    <row r="1" spans="1:15" ht="13.5" customHeight="1">
      <c r="A1" s="277" t="s">
        <v>148</v>
      </c>
    </row>
    <row r="2" spans="1:15" ht="13.5" customHeight="1">
      <c r="O2" s="214" t="str">
        <f>+"（単位："&amp;データ入力表!E9&amp;"、人）"</f>
        <v>（単位：億円、人）</v>
      </c>
    </row>
    <row r="3" spans="1:15" ht="13.5" customHeight="1">
      <c r="A3" s="201" t="s">
        <v>149</v>
      </c>
      <c r="D3" s="201" t="str">
        <f>+データ入力表!D5</f>
        <v>（例）輸送機械部門の生産額が100億円増加する場合の県内他部門への経済効果</v>
      </c>
      <c r="O3" s="214"/>
    </row>
    <row r="4" spans="1:15" ht="11.25" customHeight="1">
      <c r="O4" s="214"/>
    </row>
    <row r="5" spans="1:15" ht="13.5" customHeight="1">
      <c r="C5" s="136" t="s">
        <v>282</v>
      </c>
      <c r="D5" s="202"/>
      <c r="E5" s="202"/>
      <c r="F5" s="203"/>
      <c r="G5" s="203"/>
      <c r="H5" s="203"/>
      <c r="I5" s="203"/>
      <c r="J5" s="203"/>
      <c r="K5" s="137"/>
      <c r="L5" s="211"/>
      <c r="M5" s="211"/>
    </row>
    <row r="6" spans="1:15" ht="13.5" customHeight="1">
      <c r="C6" s="204"/>
      <c r="D6" s="205"/>
      <c r="E6" s="205"/>
      <c r="F6" s="206"/>
      <c r="G6" s="205">
        <f>+計算!C41</f>
        <v>0</v>
      </c>
      <c r="H6" s="206"/>
      <c r="I6" s="206"/>
      <c r="J6" s="206"/>
      <c r="K6" s="144"/>
      <c r="L6" s="211"/>
      <c r="M6" s="211"/>
    </row>
    <row r="7" spans="1:15" ht="13.5" customHeight="1">
      <c r="C7" s="207"/>
      <c r="D7" s="207"/>
      <c r="E7" s="207"/>
      <c r="F7" s="207"/>
    </row>
    <row r="8" spans="1:15" ht="13.5" customHeight="1" thickBot="1">
      <c r="C8" s="207"/>
      <c r="D8" s="207"/>
      <c r="E8" s="207"/>
      <c r="F8" s="207"/>
    </row>
    <row r="9" spans="1:15" ht="13.5" customHeight="1" thickTop="1">
      <c r="A9" s="445" t="s">
        <v>109</v>
      </c>
      <c r="B9" s="250"/>
      <c r="C9" s="251"/>
      <c r="D9" s="251"/>
      <c r="E9" s="251"/>
      <c r="F9" s="251"/>
      <c r="G9" s="252"/>
      <c r="H9" s="252"/>
      <c r="I9" s="252"/>
      <c r="J9" s="252"/>
      <c r="K9" s="252"/>
      <c r="L9" s="253"/>
    </row>
    <row r="10" spans="1:15" ht="13.5" customHeight="1">
      <c r="A10" s="446"/>
      <c r="B10" s="254"/>
      <c r="C10" s="215" t="s">
        <v>283</v>
      </c>
      <c r="D10" s="216"/>
      <c r="E10" s="216"/>
      <c r="F10" s="217"/>
      <c r="G10" s="217"/>
      <c r="H10" s="217"/>
      <c r="I10" s="217"/>
      <c r="J10" s="217"/>
      <c r="K10" s="218"/>
      <c r="L10" s="255"/>
      <c r="M10" s="211" t="s">
        <v>308</v>
      </c>
      <c r="N10" s="209" t="s">
        <v>309</v>
      </c>
      <c r="O10" s="210">
        <f>+計算!X41</f>
        <v>0</v>
      </c>
    </row>
    <row r="11" spans="1:15" ht="13.5" customHeight="1">
      <c r="A11" s="446"/>
      <c r="B11" s="254"/>
      <c r="C11" s="219"/>
      <c r="D11" s="220"/>
      <c r="E11" s="220"/>
      <c r="F11" s="221"/>
      <c r="G11" s="220">
        <f>+計算!D41</f>
        <v>0</v>
      </c>
      <c r="H11" s="221"/>
      <c r="I11" s="221"/>
      <c r="J11" s="221"/>
      <c r="K11" s="222"/>
      <c r="L11" s="255"/>
      <c r="M11" s="211" t="s">
        <v>147</v>
      </c>
      <c r="N11" s="209" t="s">
        <v>135</v>
      </c>
      <c r="O11" s="210">
        <f>+計算!AB41</f>
        <v>0</v>
      </c>
    </row>
    <row r="12" spans="1:15" ht="13.5" customHeight="1">
      <c r="A12" s="446"/>
      <c r="B12" s="254"/>
      <c r="C12" s="223"/>
      <c r="D12" s="223"/>
      <c r="E12" s="223"/>
      <c r="F12" s="223"/>
      <c r="G12" s="224"/>
      <c r="H12" s="224"/>
      <c r="I12" s="224"/>
      <c r="J12" s="224"/>
      <c r="K12" s="224"/>
      <c r="L12" s="255"/>
    </row>
    <row r="13" spans="1:15" ht="13.5" customHeight="1">
      <c r="A13" s="446"/>
      <c r="B13" s="254"/>
      <c r="C13" s="223"/>
      <c r="D13" s="223"/>
      <c r="E13" s="223"/>
      <c r="F13" s="223"/>
      <c r="G13" s="224"/>
      <c r="H13" s="224"/>
      <c r="I13" s="224" t="s">
        <v>140</v>
      </c>
      <c r="J13" s="224"/>
      <c r="K13" s="224"/>
      <c r="L13" s="255"/>
    </row>
    <row r="14" spans="1:15" ht="13.5" customHeight="1">
      <c r="A14" s="446"/>
      <c r="B14" s="254"/>
      <c r="C14" s="223"/>
      <c r="D14" s="223"/>
      <c r="E14" s="223"/>
      <c r="F14" s="223"/>
      <c r="G14" s="224"/>
      <c r="H14" s="224"/>
      <c r="I14" s="224" t="s">
        <v>139</v>
      </c>
      <c r="J14" s="224"/>
      <c r="K14" s="224"/>
      <c r="L14" s="255"/>
    </row>
    <row r="15" spans="1:15" ht="13.5" customHeight="1">
      <c r="A15" s="446"/>
      <c r="B15" s="254"/>
      <c r="C15" s="223"/>
      <c r="D15" s="224"/>
      <c r="E15" s="223"/>
      <c r="F15" s="406"/>
      <c r="G15" s="225" t="s">
        <v>105</v>
      </c>
      <c r="H15" s="217"/>
      <c r="I15" s="217"/>
      <c r="J15" s="217"/>
      <c r="K15" s="218">
        <f>+計算!E41</f>
        <v>0</v>
      </c>
      <c r="L15" s="255"/>
      <c r="M15" s="211"/>
    </row>
    <row r="16" spans="1:15" ht="13.5" customHeight="1">
      <c r="A16" s="446"/>
      <c r="B16" s="254"/>
      <c r="C16" s="223"/>
      <c r="D16" s="223"/>
      <c r="E16" s="223"/>
      <c r="F16" s="406"/>
      <c r="G16" s="226"/>
      <c r="H16" s="227" t="s">
        <v>130</v>
      </c>
      <c r="I16" s="228"/>
      <c r="J16" s="228"/>
      <c r="K16" s="229">
        <f>+計算!F41</f>
        <v>0</v>
      </c>
      <c r="L16" s="255"/>
      <c r="M16" s="211"/>
    </row>
    <row r="17" spans="1:15" ht="13.5" customHeight="1" thickBot="1">
      <c r="A17" s="447"/>
      <c r="B17" s="256"/>
      <c r="C17" s="257"/>
      <c r="D17" s="257"/>
      <c r="E17" s="257"/>
      <c r="F17" s="257"/>
      <c r="G17" s="258"/>
      <c r="H17" s="258"/>
      <c r="I17" s="258"/>
      <c r="J17" s="258"/>
      <c r="K17" s="258"/>
      <c r="L17" s="259"/>
      <c r="M17" s="211"/>
    </row>
    <row r="18" spans="1:15" ht="13.5" customHeight="1" thickTop="1">
      <c r="D18" s="207"/>
      <c r="E18" s="207"/>
    </row>
    <row r="19" spans="1:15" ht="13.5" customHeight="1">
      <c r="D19" s="207"/>
      <c r="E19" s="201" t="s">
        <v>284</v>
      </c>
    </row>
    <row r="20" spans="1:15" ht="13.5" customHeight="1">
      <c r="D20" s="207"/>
      <c r="E20" s="207"/>
    </row>
    <row r="21" spans="1:15" ht="13.5" customHeight="1">
      <c r="C21" s="448" t="s">
        <v>295</v>
      </c>
      <c r="D21" s="449"/>
      <c r="E21" s="449"/>
      <c r="F21" s="449"/>
      <c r="G21" s="450"/>
    </row>
    <row r="22" spans="1:15" ht="13.5" customHeight="1">
      <c r="C22" s="451">
        <f>計算!H41</f>
        <v>0</v>
      </c>
      <c r="D22" s="452"/>
      <c r="E22" s="452"/>
      <c r="F22" s="452"/>
      <c r="G22" s="453"/>
    </row>
    <row r="23" spans="1:15" ht="13.5" customHeight="1">
      <c r="D23" s="201" t="s">
        <v>290</v>
      </c>
    </row>
    <row r="24" spans="1:15" ht="13.5" customHeight="1" thickBot="1"/>
    <row r="25" spans="1:15" ht="13.5" customHeight="1" thickTop="1">
      <c r="A25" s="439" t="s">
        <v>146</v>
      </c>
      <c r="B25" s="260"/>
      <c r="C25" s="261"/>
      <c r="D25" s="261"/>
      <c r="E25" s="261"/>
      <c r="F25" s="261"/>
      <c r="G25" s="261"/>
      <c r="H25" s="262"/>
    </row>
    <row r="26" spans="1:15" ht="13.5" customHeight="1">
      <c r="A26" s="440"/>
      <c r="B26" s="263"/>
      <c r="C26" s="230" t="s">
        <v>133</v>
      </c>
      <c r="D26" s="231"/>
      <c r="E26" s="231"/>
      <c r="F26" s="231"/>
      <c r="G26" s="232"/>
      <c r="H26" s="264"/>
      <c r="M26" s="211" t="s">
        <v>308</v>
      </c>
      <c r="N26" s="209" t="s">
        <v>309</v>
      </c>
      <c r="O26" s="210">
        <f>+計算!Y41</f>
        <v>0</v>
      </c>
    </row>
    <row r="27" spans="1:15" ht="13.5" customHeight="1">
      <c r="A27" s="440"/>
      <c r="B27" s="263"/>
      <c r="C27" s="233" t="s">
        <v>134</v>
      </c>
      <c r="D27" s="234"/>
      <c r="E27" s="234"/>
      <c r="F27" s="234"/>
      <c r="G27" s="235">
        <f>+計算!J41</f>
        <v>0</v>
      </c>
      <c r="H27" s="264"/>
      <c r="M27" s="211" t="s">
        <v>147</v>
      </c>
      <c r="N27" s="209" t="s">
        <v>135</v>
      </c>
      <c r="O27" s="210">
        <f>+計算!AC41</f>
        <v>0</v>
      </c>
    </row>
    <row r="28" spans="1:15" ht="13.5" customHeight="1">
      <c r="A28" s="440"/>
      <c r="B28" s="263"/>
      <c r="C28" s="236"/>
      <c r="D28" s="236"/>
      <c r="E28" s="236"/>
      <c r="F28" s="236"/>
      <c r="G28" s="236"/>
      <c r="H28" s="264"/>
    </row>
    <row r="29" spans="1:15" ht="13.5" customHeight="1">
      <c r="A29" s="440"/>
      <c r="B29" s="263"/>
      <c r="C29" s="236"/>
      <c r="D29" s="236" t="s">
        <v>140</v>
      </c>
      <c r="E29" s="236"/>
      <c r="F29" s="236"/>
      <c r="G29" s="236"/>
      <c r="H29" s="264"/>
    </row>
    <row r="30" spans="1:15" ht="13.5" customHeight="1">
      <c r="A30" s="440"/>
      <c r="B30" s="263"/>
      <c r="C30" s="236"/>
      <c r="D30" s="236" t="s">
        <v>139</v>
      </c>
      <c r="E30" s="236"/>
      <c r="F30" s="236"/>
      <c r="G30" s="236"/>
      <c r="H30" s="264"/>
    </row>
    <row r="31" spans="1:15" ht="13.5" customHeight="1">
      <c r="A31" s="440"/>
      <c r="B31" s="263"/>
      <c r="C31" s="236"/>
      <c r="D31" s="236"/>
      <c r="E31" s="236"/>
      <c r="F31" s="236"/>
      <c r="G31" s="236"/>
      <c r="H31" s="264"/>
    </row>
    <row r="32" spans="1:15" ht="13.5" customHeight="1">
      <c r="A32" s="440"/>
      <c r="B32" s="263"/>
      <c r="C32" s="230" t="s">
        <v>105</v>
      </c>
      <c r="D32" s="231"/>
      <c r="E32" s="231"/>
      <c r="F32" s="232">
        <f>+計算!K41</f>
        <v>0</v>
      </c>
      <c r="G32" s="236"/>
      <c r="H32" s="264"/>
    </row>
    <row r="33" spans="1:10" ht="13.5" customHeight="1">
      <c r="A33" s="440"/>
      <c r="B33" s="263"/>
      <c r="C33" s="233"/>
      <c r="D33" s="237" t="s">
        <v>130</v>
      </c>
      <c r="E33" s="238"/>
      <c r="F33" s="239">
        <f>+計算!L41</f>
        <v>0</v>
      </c>
      <c r="G33" s="236"/>
      <c r="H33" s="264"/>
    </row>
    <row r="34" spans="1:10" ht="13.5" customHeight="1" thickBot="1">
      <c r="A34" s="441"/>
      <c r="B34" s="265"/>
      <c r="C34" s="266"/>
      <c r="D34" s="266"/>
      <c r="E34" s="266"/>
      <c r="F34" s="266"/>
      <c r="G34" s="266"/>
      <c r="H34" s="267"/>
    </row>
    <row r="35" spans="1:10" ht="13.5" customHeight="1" thickTop="1">
      <c r="A35" s="213"/>
    </row>
    <row r="36" spans="1:10" ht="13.5" customHeight="1"/>
    <row r="37" spans="1:10" ht="13.5" customHeight="1">
      <c r="C37" s="208" t="s">
        <v>130</v>
      </c>
      <c r="D37" s="203"/>
      <c r="E37" s="203"/>
      <c r="F37" s="203"/>
      <c r="G37" s="137"/>
    </row>
    <row r="38" spans="1:10" ht="13.5" customHeight="1">
      <c r="C38" s="143" t="s">
        <v>136</v>
      </c>
      <c r="D38" s="206"/>
      <c r="E38" s="206"/>
      <c r="F38" s="206"/>
      <c r="G38" s="144">
        <f>+K16+F33</f>
        <v>0</v>
      </c>
    </row>
    <row r="39" spans="1:10" ht="13.5" customHeight="1"/>
    <row r="40" spans="1:10" ht="13.5" customHeight="1">
      <c r="E40" s="201" t="s">
        <v>242</v>
      </c>
      <c r="J40" s="212"/>
    </row>
    <row r="41" spans="1:10" ht="13.5" customHeight="1"/>
    <row r="42" spans="1:10" ht="13.5" customHeight="1">
      <c r="C42" s="208" t="s">
        <v>137</v>
      </c>
      <c r="D42" s="203"/>
      <c r="E42" s="203"/>
      <c r="F42" s="137"/>
    </row>
    <row r="43" spans="1:10" ht="13.5" customHeight="1">
      <c r="C43" s="143"/>
      <c r="D43" s="206"/>
      <c r="E43" s="206"/>
      <c r="F43" s="144">
        <f>+計算!O41</f>
        <v>0</v>
      </c>
    </row>
    <row r="44" spans="1:10" ht="13.5" customHeight="1">
      <c r="D44" s="207" t="s">
        <v>144</v>
      </c>
      <c r="E44" s="207"/>
    </row>
    <row r="45" spans="1:10" ht="13.5" customHeight="1"/>
    <row r="46" spans="1:10" ht="13.5" customHeight="1">
      <c r="D46" s="207" t="s">
        <v>141</v>
      </c>
      <c r="E46" s="207"/>
      <c r="F46" s="201" t="s">
        <v>142</v>
      </c>
    </row>
    <row r="47" spans="1:10" ht="13.5" customHeight="1">
      <c r="C47" s="208" t="s">
        <v>131</v>
      </c>
      <c r="D47" s="137"/>
      <c r="E47" s="208" t="s">
        <v>132</v>
      </c>
      <c r="F47" s="137"/>
    </row>
    <row r="48" spans="1:10" ht="13.5" customHeight="1">
      <c r="C48" s="143"/>
      <c r="D48" s="144">
        <f>+計算!P41</f>
        <v>0</v>
      </c>
      <c r="E48" s="143"/>
      <c r="F48" s="144">
        <f>+計算!Q41</f>
        <v>0</v>
      </c>
    </row>
    <row r="49" spans="1:15" ht="13.5" customHeight="1">
      <c r="E49" s="211"/>
      <c r="F49" s="211"/>
    </row>
    <row r="50" spans="1:15" ht="13.5" customHeight="1" thickBot="1">
      <c r="D50" s="201" t="s">
        <v>143</v>
      </c>
    </row>
    <row r="51" spans="1:15" ht="13.5" customHeight="1" thickTop="1">
      <c r="A51" s="442" t="s">
        <v>145</v>
      </c>
      <c r="B51" s="268"/>
      <c r="C51" s="269"/>
      <c r="D51" s="269"/>
      <c r="E51" s="269"/>
      <c r="F51" s="269"/>
      <c r="G51" s="269"/>
      <c r="H51" s="270"/>
    </row>
    <row r="52" spans="1:15" ht="13.5" customHeight="1">
      <c r="A52" s="443"/>
      <c r="B52" s="271"/>
      <c r="C52" s="240" t="s">
        <v>138</v>
      </c>
      <c r="D52" s="241"/>
      <c r="E52" s="241"/>
      <c r="F52" s="241"/>
      <c r="G52" s="242"/>
      <c r="H52" s="272"/>
      <c r="M52" s="211" t="s">
        <v>308</v>
      </c>
      <c r="N52" s="209" t="s">
        <v>309</v>
      </c>
      <c r="O52" s="210">
        <f>+計算!Z41</f>
        <v>0</v>
      </c>
    </row>
    <row r="53" spans="1:15" ht="13.5" customHeight="1">
      <c r="A53" s="443"/>
      <c r="B53" s="271"/>
      <c r="C53" s="243" t="s">
        <v>134</v>
      </c>
      <c r="D53" s="244"/>
      <c r="E53" s="244"/>
      <c r="F53" s="244"/>
      <c r="G53" s="245">
        <f>+計算!R41</f>
        <v>0</v>
      </c>
      <c r="H53" s="272"/>
      <c r="M53" s="211" t="s">
        <v>147</v>
      </c>
      <c r="N53" s="209" t="s">
        <v>135</v>
      </c>
      <c r="O53" s="210">
        <f>+計算!AD41</f>
        <v>0</v>
      </c>
    </row>
    <row r="54" spans="1:15" ht="13.5" customHeight="1">
      <c r="A54" s="443"/>
      <c r="B54" s="271"/>
      <c r="C54" s="246"/>
      <c r="D54" s="246"/>
      <c r="E54" s="246"/>
      <c r="F54" s="246"/>
      <c r="G54" s="246"/>
      <c r="H54" s="272"/>
    </row>
    <row r="55" spans="1:15" ht="13.5" customHeight="1">
      <c r="A55" s="443"/>
      <c r="B55" s="271"/>
      <c r="C55" s="246"/>
      <c r="D55" s="246" t="s">
        <v>140</v>
      </c>
      <c r="E55" s="246"/>
      <c r="F55" s="246"/>
      <c r="G55" s="246"/>
      <c r="H55" s="272"/>
    </row>
    <row r="56" spans="1:15" ht="13.5" customHeight="1">
      <c r="A56" s="443"/>
      <c r="B56" s="271"/>
      <c r="C56" s="246"/>
      <c r="D56" s="246" t="s">
        <v>139</v>
      </c>
      <c r="E56" s="246"/>
      <c r="F56" s="246"/>
      <c r="G56" s="246"/>
      <c r="H56" s="272"/>
    </row>
    <row r="57" spans="1:15" ht="13.5" customHeight="1">
      <c r="A57" s="443"/>
      <c r="B57" s="271"/>
      <c r="C57" s="246"/>
      <c r="D57" s="246"/>
      <c r="E57" s="246"/>
      <c r="F57" s="246"/>
      <c r="G57" s="246"/>
      <c r="H57" s="272"/>
    </row>
    <row r="58" spans="1:15" ht="13.5" customHeight="1">
      <c r="A58" s="443"/>
      <c r="B58" s="271"/>
      <c r="C58" s="240" t="s">
        <v>105</v>
      </c>
      <c r="D58" s="241"/>
      <c r="E58" s="241"/>
      <c r="F58" s="242">
        <f>+計算!S41</f>
        <v>0</v>
      </c>
      <c r="G58" s="246"/>
      <c r="H58" s="272"/>
    </row>
    <row r="59" spans="1:15" ht="13.5" customHeight="1">
      <c r="A59" s="443"/>
      <c r="B59" s="271"/>
      <c r="C59" s="243"/>
      <c r="D59" s="247" t="s">
        <v>130</v>
      </c>
      <c r="E59" s="248"/>
      <c r="F59" s="249">
        <f>+計算!T41</f>
        <v>0</v>
      </c>
      <c r="G59" s="246"/>
      <c r="H59" s="272"/>
    </row>
    <row r="60" spans="1:15" ht="12" thickBot="1">
      <c r="A60" s="444"/>
      <c r="B60" s="273"/>
      <c r="C60" s="274"/>
      <c r="D60" s="274"/>
      <c r="E60" s="274"/>
      <c r="F60" s="274"/>
      <c r="G60" s="274"/>
      <c r="H60" s="275"/>
    </row>
    <row r="61" spans="1:15" ht="12" thickTop="1"/>
  </sheetData>
  <mergeCells count="5">
    <mergeCell ref="A25:A34"/>
    <mergeCell ref="A51:A60"/>
    <mergeCell ref="A9:A17"/>
    <mergeCell ref="C21:G21"/>
    <mergeCell ref="C22:G22"/>
  </mergeCells>
  <phoneticPr fontId="5"/>
  <printOptions horizontalCentered="1"/>
  <pageMargins left="0.70866141732283472" right="0.70866141732283472" top="0.74803149606299213" bottom="0.74803149606299213" header="0.31496062992125984" footer="0.31496062992125984"/>
  <pageSetup paperSize="9" scale="93"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K5"/>
  <sheetViews>
    <sheetView showGridLines="0" zoomScaleNormal="100" workbookViewId="0">
      <selection activeCell="M1" sqref="M1"/>
    </sheetView>
  </sheetViews>
  <sheetFormatPr defaultRowHeight="11.25"/>
  <sheetData>
    <row r="1" spans="1:11" ht="14.25">
      <c r="A1" s="276" t="s">
        <v>166</v>
      </c>
    </row>
    <row r="3" spans="1:11">
      <c r="A3" t="s">
        <v>167</v>
      </c>
      <c r="C3" t="str">
        <f>+データ入力表!D5</f>
        <v>（例）輸送機械部門の生産額が100億円増加する場合の県内他部門への経済効果</v>
      </c>
    </row>
    <row r="4" spans="1:11">
      <c r="K4" s="120" t="str">
        <f>+"（単位："&amp;データ入力表!E9&amp;"）"</f>
        <v>（単位：億円）</v>
      </c>
    </row>
    <row r="5" spans="1:11" ht="11.25" customHeight="1"/>
  </sheetData>
  <phoneticPr fontId="5"/>
  <printOptions horizontalCentered="1"/>
  <pageMargins left="0.70866141732283472" right="0.70866141732283472" top="0.74803149606299213" bottom="0.74803149606299213" header="0.31496062992125984" footer="0.31496062992125984"/>
  <pageSetup paperSize="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M44"/>
  <sheetViews>
    <sheetView zoomScaleNormal="100" workbookViewId="0">
      <pane xSplit="2" ySplit="3" topLeftCell="C4" activePane="bottomRight" state="frozen"/>
      <selection activeCell="M1" sqref="M1"/>
      <selection pane="topRight" activeCell="M1" sqref="M1"/>
      <selection pane="bottomLeft" activeCell="M1" sqref="M1"/>
      <selection pane="bottomRight"/>
    </sheetView>
  </sheetViews>
  <sheetFormatPr defaultColWidth="10.33203125" defaultRowHeight="11.25"/>
  <cols>
    <col min="1" max="1" width="4.6640625" style="32" bestFit="1" customWidth="1"/>
    <col min="2" max="2" width="31.6640625" style="32" bestFit="1" customWidth="1"/>
    <col min="3" max="16384" width="10.33203125" style="32"/>
  </cols>
  <sheetData>
    <row r="1" spans="1:39" ht="21" customHeight="1">
      <c r="A1" s="278" t="s">
        <v>269</v>
      </c>
      <c r="J1" s="278"/>
    </row>
    <row r="2" spans="1:39">
      <c r="A2" s="454"/>
      <c r="B2" s="455"/>
      <c r="C2" s="52">
        <v>1</v>
      </c>
      <c r="D2" s="53">
        <v>2</v>
      </c>
      <c r="E2" s="53">
        <v>3</v>
      </c>
      <c r="F2" s="53">
        <v>6</v>
      </c>
      <c r="G2" s="53">
        <v>11</v>
      </c>
      <c r="H2" s="53">
        <v>15</v>
      </c>
      <c r="I2" s="53">
        <v>16</v>
      </c>
      <c r="J2" s="53">
        <v>20</v>
      </c>
      <c r="K2" s="53">
        <v>21</v>
      </c>
      <c r="L2" s="53">
        <v>25</v>
      </c>
      <c r="M2" s="53">
        <v>26</v>
      </c>
      <c r="N2" s="53">
        <v>27</v>
      </c>
      <c r="O2" s="53">
        <v>28</v>
      </c>
      <c r="P2" s="53">
        <v>29</v>
      </c>
      <c r="Q2" s="53">
        <v>32</v>
      </c>
      <c r="R2" s="53">
        <v>33</v>
      </c>
      <c r="S2" s="53">
        <v>34</v>
      </c>
      <c r="T2" s="53">
        <v>35</v>
      </c>
      <c r="U2" s="53">
        <v>39</v>
      </c>
      <c r="V2" s="53">
        <v>41</v>
      </c>
      <c r="W2" s="53">
        <v>46</v>
      </c>
      <c r="X2" s="53">
        <v>47</v>
      </c>
      <c r="Y2" s="53">
        <v>48</v>
      </c>
      <c r="Z2" s="53">
        <v>51</v>
      </c>
      <c r="AA2" s="53">
        <v>53</v>
      </c>
      <c r="AB2" s="53">
        <v>55</v>
      </c>
      <c r="AC2" s="53">
        <v>57</v>
      </c>
      <c r="AD2" s="53">
        <v>59</v>
      </c>
      <c r="AE2" s="53">
        <v>61</v>
      </c>
      <c r="AF2" s="53">
        <v>63</v>
      </c>
      <c r="AG2" s="53">
        <v>64</v>
      </c>
      <c r="AH2" s="53">
        <v>65</v>
      </c>
      <c r="AI2" s="53">
        <v>66</v>
      </c>
      <c r="AJ2" s="53">
        <v>67</v>
      </c>
      <c r="AK2" s="53">
        <v>68</v>
      </c>
      <c r="AL2" s="54">
        <v>69</v>
      </c>
      <c r="AM2" s="64"/>
    </row>
    <row r="3" spans="1:39" ht="33.75">
      <c r="A3" s="456"/>
      <c r="B3" s="457"/>
      <c r="C3" s="37" t="s">
        <v>0</v>
      </c>
      <c r="D3" s="38" t="s">
        <v>1</v>
      </c>
      <c r="E3" s="38" t="s">
        <v>2</v>
      </c>
      <c r="F3" s="38" t="s">
        <v>3</v>
      </c>
      <c r="G3" s="38" t="s">
        <v>4</v>
      </c>
      <c r="H3" s="38" t="s">
        <v>5</v>
      </c>
      <c r="I3" s="38" t="s">
        <v>6</v>
      </c>
      <c r="J3" s="38" t="s">
        <v>7</v>
      </c>
      <c r="K3" s="38" t="s">
        <v>204</v>
      </c>
      <c r="L3" s="38" t="s">
        <v>205</v>
      </c>
      <c r="M3" s="38" t="s">
        <v>10</v>
      </c>
      <c r="N3" s="38" t="s">
        <v>11</v>
      </c>
      <c r="O3" s="38" t="s">
        <v>12</v>
      </c>
      <c r="P3" s="38" t="s">
        <v>13</v>
      </c>
      <c r="Q3" s="38" t="s">
        <v>16</v>
      </c>
      <c r="R3" s="38" t="s">
        <v>14</v>
      </c>
      <c r="S3" s="38" t="s">
        <v>206</v>
      </c>
      <c r="T3" s="38" t="s">
        <v>17</v>
      </c>
      <c r="U3" s="38" t="s">
        <v>18</v>
      </c>
      <c r="V3" s="38" t="s">
        <v>19</v>
      </c>
      <c r="W3" s="38" t="s">
        <v>207</v>
      </c>
      <c r="X3" s="38" t="s">
        <v>190</v>
      </c>
      <c r="Y3" s="38" t="s">
        <v>191</v>
      </c>
      <c r="Z3" s="38" t="s">
        <v>21</v>
      </c>
      <c r="AA3" s="38" t="s">
        <v>22</v>
      </c>
      <c r="AB3" s="38" t="s">
        <v>23</v>
      </c>
      <c r="AC3" s="38" t="s">
        <v>203</v>
      </c>
      <c r="AD3" s="38" t="s">
        <v>25</v>
      </c>
      <c r="AE3" s="38" t="s">
        <v>26</v>
      </c>
      <c r="AF3" s="38" t="s">
        <v>27</v>
      </c>
      <c r="AG3" s="38" t="s">
        <v>195</v>
      </c>
      <c r="AH3" s="38" t="s">
        <v>196</v>
      </c>
      <c r="AI3" s="38" t="s">
        <v>208</v>
      </c>
      <c r="AJ3" s="38" t="s">
        <v>209</v>
      </c>
      <c r="AK3" s="38" t="s">
        <v>30</v>
      </c>
      <c r="AL3" s="39" t="s">
        <v>31</v>
      </c>
      <c r="AM3" s="101" t="s">
        <v>270</v>
      </c>
    </row>
    <row r="4" spans="1:39" ht="15" customHeight="1">
      <c r="A4" s="88">
        <v>1</v>
      </c>
      <c r="B4" s="34" t="s">
        <v>0</v>
      </c>
      <c r="C4" s="385">
        <f>C$42*外生化逆行列係数!C4</f>
        <v>0</v>
      </c>
      <c r="D4" s="386">
        <f>D$42*外生化逆行列係数!D4</f>
        <v>0</v>
      </c>
      <c r="E4" s="386">
        <f>E$42*外生化逆行列係数!E4</f>
        <v>0</v>
      </c>
      <c r="F4" s="386">
        <f>F$42*外生化逆行列係数!F4</f>
        <v>0</v>
      </c>
      <c r="G4" s="386">
        <f>G$42*外生化逆行列係数!G4</f>
        <v>0</v>
      </c>
      <c r="H4" s="386">
        <f>H$42*外生化逆行列係数!H4</f>
        <v>0</v>
      </c>
      <c r="I4" s="386">
        <f>I$42*外生化逆行列係数!I4</f>
        <v>0</v>
      </c>
      <c r="J4" s="386">
        <f>J$42*外生化逆行列係数!J4</f>
        <v>0</v>
      </c>
      <c r="K4" s="386">
        <f>K$42*外生化逆行列係数!K4</f>
        <v>0</v>
      </c>
      <c r="L4" s="386">
        <f>L$42*外生化逆行列係数!L4</f>
        <v>0</v>
      </c>
      <c r="M4" s="386">
        <f>M$42*外生化逆行列係数!M4</f>
        <v>0</v>
      </c>
      <c r="N4" s="386">
        <f>N$42*外生化逆行列係数!N4</f>
        <v>0</v>
      </c>
      <c r="O4" s="386">
        <f>O$42*外生化逆行列係数!O4</f>
        <v>0</v>
      </c>
      <c r="P4" s="386">
        <f>P$42*外生化逆行列係数!P4</f>
        <v>0</v>
      </c>
      <c r="Q4" s="386">
        <f>Q$42*外生化逆行列係数!Q4</f>
        <v>0</v>
      </c>
      <c r="R4" s="386">
        <f>R$42*外生化逆行列係数!R4</f>
        <v>0</v>
      </c>
      <c r="S4" s="386">
        <f>S$42*外生化逆行列係数!S4</f>
        <v>0</v>
      </c>
      <c r="T4" s="386">
        <f>T$42*外生化逆行列係数!T4</f>
        <v>0</v>
      </c>
      <c r="U4" s="386">
        <f>U$42*外生化逆行列係数!U4</f>
        <v>0</v>
      </c>
      <c r="V4" s="386">
        <f>V$42*外生化逆行列係数!V4</f>
        <v>0</v>
      </c>
      <c r="W4" s="386">
        <f>W$42*外生化逆行列係数!W4</f>
        <v>0</v>
      </c>
      <c r="X4" s="386">
        <f>X$42*外生化逆行列係数!X4</f>
        <v>0</v>
      </c>
      <c r="Y4" s="386">
        <f>Y$42*外生化逆行列係数!Y4</f>
        <v>0</v>
      </c>
      <c r="Z4" s="386">
        <f>Z$42*外生化逆行列係数!Z4</f>
        <v>0</v>
      </c>
      <c r="AA4" s="386">
        <f>AA$42*外生化逆行列係数!AA4</f>
        <v>0</v>
      </c>
      <c r="AB4" s="386">
        <f>AB$42*外生化逆行列係数!AB4</f>
        <v>0</v>
      </c>
      <c r="AC4" s="386">
        <f>AC$42*外生化逆行列係数!AC4</f>
        <v>0</v>
      </c>
      <c r="AD4" s="386">
        <f>AD$42*外生化逆行列係数!AD4</f>
        <v>0</v>
      </c>
      <c r="AE4" s="386">
        <f>AE$42*外生化逆行列係数!AE4</f>
        <v>0</v>
      </c>
      <c r="AF4" s="386">
        <f>AF$42*外生化逆行列係数!AF4</f>
        <v>0</v>
      </c>
      <c r="AG4" s="386">
        <f>AG$42*外生化逆行列係数!AG4</f>
        <v>0</v>
      </c>
      <c r="AH4" s="386">
        <f>AH$42*外生化逆行列係数!AH4</f>
        <v>0</v>
      </c>
      <c r="AI4" s="386">
        <f>AI$42*外生化逆行列係数!AI4</f>
        <v>0</v>
      </c>
      <c r="AJ4" s="386">
        <f>AJ$42*外生化逆行列係数!AJ4</f>
        <v>0</v>
      </c>
      <c r="AK4" s="386">
        <f>AK$42*外生化逆行列係数!AK4</f>
        <v>0</v>
      </c>
      <c r="AL4" s="387">
        <f>AL$42*外生化逆行列係数!AL4</f>
        <v>0</v>
      </c>
      <c r="AM4" s="397">
        <f>SUM(C4:AL4)</f>
        <v>0</v>
      </c>
    </row>
    <row r="5" spans="1:39" ht="15" customHeight="1">
      <c r="A5" s="103">
        <v>2</v>
      </c>
      <c r="B5" s="42" t="s">
        <v>1</v>
      </c>
      <c r="C5" s="388">
        <f>C$42*外生化逆行列係数!C5</f>
        <v>0</v>
      </c>
      <c r="D5" s="389">
        <f>D$42*外生化逆行列係数!D5</f>
        <v>0</v>
      </c>
      <c r="E5" s="389">
        <f>E$42*外生化逆行列係数!E5</f>
        <v>0</v>
      </c>
      <c r="F5" s="389">
        <f>F$42*外生化逆行列係数!F5</f>
        <v>0</v>
      </c>
      <c r="G5" s="389">
        <f>G$42*外生化逆行列係数!G5</f>
        <v>0</v>
      </c>
      <c r="H5" s="389">
        <f>H$42*外生化逆行列係数!H5</f>
        <v>0</v>
      </c>
      <c r="I5" s="389">
        <f>I$42*外生化逆行列係数!I5</f>
        <v>0</v>
      </c>
      <c r="J5" s="389">
        <f>J$42*外生化逆行列係数!J5</f>
        <v>0</v>
      </c>
      <c r="K5" s="389">
        <f>K$42*外生化逆行列係数!K5</f>
        <v>0</v>
      </c>
      <c r="L5" s="389">
        <f>L$42*外生化逆行列係数!L5</f>
        <v>0</v>
      </c>
      <c r="M5" s="389">
        <f>M$42*外生化逆行列係数!M5</f>
        <v>0</v>
      </c>
      <c r="N5" s="389">
        <f>N$42*外生化逆行列係数!N5</f>
        <v>0</v>
      </c>
      <c r="O5" s="389">
        <f>O$42*外生化逆行列係数!O5</f>
        <v>0</v>
      </c>
      <c r="P5" s="389">
        <f>P$42*外生化逆行列係数!P5</f>
        <v>0</v>
      </c>
      <c r="Q5" s="389">
        <f>Q$42*外生化逆行列係数!Q5</f>
        <v>0</v>
      </c>
      <c r="R5" s="389">
        <f>R$42*外生化逆行列係数!R5</f>
        <v>0</v>
      </c>
      <c r="S5" s="389">
        <f>S$42*外生化逆行列係数!S5</f>
        <v>0</v>
      </c>
      <c r="T5" s="389">
        <f>T$42*外生化逆行列係数!T5</f>
        <v>0</v>
      </c>
      <c r="U5" s="389">
        <f>U$42*外生化逆行列係数!U5</f>
        <v>0</v>
      </c>
      <c r="V5" s="389">
        <f>V$42*外生化逆行列係数!V5</f>
        <v>0</v>
      </c>
      <c r="W5" s="389">
        <f>W$42*外生化逆行列係数!W5</f>
        <v>0</v>
      </c>
      <c r="X5" s="389">
        <f>X$42*外生化逆行列係数!X5</f>
        <v>0</v>
      </c>
      <c r="Y5" s="389">
        <f>Y$42*外生化逆行列係数!Y5</f>
        <v>0</v>
      </c>
      <c r="Z5" s="389">
        <f>Z$42*外生化逆行列係数!Z5</f>
        <v>0</v>
      </c>
      <c r="AA5" s="389">
        <f>AA$42*外生化逆行列係数!AA5</f>
        <v>0</v>
      </c>
      <c r="AB5" s="389">
        <f>AB$42*外生化逆行列係数!AB5</f>
        <v>0</v>
      </c>
      <c r="AC5" s="389">
        <f>AC$42*外生化逆行列係数!AC5</f>
        <v>0</v>
      </c>
      <c r="AD5" s="389">
        <f>AD$42*外生化逆行列係数!AD5</f>
        <v>0</v>
      </c>
      <c r="AE5" s="389">
        <f>AE$42*外生化逆行列係数!AE5</f>
        <v>0</v>
      </c>
      <c r="AF5" s="389">
        <f>AF$42*外生化逆行列係数!AF5</f>
        <v>0</v>
      </c>
      <c r="AG5" s="389">
        <f>AG$42*外生化逆行列係数!AG5</f>
        <v>0</v>
      </c>
      <c r="AH5" s="389">
        <f>AH$42*外生化逆行列係数!AH5</f>
        <v>0</v>
      </c>
      <c r="AI5" s="389">
        <f>AI$42*外生化逆行列係数!AI5</f>
        <v>0</v>
      </c>
      <c r="AJ5" s="389">
        <f>AJ$42*外生化逆行列係数!AJ5</f>
        <v>0</v>
      </c>
      <c r="AK5" s="389">
        <f>AK$42*外生化逆行列係数!AK5</f>
        <v>0</v>
      </c>
      <c r="AL5" s="390">
        <f>AL$42*外生化逆行列係数!AL5</f>
        <v>0</v>
      </c>
      <c r="AM5" s="398">
        <f t="shared" ref="AM5:AM39" si="0">SUM(C5:AL5)</f>
        <v>0</v>
      </c>
    </row>
    <row r="6" spans="1:39" ht="15" customHeight="1">
      <c r="A6" s="103">
        <v>3</v>
      </c>
      <c r="B6" s="42" t="s">
        <v>2</v>
      </c>
      <c r="C6" s="388">
        <f>C$42*外生化逆行列係数!C6</f>
        <v>0</v>
      </c>
      <c r="D6" s="389">
        <f>D$42*外生化逆行列係数!D6</f>
        <v>0</v>
      </c>
      <c r="E6" s="389">
        <f>E$42*外生化逆行列係数!E6</f>
        <v>0</v>
      </c>
      <c r="F6" s="389">
        <f>F$42*外生化逆行列係数!F6</f>
        <v>0</v>
      </c>
      <c r="G6" s="389">
        <f>G$42*外生化逆行列係数!G6</f>
        <v>0</v>
      </c>
      <c r="H6" s="389">
        <f>H$42*外生化逆行列係数!H6</f>
        <v>0</v>
      </c>
      <c r="I6" s="389">
        <f>I$42*外生化逆行列係数!I6</f>
        <v>0</v>
      </c>
      <c r="J6" s="389">
        <f>J$42*外生化逆行列係数!J6</f>
        <v>0</v>
      </c>
      <c r="K6" s="389">
        <f>K$42*外生化逆行列係数!K6</f>
        <v>0</v>
      </c>
      <c r="L6" s="389">
        <f>L$42*外生化逆行列係数!L6</f>
        <v>0</v>
      </c>
      <c r="M6" s="389">
        <f>M$42*外生化逆行列係数!M6</f>
        <v>0</v>
      </c>
      <c r="N6" s="389">
        <f>N$42*外生化逆行列係数!N6</f>
        <v>0</v>
      </c>
      <c r="O6" s="389">
        <f>O$42*外生化逆行列係数!O6</f>
        <v>0</v>
      </c>
      <c r="P6" s="389">
        <f>P$42*外生化逆行列係数!P6</f>
        <v>0</v>
      </c>
      <c r="Q6" s="389">
        <f>Q$42*外生化逆行列係数!Q6</f>
        <v>0</v>
      </c>
      <c r="R6" s="389">
        <f>R$42*外生化逆行列係数!R6</f>
        <v>0</v>
      </c>
      <c r="S6" s="389">
        <f>S$42*外生化逆行列係数!S6</f>
        <v>0</v>
      </c>
      <c r="T6" s="389">
        <f>T$42*外生化逆行列係数!T6</f>
        <v>0</v>
      </c>
      <c r="U6" s="389">
        <f>U$42*外生化逆行列係数!U6</f>
        <v>0</v>
      </c>
      <c r="V6" s="389">
        <f>V$42*外生化逆行列係数!V6</f>
        <v>0</v>
      </c>
      <c r="W6" s="389">
        <f>W$42*外生化逆行列係数!W6</f>
        <v>0</v>
      </c>
      <c r="X6" s="389">
        <f>X$42*外生化逆行列係数!X6</f>
        <v>0</v>
      </c>
      <c r="Y6" s="389">
        <f>Y$42*外生化逆行列係数!Y6</f>
        <v>0</v>
      </c>
      <c r="Z6" s="389">
        <f>Z$42*外生化逆行列係数!Z6</f>
        <v>0</v>
      </c>
      <c r="AA6" s="389">
        <f>AA$42*外生化逆行列係数!AA6</f>
        <v>0</v>
      </c>
      <c r="AB6" s="389">
        <f>AB$42*外生化逆行列係数!AB6</f>
        <v>0</v>
      </c>
      <c r="AC6" s="389">
        <f>AC$42*外生化逆行列係数!AC6</f>
        <v>0</v>
      </c>
      <c r="AD6" s="389">
        <f>AD$42*外生化逆行列係数!AD6</f>
        <v>0</v>
      </c>
      <c r="AE6" s="389">
        <f>AE$42*外生化逆行列係数!AE6</f>
        <v>0</v>
      </c>
      <c r="AF6" s="389">
        <f>AF$42*外生化逆行列係数!AF6</f>
        <v>0</v>
      </c>
      <c r="AG6" s="389">
        <f>AG$42*外生化逆行列係数!AG6</f>
        <v>0</v>
      </c>
      <c r="AH6" s="389">
        <f>AH$42*外生化逆行列係数!AH6</f>
        <v>0</v>
      </c>
      <c r="AI6" s="389">
        <f>AI$42*外生化逆行列係数!AI6</f>
        <v>0</v>
      </c>
      <c r="AJ6" s="389">
        <f>AJ$42*外生化逆行列係数!AJ6</f>
        <v>0</v>
      </c>
      <c r="AK6" s="389">
        <f>AK$42*外生化逆行列係数!AK6</f>
        <v>0</v>
      </c>
      <c r="AL6" s="390">
        <f>AL$42*外生化逆行列係数!AL6</f>
        <v>0</v>
      </c>
      <c r="AM6" s="398">
        <f t="shared" si="0"/>
        <v>0</v>
      </c>
    </row>
    <row r="7" spans="1:39" ht="15" customHeight="1">
      <c r="A7" s="103">
        <v>6</v>
      </c>
      <c r="B7" s="42" t="s">
        <v>3</v>
      </c>
      <c r="C7" s="388">
        <f>C$42*外生化逆行列係数!C7</f>
        <v>0</v>
      </c>
      <c r="D7" s="389">
        <f>D$42*外生化逆行列係数!D7</f>
        <v>0</v>
      </c>
      <c r="E7" s="389">
        <f>E$42*外生化逆行列係数!E7</f>
        <v>0</v>
      </c>
      <c r="F7" s="389">
        <f>F$42*外生化逆行列係数!F7</f>
        <v>0</v>
      </c>
      <c r="G7" s="389">
        <f>G$42*外生化逆行列係数!G7</f>
        <v>0</v>
      </c>
      <c r="H7" s="389">
        <f>H$42*外生化逆行列係数!H7</f>
        <v>0</v>
      </c>
      <c r="I7" s="389">
        <f>I$42*外生化逆行列係数!I7</f>
        <v>0</v>
      </c>
      <c r="J7" s="389">
        <f>J$42*外生化逆行列係数!J7</f>
        <v>0</v>
      </c>
      <c r="K7" s="389">
        <f>K$42*外生化逆行列係数!K7</f>
        <v>0</v>
      </c>
      <c r="L7" s="389">
        <f>L$42*外生化逆行列係数!L7</f>
        <v>0</v>
      </c>
      <c r="M7" s="389">
        <f>M$42*外生化逆行列係数!M7</f>
        <v>0</v>
      </c>
      <c r="N7" s="389">
        <f>N$42*外生化逆行列係数!N7</f>
        <v>0</v>
      </c>
      <c r="O7" s="389">
        <f>O$42*外生化逆行列係数!O7</f>
        <v>0</v>
      </c>
      <c r="P7" s="389">
        <f>P$42*外生化逆行列係数!P7</f>
        <v>0</v>
      </c>
      <c r="Q7" s="389">
        <f>Q$42*外生化逆行列係数!Q7</f>
        <v>0</v>
      </c>
      <c r="R7" s="389">
        <f>R$42*外生化逆行列係数!R7</f>
        <v>0</v>
      </c>
      <c r="S7" s="389">
        <f>S$42*外生化逆行列係数!S7</f>
        <v>0</v>
      </c>
      <c r="T7" s="389">
        <f>T$42*外生化逆行列係数!T7</f>
        <v>0</v>
      </c>
      <c r="U7" s="389">
        <f>U$42*外生化逆行列係数!U7</f>
        <v>0</v>
      </c>
      <c r="V7" s="389">
        <f>V$42*外生化逆行列係数!V7</f>
        <v>0</v>
      </c>
      <c r="W7" s="389">
        <f>W$42*外生化逆行列係数!W7</f>
        <v>0</v>
      </c>
      <c r="X7" s="389">
        <f>X$42*外生化逆行列係数!X7</f>
        <v>0</v>
      </c>
      <c r="Y7" s="389">
        <f>Y$42*外生化逆行列係数!Y7</f>
        <v>0</v>
      </c>
      <c r="Z7" s="389">
        <f>Z$42*外生化逆行列係数!Z7</f>
        <v>0</v>
      </c>
      <c r="AA7" s="389">
        <f>AA$42*外生化逆行列係数!AA7</f>
        <v>0</v>
      </c>
      <c r="AB7" s="389">
        <f>AB$42*外生化逆行列係数!AB7</f>
        <v>0</v>
      </c>
      <c r="AC7" s="389">
        <f>AC$42*外生化逆行列係数!AC7</f>
        <v>0</v>
      </c>
      <c r="AD7" s="389">
        <f>AD$42*外生化逆行列係数!AD7</f>
        <v>0</v>
      </c>
      <c r="AE7" s="389">
        <f>AE$42*外生化逆行列係数!AE7</f>
        <v>0</v>
      </c>
      <c r="AF7" s="389">
        <f>AF$42*外生化逆行列係数!AF7</f>
        <v>0</v>
      </c>
      <c r="AG7" s="389">
        <f>AG$42*外生化逆行列係数!AG7</f>
        <v>0</v>
      </c>
      <c r="AH7" s="389">
        <f>AH$42*外生化逆行列係数!AH7</f>
        <v>0</v>
      </c>
      <c r="AI7" s="389">
        <f>AI$42*外生化逆行列係数!AI7</f>
        <v>0</v>
      </c>
      <c r="AJ7" s="389">
        <f>AJ$42*外生化逆行列係数!AJ7</f>
        <v>0</v>
      </c>
      <c r="AK7" s="389">
        <f>AK$42*外生化逆行列係数!AK7</f>
        <v>0</v>
      </c>
      <c r="AL7" s="390">
        <f>AL$42*外生化逆行列係数!AL7</f>
        <v>0</v>
      </c>
      <c r="AM7" s="398">
        <f t="shared" si="0"/>
        <v>0</v>
      </c>
    </row>
    <row r="8" spans="1:39" ht="15" customHeight="1">
      <c r="A8" s="104">
        <v>11</v>
      </c>
      <c r="B8" s="43" t="s">
        <v>4</v>
      </c>
      <c r="C8" s="391">
        <f>C$42*外生化逆行列係数!C8</f>
        <v>0</v>
      </c>
      <c r="D8" s="392">
        <f>D$42*外生化逆行列係数!D8</f>
        <v>0</v>
      </c>
      <c r="E8" s="392">
        <f>E$42*外生化逆行列係数!E8</f>
        <v>0</v>
      </c>
      <c r="F8" s="392">
        <f>F$42*外生化逆行列係数!F8</f>
        <v>0</v>
      </c>
      <c r="G8" s="392">
        <f>G$42*外生化逆行列係数!G8</f>
        <v>0</v>
      </c>
      <c r="H8" s="392">
        <f>H$42*外生化逆行列係数!H8</f>
        <v>0</v>
      </c>
      <c r="I8" s="392">
        <f>I$42*外生化逆行列係数!I8</f>
        <v>0</v>
      </c>
      <c r="J8" s="392">
        <f>J$42*外生化逆行列係数!J8</f>
        <v>0</v>
      </c>
      <c r="K8" s="392">
        <f>K$42*外生化逆行列係数!K8</f>
        <v>0</v>
      </c>
      <c r="L8" s="392">
        <f>L$42*外生化逆行列係数!L8</f>
        <v>0</v>
      </c>
      <c r="M8" s="392">
        <f>M$42*外生化逆行列係数!M8</f>
        <v>0</v>
      </c>
      <c r="N8" s="392">
        <f>N$42*外生化逆行列係数!N8</f>
        <v>0</v>
      </c>
      <c r="O8" s="392">
        <f>O$42*外生化逆行列係数!O8</f>
        <v>0</v>
      </c>
      <c r="P8" s="392">
        <f>P$42*外生化逆行列係数!P8</f>
        <v>0</v>
      </c>
      <c r="Q8" s="392">
        <f>Q$42*外生化逆行列係数!Q8</f>
        <v>0</v>
      </c>
      <c r="R8" s="392">
        <f>R$42*外生化逆行列係数!R8</f>
        <v>0</v>
      </c>
      <c r="S8" s="392">
        <f>S$42*外生化逆行列係数!S8</f>
        <v>0</v>
      </c>
      <c r="T8" s="392">
        <f>T$42*外生化逆行列係数!T8</f>
        <v>0</v>
      </c>
      <c r="U8" s="392">
        <f>U$42*外生化逆行列係数!U8</f>
        <v>0</v>
      </c>
      <c r="V8" s="392">
        <f>V$42*外生化逆行列係数!V8</f>
        <v>0</v>
      </c>
      <c r="W8" s="392">
        <f>W$42*外生化逆行列係数!W8</f>
        <v>0</v>
      </c>
      <c r="X8" s="392">
        <f>X$42*外生化逆行列係数!X8</f>
        <v>0</v>
      </c>
      <c r="Y8" s="392">
        <f>Y$42*外生化逆行列係数!Y8</f>
        <v>0</v>
      </c>
      <c r="Z8" s="392">
        <f>Z$42*外生化逆行列係数!Z8</f>
        <v>0</v>
      </c>
      <c r="AA8" s="392">
        <f>AA$42*外生化逆行列係数!AA8</f>
        <v>0</v>
      </c>
      <c r="AB8" s="392">
        <f>AB$42*外生化逆行列係数!AB8</f>
        <v>0</v>
      </c>
      <c r="AC8" s="392">
        <f>AC$42*外生化逆行列係数!AC8</f>
        <v>0</v>
      </c>
      <c r="AD8" s="392">
        <f>AD$42*外生化逆行列係数!AD8</f>
        <v>0</v>
      </c>
      <c r="AE8" s="392">
        <f>AE$42*外生化逆行列係数!AE8</f>
        <v>0</v>
      </c>
      <c r="AF8" s="392">
        <f>AF$42*外生化逆行列係数!AF8</f>
        <v>0</v>
      </c>
      <c r="AG8" s="392">
        <f>AG$42*外生化逆行列係数!AG8</f>
        <v>0</v>
      </c>
      <c r="AH8" s="392">
        <f>AH$42*外生化逆行列係数!AH8</f>
        <v>0</v>
      </c>
      <c r="AI8" s="392">
        <f>AI$42*外生化逆行列係数!AI8</f>
        <v>0</v>
      </c>
      <c r="AJ8" s="392">
        <f>AJ$42*外生化逆行列係数!AJ8</f>
        <v>0</v>
      </c>
      <c r="AK8" s="392">
        <f>AK$42*外生化逆行列係数!AK8</f>
        <v>0</v>
      </c>
      <c r="AL8" s="393">
        <f>AL$42*外生化逆行列係数!AL8</f>
        <v>0</v>
      </c>
      <c r="AM8" s="398">
        <f t="shared" si="0"/>
        <v>0</v>
      </c>
    </row>
    <row r="9" spans="1:39" ht="15" customHeight="1">
      <c r="A9" s="103">
        <v>15</v>
      </c>
      <c r="B9" s="42" t="s">
        <v>5</v>
      </c>
      <c r="C9" s="388">
        <f>C$42*外生化逆行列係数!C9</f>
        <v>0</v>
      </c>
      <c r="D9" s="389">
        <f>D$42*外生化逆行列係数!D9</f>
        <v>0</v>
      </c>
      <c r="E9" s="389">
        <f>E$42*外生化逆行列係数!E9</f>
        <v>0</v>
      </c>
      <c r="F9" s="389">
        <f>F$42*外生化逆行列係数!F9</f>
        <v>0</v>
      </c>
      <c r="G9" s="389">
        <f>G$42*外生化逆行列係数!G9</f>
        <v>0</v>
      </c>
      <c r="H9" s="389">
        <f>H$42*外生化逆行列係数!H9</f>
        <v>0</v>
      </c>
      <c r="I9" s="389">
        <f>I$42*外生化逆行列係数!I9</f>
        <v>0</v>
      </c>
      <c r="J9" s="389">
        <f>J$42*外生化逆行列係数!J9</f>
        <v>0</v>
      </c>
      <c r="K9" s="389">
        <f>K$42*外生化逆行列係数!K9</f>
        <v>0</v>
      </c>
      <c r="L9" s="389">
        <f>L$42*外生化逆行列係数!L9</f>
        <v>0</v>
      </c>
      <c r="M9" s="389">
        <f>M$42*外生化逆行列係数!M9</f>
        <v>0</v>
      </c>
      <c r="N9" s="389">
        <f>N$42*外生化逆行列係数!N9</f>
        <v>0</v>
      </c>
      <c r="O9" s="389">
        <f>O$42*外生化逆行列係数!O9</f>
        <v>0</v>
      </c>
      <c r="P9" s="389">
        <f>P$42*外生化逆行列係数!P9</f>
        <v>0</v>
      </c>
      <c r="Q9" s="389">
        <f>Q$42*外生化逆行列係数!Q9</f>
        <v>0</v>
      </c>
      <c r="R9" s="389">
        <f>R$42*外生化逆行列係数!R9</f>
        <v>0</v>
      </c>
      <c r="S9" s="389">
        <f>S$42*外生化逆行列係数!S9</f>
        <v>0</v>
      </c>
      <c r="T9" s="389">
        <f>T$42*外生化逆行列係数!T9</f>
        <v>0</v>
      </c>
      <c r="U9" s="389">
        <f>U$42*外生化逆行列係数!U9</f>
        <v>0</v>
      </c>
      <c r="V9" s="389">
        <f>V$42*外生化逆行列係数!V9</f>
        <v>0</v>
      </c>
      <c r="W9" s="389">
        <f>W$42*外生化逆行列係数!W9</f>
        <v>0</v>
      </c>
      <c r="X9" s="389">
        <f>X$42*外生化逆行列係数!X9</f>
        <v>0</v>
      </c>
      <c r="Y9" s="389">
        <f>Y$42*外生化逆行列係数!Y9</f>
        <v>0</v>
      </c>
      <c r="Z9" s="389">
        <f>Z$42*外生化逆行列係数!Z9</f>
        <v>0</v>
      </c>
      <c r="AA9" s="389">
        <f>AA$42*外生化逆行列係数!AA9</f>
        <v>0</v>
      </c>
      <c r="AB9" s="389">
        <f>AB$42*外生化逆行列係数!AB9</f>
        <v>0</v>
      </c>
      <c r="AC9" s="389">
        <f>AC$42*外生化逆行列係数!AC9</f>
        <v>0</v>
      </c>
      <c r="AD9" s="389">
        <f>AD$42*外生化逆行列係数!AD9</f>
        <v>0</v>
      </c>
      <c r="AE9" s="389">
        <f>AE$42*外生化逆行列係数!AE9</f>
        <v>0</v>
      </c>
      <c r="AF9" s="389">
        <f>AF$42*外生化逆行列係数!AF9</f>
        <v>0</v>
      </c>
      <c r="AG9" s="389">
        <f>AG$42*外生化逆行列係数!AG9</f>
        <v>0</v>
      </c>
      <c r="AH9" s="389">
        <f>AH$42*外生化逆行列係数!AH9</f>
        <v>0</v>
      </c>
      <c r="AI9" s="389">
        <f>AI$42*外生化逆行列係数!AI9</f>
        <v>0</v>
      </c>
      <c r="AJ9" s="389">
        <f>AJ$42*外生化逆行列係数!AJ9</f>
        <v>0</v>
      </c>
      <c r="AK9" s="389">
        <f>AK$42*外生化逆行列係数!AK9</f>
        <v>0</v>
      </c>
      <c r="AL9" s="390">
        <f>AL$42*外生化逆行列係数!AL9</f>
        <v>0</v>
      </c>
      <c r="AM9" s="399">
        <f t="shared" si="0"/>
        <v>0</v>
      </c>
    </row>
    <row r="10" spans="1:39" ht="15" customHeight="1">
      <c r="A10" s="103">
        <v>16</v>
      </c>
      <c r="B10" s="42" t="s">
        <v>6</v>
      </c>
      <c r="C10" s="388">
        <f>C$42*外生化逆行列係数!C10</f>
        <v>0</v>
      </c>
      <c r="D10" s="389">
        <f>D$42*外生化逆行列係数!D10</f>
        <v>0</v>
      </c>
      <c r="E10" s="389">
        <f>E$42*外生化逆行列係数!E10</f>
        <v>0</v>
      </c>
      <c r="F10" s="389">
        <f>F$42*外生化逆行列係数!F10</f>
        <v>0</v>
      </c>
      <c r="G10" s="389">
        <f>G$42*外生化逆行列係数!G10</f>
        <v>0</v>
      </c>
      <c r="H10" s="389">
        <f>H$42*外生化逆行列係数!H10</f>
        <v>0</v>
      </c>
      <c r="I10" s="389">
        <f>I$42*外生化逆行列係数!I10</f>
        <v>0</v>
      </c>
      <c r="J10" s="389">
        <f>J$42*外生化逆行列係数!J10</f>
        <v>0</v>
      </c>
      <c r="K10" s="389">
        <f>K$42*外生化逆行列係数!K10</f>
        <v>0</v>
      </c>
      <c r="L10" s="389">
        <f>L$42*外生化逆行列係数!L10</f>
        <v>0</v>
      </c>
      <c r="M10" s="389">
        <f>M$42*外生化逆行列係数!M10</f>
        <v>0</v>
      </c>
      <c r="N10" s="389">
        <f>N$42*外生化逆行列係数!N10</f>
        <v>0</v>
      </c>
      <c r="O10" s="389">
        <f>O$42*外生化逆行列係数!O10</f>
        <v>0</v>
      </c>
      <c r="P10" s="389">
        <f>P$42*外生化逆行列係数!P10</f>
        <v>0</v>
      </c>
      <c r="Q10" s="389">
        <f>Q$42*外生化逆行列係数!Q10</f>
        <v>0</v>
      </c>
      <c r="R10" s="389">
        <f>R$42*外生化逆行列係数!R10</f>
        <v>0</v>
      </c>
      <c r="S10" s="389">
        <f>S$42*外生化逆行列係数!S10</f>
        <v>0</v>
      </c>
      <c r="T10" s="389">
        <f>T$42*外生化逆行列係数!T10</f>
        <v>0</v>
      </c>
      <c r="U10" s="389">
        <f>U$42*外生化逆行列係数!U10</f>
        <v>0</v>
      </c>
      <c r="V10" s="389">
        <f>V$42*外生化逆行列係数!V10</f>
        <v>0</v>
      </c>
      <c r="W10" s="389">
        <f>W$42*外生化逆行列係数!W10</f>
        <v>0</v>
      </c>
      <c r="X10" s="389">
        <f>X$42*外生化逆行列係数!X10</f>
        <v>0</v>
      </c>
      <c r="Y10" s="389">
        <f>Y$42*外生化逆行列係数!Y10</f>
        <v>0</v>
      </c>
      <c r="Z10" s="389">
        <f>Z$42*外生化逆行列係数!Z10</f>
        <v>0</v>
      </c>
      <c r="AA10" s="389">
        <f>AA$42*外生化逆行列係数!AA10</f>
        <v>0</v>
      </c>
      <c r="AB10" s="389">
        <f>AB$42*外生化逆行列係数!AB10</f>
        <v>0</v>
      </c>
      <c r="AC10" s="389">
        <f>AC$42*外生化逆行列係数!AC10</f>
        <v>0</v>
      </c>
      <c r="AD10" s="389">
        <f>AD$42*外生化逆行列係数!AD10</f>
        <v>0</v>
      </c>
      <c r="AE10" s="389">
        <f>AE$42*外生化逆行列係数!AE10</f>
        <v>0</v>
      </c>
      <c r="AF10" s="389">
        <f>AF$42*外生化逆行列係数!AF10</f>
        <v>0</v>
      </c>
      <c r="AG10" s="389">
        <f>AG$42*外生化逆行列係数!AG10</f>
        <v>0</v>
      </c>
      <c r="AH10" s="389">
        <f>AH$42*外生化逆行列係数!AH10</f>
        <v>0</v>
      </c>
      <c r="AI10" s="389">
        <f>AI$42*外生化逆行列係数!AI10</f>
        <v>0</v>
      </c>
      <c r="AJ10" s="389">
        <f>AJ$42*外生化逆行列係数!AJ10</f>
        <v>0</v>
      </c>
      <c r="AK10" s="389">
        <f>AK$42*外生化逆行列係数!AK10</f>
        <v>0</v>
      </c>
      <c r="AL10" s="390">
        <f>AL$42*外生化逆行列係数!AL10</f>
        <v>0</v>
      </c>
      <c r="AM10" s="398">
        <f t="shared" si="0"/>
        <v>0</v>
      </c>
    </row>
    <row r="11" spans="1:39" ht="15" customHeight="1">
      <c r="A11" s="103">
        <v>20</v>
      </c>
      <c r="B11" s="42" t="s">
        <v>7</v>
      </c>
      <c r="C11" s="388">
        <f>C$42*外生化逆行列係数!C11</f>
        <v>0</v>
      </c>
      <c r="D11" s="389">
        <f>D$42*外生化逆行列係数!D11</f>
        <v>0</v>
      </c>
      <c r="E11" s="389">
        <f>E$42*外生化逆行列係数!E11</f>
        <v>0</v>
      </c>
      <c r="F11" s="389">
        <f>F$42*外生化逆行列係数!F11</f>
        <v>0</v>
      </c>
      <c r="G11" s="389">
        <f>G$42*外生化逆行列係数!G11</f>
        <v>0</v>
      </c>
      <c r="H11" s="389">
        <f>H$42*外生化逆行列係数!H11</f>
        <v>0</v>
      </c>
      <c r="I11" s="389">
        <f>I$42*外生化逆行列係数!I11</f>
        <v>0</v>
      </c>
      <c r="J11" s="389">
        <f>J$42*外生化逆行列係数!J11</f>
        <v>0</v>
      </c>
      <c r="K11" s="389">
        <f>K$42*外生化逆行列係数!K11</f>
        <v>0</v>
      </c>
      <c r="L11" s="389">
        <f>L$42*外生化逆行列係数!L11</f>
        <v>0</v>
      </c>
      <c r="M11" s="389">
        <f>M$42*外生化逆行列係数!M11</f>
        <v>0</v>
      </c>
      <c r="N11" s="389">
        <f>N$42*外生化逆行列係数!N11</f>
        <v>0</v>
      </c>
      <c r="O11" s="389">
        <f>O$42*外生化逆行列係数!O11</f>
        <v>0</v>
      </c>
      <c r="P11" s="389">
        <f>P$42*外生化逆行列係数!P11</f>
        <v>0</v>
      </c>
      <c r="Q11" s="389">
        <f>Q$42*外生化逆行列係数!Q11</f>
        <v>0</v>
      </c>
      <c r="R11" s="389">
        <f>R$42*外生化逆行列係数!R11</f>
        <v>0</v>
      </c>
      <c r="S11" s="389">
        <f>S$42*外生化逆行列係数!S11</f>
        <v>0</v>
      </c>
      <c r="T11" s="389">
        <f>T$42*外生化逆行列係数!T11</f>
        <v>0</v>
      </c>
      <c r="U11" s="389">
        <f>U$42*外生化逆行列係数!U11</f>
        <v>0</v>
      </c>
      <c r="V11" s="389">
        <f>V$42*外生化逆行列係数!V11</f>
        <v>0</v>
      </c>
      <c r="W11" s="389">
        <f>W$42*外生化逆行列係数!W11</f>
        <v>0</v>
      </c>
      <c r="X11" s="389">
        <f>X$42*外生化逆行列係数!X11</f>
        <v>0</v>
      </c>
      <c r="Y11" s="389">
        <f>Y$42*外生化逆行列係数!Y11</f>
        <v>0</v>
      </c>
      <c r="Z11" s="389">
        <f>Z$42*外生化逆行列係数!Z11</f>
        <v>0</v>
      </c>
      <c r="AA11" s="389">
        <f>AA$42*外生化逆行列係数!AA11</f>
        <v>0</v>
      </c>
      <c r="AB11" s="389">
        <f>AB$42*外生化逆行列係数!AB11</f>
        <v>0</v>
      </c>
      <c r="AC11" s="389">
        <f>AC$42*外生化逆行列係数!AC11</f>
        <v>0</v>
      </c>
      <c r="AD11" s="389">
        <f>AD$42*外生化逆行列係数!AD11</f>
        <v>0</v>
      </c>
      <c r="AE11" s="389">
        <f>AE$42*外生化逆行列係数!AE11</f>
        <v>0</v>
      </c>
      <c r="AF11" s="389">
        <f>AF$42*外生化逆行列係数!AF11</f>
        <v>0</v>
      </c>
      <c r="AG11" s="389">
        <f>AG$42*外生化逆行列係数!AG11</f>
        <v>0</v>
      </c>
      <c r="AH11" s="389">
        <f>AH$42*外生化逆行列係数!AH11</f>
        <v>0</v>
      </c>
      <c r="AI11" s="389">
        <f>AI$42*外生化逆行列係数!AI11</f>
        <v>0</v>
      </c>
      <c r="AJ11" s="389">
        <f>AJ$42*外生化逆行列係数!AJ11</f>
        <v>0</v>
      </c>
      <c r="AK11" s="389">
        <f>AK$42*外生化逆行列係数!AK11</f>
        <v>0</v>
      </c>
      <c r="AL11" s="390">
        <f>AL$42*外生化逆行列係数!AL11</f>
        <v>0</v>
      </c>
      <c r="AM11" s="398">
        <f t="shared" si="0"/>
        <v>0</v>
      </c>
    </row>
    <row r="12" spans="1:39" ht="15" customHeight="1">
      <c r="A12" s="103">
        <v>21</v>
      </c>
      <c r="B12" s="42" t="s">
        <v>8</v>
      </c>
      <c r="C12" s="388">
        <f>C$42*外生化逆行列係数!C12</f>
        <v>0</v>
      </c>
      <c r="D12" s="389">
        <f>D$42*外生化逆行列係数!D12</f>
        <v>0</v>
      </c>
      <c r="E12" s="389">
        <f>E$42*外生化逆行列係数!E12</f>
        <v>0</v>
      </c>
      <c r="F12" s="389">
        <f>F$42*外生化逆行列係数!F12</f>
        <v>0</v>
      </c>
      <c r="G12" s="389">
        <f>G$42*外生化逆行列係数!G12</f>
        <v>0</v>
      </c>
      <c r="H12" s="389">
        <f>H$42*外生化逆行列係数!H12</f>
        <v>0</v>
      </c>
      <c r="I12" s="389">
        <f>I$42*外生化逆行列係数!I12</f>
        <v>0</v>
      </c>
      <c r="J12" s="389">
        <f>J$42*外生化逆行列係数!J12</f>
        <v>0</v>
      </c>
      <c r="K12" s="389">
        <f>K$42*外生化逆行列係数!K12</f>
        <v>0</v>
      </c>
      <c r="L12" s="389">
        <f>L$42*外生化逆行列係数!L12</f>
        <v>0</v>
      </c>
      <c r="M12" s="389">
        <f>M$42*外生化逆行列係数!M12</f>
        <v>0</v>
      </c>
      <c r="N12" s="389">
        <f>N$42*外生化逆行列係数!N12</f>
        <v>0</v>
      </c>
      <c r="O12" s="389">
        <f>O$42*外生化逆行列係数!O12</f>
        <v>0</v>
      </c>
      <c r="P12" s="389">
        <f>P$42*外生化逆行列係数!P12</f>
        <v>0</v>
      </c>
      <c r="Q12" s="389">
        <f>Q$42*外生化逆行列係数!Q12</f>
        <v>0</v>
      </c>
      <c r="R12" s="389">
        <f>R$42*外生化逆行列係数!R12</f>
        <v>0</v>
      </c>
      <c r="S12" s="389">
        <f>S$42*外生化逆行列係数!S12</f>
        <v>0</v>
      </c>
      <c r="T12" s="389">
        <f>T$42*外生化逆行列係数!T12</f>
        <v>0</v>
      </c>
      <c r="U12" s="389">
        <f>U$42*外生化逆行列係数!U12</f>
        <v>0</v>
      </c>
      <c r="V12" s="389">
        <f>V$42*外生化逆行列係数!V12</f>
        <v>0</v>
      </c>
      <c r="W12" s="389">
        <f>W$42*外生化逆行列係数!W12</f>
        <v>0</v>
      </c>
      <c r="X12" s="389">
        <f>X$42*外生化逆行列係数!X12</f>
        <v>0</v>
      </c>
      <c r="Y12" s="389">
        <f>Y$42*外生化逆行列係数!Y12</f>
        <v>0</v>
      </c>
      <c r="Z12" s="389">
        <f>Z$42*外生化逆行列係数!Z12</f>
        <v>0</v>
      </c>
      <c r="AA12" s="389">
        <f>AA$42*外生化逆行列係数!AA12</f>
        <v>0</v>
      </c>
      <c r="AB12" s="389">
        <f>AB$42*外生化逆行列係数!AB12</f>
        <v>0</v>
      </c>
      <c r="AC12" s="389">
        <f>AC$42*外生化逆行列係数!AC12</f>
        <v>0</v>
      </c>
      <c r="AD12" s="389">
        <f>AD$42*外生化逆行列係数!AD12</f>
        <v>0</v>
      </c>
      <c r="AE12" s="389">
        <f>AE$42*外生化逆行列係数!AE12</f>
        <v>0</v>
      </c>
      <c r="AF12" s="389">
        <f>AF$42*外生化逆行列係数!AF12</f>
        <v>0</v>
      </c>
      <c r="AG12" s="389">
        <f>AG$42*外生化逆行列係数!AG12</f>
        <v>0</v>
      </c>
      <c r="AH12" s="389">
        <f>AH$42*外生化逆行列係数!AH12</f>
        <v>0</v>
      </c>
      <c r="AI12" s="389">
        <f>AI$42*外生化逆行列係数!AI12</f>
        <v>0</v>
      </c>
      <c r="AJ12" s="389">
        <f>AJ$42*外生化逆行列係数!AJ12</f>
        <v>0</v>
      </c>
      <c r="AK12" s="389">
        <f>AK$42*外生化逆行列係数!AK12</f>
        <v>0</v>
      </c>
      <c r="AL12" s="390">
        <f>AL$42*外生化逆行列係数!AL12</f>
        <v>0</v>
      </c>
      <c r="AM12" s="398">
        <f t="shared" si="0"/>
        <v>0</v>
      </c>
    </row>
    <row r="13" spans="1:39" ht="15" customHeight="1">
      <c r="A13" s="104">
        <v>25</v>
      </c>
      <c r="B13" s="43" t="s">
        <v>9</v>
      </c>
      <c r="C13" s="391">
        <f>C$42*外生化逆行列係数!C13</f>
        <v>0</v>
      </c>
      <c r="D13" s="392">
        <f>D$42*外生化逆行列係数!D13</f>
        <v>0</v>
      </c>
      <c r="E13" s="392">
        <f>E$42*外生化逆行列係数!E13</f>
        <v>0</v>
      </c>
      <c r="F13" s="392">
        <f>F$42*外生化逆行列係数!F13</f>
        <v>0</v>
      </c>
      <c r="G13" s="392">
        <f>G$42*外生化逆行列係数!G13</f>
        <v>0</v>
      </c>
      <c r="H13" s="392">
        <f>H$42*外生化逆行列係数!H13</f>
        <v>0</v>
      </c>
      <c r="I13" s="392">
        <f>I$42*外生化逆行列係数!I13</f>
        <v>0</v>
      </c>
      <c r="J13" s="392">
        <f>J$42*外生化逆行列係数!J13</f>
        <v>0</v>
      </c>
      <c r="K13" s="392">
        <f>K$42*外生化逆行列係数!K13</f>
        <v>0</v>
      </c>
      <c r="L13" s="392">
        <f>L$42*外生化逆行列係数!L13</f>
        <v>0</v>
      </c>
      <c r="M13" s="392">
        <f>M$42*外生化逆行列係数!M13</f>
        <v>0</v>
      </c>
      <c r="N13" s="392">
        <f>N$42*外生化逆行列係数!N13</f>
        <v>0</v>
      </c>
      <c r="O13" s="392">
        <f>O$42*外生化逆行列係数!O13</f>
        <v>0</v>
      </c>
      <c r="P13" s="392">
        <f>P$42*外生化逆行列係数!P13</f>
        <v>0</v>
      </c>
      <c r="Q13" s="392">
        <f>Q$42*外生化逆行列係数!Q13</f>
        <v>0</v>
      </c>
      <c r="R13" s="392">
        <f>R$42*外生化逆行列係数!R13</f>
        <v>0</v>
      </c>
      <c r="S13" s="392">
        <f>S$42*外生化逆行列係数!S13</f>
        <v>0</v>
      </c>
      <c r="T13" s="392">
        <f>T$42*外生化逆行列係数!T13</f>
        <v>0</v>
      </c>
      <c r="U13" s="392">
        <f>U$42*外生化逆行列係数!U13</f>
        <v>0</v>
      </c>
      <c r="V13" s="392">
        <f>V$42*外生化逆行列係数!V13</f>
        <v>0</v>
      </c>
      <c r="W13" s="392">
        <f>W$42*外生化逆行列係数!W13</f>
        <v>0</v>
      </c>
      <c r="X13" s="392">
        <f>X$42*外生化逆行列係数!X13</f>
        <v>0</v>
      </c>
      <c r="Y13" s="392">
        <f>Y$42*外生化逆行列係数!Y13</f>
        <v>0</v>
      </c>
      <c r="Z13" s="392">
        <f>Z$42*外生化逆行列係数!Z13</f>
        <v>0</v>
      </c>
      <c r="AA13" s="392">
        <f>AA$42*外生化逆行列係数!AA13</f>
        <v>0</v>
      </c>
      <c r="AB13" s="392">
        <f>AB$42*外生化逆行列係数!AB13</f>
        <v>0</v>
      </c>
      <c r="AC13" s="392">
        <f>AC$42*外生化逆行列係数!AC13</f>
        <v>0</v>
      </c>
      <c r="AD13" s="392">
        <f>AD$42*外生化逆行列係数!AD13</f>
        <v>0</v>
      </c>
      <c r="AE13" s="392">
        <f>AE$42*外生化逆行列係数!AE13</f>
        <v>0</v>
      </c>
      <c r="AF13" s="392">
        <f>AF$42*外生化逆行列係数!AF13</f>
        <v>0</v>
      </c>
      <c r="AG13" s="392">
        <f>AG$42*外生化逆行列係数!AG13</f>
        <v>0</v>
      </c>
      <c r="AH13" s="392">
        <f>AH$42*外生化逆行列係数!AH13</f>
        <v>0</v>
      </c>
      <c r="AI13" s="392">
        <f>AI$42*外生化逆行列係数!AI13</f>
        <v>0</v>
      </c>
      <c r="AJ13" s="392">
        <f>AJ$42*外生化逆行列係数!AJ13</f>
        <v>0</v>
      </c>
      <c r="AK13" s="392">
        <f>AK$42*外生化逆行列係数!AK13</f>
        <v>0</v>
      </c>
      <c r="AL13" s="393">
        <f>AL$42*外生化逆行列係数!AL13</f>
        <v>0</v>
      </c>
      <c r="AM13" s="400">
        <f t="shared" si="0"/>
        <v>0</v>
      </c>
    </row>
    <row r="14" spans="1:39" ht="15" customHeight="1">
      <c r="A14" s="103">
        <v>26</v>
      </c>
      <c r="B14" s="42" t="s">
        <v>10</v>
      </c>
      <c r="C14" s="388">
        <f>C$42*外生化逆行列係数!C14</f>
        <v>0</v>
      </c>
      <c r="D14" s="389">
        <f>D$42*外生化逆行列係数!D14</f>
        <v>0</v>
      </c>
      <c r="E14" s="389">
        <f>E$42*外生化逆行列係数!E14</f>
        <v>0</v>
      </c>
      <c r="F14" s="389">
        <f>F$42*外生化逆行列係数!F14</f>
        <v>0</v>
      </c>
      <c r="G14" s="389">
        <f>G$42*外生化逆行列係数!G14</f>
        <v>0</v>
      </c>
      <c r="H14" s="389">
        <f>H$42*外生化逆行列係数!H14</f>
        <v>0</v>
      </c>
      <c r="I14" s="389">
        <f>I$42*外生化逆行列係数!I14</f>
        <v>0</v>
      </c>
      <c r="J14" s="389">
        <f>J$42*外生化逆行列係数!J14</f>
        <v>0</v>
      </c>
      <c r="K14" s="389">
        <f>K$42*外生化逆行列係数!K14</f>
        <v>0</v>
      </c>
      <c r="L14" s="389">
        <f>L$42*外生化逆行列係数!L14</f>
        <v>0</v>
      </c>
      <c r="M14" s="389">
        <f>M$42*外生化逆行列係数!M14</f>
        <v>0</v>
      </c>
      <c r="N14" s="389">
        <f>N$42*外生化逆行列係数!N14</f>
        <v>0</v>
      </c>
      <c r="O14" s="389">
        <f>O$42*外生化逆行列係数!O14</f>
        <v>0</v>
      </c>
      <c r="P14" s="389">
        <f>P$42*外生化逆行列係数!P14</f>
        <v>0</v>
      </c>
      <c r="Q14" s="389">
        <f>Q$42*外生化逆行列係数!Q14</f>
        <v>0</v>
      </c>
      <c r="R14" s="389">
        <f>R$42*外生化逆行列係数!R14</f>
        <v>0</v>
      </c>
      <c r="S14" s="389">
        <f>S$42*外生化逆行列係数!S14</f>
        <v>0</v>
      </c>
      <c r="T14" s="389">
        <f>T$42*外生化逆行列係数!T14</f>
        <v>0</v>
      </c>
      <c r="U14" s="389">
        <f>U$42*外生化逆行列係数!U14</f>
        <v>0</v>
      </c>
      <c r="V14" s="389">
        <f>V$42*外生化逆行列係数!V14</f>
        <v>0</v>
      </c>
      <c r="W14" s="389">
        <f>W$42*外生化逆行列係数!W14</f>
        <v>0</v>
      </c>
      <c r="X14" s="389">
        <f>X$42*外生化逆行列係数!X14</f>
        <v>0</v>
      </c>
      <c r="Y14" s="389">
        <f>Y$42*外生化逆行列係数!Y14</f>
        <v>0</v>
      </c>
      <c r="Z14" s="389">
        <f>Z$42*外生化逆行列係数!Z14</f>
        <v>0</v>
      </c>
      <c r="AA14" s="389">
        <f>AA$42*外生化逆行列係数!AA14</f>
        <v>0</v>
      </c>
      <c r="AB14" s="389">
        <f>AB$42*外生化逆行列係数!AB14</f>
        <v>0</v>
      </c>
      <c r="AC14" s="389">
        <f>AC$42*外生化逆行列係数!AC14</f>
        <v>0</v>
      </c>
      <c r="AD14" s="389">
        <f>AD$42*外生化逆行列係数!AD14</f>
        <v>0</v>
      </c>
      <c r="AE14" s="389">
        <f>AE$42*外生化逆行列係数!AE14</f>
        <v>0</v>
      </c>
      <c r="AF14" s="389">
        <f>AF$42*外生化逆行列係数!AF14</f>
        <v>0</v>
      </c>
      <c r="AG14" s="389">
        <f>AG$42*外生化逆行列係数!AG14</f>
        <v>0</v>
      </c>
      <c r="AH14" s="389">
        <f>AH$42*外生化逆行列係数!AH14</f>
        <v>0</v>
      </c>
      <c r="AI14" s="389">
        <f>AI$42*外生化逆行列係数!AI14</f>
        <v>0</v>
      </c>
      <c r="AJ14" s="389">
        <f>AJ$42*外生化逆行列係数!AJ14</f>
        <v>0</v>
      </c>
      <c r="AK14" s="389">
        <f>AK$42*外生化逆行列係数!AK14</f>
        <v>0</v>
      </c>
      <c r="AL14" s="390">
        <f>AL$42*外生化逆行列係数!AL14</f>
        <v>0</v>
      </c>
      <c r="AM14" s="398">
        <f t="shared" si="0"/>
        <v>0</v>
      </c>
    </row>
    <row r="15" spans="1:39" ht="15" customHeight="1">
      <c r="A15" s="103">
        <v>27</v>
      </c>
      <c r="B15" s="42" t="s">
        <v>11</v>
      </c>
      <c r="C15" s="388">
        <f>C$42*外生化逆行列係数!C15</f>
        <v>0</v>
      </c>
      <c r="D15" s="389">
        <f>D$42*外生化逆行列係数!D15</f>
        <v>0</v>
      </c>
      <c r="E15" s="389">
        <f>E$42*外生化逆行列係数!E15</f>
        <v>0</v>
      </c>
      <c r="F15" s="389">
        <f>F$42*外生化逆行列係数!F15</f>
        <v>0</v>
      </c>
      <c r="G15" s="389">
        <f>G$42*外生化逆行列係数!G15</f>
        <v>0</v>
      </c>
      <c r="H15" s="389">
        <f>H$42*外生化逆行列係数!H15</f>
        <v>0</v>
      </c>
      <c r="I15" s="389">
        <f>I$42*外生化逆行列係数!I15</f>
        <v>0</v>
      </c>
      <c r="J15" s="389">
        <f>J$42*外生化逆行列係数!J15</f>
        <v>0</v>
      </c>
      <c r="K15" s="389">
        <f>K$42*外生化逆行列係数!K15</f>
        <v>0</v>
      </c>
      <c r="L15" s="389">
        <f>L$42*外生化逆行列係数!L15</f>
        <v>0</v>
      </c>
      <c r="M15" s="389">
        <f>M$42*外生化逆行列係数!M15</f>
        <v>0</v>
      </c>
      <c r="N15" s="389">
        <f>N$42*外生化逆行列係数!N15</f>
        <v>0</v>
      </c>
      <c r="O15" s="389">
        <f>O$42*外生化逆行列係数!O15</f>
        <v>0</v>
      </c>
      <c r="P15" s="389">
        <f>P$42*外生化逆行列係数!P15</f>
        <v>0</v>
      </c>
      <c r="Q15" s="389">
        <f>Q$42*外生化逆行列係数!Q15</f>
        <v>0</v>
      </c>
      <c r="R15" s="389">
        <f>R$42*外生化逆行列係数!R15</f>
        <v>0</v>
      </c>
      <c r="S15" s="389">
        <f>S$42*外生化逆行列係数!S15</f>
        <v>0</v>
      </c>
      <c r="T15" s="389">
        <f>T$42*外生化逆行列係数!T15</f>
        <v>0</v>
      </c>
      <c r="U15" s="389">
        <f>U$42*外生化逆行列係数!U15</f>
        <v>0</v>
      </c>
      <c r="V15" s="389">
        <f>V$42*外生化逆行列係数!V15</f>
        <v>0</v>
      </c>
      <c r="W15" s="389">
        <f>W$42*外生化逆行列係数!W15</f>
        <v>0</v>
      </c>
      <c r="X15" s="389">
        <f>X$42*外生化逆行列係数!X15</f>
        <v>0</v>
      </c>
      <c r="Y15" s="389">
        <f>Y$42*外生化逆行列係数!Y15</f>
        <v>0</v>
      </c>
      <c r="Z15" s="389">
        <f>Z$42*外生化逆行列係数!Z15</f>
        <v>0</v>
      </c>
      <c r="AA15" s="389">
        <f>AA$42*外生化逆行列係数!AA15</f>
        <v>0</v>
      </c>
      <c r="AB15" s="389">
        <f>AB$42*外生化逆行列係数!AB15</f>
        <v>0</v>
      </c>
      <c r="AC15" s="389">
        <f>AC$42*外生化逆行列係数!AC15</f>
        <v>0</v>
      </c>
      <c r="AD15" s="389">
        <f>AD$42*外生化逆行列係数!AD15</f>
        <v>0</v>
      </c>
      <c r="AE15" s="389">
        <f>AE$42*外生化逆行列係数!AE15</f>
        <v>0</v>
      </c>
      <c r="AF15" s="389">
        <f>AF$42*外生化逆行列係数!AF15</f>
        <v>0</v>
      </c>
      <c r="AG15" s="389">
        <f>AG$42*外生化逆行列係数!AG15</f>
        <v>0</v>
      </c>
      <c r="AH15" s="389">
        <f>AH$42*外生化逆行列係数!AH15</f>
        <v>0</v>
      </c>
      <c r="AI15" s="389">
        <f>AI$42*外生化逆行列係数!AI15</f>
        <v>0</v>
      </c>
      <c r="AJ15" s="389">
        <f>AJ$42*外生化逆行列係数!AJ15</f>
        <v>0</v>
      </c>
      <c r="AK15" s="389">
        <f>AK$42*外生化逆行列係数!AK15</f>
        <v>0</v>
      </c>
      <c r="AL15" s="390">
        <f>AL$42*外生化逆行列係数!AL15</f>
        <v>0</v>
      </c>
      <c r="AM15" s="398">
        <f t="shared" si="0"/>
        <v>0</v>
      </c>
    </row>
    <row r="16" spans="1:39" ht="15" customHeight="1">
      <c r="A16" s="103">
        <v>28</v>
      </c>
      <c r="B16" s="42" t="s">
        <v>12</v>
      </c>
      <c r="C16" s="388">
        <f>C$42*外生化逆行列係数!C16</f>
        <v>0</v>
      </c>
      <c r="D16" s="389">
        <f>D$42*外生化逆行列係数!D16</f>
        <v>0</v>
      </c>
      <c r="E16" s="389">
        <f>E$42*外生化逆行列係数!E16</f>
        <v>0</v>
      </c>
      <c r="F16" s="389">
        <f>F$42*外生化逆行列係数!F16</f>
        <v>0</v>
      </c>
      <c r="G16" s="389">
        <f>G$42*外生化逆行列係数!G16</f>
        <v>0</v>
      </c>
      <c r="H16" s="389">
        <f>H$42*外生化逆行列係数!H16</f>
        <v>0</v>
      </c>
      <c r="I16" s="389">
        <f>I$42*外生化逆行列係数!I16</f>
        <v>0</v>
      </c>
      <c r="J16" s="389">
        <f>J$42*外生化逆行列係数!J16</f>
        <v>0</v>
      </c>
      <c r="K16" s="389">
        <f>K$42*外生化逆行列係数!K16</f>
        <v>0</v>
      </c>
      <c r="L16" s="389">
        <f>L$42*外生化逆行列係数!L16</f>
        <v>0</v>
      </c>
      <c r="M16" s="389">
        <f>M$42*外生化逆行列係数!M16</f>
        <v>0</v>
      </c>
      <c r="N16" s="389">
        <f>N$42*外生化逆行列係数!N16</f>
        <v>0</v>
      </c>
      <c r="O16" s="389">
        <f>O$42*外生化逆行列係数!O16</f>
        <v>0</v>
      </c>
      <c r="P16" s="389">
        <f>P$42*外生化逆行列係数!P16</f>
        <v>0</v>
      </c>
      <c r="Q16" s="389">
        <f>Q$42*外生化逆行列係数!Q16</f>
        <v>0</v>
      </c>
      <c r="R16" s="389">
        <f>R$42*外生化逆行列係数!R16</f>
        <v>0</v>
      </c>
      <c r="S16" s="389">
        <f>S$42*外生化逆行列係数!S16</f>
        <v>0</v>
      </c>
      <c r="T16" s="389">
        <f>T$42*外生化逆行列係数!T16</f>
        <v>0</v>
      </c>
      <c r="U16" s="389">
        <f>U$42*外生化逆行列係数!U16</f>
        <v>0</v>
      </c>
      <c r="V16" s="389">
        <f>V$42*外生化逆行列係数!V16</f>
        <v>0</v>
      </c>
      <c r="W16" s="389">
        <f>W$42*外生化逆行列係数!W16</f>
        <v>0</v>
      </c>
      <c r="X16" s="389">
        <f>X$42*外生化逆行列係数!X16</f>
        <v>0</v>
      </c>
      <c r="Y16" s="389">
        <f>Y$42*外生化逆行列係数!Y16</f>
        <v>0</v>
      </c>
      <c r="Z16" s="389">
        <f>Z$42*外生化逆行列係数!Z16</f>
        <v>0</v>
      </c>
      <c r="AA16" s="389">
        <f>AA$42*外生化逆行列係数!AA16</f>
        <v>0</v>
      </c>
      <c r="AB16" s="389">
        <f>AB$42*外生化逆行列係数!AB16</f>
        <v>0</v>
      </c>
      <c r="AC16" s="389">
        <f>AC$42*外生化逆行列係数!AC16</f>
        <v>0</v>
      </c>
      <c r="AD16" s="389">
        <f>AD$42*外生化逆行列係数!AD16</f>
        <v>0</v>
      </c>
      <c r="AE16" s="389">
        <f>AE$42*外生化逆行列係数!AE16</f>
        <v>0</v>
      </c>
      <c r="AF16" s="389">
        <f>AF$42*外生化逆行列係数!AF16</f>
        <v>0</v>
      </c>
      <c r="AG16" s="389">
        <f>AG$42*外生化逆行列係数!AG16</f>
        <v>0</v>
      </c>
      <c r="AH16" s="389">
        <f>AH$42*外生化逆行列係数!AH16</f>
        <v>0</v>
      </c>
      <c r="AI16" s="389">
        <f>AI$42*外生化逆行列係数!AI16</f>
        <v>0</v>
      </c>
      <c r="AJ16" s="389">
        <f>AJ$42*外生化逆行列係数!AJ16</f>
        <v>0</v>
      </c>
      <c r="AK16" s="389">
        <f>AK$42*外生化逆行列係数!AK16</f>
        <v>0</v>
      </c>
      <c r="AL16" s="390">
        <f>AL$42*外生化逆行列係数!AL16</f>
        <v>0</v>
      </c>
      <c r="AM16" s="398">
        <f t="shared" si="0"/>
        <v>0</v>
      </c>
    </row>
    <row r="17" spans="1:39" ht="15" customHeight="1">
      <c r="A17" s="103">
        <v>29</v>
      </c>
      <c r="B17" s="42" t="s">
        <v>13</v>
      </c>
      <c r="C17" s="388">
        <f>C$42*外生化逆行列係数!C17</f>
        <v>0</v>
      </c>
      <c r="D17" s="389">
        <f>D$42*外生化逆行列係数!D17</f>
        <v>0</v>
      </c>
      <c r="E17" s="389">
        <f>E$42*外生化逆行列係数!E17</f>
        <v>0</v>
      </c>
      <c r="F17" s="389">
        <f>F$42*外生化逆行列係数!F17</f>
        <v>0</v>
      </c>
      <c r="G17" s="389">
        <f>G$42*外生化逆行列係数!G17</f>
        <v>0</v>
      </c>
      <c r="H17" s="389">
        <f>H$42*外生化逆行列係数!H17</f>
        <v>0</v>
      </c>
      <c r="I17" s="389">
        <f>I$42*外生化逆行列係数!I17</f>
        <v>0</v>
      </c>
      <c r="J17" s="389">
        <f>J$42*外生化逆行列係数!J17</f>
        <v>0</v>
      </c>
      <c r="K17" s="389">
        <f>K$42*外生化逆行列係数!K17</f>
        <v>0</v>
      </c>
      <c r="L17" s="389">
        <f>L$42*外生化逆行列係数!L17</f>
        <v>0</v>
      </c>
      <c r="M17" s="389">
        <f>M$42*外生化逆行列係数!M17</f>
        <v>0</v>
      </c>
      <c r="N17" s="389">
        <f>N$42*外生化逆行列係数!N17</f>
        <v>0</v>
      </c>
      <c r="O17" s="389">
        <f>O$42*外生化逆行列係数!O17</f>
        <v>0</v>
      </c>
      <c r="P17" s="389">
        <f>P$42*外生化逆行列係数!P17</f>
        <v>0</v>
      </c>
      <c r="Q17" s="389">
        <f>Q$42*外生化逆行列係数!Q17</f>
        <v>0</v>
      </c>
      <c r="R17" s="389">
        <f>R$42*外生化逆行列係数!R17</f>
        <v>0</v>
      </c>
      <c r="S17" s="389">
        <f>S$42*外生化逆行列係数!S17</f>
        <v>0</v>
      </c>
      <c r="T17" s="389">
        <f>T$42*外生化逆行列係数!T17</f>
        <v>0</v>
      </c>
      <c r="U17" s="389">
        <f>U$42*外生化逆行列係数!U17</f>
        <v>0</v>
      </c>
      <c r="V17" s="389">
        <f>V$42*外生化逆行列係数!V17</f>
        <v>0</v>
      </c>
      <c r="W17" s="389">
        <f>W$42*外生化逆行列係数!W17</f>
        <v>0</v>
      </c>
      <c r="X17" s="389">
        <f>X$42*外生化逆行列係数!X17</f>
        <v>0</v>
      </c>
      <c r="Y17" s="389">
        <f>Y$42*外生化逆行列係数!Y17</f>
        <v>0</v>
      </c>
      <c r="Z17" s="389">
        <f>Z$42*外生化逆行列係数!Z17</f>
        <v>0</v>
      </c>
      <c r="AA17" s="389">
        <f>AA$42*外生化逆行列係数!AA17</f>
        <v>0</v>
      </c>
      <c r="AB17" s="389">
        <f>AB$42*外生化逆行列係数!AB17</f>
        <v>0</v>
      </c>
      <c r="AC17" s="389">
        <f>AC$42*外生化逆行列係数!AC17</f>
        <v>0</v>
      </c>
      <c r="AD17" s="389">
        <f>AD$42*外生化逆行列係数!AD17</f>
        <v>0</v>
      </c>
      <c r="AE17" s="389">
        <f>AE$42*外生化逆行列係数!AE17</f>
        <v>0</v>
      </c>
      <c r="AF17" s="389">
        <f>AF$42*外生化逆行列係数!AF17</f>
        <v>0</v>
      </c>
      <c r="AG17" s="389">
        <f>AG$42*外生化逆行列係数!AG17</f>
        <v>0</v>
      </c>
      <c r="AH17" s="389">
        <f>AH$42*外生化逆行列係数!AH17</f>
        <v>0</v>
      </c>
      <c r="AI17" s="389">
        <f>AI$42*外生化逆行列係数!AI17</f>
        <v>0</v>
      </c>
      <c r="AJ17" s="389">
        <f>AJ$42*外生化逆行列係数!AJ17</f>
        <v>0</v>
      </c>
      <c r="AK17" s="389">
        <f>AK$42*外生化逆行列係数!AK17</f>
        <v>0</v>
      </c>
      <c r="AL17" s="390">
        <f>AL$42*外生化逆行列係数!AL17</f>
        <v>0</v>
      </c>
      <c r="AM17" s="398">
        <f t="shared" si="0"/>
        <v>0</v>
      </c>
    </row>
    <row r="18" spans="1:39" ht="15" customHeight="1">
      <c r="A18" s="104">
        <v>32</v>
      </c>
      <c r="B18" s="43" t="s">
        <v>16</v>
      </c>
      <c r="C18" s="391">
        <f>C$42*外生化逆行列係数!C18</f>
        <v>0</v>
      </c>
      <c r="D18" s="392">
        <f>D$42*外生化逆行列係数!D18</f>
        <v>0</v>
      </c>
      <c r="E18" s="392">
        <f>E$42*外生化逆行列係数!E18</f>
        <v>0</v>
      </c>
      <c r="F18" s="392">
        <f>F$42*外生化逆行列係数!F18</f>
        <v>0</v>
      </c>
      <c r="G18" s="392">
        <f>G$42*外生化逆行列係数!G18</f>
        <v>0</v>
      </c>
      <c r="H18" s="392">
        <f>H$42*外生化逆行列係数!H18</f>
        <v>0</v>
      </c>
      <c r="I18" s="392">
        <f>I$42*外生化逆行列係数!I18</f>
        <v>0</v>
      </c>
      <c r="J18" s="392">
        <f>J$42*外生化逆行列係数!J18</f>
        <v>0</v>
      </c>
      <c r="K18" s="392">
        <f>K$42*外生化逆行列係数!K18</f>
        <v>0</v>
      </c>
      <c r="L18" s="392">
        <f>L$42*外生化逆行列係数!L18</f>
        <v>0</v>
      </c>
      <c r="M18" s="392">
        <f>M$42*外生化逆行列係数!M18</f>
        <v>0</v>
      </c>
      <c r="N18" s="392">
        <f>N$42*外生化逆行列係数!N18</f>
        <v>0</v>
      </c>
      <c r="O18" s="392">
        <f>O$42*外生化逆行列係数!O18</f>
        <v>0</v>
      </c>
      <c r="P18" s="392">
        <f>P$42*外生化逆行列係数!P18</f>
        <v>0</v>
      </c>
      <c r="Q18" s="392">
        <f>Q$42*外生化逆行列係数!Q18</f>
        <v>0</v>
      </c>
      <c r="R18" s="392">
        <f>R$42*外生化逆行列係数!R18</f>
        <v>0</v>
      </c>
      <c r="S18" s="392">
        <f>S$42*外生化逆行列係数!S18</f>
        <v>0</v>
      </c>
      <c r="T18" s="392">
        <f>T$42*外生化逆行列係数!T18</f>
        <v>0</v>
      </c>
      <c r="U18" s="392">
        <f>U$42*外生化逆行列係数!U18</f>
        <v>0</v>
      </c>
      <c r="V18" s="392">
        <f>V$42*外生化逆行列係数!V18</f>
        <v>0</v>
      </c>
      <c r="W18" s="392">
        <f>W$42*外生化逆行列係数!W18</f>
        <v>0</v>
      </c>
      <c r="X18" s="392">
        <f>X$42*外生化逆行列係数!X18</f>
        <v>0</v>
      </c>
      <c r="Y18" s="392">
        <f>Y$42*外生化逆行列係数!Y18</f>
        <v>0</v>
      </c>
      <c r="Z18" s="392">
        <f>Z$42*外生化逆行列係数!Z18</f>
        <v>0</v>
      </c>
      <c r="AA18" s="392">
        <f>AA$42*外生化逆行列係数!AA18</f>
        <v>0</v>
      </c>
      <c r="AB18" s="392">
        <f>AB$42*外生化逆行列係数!AB18</f>
        <v>0</v>
      </c>
      <c r="AC18" s="392">
        <f>AC$42*外生化逆行列係数!AC18</f>
        <v>0</v>
      </c>
      <c r="AD18" s="392">
        <f>AD$42*外生化逆行列係数!AD18</f>
        <v>0</v>
      </c>
      <c r="AE18" s="392">
        <f>AE$42*外生化逆行列係数!AE18</f>
        <v>0</v>
      </c>
      <c r="AF18" s="392">
        <f>AF$42*外生化逆行列係数!AF18</f>
        <v>0</v>
      </c>
      <c r="AG18" s="392">
        <f>AG$42*外生化逆行列係数!AG18</f>
        <v>0</v>
      </c>
      <c r="AH18" s="392">
        <f>AH$42*外生化逆行列係数!AH18</f>
        <v>0</v>
      </c>
      <c r="AI18" s="392">
        <f>AI$42*外生化逆行列係数!AI18</f>
        <v>0</v>
      </c>
      <c r="AJ18" s="392">
        <f>AJ$42*外生化逆行列係数!AJ18</f>
        <v>0</v>
      </c>
      <c r="AK18" s="392">
        <f>AK$42*外生化逆行列係数!AK18</f>
        <v>0</v>
      </c>
      <c r="AL18" s="393">
        <f>AL$42*外生化逆行列係数!AL18</f>
        <v>0</v>
      </c>
      <c r="AM18" s="398">
        <f t="shared" si="0"/>
        <v>0</v>
      </c>
    </row>
    <row r="19" spans="1:39" ht="15" customHeight="1">
      <c r="A19" s="103">
        <v>33</v>
      </c>
      <c r="B19" s="42" t="s">
        <v>14</v>
      </c>
      <c r="C19" s="388">
        <f>C$42*外生化逆行列係数!C19</f>
        <v>0</v>
      </c>
      <c r="D19" s="389">
        <f>D$42*外生化逆行列係数!D19</f>
        <v>0</v>
      </c>
      <c r="E19" s="389">
        <f>E$42*外生化逆行列係数!E19</f>
        <v>0</v>
      </c>
      <c r="F19" s="389">
        <f>F$42*外生化逆行列係数!F19</f>
        <v>0</v>
      </c>
      <c r="G19" s="389">
        <f>G$42*外生化逆行列係数!G19</f>
        <v>0</v>
      </c>
      <c r="H19" s="389">
        <f>H$42*外生化逆行列係数!H19</f>
        <v>0</v>
      </c>
      <c r="I19" s="389">
        <f>I$42*外生化逆行列係数!I19</f>
        <v>0</v>
      </c>
      <c r="J19" s="389">
        <f>J$42*外生化逆行列係数!J19</f>
        <v>0</v>
      </c>
      <c r="K19" s="389">
        <f>K$42*外生化逆行列係数!K19</f>
        <v>0</v>
      </c>
      <c r="L19" s="389">
        <f>L$42*外生化逆行列係数!L19</f>
        <v>0</v>
      </c>
      <c r="M19" s="389">
        <f>M$42*外生化逆行列係数!M19</f>
        <v>0</v>
      </c>
      <c r="N19" s="389">
        <f>N$42*外生化逆行列係数!N19</f>
        <v>0</v>
      </c>
      <c r="O19" s="389">
        <f>O$42*外生化逆行列係数!O19</f>
        <v>0</v>
      </c>
      <c r="P19" s="389">
        <f>P$42*外生化逆行列係数!P19</f>
        <v>0</v>
      </c>
      <c r="Q19" s="389">
        <f>Q$42*外生化逆行列係数!Q19</f>
        <v>0</v>
      </c>
      <c r="R19" s="389">
        <f>R$42*外生化逆行列係数!R19</f>
        <v>0</v>
      </c>
      <c r="S19" s="389">
        <f>S$42*外生化逆行列係数!S19</f>
        <v>0</v>
      </c>
      <c r="T19" s="389">
        <f>T$42*外生化逆行列係数!T19</f>
        <v>0</v>
      </c>
      <c r="U19" s="389">
        <f>U$42*外生化逆行列係数!U19</f>
        <v>0</v>
      </c>
      <c r="V19" s="389">
        <f>V$42*外生化逆行列係数!V19</f>
        <v>0</v>
      </c>
      <c r="W19" s="389">
        <f>W$42*外生化逆行列係数!W19</f>
        <v>0</v>
      </c>
      <c r="X19" s="389">
        <f>X$42*外生化逆行列係数!X19</f>
        <v>0</v>
      </c>
      <c r="Y19" s="389">
        <f>Y$42*外生化逆行列係数!Y19</f>
        <v>0</v>
      </c>
      <c r="Z19" s="389">
        <f>Z$42*外生化逆行列係数!Z19</f>
        <v>0</v>
      </c>
      <c r="AA19" s="389">
        <f>AA$42*外生化逆行列係数!AA19</f>
        <v>0</v>
      </c>
      <c r="AB19" s="389">
        <f>AB$42*外生化逆行列係数!AB19</f>
        <v>0</v>
      </c>
      <c r="AC19" s="389">
        <f>AC$42*外生化逆行列係数!AC19</f>
        <v>0</v>
      </c>
      <c r="AD19" s="389">
        <f>AD$42*外生化逆行列係数!AD19</f>
        <v>0</v>
      </c>
      <c r="AE19" s="389">
        <f>AE$42*外生化逆行列係数!AE19</f>
        <v>0</v>
      </c>
      <c r="AF19" s="389">
        <f>AF$42*外生化逆行列係数!AF19</f>
        <v>0</v>
      </c>
      <c r="AG19" s="389">
        <f>AG$42*外生化逆行列係数!AG19</f>
        <v>0</v>
      </c>
      <c r="AH19" s="389">
        <f>AH$42*外生化逆行列係数!AH19</f>
        <v>0</v>
      </c>
      <c r="AI19" s="389">
        <f>AI$42*外生化逆行列係数!AI19</f>
        <v>0</v>
      </c>
      <c r="AJ19" s="389">
        <f>AJ$42*外生化逆行列係数!AJ19</f>
        <v>0</v>
      </c>
      <c r="AK19" s="389">
        <f>AK$42*外生化逆行列係数!AK19</f>
        <v>0</v>
      </c>
      <c r="AL19" s="390">
        <f>AL$42*外生化逆行列係数!AL19</f>
        <v>0</v>
      </c>
      <c r="AM19" s="399">
        <f t="shared" si="0"/>
        <v>0</v>
      </c>
    </row>
    <row r="20" spans="1:39" ht="15" customHeight="1">
      <c r="A20" s="103">
        <v>34</v>
      </c>
      <c r="B20" s="42" t="s">
        <v>15</v>
      </c>
      <c r="C20" s="388">
        <f>C$42*外生化逆行列係数!C20</f>
        <v>0</v>
      </c>
      <c r="D20" s="389">
        <f>D$42*外生化逆行列係数!D20</f>
        <v>0</v>
      </c>
      <c r="E20" s="389">
        <f>E$42*外生化逆行列係数!E20</f>
        <v>0</v>
      </c>
      <c r="F20" s="389">
        <f>F$42*外生化逆行列係数!F20</f>
        <v>0</v>
      </c>
      <c r="G20" s="389">
        <f>G$42*外生化逆行列係数!G20</f>
        <v>0</v>
      </c>
      <c r="H20" s="389">
        <f>H$42*外生化逆行列係数!H20</f>
        <v>0</v>
      </c>
      <c r="I20" s="389">
        <f>I$42*外生化逆行列係数!I20</f>
        <v>0</v>
      </c>
      <c r="J20" s="389">
        <f>J$42*外生化逆行列係数!J20</f>
        <v>0</v>
      </c>
      <c r="K20" s="389">
        <f>K$42*外生化逆行列係数!K20</f>
        <v>0</v>
      </c>
      <c r="L20" s="389">
        <f>L$42*外生化逆行列係数!L20</f>
        <v>0</v>
      </c>
      <c r="M20" s="389">
        <f>M$42*外生化逆行列係数!M20</f>
        <v>0</v>
      </c>
      <c r="N20" s="389">
        <f>N$42*外生化逆行列係数!N20</f>
        <v>0</v>
      </c>
      <c r="O20" s="389">
        <f>O$42*外生化逆行列係数!O20</f>
        <v>0</v>
      </c>
      <c r="P20" s="389">
        <f>P$42*外生化逆行列係数!P20</f>
        <v>0</v>
      </c>
      <c r="Q20" s="389">
        <f>Q$42*外生化逆行列係数!Q20</f>
        <v>0</v>
      </c>
      <c r="R20" s="389">
        <f>R$42*外生化逆行列係数!R20</f>
        <v>0</v>
      </c>
      <c r="S20" s="389">
        <f>S$42*外生化逆行列係数!S20</f>
        <v>0</v>
      </c>
      <c r="T20" s="389">
        <f>T$42*外生化逆行列係数!T20</f>
        <v>0</v>
      </c>
      <c r="U20" s="389">
        <f>U$42*外生化逆行列係数!U20</f>
        <v>0</v>
      </c>
      <c r="V20" s="389">
        <f>V$42*外生化逆行列係数!V20</f>
        <v>0</v>
      </c>
      <c r="W20" s="389">
        <f>W$42*外生化逆行列係数!W20</f>
        <v>0</v>
      </c>
      <c r="X20" s="389">
        <f>X$42*外生化逆行列係数!X20</f>
        <v>0</v>
      </c>
      <c r="Y20" s="389">
        <f>Y$42*外生化逆行列係数!Y20</f>
        <v>0</v>
      </c>
      <c r="Z20" s="389">
        <f>Z$42*外生化逆行列係数!Z20</f>
        <v>0</v>
      </c>
      <c r="AA20" s="389">
        <f>AA$42*外生化逆行列係数!AA20</f>
        <v>0</v>
      </c>
      <c r="AB20" s="389">
        <f>AB$42*外生化逆行列係数!AB20</f>
        <v>0</v>
      </c>
      <c r="AC20" s="389">
        <f>AC$42*外生化逆行列係数!AC20</f>
        <v>0</v>
      </c>
      <c r="AD20" s="389">
        <f>AD$42*外生化逆行列係数!AD20</f>
        <v>0</v>
      </c>
      <c r="AE20" s="389">
        <f>AE$42*外生化逆行列係数!AE20</f>
        <v>0</v>
      </c>
      <c r="AF20" s="389">
        <f>AF$42*外生化逆行列係数!AF20</f>
        <v>0</v>
      </c>
      <c r="AG20" s="389">
        <f>AG$42*外生化逆行列係数!AG20</f>
        <v>0</v>
      </c>
      <c r="AH20" s="389">
        <f>AH$42*外生化逆行列係数!AH20</f>
        <v>0</v>
      </c>
      <c r="AI20" s="389">
        <f>AI$42*外生化逆行列係数!AI20</f>
        <v>0</v>
      </c>
      <c r="AJ20" s="389">
        <f>AJ$42*外生化逆行列係数!AJ20</f>
        <v>0</v>
      </c>
      <c r="AK20" s="389">
        <f>AK$42*外生化逆行列係数!AK20</f>
        <v>0</v>
      </c>
      <c r="AL20" s="390">
        <f>AL$42*外生化逆行列係数!AL20</f>
        <v>0</v>
      </c>
      <c r="AM20" s="398">
        <f t="shared" si="0"/>
        <v>0</v>
      </c>
    </row>
    <row r="21" spans="1:39" ht="15" customHeight="1">
      <c r="A21" s="103">
        <v>35</v>
      </c>
      <c r="B21" s="42" t="s">
        <v>17</v>
      </c>
      <c r="C21" s="388">
        <f>C$42*外生化逆行列係数!C21</f>
        <v>0</v>
      </c>
      <c r="D21" s="389">
        <f>D$42*外生化逆行列係数!D21</f>
        <v>0</v>
      </c>
      <c r="E21" s="389">
        <f>E$42*外生化逆行列係数!E21</f>
        <v>0</v>
      </c>
      <c r="F21" s="389">
        <f>F$42*外生化逆行列係数!F21</f>
        <v>0</v>
      </c>
      <c r="G21" s="389">
        <f>G$42*外生化逆行列係数!G21</f>
        <v>0</v>
      </c>
      <c r="H21" s="389">
        <f>H$42*外生化逆行列係数!H21</f>
        <v>0</v>
      </c>
      <c r="I21" s="389">
        <f>I$42*外生化逆行列係数!I21</f>
        <v>0</v>
      </c>
      <c r="J21" s="389">
        <f>J$42*外生化逆行列係数!J21</f>
        <v>0</v>
      </c>
      <c r="K21" s="389">
        <f>K$42*外生化逆行列係数!K21</f>
        <v>0</v>
      </c>
      <c r="L21" s="389">
        <f>L$42*外生化逆行列係数!L21</f>
        <v>0</v>
      </c>
      <c r="M21" s="389">
        <f>M$42*外生化逆行列係数!M21</f>
        <v>0</v>
      </c>
      <c r="N21" s="389">
        <f>N$42*外生化逆行列係数!N21</f>
        <v>0</v>
      </c>
      <c r="O21" s="389">
        <f>O$42*外生化逆行列係数!O21</f>
        <v>0</v>
      </c>
      <c r="P21" s="389">
        <f>P$42*外生化逆行列係数!P21</f>
        <v>0</v>
      </c>
      <c r="Q21" s="389">
        <f>Q$42*外生化逆行列係数!Q21</f>
        <v>0</v>
      </c>
      <c r="R21" s="389">
        <f>R$42*外生化逆行列係数!R21</f>
        <v>0</v>
      </c>
      <c r="S21" s="389">
        <f>S$42*外生化逆行列係数!S21</f>
        <v>0</v>
      </c>
      <c r="T21" s="389">
        <f>T$42*外生化逆行列係数!T21</f>
        <v>0</v>
      </c>
      <c r="U21" s="389">
        <f>U$42*外生化逆行列係数!U21</f>
        <v>0</v>
      </c>
      <c r="V21" s="389">
        <f>V$42*外生化逆行列係数!V21</f>
        <v>0</v>
      </c>
      <c r="W21" s="389">
        <f>W$42*外生化逆行列係数!W21</f>
        <v>0</v>
      </c>
      <c r="X21" s="389">
        <f>X$42*外生化逆行列係数!X21</f>
        <v>0</v>
      </c>
      <c r="Y21" s="389">
        <f>Y$42*外生化逆行列係数!Y21</f>
        <v>0</v>
      </c>
      <c r="Z21" s="389">
        <f>Z$42*外生化逆行列係数!Z21</f>
        <v>0</v>
      </c>
      <c r="AA21" s="389">
        <f>AA$42*外生化逆行列係数!AA21</f>
        <v>0</v>
      </c>
      <c r="AB21" s="389">
        <f>AB$42*外生化逆行列係数!AB21</f>
        <v>0</v>
      </c>
      <c r="AC21" s="389">
        <f>AC$42*外生化逆行列係数!AC21</f>
        <v>0</v>
      </c>
      <c r="AD21" s="389">
        <f>AD$42*外生化逆行列係数!AD21</f>
        <v>0</v>
      </c>
      <c r="AE21" s="389">
        <f>AE$42*外生化逆行列係数!AE21</f>
        <v>0</v>
      </c>
      <c r="AF21" s="389">
        <f>AF$42*外生化逆行列係数!AF21</f>
        <v>0</v>
      </c>
      <c r="AG21" s="389">
        <f>AG$42*外生化逆行列係数!AG21</f>
        <v>0</v>
      </c>
      <c r="AH21" s="389">
        <f>AH$42*外生化逆行列係数!AH21</f>
        <v>0</v>
      </c>
      <c r="AI21" s="389">
        <f>AI$42*外生化逆行列係数!AI21</f>
        <v>0</v>
      </c>
      <c r="AJ21" s="389">
        <f>AJ$42*外生化逆行列係数!AJ21</f>
        <v>0</v>
      </c>
      <c r="AK21" s="389">
        <f>AK$42*外生化逆行列係数!AK21</f>
        <v>0</v>
      </c>
      <c r="AL21" s="390">
        <f>AL$42*外生化逆行列係数!AL21</f>
        <v>0</v>
      </c>
      <c r="AM21" s="398">
        <f t="shared" si="0"/>
        <v>0</v>
      </c>
    </row>
    <row r="22" spans="1:39" ht="15" customHeight="1">
      <c r="A22" s="103">
        <v>39</v>
      </c>
      <c r="B22" s="42" t="s">
        <v>18</v>
      </c>
      <c r="C22" s="388">
        <f>C$42*外生化逆行列係数!C22</f>
        <v>0</v>
      </c>
      <c r="D22" s="389">
        <f>D$42*外生化逆行列係数!D22</f>
        <v>0</v>
      </c>
      <c r="E22" s="389">
        <f>E$42*外生化逆行列係数!E22</f>
        <v>0</v>
      </c>
      <c r="F22" s="389">
        <f>F$42*外生化逆行列係数!F22</f>
        <v>0</v>
      </c>
      <c r="G22" s="389">
        <f>G$42*外生化逆行列係数!G22</f>
        <v>0</v>
      </c>
      <c r="H22" s="389">
        <f>H$42*外生化逆行列係数!H22</f>
        <v>0</v>
      </c>
      <c r="I22" s="389">
        <f>I$42*外生化逆行列係数!I22</f>
        <v>0</v>
      </c>
      <c r="J22" s="389">
        <f>J$42*外生化逆行列係数!J22</f>
        <v>0</v>
      </c>
      <c r="K22" s="389">
        <f>K$42*外生化逆行列係数!K22</f>
        <v>0</v>
      </c>
      <c r="L22" s="389">
        <f>L$42*外生化逆行列係数!L22</f>
        <v>0</v>
      </c>
      <c r="M22" s="389">
        <f>M$42*外生化逆行列係数!M22</f>
        <v>0</v>
      </c>
      <c r="N22" s="389">
        <f>N$42*外生化逆行列係数!N22</f>
        <v>0</v>
      </c>
      <c r="O22" s="389">
        <f>O$42*外生化逆行列係数!O22</f>
        <v>0</v>
      </c>
      <c r="P22" s="389">
        <f>P$42*外生化逆行列係数!P22</f>
        <v>0</v>
      </c>
      <c r="Q22" s="389">
        <f>Q$42*外生化逆行列係数!Q22</f>
        <v>0</v>
      </c>
      <c r="R22" s="389">
        <f>R$42*外生化逆行列係数!R22</f>
        <v>0</v>
      </c>
      <c r="S22" s="389">
        <f>S$42*外生化逆行列係数!S22</f>
        <v>0</v>
      </c>
      <c r="T22" s="389">
        <f>T$42*外生化逆行列係数!T22</f>
        <v>0</v>
      </c>
      <c r="U22" s="389">
        <f>U$42*外生化逆行列係数!U22</f>
        <v>0</v>
      </c>
      <c r="V22" s="389">
        <f>V$42*外生化逆行列係数!V22</f>
        <v>0</v>
      </c>
      <c r="W22" s="389">
        <f>W$42*外生化逆行列係数!W22</f>
        <v>0</v>
      </c>
      <c r="X22" s="389">
        <f>X$42*外生化逆行列係数!X22</f>
        <v>0</v>
      </c>
      <c r="Y22" s="389">
        <f>Y$42*外生化逆行列係数!Y22</f>
        <v>0</v>
      </c>
      <c r="Z22" s="389">
        <f>Z$42*外生化逆行列係数!Z22</f>
        <v>0</v>
      </c>
      <c r="AA22" s="389">
        <f>AA$42*外生化逆行列係数!AA22</f>
        <v>0</v>
      </c>
      <c r="AB22" s="389">
        <f>AB$42*外生化逆行列係数!AB22</f>
        <v>0</v>
      </c>
      <c r="AC22" s="389">
        <f>AC$42*外生化逆行列係数!AC22</f>
        <v>0</v>
      </c>
      <c r="AD22" s="389">
        <f>AD$42*外生化逆行列係数!AD22</f>
        <v>0</v>
      </c>
      <c r="AE22" s="389">
        <f>AE$42*外生化逆行列係数!AE22</f>
        <v>0</v>
      </c>
      <c r="AF22" s="389">
        <f>AF$42*外生化逆行列係数!AF22</f>
        <v>0</v>
      </c>
      <c r="AG22" s="389">
        <f>AG$42*外生化逆行列係数!AG22</f>
        <v>0</v>
      </c>
      <c r="AH22" s="389">
        <f>AH$42*外生化逆行列係数!AH22</f>
        <v>0</v>
      </c>
      <c r="AI22" s="389">
        <f>AI$42*外生化逆行列係数!AI22</f>
        <v>0</v>
      </c>
      <c r="AJ22" s="389">
        <f>AJ$42*外生化逆行列係数!AJ22</f>
        <v>0</v>
      </c>
      <c r="AK22" s="389">
        <f>AK$42*外生化逆行列係数!AK22</f>
        <v>0</v>
      </c>
      <c r="AL22" s="390">
        <f>AL$42*外生化逆行列係数!AL22</f>
        <v>0</v>
      </c>
      <c r="AM22" s="398">
        <f t="shared" si="0"/>
        <v>0</v>
      </c>
    </row>
    <row r="23" spans="1:39" ht="15" customHeight="1">
      <c r="A23" s="104">
        <v>41</v>
      </c>
      <c r="B23" s="43" t="s">
        <v>19</v>
      </c>
      <c r="C23" s="391">
        <f>C$42*外生化逆行列係数!C23</f>
        <v>0</v>
      </c>
      <c r="D23" s="392">
        <f>D$42*外生化逆行列係数!D23</f>
        <v>0</v>
      </c>
      <c r="E23" s="392">
        <f>E$42*外生化逆行列係数!E23</f>
        <v>0</v>
      </c>
      <c r="F23" s="392">
        <f>F$42*外生化逆行列係数!F23</f>
        <v>0</v>
      </c>
      <c r="G23" s="392">
        <f>G$42*外生化逆行列係数!G23</f>
        <v>0</v>
      </c>
      <c r="H23" s="392">
        <f>H$42*外生化逆行列係数!H23</f>
        <v>0</v>
      </c>
      <c r="I23" s="392">
        <f>I$42*外生化逆行列係数!I23</f>
        <v>0</v>
      </c>
      <c r="J23" s="392">
        <f>J$42*外生化逆行列係数!J23</f>
        <v>0</v>
      </c>
      <c r="K23" s="392">
        <f>K$42*外生化逆行列係数!K23</f>
        <v>0</v>
      </c>
      <c r="L23" s="392">
        <f>L$42*外生化逆行列係数!L23</f>
        <v>0</v>
      </c>
      <c r="M23" s="392">
        <f>M$42*外生化逆行列係数!M23</f>
        <v>0</v>
      </c>
      <c r="N23" s="392">
        <f>N$42*外生化逆行列係数!N23</f>
        <v>0</v>
      </c>
      <c r="O23" s="392">
        <f>O$42*外生化逆行列係数!O23</f>
        <v>0</v>
      </c>
      <c r="P23" s="392">
        <f>P$42*外生化逆行列係数!P23</f>
        <v>0</v>
      </c>
      <c r="Q23" s="392">
        <f>Q$42*外生化逆行列係数!Q23</f>
        <v>0</v>
      </c>
      <c r="R23" s="392">
        <f>R$42*外生化逆行列係数!R23</f>
        <v>0</v>
      </c>
      <c r="S23" s="392">
        <f>S$42*外生化逆行列係数!S23</f>
        <v>0</v>
      </c>
      <c r="T23" s="392">
        <f>T$42*外生化逆行列係数!T23</f>
        <v>0</v>
      </c>
      <c r="U23" s="392">
        <f>U$42*外生化逆行列係数!U23</f>
        <v>0</v>
      </c>
      <c r="V23" s="392">
        <f>V$42*外生化逆行列係数!V23</f>
        <v>0</v>
      </c>
      <c r="W23" s="392">
        <f>W$42*外生化逆行列係数!W23</f>
        <v>0</v>
      </c>
      <c r="X23" s="392">
        <f>X$42*外生化逆行列係数!X23</f>
        <v>0</v>
      </c>
      <c r="Y23" s="392">
        <f>Y$42*外生化逆行列係数!Y23</f>
        <v>0</v>
      </c>
      <c r="Z23" s="392">
        <f>Z$42*外生化逆行列係数!Z23</f>
        <v>0</v>
      </c>
      <c r="AA23" s="392">
        <f>AA$42*外生化逆行列係数!AA23</f>
        <v>0</v>
      </c>
      <c r="AB23" s="392">
        <f>AB$42*外生化逆行列係数!AB23</f>
        <v>0</v>
      </c>
      <c r="AC23" s="392">
        <f>AC$42*外生化逆行列係数!AC23</f>
        <v>0</v>
      </c>
      <c r="AD23" s="392">
        <f>AD$42*外生化逆行列係数!AD23</f>
        <v>0</v>
      </c>
      <c r="AE23" s="392">
        <f>AE$42*外生化逆行列係数!AE23</f>
        <v>0</v>
      </c>
      <c r="AF23" s="392">
        <f>AF$42*外生化逆行列係数!AF23</f>
        <v>0</v>
      </c>
      <c r="AG23" s="392">
        <f>AG$42*外生化逆行列係数!AG23</f>
        <v>0</v>
      </c>
      <c r="AH23" s="392">
        <f>AH$42*外生化逆行列係数!AH23</f>
        <v>0</v>
      </c>
      <c r="AI23" s="392">
        <f>AI$42*外生化逆行列係数!AI23</f>
        <v>0</v>
      </c>
      <c r="AJ23" s="392">
        <f>AJ$42*外生化逆行列係数!AJ23</f>
        <v>0</v>
      </c>
      <c r="AK23" s="392">
        <f>AK$42*外生化逆行列係数!AK23</f>
        <v>0</v>
      </c>
      <c r="AL23" s="393">
        <f>AL$42*外生化逆行列係数!AL23</f>
        <v>0</v>
      </c>
      <c r="AM23" s="398">
        <f t="shared" si="0"/>
        <v>0</v>
      </c>
    </row>
    <row r="24" spans="1:39" ht="15" customHeight="1">
      <c r="A24" s="103">
        <v>46</v>
      </c>
      <c r="B24" s="42" t="s">
        <v>20</v>
      </c>
      <c r="C24" s="388">
        <f>C$42*外生化逆行列係数!C24</f>
        <v>0</v>
      </c>
      <c r="D24" s="389">
        <f>D$42*外生化逆行列係数!D24</f>
        <v>0</v>
      </c>
      <c r="E24" s="389">
        <f>E$42*外生化逆行列係数!E24</f>
        <v>0</v>
      </c>
      <c r="F24" s="389">
        <f>F$42*外生化逆行列係数!F24</f>
        <v>0</v>
      </c>
      <c r="G24" s="389">
        <f>G$42*外生化逆行列係数!G24</f>
        <v>0</v>
      </c>
      <c r="H24" s="389">
        <f>H$42*外生化逆行列係数!H24</f>
        <v>0</v>
      </c>
      <c r="I24" s="389">
        <f>I$42*外生化逆行列係数!I24</f>
        <v>0</v>
      </c>
      <c r="J24" s="389">
        <f>J$42*外生化逆行列係数!J24</f>
        <v>0</v>
      </c>
      <c r="K24" s="389">
        <f>K$42*外生化逆行列係数!K24</f>
        <v>0</v>
      </c>
      <c r="L24" s="389">
        <f>L$42*外生化逆行列係数!L24</f>
        <v>0</v>
      </c>
      <c r="M24" s="389">
        <f>M$42*外生化逆行列係数!M24</f>
        <v>0</v>
      </c>
      <c r="N24" s="389">
        <f>N$42*外生化逆行列係数!N24</f>
        <v>0</v>
      </c>
      <c r="O24" s="389">
        <f>O$42*外生化逆行列係数!O24</f>
        <v>0</v>
      </c>
      <c r="P24" s="389">
        <f>P$42*外生化逆行列係数!P24</f>
        <v>0</v>
      </c>
      <c r="Q24" s="389">
        <f>Q$42*外生化逆行列係数!Q24</f>
        <v>0</v>
      </c>
      <c r="R24" s="389">
        <f>R$42*外生化逆行列係数!R24</f>
        <v>0</v>
      </c>
      <c r="S24" s="389">
        <f>S$42*外生化逆行列係数!S24</f>
        <v>0</v>
      </c>
      <c r="T24" s="389">
        <f>T$42*外生化逆行列係数!T24</f>
        <v>0</v>
      </c>
      <c r="U24" s="389">
        <f>U$42*外生化逆行列係数!U24</f>
        <v>0</v>
      </c>
      <c r="V24" s="389">
        <f>V$42*外生化逆行列係数!V24</f>
        <v>0</v>
      </c>
      <c r="W24" s="389">
        <f>W$42*外生化逆行列係数!W24</f>
        <v>0</v>
      </c>
      <c r="X24" s="389">
        <f>X$42*外生化逆行列係数!X24</f>
        <v>0</v>
      </c>
      <c r="Y24" s="389">
        <f>Y$42*外生化逆行列係数!Y24</f>
        <v>0</v>
      </c>
      <c r="Z24" s="389">
        <f>Z$42*外生化逆行列係数!Z24</f>
        <v>0</v>
      </c>
      <c r="AA24" s="389">
        <f>AA$42*外生化逆行列係数!AA24</f>
        <v>0</v>
      </c>
      <c r="AB24" s="389">
        <f>AB$42*外生化逆行列係数!AB24</f>
        <v>0</v>
      </c>
      <c r="AC24" s="389">
        <f>AC$42*外生化逆行列係数!AC24</f>
        <v>0</v>
      </c>
      <c r="AD24" s="389">
        <f>AD$42*外生化逆行列係数!AD24</f>
        <v>0</v>
      </c>
      <c r="AE24" s="389">
        <f>AE$42*外生化逆行列係数!AE24</f>
        <v>0</v>
      </c>
      <c r="AF24" s="389">
        <f>AF$42*外生化逆行列係数!AF24</f>
        <v>0</v>
      </c>
      <c r="AG24" s="389">
        <f>AG$42*外生化逆行列係数!AG24</f>
        <v>0</v>
      </c>
      <c r="AH24" s="389">
        <f>AH$42*外生化逆行列係数!AH24</f>
        <v>0</v>
      </c>
      <c r="AI24" s="389">
        <f>AI$42*外生化逆行列係数!AI24</f>
        <v>0</v>
      </c>
      <c r="AJ24" s="389">
        <f>AJ$42*外生化逆行列係数!AJ24</f>
        <v>0</v>
      </c>
      <c r="AK24" s="389">
        <f>AK$42*外生化逆行列係数!AK24</f>
        <v>0</v>
      </c>
      <c r="AL24" s="390">
        <f>AL$42*外生化逆行列係数!AL24</f>
        <v>0</v>
      </c>
      <c r="AM24" s="399">
        <f t="shared" si="0"/>
        <v>0</v>
      </c>
    </row>
    <row r="25" spans="1:39" ht="15" customHeight="1">
      <c r="A25" s="103">
        <v>47</v>
      </c>
      <c r="B25" s="42" t="s">
        <v>190</v>
      </c>
      <c r="C25" s="388">
        <f>C$42*外生化逆行列係数!C25</f>
        <v>0</v>
      </c>
      <c r="D25" s="389">
        <f>D$42*外生化逆行列係数!D25</f>
        <v>0</v>
      </c>
      <c r="E25" s="389">
        <f>E$42*外生化逆行列係数!E25</f>
        <v>0</v>
      </c>
      <c r="F25" s="389">
        <f>F$42*外生化逆行列係数!F25</f>
        <v>0</v>
      </c>
      <c r="G25" s="389">
        <f>G$42*外生化逆行列係数!G25</f>
        <v>0</v>
      </c>
      <c r="H25" s="389">
        <f>H$42*外生化逆行列係数!H25</f>
        <v>0</v>
      </c>
      <c r="I25" s="389">
        <f>I$42*外生化逆行列係数!I25</f>
        <v>0</v>
      </c>
      <c r="J25" s="389">
        <f>J$42*外生化逆行列係数!J25</f>
        <v>0</v>
      </c>
      <c r="K25" s="389">
        <f>K$42*外生化逆行列係数!K25</f>
        <v>0</v>
      </c>
      <c r="L25" s="389">
        <f>L$42*外生化逆行列係数!L25</f>
        <v>0</v>
      </c>
      <c r="M25" s="389">
        <f>M$42*外生化逆行列係数!M25</f>
        <v>0</v>
      </c>
      <c r="N25" s="389">
        <f>N$42*外生化逆行列係数!N25</f>
        <v>0</v>
      </c>
      <c r="O25" s="389">
        <f>O$42*外生化逆行列係数!O25</f>
        <v>0</v>
      </c>
      <c r="P25" s="389">
        <f>P$42*外生化逆行列係数!P25</f>
        <v>0</v>
      </c>
      <c r="Q25" s="389">
        <f>Q$42*外生化逆行列係数!Q25</f>
        <v>0</v>
      </c>
      <c r="R25" s="389">
        <f>R$42*外生化逆行列係数!R25</f>
        <v>0</v>
      </c>
      <c r="S25" s="389">
        <f>S$42*外生化逆行列係数!S25</f>
        <v>0</v>
      </c>
      <c r="T25" s="389">
        <f>T$42*外生化逆行列係数!T25</f>
        <v>0</v>
      </c>
      <c r="U25" s="389">
        <f>U$42*外生化逆行列係数!U25</f>
        <v>0</v>
      </c>
      <c r="V25" s="389">
        <f>V$42*外生化逆行列係数!V25</f>
        <v>0</v>
      </c>
      <c r="W25" s="389">
        <f>W$42*外生化逆行列係数!W25</f>
        <v>0</v>
      </c>
      <c r="X25" s="389">
        <f>X$42*外生化逆行列係数!X25</f>
        <v>0</v>
      </c>
      <c r="Y25" s="389">
        <f>Y$42*外生化逆行列係数!Y25</f>
        <v>0</v>
      </c>
      <c r="Z25" s="389">
        <f>Z$42*外生化逆行列係数!Z25</f>
        <v>0</v>
      </c>
      <c r="AA25" s="389">
        <f>AA$42*外生化逆行列係数!AA25</f>
        <v>0</v>
      </c>
      <c r="AB25" s="389">
        <f>AB$42*外生化逆行列係数!AB25</f>
        <v>0</v>
      </c>
      <c r="AC25" s="389">
        <f>AC$42*外生化逆行列係数!AC25</f>
        <v>0</v>
      </c>
      <c r="AD25" s="389">
        <f>AD$42*外生化逆行列係数!AD25</f>
        <v>0</v>
      </c>
      <c r="AE25" s="389">
        <f>AE$42*外生化逆行列係数!AE25</f>
        <v>0</v>
      </c>
      <c r="AF25" s="389">
        <f>AF$42*外生化逆行列係数!AF25</f>
        <v>0</v>
      </c>
      <c r="AG25" s="389">
        <f>AG$42*外生化逆行列係数!AG25</f>
        <v>0</v>
      </c>
      <c r="AH25" s="389">
        <f>AH$42*外生化逆行列係数!AH25</f>
        <v>0</v>
      </c>
      <c r="AI25" s="389">
        <f>AI$42*外生化逆行列係数!AI25</f>
        <v>0</v>
      </c>
      <c r="AJ25" s="389">
        <f>AJ$42*外生化逆行列係数!AJ25</f>
        <v>0</v>
      </c>
      <c r="AK25" s="389">
        <f>AK$42*外生化逆行列係数!AK25</f>
        <v>0</v>
      </c>
      <c r="AL25" s="390">
        <f>AL$42*外生化逆行列係数!AL25</f>
        <v>0</v>
      </c>
      <c r="AM25" s="398">
        <f t="shared" si="0"/>
        <v>0</v>
      </c>
    </row>
    <row r="26" spans="1:39" ht="15" customHeight="1">
      <c r="A26" s="103">
        <v>48</v>
      </c>
      <c r="B26" s="42" t="s">
        <v>191</v>
      </c>
      <c r="C26" s="388">
        <f>C$42*外生化逆行列係数!C26</f>
        <v>0</v>
      </c>
      <c r="D26" s="389">
        <f>D$42*外生化逆行列係数!D26</f>
        <v>0</v>
      </c>
      <c r="E26" s="389">
        <f>E$42*外生化逆行列係数!E26</f>
        <v>0</v>
      </c>
      <c r="F26" s="389">
        <f>F$42*外生化逆行列係数!F26</f>
        <v>0</v>
      </c>
      <c r="G26" s="389">
        <f>G$42*外生化逆行列係数!G26</f>
        <v>0</v>
      </c>
      <c r="H26" s="389">
        <f>H$42*外生化逆行列係数!H26</f>
        <v>0</v>
      </c>
      <c r="I26" s="389">
        <f>I$42*外生化逆行列係数!I26</f>
        <v>0</v>
      </c>
      <c r="J26" s="389">
        <f>J$42*外生化逆行列係数!J26</f>
        <v>0</v>
      </c>
      <c r="K26" s="389">
        <f>K$42*外生化逆行列係数!K26</f>
        <v>0</v>
      </c>
      <c r="L26" s="389">
        <f>L$42*外生化逆行列係数!L26</f>
        <v>0</v>
      </c>
      <c r="M26" s="389">
        <f>M$42*外生化逆行列係数!M26</f>
        <v>0</v>
      </c>
      <c r="N26" s="389">
        <f>N$42*外生化逆行列係数!N26</f>
        <v>0</v>
      </c>
      <c r="O26" s="389">
        <f>O$42*外生化逆行列係数!O26</f>
        <v>0</v>
      </c>
      <c r="P26" s="389">
        <f>P$42*外生化逆行列係数!P26</f>
        <v>0</v>
      </c>
      <c r="Q26" s="389">
        <f>Q$42*外生化逆行列係数!Q26</f>
        <v>0</v>
      </c>
      <c r="R26" s="389">
        <f>R$42*外生化逆行列係数!R26</f>
        <v>0</v>
      </c>
      <c r="S26" s="389">
        <f>S$42*外生化逆行列係数!S26</f>
        <v>0</v>
      </c>
      <c r="T26" s="389">
        <f>T$42*外生化逆行列係数!T26</f>
        <v>0</v>
      </c>
      <c r="U26" s="389">
        <f>U$42*外生化逆行列係数!U26</f>
        <v>0</v>
      </c>
      <c r="V26" s="389">
        <f>V$42*外生化逆行列係数!V26</f>
        <v>0</v>
      </c>
      <c r="W26" s="389">
        <f>W$42*外生化逆行列係数!W26</f>
        <v>0</v>
      </c>
      <c r="X26" s="389">
        <f>X$42*外生化逆行列係数!X26</f>
        <v>0</v>
      </c>
      <c r="Y26" s="389">
        <f>Y$42*外生化逆行列係数!Y26</f>
        <v>0</v>
      </c>
      <c r="Z26" s="389">
        <f>Z$42*外生化逆行列係数!Z26</f>
        <v>0</v>
      </c>
      <c r="AA26" s="389">
        <f>AA$42*外生化逆行列係数!AA26</f>
        <v>0</v>
      </c>
      <c r="AB26" s="389">
        <f>AB$42*外生化逆行列係数!AB26</f>
        <v>0</v>
      </c>
      <c r="AC26" s="389">
        <f>AC$42*外生化逆行列係数!AC26</f>
        <v>0</v>
      </c>
      <c r="AD26" s="389">
        <f>AD$42*外生化逆行列係数!AD26</f>
        <v>0</v>
      </c>
      <c r="AE26" s="389">
        <f>AE$42*外生化逆行列係数!AE26</f>
        <v>0</v>
      </c>
      <c r="AF26" s="389">
        <f>AF$42*外生化逆行列係数!AF26</f>
        <v>0</v>
      </c>
      <c r="AG26" s="389">
        <f>AG$42*外生化逆行列係数!AG26</f>
        <v>0</v>
      </c>
      <c r="AH26" s="389">
        <f>AH$42*外生化逆行列係数!AH26</f>
        <v>0</v>
      </c>
      <c r="AI26" s="389">
        <f>AI$42*外生化逆行列係数!AI26</f>
        <v>0</v>
      </c>
      <c r="AJ26" s="389">
        <f>AJ$42*外生化逆行列係数!AJ26</f>
        <v>0</v>
      </c>
      <c r="AK26" s="389">
        <f>AK$42*外生化逆行列係数!AK26</f>
        <v>0</v>
      </c>
      <c r="AL26" s="390">
        <f>AL$42*外生化逆行列係数!AL26</f>
        <v>0</v>
      </c>
      <c r="AM26" s="398">
        <f t="shared" si="0"/>
        <v>0</v>
      </c>
    </row>
    <row r="27" spans="1:39" ht="15" customHeight="1">
      <c r="A27" s="103">
        <v>51</v>
      </c>
      <c r="B27" s="42" t="s">
        <v>21</v>
      </c>
      <c r="C27" s="388">
        <f>C$42*外生化逆行列係数!C27</f>
        <v>0</v>
      </c>
      <c r="D27" s="389">
        <f>D$42*外生化逆行列係数!D27</f>
        <v>0</v>
      </c>
      <c r="E27" s="389">
        <f>E$42*外生化逆行列係数!E27</f>
        <v>0</v>
      </c>
      <c r="F27" s="389">
        <f>F$42*外生化逆行列係数!F27</f>
        <v>0</v>
      </c>
      <c r="G27" s="389">
        <f>G$42*外生化逆行列係数!G27</f>
        <v>0</v>
      </c>
      <c r="H27" s="389">
        <f>H$42*外生化逆行列係数!H27</f>
        <v>0</v>
      </c>
      <c r="I27" s="389">
        <f>I$42*外生化逆行列係数!I27</f>
        <v>0</v>
      </c>
      <c r="J27" s="389">
        <f>J$42*外生化逆行列係数!J27</f>
        <v>0</v>
      </c>
      <c r="K27" s="389">
        <f>K$42*外生化逆行列係数!K27</f>
        <v>0</v>
      </c>
      <c r="L27" s="389">
        <f>L$42*外生化逆行列係数!L27</f>
        <v>0</v>
      </c>
      <c r="M27" s="389">
        <f>M$42*外生化逆行列係数!M27</f>
        <v>0</v>
      </c>
      <c r="N27" s="389">
        <f>N$42*外生化逆行列係数!N27</f>
        <v>0</v>
      </c>
      <c r="O27" s="389">
        <f>O$42*外生化逆行列係数!O27</f>
        <v>0</v>
      </c>
      <c r="P27" s="389">
        <f>P$42*外生化逆行列係数!P27</f>
        <v>0</v>
      </c>
      <c r="Q27" s="389">
        <f>Q$42*外生化逆行列係数!Q27</f>
        <v>0</v>
      </c>
      <c r="R27" s="389">
        <f>R$42*外生化逆行列係数!R27</f>
        <v>0</v>
      </c>
      <c r="S27" s="389">
        <f>S$42*外生化逆行列係数!S27</f>
        <v>0</v>
      </c>
      <c r="T27" s="389">
        <f>T$42*外生化逆行列係数!T27</f>
        <v>0</v>
      </c>
      <c r="U27" s="389">
        <f>U$42*外生化逆行列係数!U27</f>
        <v>0</v>
      </c>
      <c r="V27" s="389">
        <f>V$42*外生化逆行列係数!V27</f>
        <v>0</v>
      </c>
      <c r="W27" s="389">
        <f>W$42*外生化逆行列係数!W27</f>
        <v>0</v>
      </c>
      <c r="X27" s="389">
        <f>X$42*外生化逆行列係数!X27</f>
        <v>0</v>
      </c>
      <c r="Y27" s="389">
        <f>Y$42*外生化逆行列係数!Y27</f>
        <v>0</v>
      </c>
      <c r="Z27" s="389">
        <f>Z$42*外生化逆行列係数!Z27</f>
        <v>0</v>
      </c>
      <c r="AA27" s="389">
        <f>AA$42*外生化逆行列係数!AA27</f>
        <v>0</v>
      </c>
      <c r="AB27" s="389">
        <f>AB$42*外生化逆行列係数!AB27</f>
        <v>0</v>
      </c>
      <c r="AC27" s="389">
        <f>AC$42*外生化逆行列係数!AC27</f>
        <v>0</v>
      </c>
      <c r="AD27" s="389">
        <f>AD$42*外生化逆行列係数!AD27</f>
        <v>0</v>
      </c>
      <c r="AE27" s="389">
        <f>AE$42*外生化逆行列係数!AE27</f>
        <v>0</v>
      </c>
      <c r="AF27" s="389">
        <f>AF$42*外生化逆行列係数!AF27</f>
        <v>0</v>
      </c>
      <c r="AG27" s="389">
        <f>AG$42*外生化逆行列係数!AG27</f>
        <v>0</v>
      </c>
      <c r="AH27" s="389">
        <f>AH$42*外生化逆行列係数!AH27</f>
        <v>0</v>
      </c>
      <c r="AI27" s="389">
        <f>AI$42*外生化逆行列係数!AI27</f>
        <v>0</v>
      </c>
      <c r="AJ27" s="389">
        <f>AJ$42*外生化逆行列係数!AJ27</f>
        <v>0</v>
      </c>
      <c r="AK27" s="389">
        <f>AK$42*外生化逆行列係数!AK27</f>
        <v>0</v>
      </c>
      <c r="AL27" s="390">
        <f>AL$42*外生化逆行列係数!AL27</f>
        <v>0</v>
      </c>
      <c r="AM27" s="398">
        <f t="shared" si="0"/>
        <v>0</v>
      </c>
    </row>
    <row r="28" spans="1:39" ht="15" customHeight="1">
      <c r="A28" s="104">
        <v>53</v>
      </c>
      <c r="B28" s="43" t="s">
        <v>22</v>
      </c>
      <c r="C28" s="391">
        <f>C$42*外生化逆行列係数!C28</f>
        <v>0</v>
      </c>
      <c r="D28" s="392">
        <f>D$42*外生化逆行列係数!D28</f>
        <v>0</v>
      </c>
      <c r="E28" s="392">
        <f>E$42*外生化逆行列係数!E28</f>
        <v>0</v>
      </c>
      <c r="F28" s="392">
        <f>F$42*外生化逆行列係数!F28</f>
        <v>0</v>
      </c>
      <c r="G28" s="392">
        <f>G$42*外生化逆行列係数!G28</f>
        <v>0</v>
      </c>
      <c r="H28" s="392">
        <f>H$42*外生化逆行列係数!H28</f>
        <v>0</v>
      </c>
      <c r="I28" s="392">
        <f>I$42*外生化逆行列係数!I28</f>
        <v>0</v>
      </c>
      <c r="J28" s="392">
        <f>J$42*外生化逆行列係数!J28</f>
        <v>0</v>
      </c>
      <c r="K28" s="392">
        <f>K$42*外生化逆行列係数!K28</f>
        <v>0</v>
      </c>
      <c r="L28" s="392">
        <f>L$42*外生化逆行列係数!L28</f>
        <v>0</v>
      </c>
      <c r="M28" s="392">
        <f>M$42*外生化逆行列係数!M28</f>
        <v>0</v>
      </c>
      <c r="N28" s="392">
        <f>N$42*外生化逆行列係数!N28</f>
        <v>0</v>
      </c>
      <c r="O28" s="392">
        <f>O$42*外生化逆行列係数!O28</f>
        <v>0</v>
      </c>
      <c r="P28" s="392">
        <f>P$42*外生化逆行列係数!P28</f>
        <v>0</v>
      </c>
      <c r="Q28" s="392">
        <f>Q$42*外生化逆行列係数!Q28</f>
        <v>0</v>
      </c>
      <c r="R28" s="392">
        <f>R$42*外生化逆行列係数!R28</f>
        <v>0</v>
      </c>
      <c r="S28" s="392">
        <f>S$42*外生化逆行列係数!S28</f>
        <v>0</v>
      </c>
      <c r="T28" s="392">
        <f>T$42*外生化逆行列係数!T28</f>
        <v>0</v>
      </c>
      <c r="U28" s="392">
        <f>U$42*外生化逆行列係数!U28</f>
        <v>0</v>
      </c>
      <c r="V28" s="392">
        <f>V$42*外生化逆行列係数!V28</f>
        <v>0</v>
      </c>
      <c r="W28" s="392">
        <f>W$42*外生化逆行列係数!W28</f>
        <v>0</v>
      </c>
      <c r="X28" s="392">
        <f>X$42*外生化逆行列係数!X28</f>
        <v>0</v>
      </c>
      <c r="Y28" s="392">
        <f>Y$42*外生化逆行列係数!Y28</f>
        <v>0</v>
      </c>
      <c r="Z28" s="392">
        <f>Z$42*外生化逆行列係数!Z28</f>
        <v>0</v>
      </c>
      <c r="AA28" s="392">
        <f>AA$42*外生化逆行列係数!AA28</f>
        <v>0</v>
      </c>
      <c r="AB28" s="392">
        <f>AB$42*外生化逆行列係数!AB28</f>
        <v>0</v>
      </c>
      <c r="AC28" s="392">
        <f>AC$42*外生化逆行列係数!AC28</f>
        <v>0</v>
      </c>
      <c r="AD28" s="392">
        <f>AD$42*外生化逆行列係数!AD28</f>
        <v>0</v>
      </c>
      <c r="AE28" s="392">
        <f>AE$42*外生化逆行列係数!AE28</f>
        <v>0</v>
      </c>
      <c r="AF28" s="392">
        <f>AF$42*外生化逆行列係数!AF28</f>
        <v>0</v>
      </c>
      <c r="AG28" s="392">
        <f>AG$42*外生化逆行列係数!AG28</f>
        <v>0</v>
      </c>
      <c r="AH28" s="392">
        <f>AH$42*外生化逆行列係数!AH28</f>
        <v>0</v>
      </c>
      <c r="AI28" s="392">
        <f>AI$42*外生化逆行列係数!AI28</f>
        <v>0</v>
      </c>
      <c r="AJ28" s="392">
        <f>AJ$42*外生化逆行列係数!AJ28</f>
        <v>0</v>
      </c>
      <c r="AK28" s="392">
        <f>AK$42*外生化逆行列係数!AK28</f>
        <v>0</v>
      </c>
      <c r="AL28" s="393">
        <f>AL$42*外生化逆行列係数!AL28</f>
        <v>0</v>
      </c>
      <c r="AM28" s="400">
        <f t="shared" si="0"/>
        <v>0</v>
      </c>
    </row>
    <row r="29" spans="1:39" ht="15" customHeight="1">
      <c r="A29" s="103">
        <v>55</v>
      </c>
      <c r="B29" s="42" t="s">
        <v>23</v>
      </c>
      <c r="C29" s="388">
        <f>C$42*外生化逆行列係数!C29</f>
        <v>0</v>
      </c>
      <c r="D29" s="389">
        <f>D$42*外生化逆行列係数!D29</f>
        <v>0</v>
      </c>
      <c r="E29" s="389">
        <f>E$42*外生化逆行列係数!E29</f>
        <v>0</v>
      </c>
      <c r="F29" s="389">
        <f>F$42*外生化逆行列係数!F29</f>
        <v>0</v>
      </c>
      <c r="G29" s="389">
        <f>G$42*外生化逆行列係数!G29</f>
        <v>0</v>
      </c>
      <c r="H29" s="389">
        <f>H$42*外生化逆行列係数!H29</f>
        <v>0</v>
      </c>
      <c r="I29" s="389">
        <f>I$42*外生化逆行列係数!I29</f>
        <v>0</v>
      </c>
      <c r="J29" s="389">
        <f>J$42*外生化逆行列係数!J29</f>
        <v>0</v>
      </c>
      <c r="K29" s="389">
        <f>K$42*外生化逆行列係数!K29</f>
        <v>0</v>
      </c>
      <c r="L29" s="389">
        <f>L$42*外生化逆行列係数!L29</f>
        <v>0</v>
      </c>
      <c r="M29" s="389">
        <f>M$42*外生化逆行列係数!M29</f>
        <v>0</v>
      </c>
      <c r="N29" s="389">
        <f>N$42*外生化逆行列係数!N29</f>
        <v>0</v>
      </c>
      <c r="O29" s="389">
        <f>O$42*外生化逆行列係数!O29</f>
        <v>0</v>
      </c>
      <c r="P29" s="389">
        <f>P$42*外生化逆行列係数!P29</f>
        <v>0</v>
      </c>
      <c r="Q29" s="389">
        <f>Q$42*外生化逆行列係数!Q29</f>
        <v>0</v>
      </c>
      <c r="R29" s="389">
        <f>R$42*外生化逆行列係数!R29</f>
        <v>0</v>
      </c>
      <c r="S29" s="389">
        <f>S$42*外生化逆行列係数!S29</f>
        <v>0</v>
      </c>
      <c r="T29" s="389">
        <f>T$42*外生化逆行列係数!T29</f>
        <v>0</v>
      </c>
      <c r="U29" s="389">
        <f>U$42*外生化逆行列係数!U29</f>
        <v>0</v>
      </c>
      <c r="V29" s="389">
        <f>V$42*外生化逆行列係数!V29</f>
        <v>0</v>
      </c>
      <c r="W29" s="389">
        <f>W$42*外生化逆行列係数!W29</f>
        <v>0</v>
      </c>
      <c r="X29" s="389">
        <f>X$42*外生化逆行列係数!X29</f>
        <v>0</v>
      </c>
      <c r="Y29" s="389">
        <f>Y$42*外生化逆行列係数!Y29</f>
        <v>0</v>
      </c>
      <c r="Z29" s="389">
        <f>Z$42*外生化逆行列係数!Z29</f>
        <v>0</v>
      </c>
      <c r="AA29" s="389">
        <f>AA$42*外生化逆行列係数!AA29</f>
        <v>0</v>
      </c>
      <c r="AB29" s="389">
        <f>AB$42*外生化逆行列係数!AB29</f>
        <v>0</v>
      </c>
      <c r="AC29" s="389">
        <f>AC$42*外生化逆行列係数!AC29</f>
        <v>0</v>
      </c>
      <c r="AD29" s="389">
        <f>AD$42*外生化逆行列係数!AD29</f>
        <v>0</v>
      </c>
      <c r="AE29" s="389">
        <f>AE$42*外生化逆行列係数!AE29</f>
        <v>0</v>
      </c>
      <c r="AF29" s="389">
        <f>AF$42*外生化逆行列係数!AF29</f>
        <v>0</v>
      </c>
      <c r="AG29" s="389">
        <f>AG$42*外生化逆行列係数!AG29</f>
        <v>0</v>
      </c>
      <c r="AH29" s="389">
        <f>AH$42*外生化逆行列係数!AH29</f>
        <v>0</v>
      </c>
      <c r="AI29" s="389">
        <f>AI$42*外生化逆行列係数!AI29</f>
        <v>0</v>
      </c>
      <c r="AJ29" s="389">
        <f>AJ$42*外生化逆行列係数!AJ29</f>
        <v>0</v>
      </c>
      <c r="AK29" s="389">
        <f>AK$42*外生化逆行列係数!AK29</f>
        <v>0</v>
      </c>
      <c r="AL29" s="390">
        <f>AL$42*外生化逆行列係数!AL29</f>
        <v>0</v>
      </c>
      <c r="AM29" s="398">
        <f t="shared" si="0"/>
        <v>0</v>
      </c>
    </row>
    <row r="30" spans="1:39" ht="15" customHeight="1">
      <c r="A30" s="103">
        <v>57</v>
      </c>
      <c r="B30" s="42" t="s">
        <v>203</v>
      </c>
      <c r="C30" s="388">
        <f>C$42*外生化逆行列係数!C30</f>
        <v>0</v>
      </c>
      <c r="D30" s="389">
        <f>D$42*外生化逆行列係数!D30</f>
        <v>0</v>
      </c>
      <c r="E30" s="389">
        <f>E$42*外生化逆行列係数!E30</f>
        <v>0</v>
      </c>
      <c r="F30" s="389">
        <f>F$42*外生化逆行列係数!F30</f>
        <v>0</v>
      </c>
      <c r="G30" s="389">
        <f>G$42*外生化逆行列係数!G30</f>
        <v>0</v>
      </c>
      <c r="H30" s="389">
        <f>H$42*外生化逆行列係数!H30</f>
        <v>0</v>
      </c>
      <c r="I30" s="389">
        <f>I$42*外生化逆行列係数!I30</f>
        <v>0</v>
      </c>
      <c r="J30" s="389">
        <f>J$42*外生化逆行列係数!J30</f>
        <v>0</v>
      </c>
      <c r="K30" s="389">
        <f>K$42*外生化逆行列係数!K30</f>
        <v>0</v>
      </c>
      <c r="L30" s="389">
        <f>L$42*外生化逆行列係数!L30</f>
        <v>0</v>
      </c>
      <c r="M30" s="389">
        <f>M$42*外生化逆行列係数!M30</f>
        <v>0</v>
      </c>
      <c r="N30" s="389">
        <f>N$42*外生化逆行列係数!N30</f>
        <v>0</v>
      </c>
      <c r="O30" s="389">
        <f>O$42*外生化逆行列係数!O30</f>
        <v>0</v>
      </c>
      <c r="P30" s="389">
        <f>P$42*外生化逆行列係数!P30</f>
        <v>0</v>
      </c>
      <c r="Q30" s="389">
        <f>Q$42*外生化逆行列係数!Q30</f>
        <v>0</v>
      </c>
      <c r="R30" s="389">
        <f>R$42*外生化逆行列係数!R30</f>
        <v>0</v>
      </c>
      <c r="S30" s="389">
        <f>S$42*外生化逆行列係数!S30</f>
        <v>0</v>
      </c>
      <c r="T30" s="389">
        <f>T$42*外生化逆行列係数!T30</f>
        <v>0</v>
      </c>
      <c r="U30" s="389">
        <f>U$42*外生化逆行列係数!U30</f>
        <v>0</v>
      </c>
      <c r="V30" s="389">
        <f>V$42*外生化逆行列係数!V30</f>
        <v>0</v>
      </c>
      <c r="W30" s="389">
        <f>W$42*外生化逆行列係数!W30</f>
        <v>0</v>
      </c>
      <c r="X30" s="389">
        <f>X$42*外生化逆行列係数!X30</f>
        <v>0</v>
      </c>
      <c r="Y30" s="389">
        <f>Y$42*外生化逆行列係数!Y30</f>
        <v>0</v>
      </c>
      <c r="Z30" s="389">
        <f>Z$42*外生化逆行列係数!Z30</f>
        <v>0</v>
      </c>
      <c r="AA30" s="389">
        <f>AA$42*外生化逆行列係数!AA30</f>
        <v>0</v>
      </c>
      <c r="AB30" s="389">
        <f>AB$42*外生化逆行列係数!AB30</f>
        <v>0</v>
      </c>
      <c r="AC30" s="389">
        <f>AC$42*外生化逆行列係数!AC30</f>
        <v>0</v>
      </c>
      <c r="AD30" s="389">
        <f>AD$42*外生化逆行列係数!AD30</f>
        <v>0</v>
      </c>
      <c r="AE30" s="389">
        <f>AE$42*外生化逆行列係数!AE30</f>
        <v>0</v>
      </c>
      <c r="AF30" s="389">
        <f>AF$42*外生化逆行列係数!AF30</f>
        <v>0</v>
      </c>
      <c r="AG30" s="389">
        <f>AG$42*外生化逆行列係数!AG30</f>
        <v>0</v>
      </c>
      <c r="AH30" s="389">
        <f>AH$42*外生化逆行列係数!AH30</f>
        <v>0</v>
      </c>
      <c r="AI30" s="389">
        <f>AI$42*外生化逆行列係数!AI30</f>
        <v>0</v>
      </c>
      <c r="AJ30" s="389">
        <f>AJ$42*外生化逆行列係数!AJ30</f>
        <v>0</v>
      </c>
      <c r="AK30" s="389">
        <f>AK$42*外生化逆行列係数!AK30</f>
        <v>0</v>
      </c>
      <c r="AL30" s="390">
        <f>AL$42*外生化逆行列係数!AL30</f>
        <v>0</v>
      </c>
      <c r="AM30" s="398">
        <f t="shared" si="0"/>
        <v>0</v>
      </c>
    </row>
    <row r="31" spans="1:39" ht="15" customHeight="1">
      <c r="A31" s="103">
        <v>59</v>
      </c>
      <c r="B31" s="42" t="s">
        <v>25</v>
      </c>
      <c r="C31" s="388">
        <f>C$42*外生化逆行列係数!C31</f>
        <v>0</v>
      </c>
      <c r="D31" s="389">
        <f>D$42*外生化逆行列係数!D31</f>
        <v>0</v>
      </c>
      <c r="E31" s="389">
        <f>E$42*外生化逆行列係数!E31</f>
        <v>0</v>
      </c>
      <c r="F31" s="389">
        <f>F$42*外生化逆行列係数!F31</f>
        <v>0</v>
      </c>
      <c r="G31" s="389">
        <f>G$42*外生化逆行列係数!G31</f>
        <v>0</v>
      </c>
      <c r="H31" s="389">
        <f>H$42*外生化逆行列係数!H31</f>
        <v>0</v>
      </c>
      <c r="I31" s="389">
        <f>I$42*外生化逆行列係数!I31</f>
        <v>0</v>
      </c>
      <c r="J31" s="389">
        <f>J$42*外生化逆行列係数!J31</f>
        <v>0</v>
      </c>
      <c r="K31" s="389">
        <f>K$42*外生化逆行列係数!K31</f>
        <v>0</v>
      </c>
      <c r="L31" s="389">
        <f>L$42*外生化逆行列係数!L31</f>
        <v>0</v>
      </c>
      <c r="M31" s="389">
        <f>M$42*外生化逆行列係数!M31</f>
        <v>0</v>
      </c>
      <c r="N31" s="389">
        <f>N$42*外生化逆行列係数!N31</f>
        <v>0</v>
      </c>
      <c r="O31" s="389">
        <f>O$42*外生化逆行列係数!O31</f>
        <v>0</v>
      </c>
      <c r="P31" s="389">
        <f>P$42*外生化逆行列係数!P31</f>
        <v>0</v>
      </c>
      <c r="Q31" s="389">
        <f>Q$42*外生化逆行列係数!Q31</f>
        <v>0</v>
      </c>
      <c r="R31" s="389">
        <f>R$42*外生化逆行列係数!R31</f>
        <v>0</v>
      </c>
      <c r="S31" s="389">
        <f>S$42*外生化逆行列係数!S31</f>
        <v>0</v>
      </c>
      <c r="T31" s="389">
        <f>T$42*外生化逆行列係数!T31</f>
        <v>0</v>
      </c>
      <c r="U31" s="389">
        <f>U$42*外生化逆行列係数!U31</f>
        <v>0</v>
      </c>
      <c r="V31" s="389">
        <f>V$42*外生化逆行列係数!V31</f>
        <v>0</v>
      </c>
      <c r="W31" s="389">
        <f>W$42*外生化逆行列係数!W31</f>
        <v>0</v>
      </c>
      <c r="X31" s="389">
        <f>X$42*外生化逆行列係数!X31</f>
        <v>0</v>
      </c>
      <c r="Y31" s="389">
        <f>Y$42*外生化逆行列係数!Y31</f>
        <v>0</v>
      </c>
      <c r="Z31" s="389">
        <f>Z$42*外生化逆行列係数!Z31</f>
        <v>0</v>
      </c>
      <c r="AA31" s="389">
        <f>AA$42*外生化逆行列係数!AA31</f>
        <v>0</v>
      </c>
      <c r="AB31" s="389">
        <f>AB$42*外生化逆行列係数!AB31</f>
        <v>0</v>
      </c>
      <c r="AC31" s="389">
        <f>AC$42*外生化逆行列係数!AC31</f>
        <v>0</v>
      </c>
      <c r="AD31" s="389">
        <f>AD$42*外生化逆行列係数!AD31</f>
        <v>0</v>
      </c>
      <c r="AE31" s="389">
        <f>AE$42*外生化逆行列係数!AE31</f>
        <v>0</v>
      </c>
      <c r="AF31" s="389">
        <f>AF$42*外生化逆行列係数!AF31</f>
        <v>0</v>
      </c>
      <c r="AG31" s="389">
        <f>AG$42*外生化逆行列係数!AG31</f>
        <v>0</v>
      </c>
      <c r="AH31" s="389">
        <f>AH$42*外生化逆行列係数!AH31</f>
        <v>0</v>
      </c>
      <c r="AI31" s="389">
        <f>AI$42*外生化逆行列係数!AI31</f>
        <v>0</v>
      </c>
      <c r="AJ31" s="389">
        <f>AJ$42*外生化逆行列係数!AJ31</f>
        <v>0</v>
      </c>
      <c r="AK31" s="389">
        <f>AK$42*外生化逆行列係数!AK31</f>
        <v>0</v>
      </c>
      <c r="AL31" s="390">
        <f>AL$42*外生化逆行列係数!AL31</f>
        <v>0</v>
      </c>
      <c r="AM31" s="398">
        <f t="shared" si="0"/>
        <v>0</v>
      </c>
    </row>
    <row r="32" spans="1:39" ht="15" customHeight="1">
      <c r="A32" s="103">
        <v>61</v>
      </c>
      <c r="B32" s="42" t="s">
        <v>26</v>
      </c>
      <c r="C32" s="388">
        <f>C$42*外生化逆行列係数!C32</f>
        <v>0</v>
      </c>
      <c r="D32" s="389">
        <f>D$42*外生化逆行列係数!D32</f>
        <v>0</v>
      </c>
      <c r="E32" s="389">
        <f>E$42*外生化逆行列係数!E32</f>
        <v>0</v>
      </c>
      <c r="F32" s="389">
        <f>F$42*外生化逆行列係数!F32</f>
        <v>0</v>
      </c>
      <c r="G32" s="389">
        <f>G$42*外生化逆行列係数!G32</f>
        <v>0</v>
      </c>
      <c r="H32" s="389">
        <f>H$42*外生化逆行列係数!H32</f>
        <v>0</v>
      </c>
      <c r="I32" s="389">
        <f>I$42*外生化逆行列係数!I32</f>
        <v>0</v>
      </c>
      <c r="J32" s="389">
        <f>J$42*外生化逆行列係数!J32</f>
        <v>0</v>
      </c>
      <c r="K32" s="389">
        <f>K$42*外生化逆行列係数!K32</f>
        <v>0</v>
      </c>
      <c r="L32" s="389">
        <f>L$42*外生化逆行列係数!L32</f>
        <v>0</v>
      </c>
      <c r="M32" s="389">
        <f>M$42*外生化逆行列係数!M32</f>
        <v>0</v>
      </c>
      <c r="N32" s="389">
        <f>N$42*外生化逆行列係数!N32</f>
        <v>0</v>
      </c>
      <c r="O32" s="389">
        <f>O$42*外生化逆行列係数!O32</f>
        <v>0</v>
      </c>
      <c r="P32" s="389">
        <f>P$42*外生化逆行列係数!P32</f>
        <v>0</v>
      </c>
      <c r="Q32" s="389">
        <f>Q$42*外生化逆行列係数!Q32</f>
        <v>0</v>
      </c>
      <c r="R32" s="389">
        <f>R$42*外生化逆行列係数!R32</f>
        <v>0</v>
      </c>
      <c r="S32" s="389">
        <f>S$42*外生化逆行列係数!S32</f>
        <v>0</v>
      </c>
      <c r="T32" s="389">
        <f>T$42*外生化逆行列係数!T32</f>
        <v>0</v>
      </c>
      <c r="U32" s="389">
        <f>U$42*外生化逆行列係数!U32</f>
        <v>0</v>
      </c>
      <c r="V32" s="389">
        <f>V$42*外生化逆行列係数!V32</f>
        <v>0</v>
      </c>
      <c r="W32" s="389">
        <f>W$42*外生化逆行列係数!W32</f>
        <v>0</v>
      </c>
      <c r="X32" s="389">
        <f>X$42*外生化逆行列係数!X32</f>
        <v>0</v>
      </c>
      <c r="Y32" s="389">
        <f>Y$42*外生化逆行列係数!Y32</f>
        <v>0</v>
      </c>
      <c r="Z32" s="389">
        <f>Z$42*外生化逆行列係数!Z32</f>
        <v>0</v>
      </c>
      <c r="AA32" s="389">
        <f>AA$42*外生化逆行列係数!AA32</f>
        <v>0</v>
      </c>
      <c r="AB32" s="389">
        <f>AB$42*外生化逆行列係数!AB32</f>
        <v>0</v>
      </c>
      <c r="AC32" s="389">
        <f>AC$42*外生化逆行列係数!AC32</f>
        <v>0</v>
      </c>
      <c r="AD32" s="389">
        <f>AD$42*外生化逆行列係数!AD32</f>
        <v>0</v>
      </c>
      <c r="AE32" s="389">
        <f>AE$42*外生化逆行列係数!AE32</f>
        <v>0</v>
      </c>
      <c r="AF32" s="389">
        <f>AF$42*外生化逆行列係数!AF32</f>
        <v>0</v>
      </c>
      <c r="AG32" s="389">
        <f>AG$42*外生化逆行列係数!AG32</f>
        <v>0</v>
      </c>
      <c r="AH32" s="389">
        <f>AH$42*外生化逆行列係数!AH32</f>
        <v>0</v>
      </c>
      <c r="AI32" s="389">
        <f>AI$42*外生化逆行列係数!AI32</f>
        <v>0</v>
      </c>
      <c r="AJ32" s="389">
        <f>AJ$42*外生化逆行列係数!AJ32</f>
        <v>0</v>
      </c>
      <c r="AK32" s="389">
        <f>AK$42*外生化逆行列係数!AK32</f>
        <v>0</v>
      </c>
      <c r="AL32" s="390">
        <f>AL$42*外生化逆行列係数!AL32</f>
        <v>0</v>
      </c>
      <c r="AM32" s="398">
        <f t="shared" si="0"/>
        <v>0</v>
      </c>
    </row>
    <row r="33" spans="1:39" ht="15" customHeight="1">
      <c r="A33" s="104">
        <v>63</v>
      </c>
      <c r="B33" s="43" t="s">
        <v>27</v>
      </c>
      <c r="C33" s="391">
        <f>C$42*外生化逆行列係数!C33</f>
        <v>0</v>
      </c>
      <c r="D33" s="392">
        <f>D$42*外生化逆行列係数!D33</f>
        <v>0</v>
      </c>
      <c r="E33" s="392">
        <f>E$42*外生化逆行列係数!E33</f>
        <v>0</v>
      </c>
      <c r="F33" s="392">
        <f>F$42*外生化逆行列係数!F33</f>
        <v>0</v>
      </c>
      <c r="G33" s="392">
        <f>G$42*外生化逆行列係数!G33</f>
        <v>0</v>
      </c>
      <c r="H33" s="392">
        <f>H$42*外生化逆行列係数!H33</f>
        <v>0</v>
      </c>
      <c r="I33" s="392">
        <f>I$42*外生化逆行列係数!I33</f>
        <v>0</v>
      </c>
      <c r="J33" s="392">
        <f>J$42*外生化逆行列係数!J33</f>
        <v>0</v>
      </c>
      <c r="K33" s="392">
        <f>K$42*外生化逆行列係数!K33</f>
        <v>0</v>
      </c>
      <c r="L33" s="392">
        <f>L$42*外生化逆行列係数!L33</f>
        <v>0</v>
      </c>
      <c r="M33" s="392">
        <f>M$42*外生化逆行列係数!M33</f>
        <v>0</v>
      </c>
      <c r="N33" s="392">
        <f>N$42*外生化逆行列係数!N33</f>
        <v>0</v>
      </c>
      <c r="O33" s="392">
        <f>O$42*外生化逆行列係数!O33</f>
        <v>0</v>
      </c>
      <c r="P33" s="392">
        <f>P$42*外生化逆行列係数!P33</f>
        <v>0</v>
      </c>
      <c r="Q33" s="392">
        <f>Q$42*外生化逆行列係数!Q33</f>
        <v>0</v>
      </c>
      <c r="R33" s="392">
        <f>R$42*外生化逆行列係数!R33</f>
        <v>0</v>
      </c>
      <c r="S33" s="392">
        <f>S$42*外生化逆行列係数!S33</f>
        <v>0</v>
      </c>
      <c r="T33" s="392">
        <f>T$42*外生化逆行列係数!T33</f>
        <v>0</v>
      </c>
      <c r="U33" s="392">
        <f>U$42*外生化逆行列係数!U33</f>
        <v>0</v>
      </c>
      <c r="V33" s="392">
        <f>V$42*外生化逆行列係数!V33</f>
        <v>0</v>
      </c>
      <c r="W33" s="392">
        <f>W$42*外生化逆行列係数!W33</f>
        <v>0</v>
      </c>
      <c r="X33" s="392">
        <f>X$42*外生化逆行列係数!X33</f>
        <v>0</v>
      </c>
      <c r="Y33" s="392">
        <f>Y$42*外生化逆行列係数!Y33</f>
        <v>0</v>
      </c>
      <c r="Z33" s="392">
        <f>Z$42*外生化逆行列係数!Z33</f>
        <v>0</v>
      </c>
      <c r="AA33" s="392">
        <f>AA$42*外生化逆行列係数!AA33</f>
        <v>0</v>
      </c>
      <c r="AB33" s="392">
        <f>AB$42*外生化逆行列係数!AB33</f>
        <v>0</v>
      </c>
      <c r="AC33" s="392">
        <f>AC$42*外生化逆行列係数!AC33</f>
        <v>0</v>
      </c>
      <c r="AD33" s="392">
        <f>AD$42*外生化逆行列係数!AD33</f>
        <v>0</v>
      </c>
      <c r="AE33" s="392">
        <f>AE$42*外生化逆行列係数!AE33</f>
        <v>0</v>
      </c>
      <c r="AF33" s="392">
        <f>AF$42*外生化逆行列係数!AF33</f>
        <v>0</v>
      </c>
      <c r="AG33" s="392">
        <f>AG$42*外生化逆行列係数!AG33</f>
        <v>0</v>
      </c>
      <c r="AH33" s="392">
        <f>AH$42*外生化逆行列係数!AH33</f>
        <v>0</v>
      </c>
      <c r="AI33" s="392">
        <f>AI$42*外生化逆行列係数!AI33</f>
        <v>0</v>
      </c>
      <c r="AJ33" s="392">
        <f>AJ$42*外生化逆行列係数!AJ33</f>
        <v>0</v>
      </c>
      <c r="AK33" s="392">
        <f>AK$42*外生化逆行列係数!AK33</f>
        <v>0</v>
      </c>
      <c r="AL33" s="393">
        <f>AL$42*外生化逆行列係数!AL33</f>
        <v>0</v>
      </c>
      <c r="AM33" s="400">
        <f t="shared" si="0"/>
        <v>0</v>
      </c>
    </row>
    <row r="34" spans="1:39" ht="15" customHeight="1">
      <c r="A34" s="103">
        <v>64</v>
      </c>
      <c r="B34" s="42" t="s">
        <v>195</v>
      </c>
      <c r="C34" s="388">
        <f>C$42*外生化逆行列係数!C34</f>
        <v>0</v>
      </c>
      <c r="D34" s="389">
        <f>D$42*外生化逆行列係数!D34</f>
        <v>0</v>
      </c>
      <c r="E34" s="389">
        <f>E$42*外生化逆行列係数!E34</f>
        <v>0</v>
      </c>
      <c r="F34" s="389">
        <f>F$42*外生化逆行列係数!F34</f>
        <v>0</v>
      </c>
      <c r="G34" s="389">
        <f>G$42*外生化逆行列係数!G34</f>
        <v>0</v>
      </c>
      <c r="H34" s="389">
        <f>H$42*外生化逆行列係数!H34</f>
        <v>0</v>
      </c>
      <c r="I34" s="389">
        <f>I$42*外生化逆行列係数!I34</f>
        <v>0</v>
      </c>
      <c r="J34" s="389">
        <f>J$42*外生化逆行列係数!J34</f>
        <v>0</v>
      </c>
      <c r="K34" s="389">
        <f>K$42*外生化逆行列係数!K34</f>
        <v>0</v>
      </c>
      <c r="L34" s="389">
        <f>L$42*外生化逆行列係数!L34</f>
        <v>0</v>
      </c>
      <c r="M34" s="389">
        <f>M$42*外生化逆行列係数!M34</f>
        <v>0</v>
      </c>
      <c r="N34" s="389">
        <f>N$42*外生化逆行列係数!N34</f>
        <v>0</v>
      </c>
      <c r="O34" s="389">
        <f>O$42*外生化逆行列係数!O34</f>
        <v>0</v>
      </c>
      <c r="P34" s="389">
        <f>P$42*外生化逆行列係数!P34</f>
        <v>0</v>
      </c>
      <c r="Q34" s="389">
        <f>Q$42*外生化逆行列係数!Q34</f>
        <v>0</v>
      </c>
      <c r="R34" s="389">
        <f>R$42*外生化逆行列係数!R34</f>
        <v>0</v>
      </c>
      <c r="S34" s="389">
        <f>S$42*外生化逆行列係数!S34</f>
        <v>0</v>
      </c>
      <c r="T34" s="389">
        <f>T$42*外生化逆行列係数!T34</f>
        <v>0</v>
      </c>
      <c r="U34" s="389">
        <f>U$42*外生化逆行列係数!U34</f>
        <v>0</v>
      </c>
      <c r="V34" s="389">
        <f>V$42*外生化逆行列係数!V34</f>
        <v>0</v>
      </c>
      <c r="W34" s="389">
        <f>W$42*外生化逆行列係数!W34</f>
        <v>0</v>
      </c>
      <c r="X34" s="389">
        <f>X$42*外生化逆行列係数!X34</f>
        <v>0</v>
      </c>
      <c r="Y34" s="389">
        <f>Y$42*外生化逆行列係数!Y34</f>
        <v>0</v>
      </c>
      <c r="Z34" s="389">
        <f>Z$42*外生化逆行列係数!Z34</f>
        <v>0</v>
      </c>
      <c r="AA34" s="389">
        <f>AA$42*外生化逆行列係数!AA34</f>
        <v>0</v>
      </c>
      <c r="AB34" s="389">
        <f>AB$42*外生化逆行列係数!AB34</f>
        <v>0</v>
      </c>
      <c r="AC34" s="389">
        <f>AC$42*外生化逆行列係数!AC34</f>
        <v>0</v>
      </c>
      <c r="AD34" s="389">
        <f>AD$42*外生化逆行列係数!AD34</f>
        <v>0</v>
      </c>
      <c r="AE34" s="389">
        <f>AE$42*外生化逆行列係数!AE34</f>
        <v>0</v>
      </c>
      <c r="AF34" s="389">
        <f>AF$42*外生化逆行列係数!AF34</f>
        <v>0</v>
      </c>
      <c r="AG34" s="389">
        <f>AG$42*外生化逆行列係数!AG34</f>
        <v>0</v>
      </c>
      <c r="AH34" s="389">
        <f>AH$42*外生化逆行列係数!AH34</f>
        <v>0</v>
      </c>
      <c r="AI34" s="389">
        <f>AI$42*外生化逆行列係数!AI34</f>
        <v>0</v>
      </c>
      <c r="AJ34" s="389">
        <f>AJ$42*外生化逆行列係数!AJ34</f>
        <v>0</v>
      </c>
      <c r="AK34" s="389">
        <f>AK$42*外生化逆行列係数!AK34</f>
        <v>0</v>
      </c>
      <c r="AL34" s="390">
        <f>AL$42*外生化逆行列係数!AL34</f>
        <v>0</v>
      </c>
      <c r="AM34" s="398">
        <f t="shared" si="0"/>
        <v>0</v>
      </c>
    </row>
    <row r="35" spans="1:39" ht="15" customHeight="1">
      <c r="A35" s="103">
        <v>65</v>
      </c>
      <c r="B35" s="42" t="s">
        <v>196</v>
      </c>
      <c r="C35" s="388">
        <f>C$42*外生化逆行列係数!C35</f>
        <v>0</v>
      </c>
      <c r="D35" s="389">
        <f>D$42*外生化逆行列係数!D35</f>
        <v>0</v>
      </c>
      <c r="E35" s="389">
        <f>E$42*外生化逆行列係数!E35</f>
        <v>0</v>
      </c>
      <c r="F35" s="389">
        <f>F$42*外生化逆行列係数!F35</f>
        <v>0</v>
      </c>
      <c r="G35" s="389">
        <f>G$42*外生化逆行列係数!G35</f>
        <v>0</v>
      </c>
      <c r="H35" s="389">
        <f>H$42*外生化逆行列係数!H35</f>
        <v>0</v>
      </c>
      <c r="I35" s="389">
        <f>I$42*外生化逆行列係数!I35</f>
        <v>0</v>
      </c>
      <c r="J35" s="389">
        <f>J$42*外生化逆行列係数!J35</f>
        <v>0</v>
      </c>
      <c r="K35" s="389">
        <f>K$42*外生化逆行列係数!K35</f>
        <v>0</v>
      </c>
      <c r="L35" s="389">
        <f>L$42*外生化逆行列係数!L35</f>
        <v>0</v>
      </c>
      <c r="M35" s="389">
        <f>M$42*外生化逆行列係数!M35</f>
        <v>0</v>
      </c>
      <c r="N35" s="389">
        <f>N$42*外生化逆行列係数!N35</f>
        <v>0</v>
      </c>
      <c r="O35" s="389">
        <f>O$42*外生化逆行列係数!O35</f>
        <v>0</v>
      </c>
      <c r="P35" s="389">
        <f>P$42*外生化逆行列係数!P35</f>
        <v>0</v>
      </c>
      <c r="Q35" s="389">
        <f>Q$42*外生化逆行列係数!Q35</f>
        <v>0</v>
      </c>
      <c r="R35" s="389">
        <f>R$42*外生化逆行列係数!R35</f>
        <v>0</v>
      </c>
      <c r="S35" s="389">
        <f>S$42*外生化逆行列係数!S35</f>
        <v>0</v>
      </c>
      <c r="T35" s="389">
        <f>T$42*外生化逆行列係数!T35</f>
        <v>0</v>
      </c>
      <c r="U35" s="389">
        <f>U$42*外生化逆行列係数!U35</f>
        <v>0</v>
      </c>
      <c r="V35" s="389">
        <f>V$42*外生化逆行列係数!V35</f>
        <v>0</v>
      </c>
      <c r="W35" s="389">
        <f>W$42*外生化逆行列係数!W35</f>
        <v>0</v>
      </c>
      <c r="X35" s="389">
        <f>X$42*外生化逆行列係数!X35</f>
        <v>0</v>
      </c>
      <c r="Y35" s="389">
        <f>Y$42*外生化逆行列係数!Y35</f>
        <v>0</v>
      </c>
      <c r="Z35" s="389">
        <f>Z$42*外生化逆行列係数!Z35</f>
        <v>0</v>
      </c>
      <c r="AA35" s="389">
        <f>AA$42*外生化逆行列係数!AA35</f>
        <v>0</v>
      </c>
      <c r="AB35" s="389">
        <f>AB$42*外生化逆行列係数!AB35</f>
        <v>0</v>
      </c>
      <c r="AC35" s="389">
        <f>AC$42*外生化逆行列係数!AC35</f>
        <v>0</v>
      </c>
      <c r="AD35" s="389">
        <f>AD$42*外生化逆行列係数!AD35</f>
        <v>0</v>
      </c>
      <c r="AE35" s="389">
        <f>AE$42*外生化逆行列係数!AE35</f>
        <v>0</v>
      </c>
      <c r="AF35" s="389">
        <f>AF$42*外生化逆行列係数!AF35</f>
        <v>0</v>
      </c>
      <c r="AG35" s="389">
        <f>AG$42*外生化逆行列係数!AG35</f>
        <v>0</v>
      </c>
      <c r="AH35" s="389">
        <f>AH$42*外生化逆行列係数!AH35</f>
        <v>0</v>
      </c>
      <c r="AI35" s="389">
        <f>AI$42*外生化逆行列係数!AI35</f>
        <v>0</v>
      </c>
      <c r="AJ35" s="389">
        <f>AJ$42*外生化逆行列係数!AJ35</f>
        <v>0</v>
      </c>
      <c r="AK35" s="389">
        <f>AK$42*外生化逆行列係数!AK35</f>
        <v>0</v>
      </c>
      <c r="AL35" s="390">
        <f>AL$42*外生化逆行列係数!AL35</f>
        <v>0</v>
      </c>
      <c r="AM35" s="398">
        <f t="shared" si="0"/>
        <v>0</v>
      </c>
    </row>
    <row r="36" spans="1:39" ht="15" customHeight="1">
      <c r="A36" s="103">
        <v>66</v>
      </c>
      <c r="B36" s="42" t="s">
        <v>28</v>
      </c>
      <c r="C36" s="388">
        <f>C$42*外生化逆行列係数!C36</f>
        <v>0</v>
      </c>
      <c r="D36" s="389">
        <f>D$42*外生化逆行列係数!D36</f>
        <v>0</v>
      </c>
      <c r="E36" s="389">
        <f>E$42*外生化逆行列係数!E36</f>
        <v>0</v>
      </c>
      <c r="F36" s="389">
        <f>F$42*外生化逆行列係数!F36</f>
        <v>0</v>
      </c>
      <c r="G36" s="389">
        <f>G$42*外生化逆行列係数!G36</f>
        <v>0</v>
      </c>
      <c r="H36" s="389">
        <f>H$42*外生化逆行列係数!H36</f>
        <v>0</v>
      </c>
      <c r="I36" s="389">
        <f>I$42*外生化逆行列係数!I36</f>
        <v>0</v>
      </c>
      <c r="J36" s="389">
        <f>J$42*外生化逆行列係数!J36</f>
        <v>0</v>
      </c>
      <c r="K36" s="389">
        <f>K$42*外生化逆行列係数!K36</f>
        <v>0</v>
      </c>
      <c r="L36" s="389">
        <f>L$42*外生化逆行列係数!L36</f>
        <v>0</v>
      </c>
      <c r="M36" s="389">
        <f>M$42*外生化逆行列係数!M36</f>
        <v>0</v>
      </c>
      <c r="N36" s="389">
        <f>N$42*外生化逆行列係数!N36</f>
        <v>0</v>
      </c>
      <c r="O36" s="389">
        <f>O$42*外生化逆行列係数!O36</f>
        <v>0</v>
      </c>
      <c r="P36" s="389">
        <f>P$42*外生化逆行列係数!P36</f>
        <v>0</v>
      </c>
      <c r="Q36" s="389">
        <f>Q$42*外生化逆行列係数!Q36</f>
        <v>0</v>
      </c>
      <c r="R36" s="389">
        <f>R$42*外生化逆行列係数!R36</f>
        <v>0</v>
      </c>
      <c r="S36" s="389">
        <f>S$42*外生化逆行列係数!S36</f>
        <v>0</v>
      </c>
      <c r="T36" s="389">
        <f>T$42*外生化逆行列係数!T36</f>
        <v>0</v>
      </c>
      <c r="U36" s="389">
        <f>U$42*外生化逆行列係数!U36</f>
        <v>0</v>
      </c>
      <c r="V36" s="389">
        <f>V$42*外生化逆行列係数!V36</f>
        <v>0</v>
      </c>
      <c r="W36" s="389">
        <f>W$42*外生化逆行列係数!W36</f>
        <v>0</v>
      </c>
      <c r="X36" s="389">
        <f>X$42*外生化逆行列係数!X36</f>
        <v>0</v>
      </c>
      <c r="Y36" s="389">
        <f>Y$42*外生化逆行列係数!Y36</f>
        <v>0</v>
      </c>
      <c r="Z36" s="389">
        <f>Z$42*外生化逆行列係数!Z36</f>
        <v>0</v>
      </c>
      <c r="AA36" s="389">
        <f>AA$42*外生化逆行列係数!AA36</f>
        <v>0</v>
      </c>
      <c r="AB36" s="389">
        <f>AB$42*外生化逆行列係数!AB36</f>
        <v>0</v>
      </c>
      <c r="AC36" s="389">
        <f>AC$42*外生化逆行列係数!AC36</f>
        <v>0</v>
      </c>
      <c r="AD36" s="389">
        <f>AD$42*外生化逆行列係数!AD36</f>
        <v>0</v>
      </c>
      <c r="AE36" s="389">
        <f>AE$42*外生化逆行列係数!AE36</f>
        <v>0</v>
      </c>
      <c r="AF36" s="389">
        <f>AF$42*外生化逆行列係数!AF36</f>
        <v>0</v>
      </c>
      <c r="AG36" s="389">
        <f>AG$42*外生化逆行列係数!AG36</f>
        <v>0</v>
      </c>
      <c r="AH36" s="389">
        <f>AH$42*外生化逆行列係数!AH36</f>
        <v>0</v>
      </c>
      <c r="AI36" s="389">
        <f>AI$42*外生化逆行列係数!AI36</f>
        <v>0</v>
      </c>
      <c r="AJ36" s="389">
        <f>AJ$42*外生化逆行列係数!AJ36</f>
        <v>0</v>
      </c>
      <c r="AK36" s="389">
        <f>AK$42*外生化逆行列係数!AK36</f>
        <v>0</v>
      </c>
      <c r="AL36" s="390">
        <f>AL$42*外生化逆行列係数!AL36</f>
        <v>0</v>
      </c>
      <c r="AM36" s="398">
        <f t="shared" si="0"/>
        <v>0</v>
      </c>
    </row>
    <row r="37" spans="1:39" ht="15" customHeight="1">
      <c r="A37" s="103">
        <v>67</v>
      </c>
      <c r="B37" s="42" t="s">
        <v>29</v>
      </c>
      <c r="C37" s="388">
        <f>C$42*外生化逆行列係数!C37</f>
        <v>0</v>
      </c>
      <c r="D37" s="389">
        <f>D$42*外生化逆行列係数!D37</f>
        <v>0</v>
      </c>
      <c r="E37" s="389">
        <f>E$42*外生化逆行列係数!E37</f>
        <v>0</v>
      </c>
      <c r="F37" s="389">
        <f>F$42*外生化逆行列係数!F37</f>
        <v>0</v>
      </c>
      <c r="G37" s="389">
        <f>G$42*外生化逆行列係数!G37</f>
        <v>0</v>
      </c>
      <c r="H37" s="389">
        <f>H$42*外生化逆行列係数!H37</f>
        <v>0</v>
      </c>
      <c r="I37" s="389">
        <f>I$42*外生化逆行列係数!I37</f>
        <v>0</v>
      </c>
      <c r="J37" s="389">
        <f>J$42*外生化逆行列係数!J37</f>
        <v>0</v>
      </c>
      <c r="K37" s="389">
        <f>K$42*外生化逆行列係数!K37</f>
        <v>0</v>
      </c>
      <c r="L37" s="389">
        <f>L$42*外生化逆行列係数!L37</f>
        <v>0</v>
      </c>
      <c r="M37" s="389">
        <f>M$42*外生化逆行列係数!M37</f>
        <v>0</v>
      </c>
      <c r="N37" s="389">
        <f>N$42*外生化逆行列係数!N37</f>
        <v>0</v>
      </c>
      <c r="O37" s="389">
        <f>O$42*外生化逆行列係数!O37</f>
        <v>0</v>
      </c>
      <c r="P37" s="389">
        <f>P$42*外生化逆行列係数!P37</f>
        <v>0</v>
      </c>
      <c r="Q37" s="389">
        <f>Q$42*外生化逆行列係数!Q37</f>
        <v>0</v>
      </c>
      <c r="R37" s="389">
        <f>R$42*外生化逆行列係数!R37</f>
        <v>0</v>
      </c>
      <c r="S37" s="389">
        <f>S$42*外生化逆行列係数!S37</f>
        <v>0</v>
      </c>
      <c r="T37" s="389">
        <f>T$42*外生化逆行列係数!T37</f>
        <v>0</v>
      </c>
      <c r="U37" s="389">
        <f>U$42*外生化逆行列係数!U37</f>
        <v>0</v>
      </c>
      <c r="V37" s="389">
        <f>V$42*外生化逆行列係数!V37</f>
        <v>0</v>
      </c>
      <c r="W37" s="389">
        <f>W$42*外生化逆行列係数!W37</f>
        <v>0</v>
      </c>
      <c r="X37" s="389">
        <f>X$42*外生化逆行列係数!X37</f>
        <v>0</v>
      </c>
      <c r="Y37" s="389">
        <f>Y$42*外生化逆行列係数!Y37</f>
        <v>0</v>
      </c>
      <c r="Z37" s="389">
        <f>Z$42*外生化逆行列係数!Z37</f>
        <v>0</v>
      </c>
      <c r="AA37" s="389">
        <f>AA$42*外生化逆行列係数!AA37</f>
        <v>0</v>
      </c>
      <c r="AB37" s="389">
        <f>AB$42*外生化逆行列係数!AB37</f>
        <v>0</v>
      </c>
      <c r="AC37" s="389">
        <f>AC$42*外生化逆行列係数!AC37</f>
        <v>0</v>
      </c>
      <c r="AD37" s="389">
        <f>AD$42*外生化逆行列係数!AD37</f>
        <v>0</v>
      </c>
      <c r="AE37" s="389">
        <f>AE$42*外生化逆行列係数!AE37</f>
        <v>0</v>
      </c>
      <c r="AF37" s="389">
        <f>AF$42*外生化逆行列係数!AF37</f>
        <v>0</v>
      </c>
      <c r="AG37" s="389">
        <f>AG$42*外生化逆行列係数!AG37</f>
        <v>0</v>
      </c>
      <c r="AH37" s="389">
        <f>AH$42*外生化逆行列係数!AH37</f>
        <v>0</v>
      </c>
      <c r="AI37" s="389">
        <f>AI$42*外生化逆行列係数!AI37</f>
        <v>0</v>
      </c>
      <c r="AJ37" s="389">
        <f>AJ$42*外生化逆行列係数!AJ37</f>
        <v>0</v>
      </c>
      <c r="AK37" s="389">
        <f>AK$42*外生化逆行列係数!AK37</f>
        <v>0</v>
      </c>
      <c r="AL37" s="390">
        <f>AL$42*外生化逆行列係数!AL37</f>
        <v>0</v>
      </c>
      <c r="AM37" s="398">
        <f t="shared" si="0"/>
        <v>0</v>
      </c>
    </row>
    <row r="38" spans="1:39" ht="15" customHeight="1">
      <c r="A38" s="104">
        <v>68</v>
      </c>
      <c r="B38" s="43" t="s">
        <v>30</v>
      </c>
      <c r="C38" s="391">
        <f>C$42*外生化逆行列係数!C38</f>
        <v>0</v>
      </c>
      <c r="D38" s="392">
        <f>D$42*外生化逆行列係数!D38</f>
        <v>0</v>
      </c>
      <c r="E38" s="392">
        <f>E$42*外生化逆行列係数!E38</f>
        <v>0</v>
      </c>
      <c r="F38" s="392">
        <f>F$42*外生化逆行列係数!F38</f>
        <v>0</v>
      </c>
      <c r="G38" s="392">
        <f>G$42*外生化逆行列係数!G38</f>
        <v>0</v>
      </c>
      <c r="H38" s="392">
        <f>H$42*外生化逆行列係数!H38</f>
        <v>0</v>
      </c>
      <c r="I38" s="392">
        <f>I$42*外生化逆行列係数!I38</f>
        <v>0</v>
      </c>
      <c r="J38" s="392">
        <f>J$42*外生化逆行列係数!J38</f>
        <v>0</v>
      </c>
      <c r="K38" s="392">
        <f>K$42*外生化逆行列係数!K38</f>
        <v>0</v>
      </c>
      <c r="L38" s="392">
        <f>L$42*外生化逆行列係数!L38</f>
        <v>0</v>
      </c>
      <c r="M38" s="392">
        <f>M$42*外生化逆行列係数!M38</f>
        <v>0</v>
      </c>
      <c r="N38" s="392">
        <f>N$42*外生化逆行列係数!N38</f>
        <v>0</v>
      </c>
      <c r="O38" s="392">
        <f>O$42*外生化逆行列係数!O38</f>
        <v>0</v>
      </c>
      <c r="P38" s="392">
        <f>P$42*外生化逆行列係数!P38</f>
        <v>0</v>
      </c>
      <c r="Q38" s="392">
        <f>Q$42*外生化逆行列係数!Q38</f>
        <v>0</v>
      </c>
      <c r="R38" s="392">
        <f>R$42*外生化逆行列係数!R38</f>
        <v>0</v>
      </c>
      <c r="S38" s="392">
        <f>S$42*外生化逆行列係数!S38</f>
        <v>0</v>
      </c>
      <c r="T38" s="392">
        <f>T$42*外生化逆行列係数!T38</f>
        <v>0</v>
      </c>
      <c r="U38" s="392">
        <f>U$42*外生化逆行列係数!U38</f>
        <v>0</v>
      </c>
      <c r="V38" s="392">
        <f>V$42*外生化逆行列係数!V38</f>
        <v>0</v>
      </c>
      <c r="W38" s="392">
        <f>W$42*外生化逆行列係数!W38</f>
        <v>0</v>
      </c>
      <c r="X38" s="392">
        <f>X$42*外生化逆行列係数!X38</f>
        <v>0</v>
      </c>
      <c r="Y38" s="392">
        <f>Y$42*外生化逆行列係数!Y38</f>
        <v>0</v>
      </c>
      <c r="Z38" s="392">
        <f>Z$42*外生化逆行列係数!Z38</f>
        <v>0</v>
      </c>
      <c r="AA38" s="392">
        <f>AA$42*外生化逆行列係数!AA38</f>
        <v>0</v>
      </c>
      <c r="AB38" s="392">
        <f>AB$42*外生化逆行列係数!AB38</f>
        <v>0</v>
      </c>
      <c r="AC38" s="392">
        <f>AC$42*外生化逆行列係数!AC38</f>
        <v>0</v>
      </c>
      <c r="AD38" s="392">
        <f>AD$42*外生化逆行列係数!AD38</f>
        <v>0</v>
      </c>
      <c r="AE38" s="392">
        <f>AE$42*外生化逆行列係数!AE38</f>
        <v>0</v>
      </c>
      <c r="AF38" s="392">
        <f>AF$42*外生化逆行列係数!AF38</f>
        <v>0</v>
      </c>
      <c r="AG38" s="392">
        <f>AG$42*外生化逆行列係数!AG38</f>
        <v>0</v>
      </c>
      <c r="AH38" s="392">
        <f>AH$42*外生化逆行列係数!AH38</f>
        <v>0</v>
      </c>
      <c r="AI38" s="392">
        <f>AI$42*外生化逆行列係数!AI38</f>
        <v>0</v>
      </c>
      <c r="AJ38" s="392">
        <f>AJ$42*外生化逆行列係数!AJ38</f>
        <v>0</v>
      </c>
      <c r="AK38" s="392">
        <f>AK$42*外生化逆行列係数!AK38</f>
        <v>0</v>
      </c>
      <c r="AL38" s="393">
        <f>AL$42*外生化逆行列係数!AL38</f>
        <v>0</v>
      </c>
      <c r="AM38" s="398">
        <f t="shared" si="0"/>
        <v>0</v>
      </c>
    </row>
    <row r="39" spans="1:39" ht="15" customHeight="1">
      <c r="A39" s="369">
        <v>69</v>
      </c>
      <c r="B39" s="36" t="s">
        <v>31</v>
      </c>
      <c r="C39" s="394">
        <f>C$42*外生化逆行列係数!C39</f>
        <v>0</v>
      </c>
      <c r="D39" s="395">
        <f>D$42*外生化逆行列係数!D39</f>
        <v>0</v>
      </c>
      <c r="E39" s="395">
        <f>E$42*外生化逆行列係数!E39</f>
        <v>0</v>
      </c>
      <c r="F39" s="395">
        <f>F$42*外生化逆行列係数!F39</f>
        <v>0</v>
      </c>
      <c r="G39" s="395">
        <f>G$42*外生化逆行列係数!G39</f>
        <v>0</v>
      </c>
      <c r="H39" s="395">
        <f>H$42*外生化逆行列係数!H39</f>
        <v>0</v>
      </c>
      <c r="I39" s="395">
        <f>I$42*外生化逆行列係数!I39</f>
        <v>0</v>
      </c>
      <c r="J39" s="395">
        <f>J$42*外生化逆行列係数!J39</f>
        <v>0</v>
      </c>
      <c r="K39" s="395">
        <f>K$42*外生化逆行列係数!K39</f>
        <v>0</v>
      </c>
      <c r="L39" s="395">
        <f>L$42*外生化逆行列係数!L39</f>
        <v>0</v>
      </c>
      <c r="M39" s="395">
        <f>M$42*外生化逆行列係数!M39</f>
        <v>0</v>
      </c>
      <c r="N39" s="395">
        <f>N$42*外生化逆行列係数!N39</f>
        <v>0</v>
      </c>
      <c r="O39" s="395">
        <f>O$42*外生化逆行列係数!O39</f>
        <v>0</v>
      </c>
      <c r="P39" s="395">
        <f>P$42*外生化逆行列係数!P39</f>
        <v>0</v>
      </c>
      <c r="Q39" s="395">
        <f>Q$42*外生化逆行列係数!Q39</f>
        <v>0</v>
      </c>
      <c r="R39" s="395">
        <f>R$42*外生化逆行列係数!R39</f>
        <v>0</v>
      </c>
      <c r="S39" s="395">
        <f>S$42*外生化逆行列係数!S39</f>
        <v>0</v>
      </c>
      <c r="T39" s="395">
        <f>T$42*外生化逆行列係数!T39</f>
        <v>0</v>
      </c>
      <c r="U39" s="395">
        <f>U$42*外生化逆行列係数!U39</f>
        <v>0</v>
      </c>
      <c r="V39" s="395">
        <f>V$42*外生化逆行列係数!V39</f>
        <v>0</v>
      </c>
      <c r="W39" s="395">
        <f>W$42*外生化逆行列係数!W39</f>
        <v>0</v>
      </c>
      <c r="X39" s="395">
        <f>X$42*外生化逆行列係数!X39</f>
        <v>0</v>
      </c>
      <c r="Y39" s="395">
        <f>Y$42*外生化逆行列係数!Y39</f>
        <v>0</v>
      </c>
      <c r="Z39" s="395">
        <f>Z$42*外生化逆行列係数!Z39</f>
        <v>0</v>
      </c>
      <c r="AA39" s="395">
        <f>AA$42*外生化逆行列係数!AA39</f>
        <v>0</v>
      </c>
      <c r="AB39" s="395">
        <f>AB$42*外生化逆行列係数!AB39</f>
        <v>0</v>
      </c>
      <c r="AC39" s="395">
        <f>AC$42*外生化逆行列係数!AC39</f>
        <v>0</v>
      </c>
      <c r="AD39" s="395">
        <f>AD$42*外生化逆行列係数!AD39</f>
        <v>0</v>
      </c>
      <c r="AE39" s="395">
        <f>AE$42*外生化逆行列係数!AE39</f>
        <v>0</v>
      </c>
      <c r="AF39" s="395">
        <f>AF$42*外生化逆行列係数!AF39</f>
        <v>0</v>
      </c>
      <c r="AG39" s="395">
        <f>AG$42*外生化逆行列係数!AG39</f>
        <v>0</v>
      </c>
      <c r="AH39" s="395">
        <f>AH$42*外生化逆行列係数!AH39</f>
        <v>0</v>
      </c>
      <c r="AI39" s="395">
        <f>AI$42*外生化逆行列係数!AI39</f>
        <v>0</v>
      </c>
      <c r="AJ39" s="395">
        <f>AJ$42*外生化逆行列係数!AJ39</f>
        <v>0</v>
      </c>
      <c r="AK39" s="395">
        <f>AK$42*外生化逆行列係数!AK39</f>
        <v>0</v>
      </c>
      <c r="AL39" s="396">
        <f>AL$42*外生化逆行列係数!AL39</f>
        <v>0</v>
      </c>
      <c r="AM39" s="399">
        <f t="shared" si="0"/>
        <v>0</v>
      </c>
    </row>
    <row r="40" spans="1:39" ht="15" customHeight="1">
      <c r="A40" s="56"/>
      <c r="B40" s="46" t="s">
        <v>270</v>
      </c>
      <c r="C40" s="382">
        <f>SUM(C4:C39)</f>
        <v>0</v>
      </c>
      <c r="D40" s="383">
        <f t="shared" ref="D40:AM40" si="1">SUM(D4:D39)</f>
        <v>0</v>
      </c>
      <c r="E40" s="383">
        <f t="shared" si="1"/>
        <v>0</v>
      </c>
      <c r="F40" s="383">
        <f t="shared" si="1"/>
        <v>0</v>
      </c>
      <c r="G40" s="383">
        <f t="shared" si="1"/>
        <v>0</v>
      </c>
      <c r="H40" s="383">
        <f t="shared" si="1"/>
        <v>0</v>
      </c>
      <c r="I40" s="383">
        <f t="shared" si="1"/>
        <v>0</v>
      </c>
      <c r="J40" s="383">
        <f t="shared" si="1"/>
        <v>0</v>
      </c>
      <c r="K40" s="383">
        <f t="shared" si="1"/>
        <v>0</v>
      </c>
      <c r="L40" s="383">
        <f t="shared" si="1"/>
        <v>0</v>
      </c>
      <c r="M40" s="383">
        <f t="shared" si="1"/>
        <v>0</v>
      </c>
      <c r="N40" s="383">
        <f t="shared" si="1"/>
        <v>0</v>
      </c>
      <c r="O40" s="383">
        <f t="shared" si="1"/>
        <v>0</v>
      </c>
      <c r="P40" s="383">
        <f t="shared" si="1"/>
        <v>0</v>
      </c>
      <c r="Q40" s="383">
        <f t="shared" si="1"/>
        <v>0</v>
      </c>
      <c r="R40" s="383">
        <f t="shared" si="1"/>
        <v>0</v>
      </c>
      <c r="S40" s="383">
        <f t="shared" si="1"/>
        <v>0</v>
      </c>
      <c r="T40" s="383">
        <f t="shared" si="1"/>
        <v>0</v>
      </c>
      <c r="U40" s="383">
        <f t="shared" si="1"/>
        <v>0</v>
      </c>
      <c r="V40" s="383">
        <f t="shared" si="1"/>
        <v>0</v>
      </c>
      <c r="W40" s="383">
        <f t="shared" si="1"/>
        <v>0</v>
      </c>
      <c r="X40" s="383">
        <f t="shared" si="1"/>
        <v>0</v>
      </c>
      <c r="Y40" s="383">
        <f t="shared" si="1"/>
        <v>0</v>
      </c>
      <c r="Z40" s="383">
        <f t="shared" si="1"/>
        <v>0</v>
      </c>
      <c r="AA40" s="383">
        <f t="shared" si="1"/>
        <v>0</v>
      </c>
      <c r="AB40" s="383">
        <f t="shared" si="1"/>
        <v>0</v>
      </c>
      <c r="AC40" s="383">
        <f t="shared" si="1"/>
        <v>0</v>
      </c>
      <c r="AD40" s="383">
        <f t="shared" si="1"/>
        <v>0</v>
      </c>
      <c r="AE40" s="383">
        <f t="shared" si="1"/>
        <v>0</v>
      </c>
      <c r="AF40" s="383">
        <f t="shared" si="1"/>
        <v>0</v>
      </c>
      <c r="AG40" s="383">
        <f t="shared" si="1"/>
        <v>0</v>
      </c>
      <c r="AH40" s="383">
        <f t="shared" si="1"/>
        <v>0</v>
      </c>
      <c r="AI40" s="383">
        <f t="shared" si="1"/>
        <v>0</v>
      </c>
      <c r="AJ40" s="383">
        <f t="shared" si="1"/>
        <v>0</v>
      </c>
      <c r="AK40" s="383">
        <f t="shared" si="1"/>
        <v>0</v>
      </c>
      <c r="AL40" s="384">
        <f t="shared" si="1"/>
        <v>0</v>
      </c>
      <c r="AM40" s="401">
        <f t="shared" si="1"/>
        <v>0</v>
      </c>
    </row>
    <row r="41" spans="1:39" ht="15" customHeight="1"/>
    <row r="42" spans="1:39" ht="15" customHeight="1">
      <c r="A42" s="56"/>
      <c r="B42" s="46" t="s">
        <v>271</v>
      </c>
      <c r="C42" s="382">
        <f t="array" ref="C42:AL42">TRANSPOSE(データ入力表!E14:E49)</f>
        <v>0</v>
      </c>
      <c r="D42" s="383">
        <v>0</v>
      </c>
      <c r="E42" s="383">
        <v>0</v>
      </c>
      <c r="F42" s="383">
        <v>0</v>
      </c>
      <c r="G42" s="383">
        <v>0</v>
      </c>
      <c r="H42" s="383">
        <v>0</v>
      </c>
      <c r="I42" s="383">
        <v>0</v>
      </c>
      <c r="J42" s="383">
        <v>0</v>
      </c>
      <c r="K42" s="383">
        <v>0</v>
      </c>
      <c r="L42" s="383">
        <v>0</v>
      </c>
      <c r="M42" s="383">
        <v>0</v>
      </c>
      <c r="N42" s="383">
        <v>0</v>
      </c>
      <c r="O42" s="383">
        <v>0</v>
      </c>
      <c r="P42" s="383">
        <v>0</v>
      </c>
      <c r="Q42" s="383">
        <v>0</v>
      </c>
      <c r="R42" s="383">
        <v>0</v>
      </c>
      <c r="S42" s="383">
        <v>0</v>
      </c>
      <c r="T42" s="383">
        <v>0</v>
      </c>
      <c r="U42" s="383">
        <v>0</v>
      </c>
      <c r="V42" s="383">
        <v>0</v>
      </c>
      <c r="W42" s="383">
        <v>0</v>
      </c>
      <c r="X42" s="383">
        <v>0</v>
      </c>
      <c r="Y42" s="383">
        <v>0</v>
      </c>
      <c r="Z42" s="383">
        <v>0</v>
      </c>
      <c r="AA42" s="383">
        <v>0</v>
      </c>
      <c r="AB42" s="383">
        <v>0</v>
      </c>
      <c r="AC42" s="383">
        <v>0</v>
      </c>
      <c r="AD42" s="383">
        <v>0</v>
      </c>
      <c r="AE42" s="383">
        <v>0</v>
      </c>
      <c r="AF42" s="383">
        <v>0</v>
      </c>
      <c r="AG42" s="383">
        <v>0</v>
      </c>
      <c r="AH42" s="383">
        <v>0</v>
      </c>
      <c r="AI42" s="383">
        <v>0</v>
      </c>
      <c r="AJ42" s="383">
        <v>0</v>
      </c>
      <c r="AK42" s="383">
        <v>0</v>
      </c>
      <c r="AL42" s="384">
        <v>0</v>
      </c>
      <c r="AM42" s="401">
        <f>SUM(C42:AL42)</f>
        <v>0</v>
      </c>
    </row>
    <row r="43" spans="1:39" ht="15" customHeight="1"/>
    <row r="44" spans="1:39" ht="15" customHeight="1"/>
  </sheetData>
  <sheetProtection sheet="1" objects="1" scenarios="1"/>
  <mergeCells count="1">
    <mergeCell ref="A2:B3"/>
  </mergeCells>
  <phoneticPr fontId="39"/>
  <pageMargins left="0.70866141732283472" right="0.70866141732283472" top="0.74803149606299213" bottom="0.74803149606299213" header="0.31496062992125984" footer="0.31496062992125984"/>
  <pageSetup paperSize="9" scale="70" orientation="landscape" horizontalDpi="300" verticalDpi="30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AL40"/>
  <sheetViews>
    <sheetView zoomScaleNormal="100" workbookViewId="0">
      <pane xSplit="2" ySplit="3" topLeftCell="C4" activePane="bottomRight" state="frozen"/>
      <selection activeCell="M1" sqref="M1"/>
      <selection pane="topRight" activeCell="M1" sqref="M1"/>
      <selection pane="bottomLeft" activeCell="M1" sqref="M1"/>
      <selection pane="bottomRight" activeCell="C9" sqref="C9"/>
    </sheetView>
  </sheetViews>
  <sheetFormatPr defaultColWidth="10.33203125" defaultRowHeight="11.25"/>
  <cols>
    <col min="1" max="1" width="4.6640625" style="32" bestFit="1" customWidth="1"/>
    <col min="2" max="2" width="31.6640625" style="32" bestFit="1" customWidth="1"/>
    <col min="3" max="16384" width="10.33203125" style="32"/>
  </cols>
  <sheetData>
    <row r="1" spans="1:38" ht="21" customHeight="1">
      <c r="A1" s="278" t="s">
        <v>267</v>
      </c>
      <c r="J1" s="278" t="s">
        <v>40</v>
      </c>
    </row>
    <row r="2" spans="1:38">
      <c r="A2" s="454" t="s">
        <v>268</v>
      </c>
      <c r="B2" s="455"/>
      <c r="C2" s="52">
        <v>1</v>
      </c>
      <c r="D2" s="53">
        <v>2</v>
      </c>
      <c r="E2" s="53">
        <v>3</v>
      </c>
      <c r="F2" s="53">
        <v>6</v>
      </c>
      <c r="G2" s="53">
        <v>11</v>
      </c>
      <c r="H2" s="53">
        <v>15</v>
      </c>
      <c r="I2" s="53">
        <v>16</v>
      </c>
      <c r="J2" s="53">
        <v>20</v>
      </c>
      <c r="K2" s="53">
        <v>21</v>
      </c>
      <c r="L2" s="53">
        <v>25</v>
      </c>
      <c r="M2" s="53">
        <v>26</v>
      </c>
      <c r="N2" s="53">
        <v>27</v>
      </c>
      <c r="O2" s="53">
        <v>28</v>
      </c>
      <c r="P2" s="53">
        <v>29</v>
      </c>
      <c r="Q2" s="53">
        <v>32</v>
      </c>
      <c r="R2" s="53">
        <v>33</v>
      </c>
      <c r="S2" s="53">
        <v>34</v>
      </c>
      <c r="T2" s="53">
        <v>35</v>
      </c>
      <c r="U2" s="53">
        <v>39</v>
      </c>
      <c r="V2" s="53">
        <v>41</v>
      </c>
      <c r="W2" s="53">
        <v>46</v>
      </c>
      <c r="X2" s="53">
        <v>47</v>
      </c>
      <c r="Y2" s="53">
        <v>48</v>
      </c>
      <c r="Z2" s="53">
        <v>51</v>
      </c>
      <c r="AA2" s="53">
        <v>53</v>
      </c>
      <c r="AB2" s="53">
        <v>55</v>
      </c>
      <c r="AC2" s="53">
        <v>57</v>
      </c>
      <c r="AD2" s="53">
        <v>59</v>
      </c>
      <c r="AE2" s="53">
        <v>61</v>
      </c>
      <c r="AF2" s="53">
        <v>63</v>
      </c>
      <c r="AG2" s="53">
        <v>64</v>
      </c>
      <c r="AH2" s="53">
        <v>65</v>
      </c>
      <c r="AI2" s="53">
        <v>66</v>
      </c>
      <c r="AJ2" s="53">
        <v>67</v>
      </c>
      <c r="AK2" s="53">
        <v>68</v>
      </c>
      <c r="AL2" s="54">
        <v>69</v>
      </c>
    </row>
    <row r="3" spans="1:38" ht="33.75">
      <c r="A3" s="456"/>
      <c r="B3" s="457"/>
      <c r="C3" s="37" t="s">
        <v>0</v>
      </c>
      <c r="D3" s="38" t="s">
        <v>1</v>
      </c>
      <c r="E3" s="38" t="s">
        <v>2</v>
      </c>
      <c r="F3" s="38" t="s">
        <v>3</v>
      </c>
      <c r="G3" s="38" t="s">
        <v>4</v>
      </c>
      <c r="H3" s="38" t="s">
        <v>5</v>
      </c>
      <c r="I3" s="38" t="s">
        <v>6</v>
      </c>
      <c r="J3" s="38" t="s">
        <v>7</v>
      </c>
      <c r="K3" s="38" t="s">
        <v>204</v>
      </c>
      <c r="L3" s="38" t="s">
        <v>205</v>
      </c>
      <c r="M3" s="38" t="s">
        <v>10</v>
      </c>
      <c r="N3" s="38" t="s">
        <v>11</v>
      </c>
      <c r="O3" s="38" t="s">
        <v>12</v>
      </c>
      <c r="P3" s="38" t="s">
        <v>13</v>
      </c>
      <c r="Q3" s="38" t="s">
        <v>16</v>
      </c>
      <c r="R3" s="38" t="s">
        <v>14</v>
      </c>
      <c r="S3" s="38" t="s">
        <v>206</v>
      </c>
      <c r="T3" s="38" t="s">
        <v>17</v>
      </c>
      <c r="U3" s="38" t="s">
        <v>18</v>
      </c>
      <c r="V3" s="38" t="s">
        <v>19</v>
      </c>
      <c r="W3" s="38" t="s">
        <v>207</v>
      </c>
      <c r="X3" s="38" t="s">
        <v>190</v>
      </c>
      <c r="Y3" s="38" t="s">
        <v>191</v>
      </c>
      <c r="Z3" s="38" t="s">
        <v>21</v>
      </c>
      <c r="AA3" s="38" t="s">
        <v>22</v>
      </c>
      <c r="AB3" s="38" t="s">
        <v>23</v>
      </c>
      <c r="AC3" s="38" t="s">
        <v>203</v>
      </c>
      <c r="AD3" s="38" t="s">
        <v>25</v>
      </c>
      <c r="AE3" s="38" t="s">
        <v>26</v>
      </c>
      <c r="AF3" s="38" t="s">
        <v>27</v>
      </c>
      <c r="AG3" s="38" t="s">
        <v>195</v>
      </c>
      <c r="AH3" s="38" t="s">
        <v>196</v>
      </c>
      <c r="AI3" s="38" t="s">
        <v>208</v>
      </c>
      <c r="AJ3" s="38" t="s">
        <v>209</v>
      </c>
      <c r="AK3" s="38" t="s">
        <v>30</v>
      </c>
      <c r="AL3" s="39" t="s">
        <v>31</v>
      </c>
    </row>
    <row r="4" spans="1:38">
      <c r="A4" s="88">
        <v>1</v>
      </c>
      <c r="B4" s="34" t="s">
        <v>0</v>
      </c>
      <c r="C4" s="370">
        <f>逆行列係数!C4/逆行列係数!$C$4</f>
        <v>1</v>
      </c>
      <c r="D4" s="371">
        <f>逆行列係数!D4/逆行列係数!$D$5</f>
        <v>3.1726205175255074E-3</v>
      </c>
      <c r="E4" s="371">
        <f>逆行列係数!E4/逆行列係数!$E$6</f>
        <v>4.1167315539723873E-3</v>
      </c>
      <c r="F4" s="371">
        <f>逆行列係数!F4/逆行列係数!$F$7</f>
        <v>6.5759508705546008E-5</v>
      </c>
      <c r="G4" s="371">
        <f>逆行列係数!G4/逆行列係数!$G$8</f>
        <v>0.15680060229470857</v>
      </c>
      <c r="H4" s="371">
        <f>逆行列係数!H4/逆行列係数!$H$9</f>
        <v>1.1391880346325141E-2</v>
      </c>
      <c r="I4" s="371">
        <f>逆行列係数!I4/逆行列係数!$I$10</f>
        <v>4.903726315825548E-4</v>
      </c>
      <c r="J4" s="371">
        <f>逆行列係数!J4/逆行列係数!$J$11</f>
        <v>2.8185826958520308E-4</v>
      </c>
      <c r="K4" s="371">
        <f>逆行列係数!K4/逆行列係数!$K$12</f>
        <v>1.7819405244758689E-5</v>
      </c>
      <c r="L4" s="371">
        <f>逆行列係数!L4/逆行列係数!$L$13</f>
        <v>1.3247609523969791E-4</v>
      </c>
      <c r="M4" s="371">
        <f>逆行列係数!M4/逆行列係数!$M$14</f>
        <v>3.7407507321514838E-5</v>
      </c>
      <c r="N4" s="371">
        <f>逆行列係数!N4/逆行列係数!$N$15</f>
        <v>6.2597296507577846E-5</v>
      </c>
      <c r="O4" s="371">
        <f>逆行列係数!O4/逆行列係数!$O$16</f>
        <v>5.3764364268550838E-5</v>
      </c>
      <c r="P4" s="371">
        <f>逆行列係数!P4/逆行列係数!$P$17</f>
        <v>1.6139817223321723E-4</v>
      </c>
      <c r="Q4" s="371">
        <f>逆行列係数!Q4/逆行列係数!$Q$18</f>
        <v>1.5135986484176442E-4</v>
      </c>
      <c r="R4" s="371">
        <f>逆行列係数!R4/逆行列係数!$R$19</f>
        <v>1.4000707725093792E-4</v>
      </c>
      <c r="S4" s="371">
        <f>逆行列係数!S4/逆行列係数!$S$20</f>
        <v>1.5228268807716681E-4</v>
      </c>
      <c r="T4" s="371">
        <f>逆行列係数!T4/逆行列係数!$T$21</f>
        <v>1.1714813673553232E-4</v>
      </c>
      <c r="U4" s="371">
        <f>逆行列係数!U4/逆行列係数!$U$22</f>
        <v>9.8635852972623669E-3</v>
      </c>
      <c r="V4" s="371">
        <f>逆行列係数!V4/逆行列係数!$V$23</f>
        <v>1.1265663845130577E-3</v>
      </c>
      <c r="W4" s="371">
        <f>逆行列係数!W4/逆行列係数!$W$24</f>
        <v>7.4099232768086581E-5</v>
      </c>
      <c r="X4" s="371">
        <f>逆行列係数!X4/逆行列係数!$X$25</f>
        <v>1.7540793730354973E-4</v>
      </c>
      <c r="Y4" s="371">
        <f>逆行列係数!Y4/逆行列係数!$Y$26</f>
        <v>5.910676030043074E-5</v>
      </c>
      <c r="Z4" s="371">
        <f>逆行列係数!Z4/逆行列係数!$Z$27</f>
        <v>2.0293604122637355E-4</v>
      </c>
      <c r="AA4" s="371">
        <f>逆行列係数!AA4/逆行列係数!$AA$28</f>
        <v>7.4203148554375948E-5</v>
      </c>
      <c r="AB4" s="371">
        <f>逆行列係数!AB4/逆行列係数!$AB$29</f>
        <v>6.6746315757935221E-5</v>
      </c>
      <c r="AC4" s="371">
        <f>逆行列係数!AC4/逆行列係数!$AC$30</f>
        <v>7.1163940179108485E-5</v>
      </c>
      <c r="AD4" s="371">
        <f>逆行列係数!AD4/逆行列係数!$AD$31</f>
        <v>1.2106580248434565E-4</v>
      </c>
      <c r="AE4" s="371">
        <f>逆行列係数!AE4/逆行列係数!$AE$32</f>
        <v>1.0712383912925783E-4</v>
      </c>
      <c r="AF4" s="371">
        <f>逆行列係数!AF4/逆行列係数!$AF$33</f>
        <v>7.7793374013954456E-4</v>
      </c>
      <c r="AG4" s="371">
        <f>逆行列係数!AG4/逆行列係数!$AG$34</f>
        <v>1.9675624615678113E-3</v>
      </c>
      <c r="AH4" s="371">
        <f>逆行列係数!AH4/逆行列係数!$AH$35</f>
        <v>1.6470282603888561E-3</v>
      </c>
      <c r="AI4" s="371">
        <f>逆行列係数!AI4/逆行列係数!$AI$36</f>
        <v>8.6122695390604379E-5</v>
      </c>
      <c r="AJ4" s="371">
        <f>逆行列係数!AJ4/逆行列係数!$AJ$37</f>
        <v>9.1550245657312807E-3</v>
      </c>
      <c r="AK4" s="371">
        <f>逆行列係数!AK4/逆行列係数!$AK$38</f>
        <v>4.9902332508922173E-4</v>
      </c>
      <c r="AL4" s="372">
        <f>逆行列係数!AL4/逆行列係数!$AL$39</f>
        <v>1.4383427786670788E-4</v>
      </c>
    </row>
    <row r="5" spans="1:38">
      <c r="A5" s="103">
        <v>2</v>
      </c>
      <c r="B5" s="42" t="s">
        <v>1</v>
      </c>
      <c r="C5" s="373">
        <f>逆行列係数!C5/逆行列係数!$C$4</f>
        <v>6.9209620282907451E-4</v>
      </c>
      <c r="D5" s="374">
        <f>逆行列係数!D5/逆行列係数!$D$5</f>
        <v>1</v>
      </c>
      <c r="E5" s="374">
        <f>逆行列係数!E5/逆行列係数!$E$6</f>
        <v>3.9865982531485855E-4</v>
      </c>
      <c r="F5" s="374">
        <f>逆行列係数!F5/逆行列係数!$F$7</f>
        <v>1.2956692556390483E-4</v>
      </c>
      <c r="G5" s="374">
        <f>逆行列係数!G5/逆行列係数!$G$8</f>
        <v>5.9617060467313668E-4</v>
      </c>
      <c r="H5" s="374">
        <f>逆行列係数!H5/逆行列係数!$H$9</f>
        <v>1.9262808301617735E-4</v>
      </c>
      <c r="I5" s="374">
        <f>逆行列係数!I5/逆行列係数!$I$10</f>
        <v>0.12777779840744022</v>
      </c>
      <c r="J5" s="374">
        <f>逆行列係数!J5/逆行列係数!$J$11</f>
        <v>9.6343181245112908E-5</v>
      </c>
      <c r="K5" s="374">
        <f>逆行列係数!K5/逆行列係数!$K$12</f>
        <v>7.4310942930373171E-6</v>
      </c>
      <c r="L5" s="374">
        <f>逆行列係数!L5/逆行列係数!$L$13</f>
        <v>5.4735548686212139E-4</v>
      </c>
      <c r="M5" s="374">
        <f>逆行列係数!M5/逆行列係数!$M$14</f>
        <v>1.643429631274502E-5</v>
      </c>
      <c r="N5" s="374">
        <f>逆行列係数!N5/逆行列係数!$N$15</f>
        <v>3.3649718346963404E-5</v>
      </c>
      <c r="O5" s="374">
        <f>逆行列係数!O5/逆行列係数!$O$16</f>
        <v>9.4003639157204865E-5</v>
      </c>
      <c r="P5" s="374">
        <f>逆行列係数!P5/逆行列係数!$P$17</f>
        <v>1.9518901793985565E-4</v>
      </c>
      <c r="Q5" s="374">
        <f>逆行列係数!Q5/逆行列係数!$Q$18</f>
        <v>1.3525776486131879E-4</v>
      </c>
      <c r="R5" s="374">
        <f>逆行列係数!R5/逆行列係数!$R$19</f>
        <v>1.4049073543322704E-4</v>
      </c>
      <c r="S5" s="374">
        <f>逆行列係数!S5/逆行列係数!$S$20</f>
        <v>1.6505519536861305E-4</v>
      </c>
      <c r="T5" s="374">
        <f>逆行列係数!T5/逆行列係数!$T$21</f>
        <v>6.9390035071857648E-5</v>
      </c>
      <c r="U5" s="374">
        <f>逆行列係数!U5/逆行列係数!$U$22</f>
        <v>6.2552038120595229E-4</v>
      </c>
      <c r="V5" s="374">
        <f>逆行列係数!V5/逆行列係数!$V$23</f>
        <v>9.0766479539833322E-4</v>
      </c>
      <c r="W5" s="374">
        <f>逆行列係数!W5/逆行列係数!$W$24</f>
        <v>9.9168495228385911E-5</v>
      </c>
      <c r="X5" s="374">
        <f>逆行列係数!X5/逆行列係数!$X$25</f>
        <v>1.407726234734197E-4</v>
      </c>
      <c r="Y5" s="374">
        <f>逆行列係数!Y5/逆行列係数!$Y$26</f>
        <v>1.3631437655128547E-4</v>
      </c>
      <c r="Z5" s="374">
        <f>逆行列係数!Z5/逆行列係数!$Z$27</f>
        <v>2.2894717060833444E-4</v>
      </c>
      <c r="AA5" s="374">
        <f>逆行列係数!AA5/逆行列係数!$AA$28</f>
        <v>1.6950523860088089E-4</v>
      </c>
      <c r="AB5" s="374">
        <f>逆行列係数!AB5/逆行列係数!$AB$29</f>
        <v>6.9424777823255015E-5</v>
      </c>
      <c r="AC5" s="374">
        <f>逆行列係数!AC5/逆行列係数!$AC$30</f>
        <v>1.2066138770435918E-4</v>
      </c>
      <c r="AD5" s="374">
        <f>逆行列係数!AD5/逆行列係数!$AD$31</f>
        <v>3.8516825658498462E-4</v>
      </c>
      <c r="AE5" s="374">
        <f>逆行列係数!AE5/逆行列係数!$AE$32</f>
        <v>1.1044424562627377E-4</v>
      </c>
      <c r="AF5" s="374">
        <f>逆行列係数!AF5/逆行列係数!$AF$33</f>
        <v>1.6949840890007742E-4</v>
      </c>
      <c r="AG5" s="374">
        <f>逆行列係数!AG5/逆行列係数!$AG$34</f>
        <v>2.4275855390831939E-4</v>
      </c>
      <c r="AH5" s="374">
        <f>逆行列係数!AH5/逆行列係数!$AH$35</f>
        <v>4.6352574743907597E-4</v>
      </c>
      <c r="AI5" s="374">
        <f>逆行列係数!AI5/逆行列係数!$AI$36</f>
        <v>1.4271885256190081E-4</v>
      </c>
      <c r="AJ5" s="374">
        <f>逆行列係数!AJ5/逆行列係数!$AJ$37</f>
        <v>7.5409032630189914E-4</v>
      </c>
      <c r="AK5" s="374">
        <f>逆行列係数!AK5/逆行列係数!$AK$38</f>
        <v>9.6705582479917757E-3</v>
      </c>
      <c r="AL5" s="375">
        <f>逆行列係数!AL5/逆行列係数!$AL$39</f>
        <v>1.1662838626276466E-4</v>
      </c>
    </row>
    <row r="6" spans="1:38">
      <c r="A6" s="103">
        <v>3</v>
      </c>
      <c r="B6" s="42" t="s">
        <v>2</v>
      </c>
      <c r="C6" s="373">
        <f>逆行列係数!C6/逆行列係数!$C$4</f>
        <v>1.8342084945418806E-4</v>
      </c>
      <c r="D6" s="374">
        <f>逆行列係数!D6/逆行列係数!$D$5</f>
        <v>2.9486138101108266E-5</v>
      </c>
      <c r="E6" s="374">
        <f>逆行列係数!E6/逆行列係数!$E$6</f>
        <v>1</v>
      </c>
      <c r="F6" s="374">
        <f>逆行列係数!F6/逆行列係数!$F$7</f>
        <v>4.956742815658709E-7</v>
      </c>
      <c r="G6" s="374">
        <f>逆行列係数!G6/逆行列係数!$G$8</f>
        <v>8.9173777777709906E-3</v>
      </c>
      <c r="H6" s="374">
        <f>逆行列係数!H6/逆行列係数!$H$9</f>
        <v>2.7040033085815199E-6</v>
      </c>
      <c r="I6" s="374">
        <f>逆行列係数!I6/逆行列係数!$I$10</f>
        <v>5.1234487109913706E-6</v>
      </c>
      <c r="J6" s="374">
        <f>逆行列係数!J6/逆行列係数!$J$11</f>
        <v>3.4402764224027275E-6</v>
      </c>
      <c r="K6" s="374">
        <f>逆行列係数!K6/逆行列係数!$K$12</f>
        <v>7.2970576853947207E-8</v>
      </c>
      <c r="L6" s="374">
        <f>逆行列係数!L6/逆行列係数!$L$13</f>
        <v>1.3939180848825766E-6</v>
      </c>
      <c r="M6" s="374">
        <f>逆行列係数!M6/逆行列係数!$M$14</f>
        <v>1.149734464619704E-7</v>
      </c>
      <c r="N6" s="374">
        <f>逆行列係数!N6/逆行列係数!$N$15</f>
        <v>1.6130692135585422E-7</v>
      </c>
      <c r="O6" s="374">
        <f>逆行列係数!O6/逆行列係数!$O$16</f>
        <v>2.0417004874241527E-7</v>
      </c>
      <c r="P6" s="374">
        <f>逆行列係数!P6/逆行列係数!$P$17</f>
        <v>5.062785350031717E-7</v>
      </c>
      <c r="Q6" s="374">
        <f>逆行列係数!Q6/逆行列係数!$Q$18</f>
        <v>5.5541111839250109E-7</v>
      </c>
      <c r="R6" s="374">
        <f>逆行列係数!R6/逆行列係数!$R$19</f>
        <v>4.0880072609096424E-7</v>
      </c>
      <c r="S6" s="374">
        <f>逆行列係数!S6/逆行列係数!$S$20</f>
        <v>5.1543994349272692E-7</v>
      </c>
      <c r="T6" s="374">
        <f>逆行列係数!T6/逆行列係数!$T$21</f>
        <v>3.555793868751391E-7</v>
      </c>
      <c r="U6" s="374">
        <f>逆行列係数!U6/逆行列係数!$U$22</f>
        <v>1.9867343261522062E-5</v>
      </c>
      <c r="V6" s="374">
        <f>逆行列係数!V6/逆行列係数!$V$23</f>
        <v>6.6385724883043294E-7</v>
      </c>
      <c r="W6" s="374">
        <f>逆行列係数!W6/逆行列係数!$W$24</f>
        <v>2.2597094029434816E-7</v>
      </c>
      <c r="X6" s="374">
        <f>逆行列係数!X6/逆行列係数!$X$25</f>
        <v>5.5935544582860018E-7</v>
      </c>
      <c r="Y6" s="374">
        <f>逆行列係数!Y6/逆行列係数!$Y$26</f>
        <v>2.5238064084044746E-7</v>
      </c>
      <c r="Z6" s="374">
        <f>逆行列係数!Z6/逆行列係数!$Z$27</f>
        <v>9.1300056956643426E-7</v>
      </c>
      <c r="AA6" s="374">
        <f>逆行列係数!AA6/逆行列係数!$AA$28</f>
        <v>4.424107421106253E-7</v>
      </c>
      <c r="AB6" s="374">
        <f>逆行列係数!AB6/逆行列係数!$AB$29</f>
        <v>3.3319676956434848E-7</v>
      </c>
      <c r="AC6" s="374">
        <f>逆行列係数!AC6/逆行列係数!$AC$30</f>
        <v>1.2321444744523012E-6</v>
      </c>
      <c r="AD6" s="374">
        <f>逆行列係数!AD6/逆行列係数!$AD$31</f>
        <v>3.5187440178914321E-6</v>
      </c>
      <c r="AE6" s="374">
        <f>逆行列係数!AE6/逆行列係数!$AE$32</f>
        <v>2.17753792476115E-6</v>
      </c>
      <c r="AF6" s="374">
        <f>逆行列係数!AF6/逆行列係数!$AF$33</f>
        <v>2.2598422997265969E-6</v>
      </c>
      <c r="AG6" s="374">
        <f>逆行列係数!AG6/逆行列係数!$AG$34</f>
        <v>1.2646719569566731E-4</v>
      </c>
      <c r="AH6" s="374">
        <f>逆行列係数!AH6/逆行列係数!$AH$35</f>
        <v>4.1590692862091378E-6</v>
      </c>
      <c r="AI6" s="374">
        <f>逆行列係数!AI6/逆行列係数!$AI$36</f>
        <v>8.817700587664747E-7</v>
      </c>
      <c r="AJ6" s="374">
        <f>逆行列係数!AJ6/逆行列係数!$AJ$37</f>
        <v>6.9138052671184375E-4</v>
      </c>
      <c r="AK6" s="374">
        <f>逆行列係数!AK6/逆行列係数!$AK$38</f>
        <v>1.4488296001793739E-6</v>
      </c>
      <c r="AL6" s="375">
        <f>逆行列係数!AL6/逆行列係数!$AL$39</f>
        <v>4.7170946648502104E-6</v>
      </c>
    </row>
    <row r="7" spans="1:38">
      <c r="A7" s="103">
        <v>6</v>
      </c>
      <c r="B7" s="42" t="s">
        <v>3</v>
      </c>
      <c r="C7" s="373">
        <f>逆行列係数!C7/逆行列係数!$C$4</f>
        <v>4.6753712465803318E-5</v>
      </c>
      <c r="D7" s="374">
        <f>逆行列係数!D7/逆行列係数!$D$5</f>
        <v>4.4563650445633396E-5</v>
      </c>
      <c r="E7" s="374">
        <f>逆行列係数!E7/逆行列係数!$E$6</f>
        <v>9.5034530444914947E-5</v>
      </c>
      <c r="F7" s="374">
        <f>逆行列係数!F7/逆行列係数!$F$7</f>
        <v>1</v>
      </c>
      <c r="G7" s="374">
        <f>逆行列係数!G7/逆行列係数!$G$8</f>
        <v>2.9029858173783076E-5</v>
      </c>
      <c r="H7" s="374">
        <f>逆行列係数!H7/逆行列係数!$H$9</f>
        <v>4.5274165704035658E-5</v>
      </c>
      <c r="I7" s="374">
        <f>逆行列係数!I7/逆行列係数!$I$10</f>
        <v>7.5002850148279775E-5</v>
      </c>
      <c r="J7" s="374">
        <f>逆行列係数!J7/逆行列係数!$J$11</f>
        <v>3.1567135574665122E-4</v>
      </c>
      <c r="K7" s="374">
        <f>逆行列係数!K7/逆行列係数!$K$12</f>
        <v>2.130733678766792E-3</v>
      </c>
      <c r="L7" s="374">
        <f>逆行列係数!L7/逆行列係数!$L$13</f>
        <v>4.4868314021199172E-4</v>
      </c>
      <c r="M7" s="374">
        <f>逆行列係数!M7/逆行列係数!$M$14</f>
        <v>4.1709590075575604E-4</v>
      </c>
      <c r="N7" s="374">
        <f>逆行列係数!N7/逆行列係数!$N$15</f>
        <v>1.9180904706567851E-3</v>
      </c>
      <c r="O7" s="374">
        <f>逆行列係数!O7/逆行列係数!$O$16</f>
        <v>1.9321577267193498E-4</v>
      </c>
      <c r="P7" s="374">
        <f>逆行列係数!P7/逆行列係数!$P$17</f>
        <v>6.087353810168889E-5</v>
      </c>
      <c r="Q7" s="374">
        <f>逆行列係数!Q7/逆行列係数!$Q$18</f>
        <v>8.0886517332932065E-5</v>
      </c>
      <c r="R7" s="374">
        <f>逆行列係数!R7/逆行列係数!$R$19</f>
        <v>6.1235393917890595E-5</v>
      </c>
      <c r="S7" s="374">
        <f>逆行列係数!S7/逆行列係数!$S$20</f>
        <v>5.3229445600470932E-5</v>
      </c>
      <c r="T7" s="374">
        <f>逆行列係数!T7/逆行列係数!$T$21</f>
        <v>6.6003465744344497E-5</v>
      </c>
      <c r="U7" s="374">
        <f>逆行列係数!U7/逆行列係数!$U$22</f>
        <v>6.3684583405899893E-5</v>
      </c>
      <c r="V7" s="374">
        <f>逆行列係数!V7/逆行列係数!$V$23</f>
        <v>8.6370644276885614E-5</v>
      </c>
      <c r="W7" s="374">
        <f>逆行列係数!W7/逆行列係数!$W$24</f>
        <v>1.3456483468958283E-3</v>
      </c>
      <c r="X7" s="374">
        <f>逆行列係数!X7/逆行列係数!$X$25</f>
        <v>8.2424583532060328E-5</v>
      </c>
      <c r="Y7" s="374">
        <f>逆行列係数!Y7/逆行列係数!$Y$26</f>
        <v>7.7801613774860563E-5</v>
      </c>
      <c r="Z7" s="374">
        <f>逆行列係数!Z7/逆行列係数!$Z$27</f>
        <v>5.1505846095928775E-5</v>
      </c>
      <c r="AA7" s="374">
        <f>逆行列係数!AA7/逆行列係数!$AA$28</f>
        <v>1.3489232599076546E-5</v>
      </c>
      <c r="AB7" s="374">
        <f>逆行列係数!AB7/逆行列係数!$AB$29</f>
        <v>1.130778680863556E-5</v>
      </c>
      <c r="AC7" s="374">
        <f>逆行列係数!AC7/逆行列係数!$AC$30</f>
        <v>1.538375473098865E-4</v>
      </c>
      <c r="AD7" s="374">
        <f>逆行列係数!AD7/逆行列係数!$AD$31</f>
        <v>2.0427713758462991E-5</v>
      </c>
      <c r="AE7" s="374">
        <f>逆行列係数!AE7/逆行列係数!$AE$32</f>
        <v>3.5053356884893726E-5</v>
      </c>
      <c r="AF7" s="374">
        <f>逆行列係数!AF7/逆行列係数!$AF$33</f>
        <v>3.8044061835968925E-5</v>
      </c>
      <c r="AG7" s="374">
        <f>逆行列係数!AG7/逆行列係数!$AG$34</f>
        <v>4.3694329901263743E-5</v>
      </c>
      <c r="AH7" s="374">
        <f>逆行列係数!AH7/逆行列係数!$AH$35</f>
        <v>2.043447139495108E-5</v>
      </c>
      <c r="AI7" s="374">
        <f>逆行列係数!AI7/逆行列係数!$AI$36</f>
        <v>1.8981322844587869E-5</v>
      </c>
      <c r="AJ7" s="374">
        <f>逆行列係数!AJ7/逆行列係数!$AJ$37</f>
        <v>6.8016040574316063E-5</v>
      </c>
      <c r="AK7" s="374">
        <f>逆行列係数!AK7/逆行列係数!$AK$38</f>
        <v>2.5971703545189754E-5</v>
      </c>
      <c r="AL7" s="375">
        <f>逆行列係数!AL7/逆行列係数!$AL$39</f>
        <v>8.2570497859323351E-5</v>
      </c>
    </row>
    <row r="8" spans="1:38">
      <c r="A8" s="104">
        <v>11</v>
      </c>
      <c r="B8" s="43" t="s">
        <v>4</v>
      </c>
      <c r="C8" s="376">
        <f>逆行列係数!C8/逆行列係数!$C$4</f>
        <v>2.0543394504360293E-2</v>
      </c>
      <c r="D8" s="377">
        <f>逆行列係数!D8/逆行列係数!$D$5</f>
        <v>3.2764208710243112E-3</v>
      </c>
      <c r="E8" s="377">
        <f>逆行列係数!E8/逆行列係数!$E$6</f>
        <v>2.5643660005054011E-2</v>
      </c>
      <c r="F8" s="377">
        <f>逆行列係数!F8/逆行列係数!$F$7</f>
        <v>1.5009502852707273E-5</v>
      </c>
      <c r="G8" s="377">
        <f>逆行列係数!G8/逆行列係数!$G$8</f>
        <v>1</v>
      </c>
      <c r="H8" s="377">
        <f>逆行列係数!H8/逆行列係数!$H$9</f>
        <v>2.7997171318732349E-4</v>
      </c>
      <c r="I8" s="377">
        <f>逆行列係数!I8/逆行列係数!$I$10</f>
        <v>5.5198515003058329E-4</v>
      </c>
      <c r="J8" s="377">
        <f>逆行列係数!J8/逆行列係数!$J$11</f>
        <v>2.259448572578101E-4</v>
      </c>
      <c r="K8" s="377">
        <f>逆行列係数!K8/逆行列係数!$K$12</f>
        <v>2.3828295536939489E-6</v>
      </c>
      <c r="L8" s="377">
        <f>逆行列係数!L8/逆行列係数!$L$13</f>
        <v>1.3442438244124768E-4</v>
      </c>
      <c r="M8" s="377">
        <f>逆行列係数!M8/逆行列係数!$M$14</f>
        <v>3.4635776217427659E-6</v>
      </c>
      <c r="N8" s="377">
        <f>逆行列係数!N8/逆行列係数!$N$15</f>
        <v>5.5520597255241898E-6</v>
      </c>
      <c r="O8" s="377">
        <f>逆行列係数!O8/逆行列係数!$O$16</f>
        <v>8.4582055202821241E-6</v>
      </c>
      <c r="P8" s="377">
        <f>逆行列係数!P8/逆行列係数!$P$17</f>
        <v>1.7328744206635848E-5</v>
      </c>
      <c r="Q8" s="377">
        <f>逆行列係数!Q8/逆行列係数!$Q$18</f>
        <v>2.2315337258172468E-5</v>
      </c>
      <c r="R8" s="377">
        <f>逆行列係数!R8/逆行列係数!$R$19</f>
        <v>1.5681144929251052E-5</v>
      </c>
      <c r="S8" s="377">
        <f>逆行列係数!S8/逆行列係数!$S$20</f>
        <v>1.6343122793164436E-5</v>
      </c>
      <c r="T8" s="377">
        <f>逆行列係数!T8/逆行列係数!$T$21</f>
        <v>1.2978462320194621E-5</v>
      </c>
      <c r="U8" s="377">
        <f>逆行列係数!U8/逆行列係数!$U$22</f>
        <v>2.5559415224564675E-4</v>
      </c>
      <c r="V8" s="377">
        <f>逆行列係数!V8/逆行列係数!$V$23</f>
        <v>4.277296659857614E-5</v>
      </c>
      <c r="W8" s="377">
        <f>逆行列係数!W8/逆行列係数!$W$24</f>
        <v>7.4416406169989322E-6</v>
      </c>
      <c r="X8" s="377">
        <f>逆行列係数!X8/逆行列係数!$X$25</f>
        <v>1.6201957968730454E-5</v>
      </c>
      <c r="Y8" s="377">
        <f>逆行列係数!Y8/逆行列係数!$Y$26</f>
        <v>7.6357398108974973E-6</v>
      </c>
      <c r="Z8" s="377">
        <f>逆行列係数!Z8/逆行列係数!$Z$27</f>
        <v>4.4700614981488723E-5</v>
      </c>
      <c r="AA8" s="377">
        <f>逆行列係数!AA8/逆行列係数!$AA$28</f>
        <v>1.0387464178418727E-5</v>
      </c>
      <c r="AB8" s="377">
        <f>逆行列係数!AB8/逆行列係数!$AB$29</f>
        <v>8.700695005477951E-6</v>
      </c>
      <c r="AC8" s="377">
        <f>逆行列係数!AC8/逆行列係数!$AC$30</f>
        <v>3.0969067928915478E-5</v>
      </c>
      <c r="AD8" s="377">
        <f>逆行列係数!AD8/逆行列係数!$AD$31</f>
        <v>6.8298022394602356E-5</v>
      </c>
      <c r="AE8" s="377">
        <f>逆行列係数!AE8/逆行列係数!$AE$32</f>
        <v>7.8019913651528199E-5</v>
      </c>
      <c r="AF8" s="377">
        <f>逆行列係数!AF8/逆行列係数!$AF$33</f>
        <v>2.0537385761790593E-4</v>
      </c>
      <c r="AG8" s="377">
        <f>逆行列係数!AG8/逆行列係数!$AG$34</f>
        <v>1.6582507359715116E-3</v>
      </c>
      <c r="AH8" s="377">
        <f>逆行列係数!AH8/逆行列係数!$AH$35</f>
        <v>3.202793432628104E-4</v>
      </c>
      <c r="AI8" s="377">
        <f>逆行列係数!AI8/逆行列係数!$AI$36</f>
        <v>2.0544189312987238E-5</v>
      </c>
      <c r="AJ8" s="377">
        <f>逆行列係数!AJ8/逆行列係数!$AJ$37</f>
        <v>1.2467029511400581E-2</v>
      </c>
      <c r="AK8" s="377">
        <f>逆行列係数!AK8/逆行列係数!$AK$38</f>
        <v>6.2901038039670534E-5</v>
      </c>
      <c r="AL8" s="378">
        <f>逆行列係数!AL8/逆行列係数!$AL$39</f>
        <v>3.1096201628473584E-4</v>
      </c>
    </row>
    <row r="9" spans="1:38">
      <c r="A9" s="103">
        <v>15</v>
      </c>
      <c r="B9" s="42" t="s">
        <v>5</v>
      </c>
      <c r="C9" s="373">
        <f>逆行列係数!C9/逆行列係数!$C$4</f>
        <v>1.1354215254371386E-4</v>
      </c>
      <c r="D9" s="374">
        <f>逆行列係数!D9/逆行列係数!$D$5</f>
        <v>1.2060485262506852E-4</v>
      </c>
      <c r="E9" s="374">
        <f>逆行列係数!E9/逆行列係数!$E$6</f>
        <v>5.1171416443919102E-4</v>
      </c>
      <c r="F9" s="374">
        <f>逆行列係数!F9/逆行列係数!$F$7</f>
        <v>1.7407613037620468E-4</v>
      </c>
      <c r="G9" s="374">
        <f>逆行列係数!G9/逆行列係数!$G$8</f>
        <v>4.972304273903792E-5</v>
      </c>
      <c r="H9" s="374">
        <f>逆行列係数!H9/逆行列係数!$H$9</f>
        <v>1</v>
      </c>
      <c r="I9" s="374">
        <f>逆行列係数!I9/逆行列係数!$I$10</f>
        <v>1.3495433829915538E-4</v>
      </c>
      <c r="J9" s="374">
        <f>逆行列係数!J9/逆行列係数!$J$11</f>
        <v>1.6545163613708185E-5</v>
      </c>
      <c r="K9" s="374">
        <f>逆行列係数!K9/逆行列係数!$K$12</f>
        <v>5.1498161581413306E-6</v>
      </c>
      <c r="L9" s="374">
        <f>逆行列係数!L9/逆行列係数!$L$13</f>
        <v>8.1309112893630103E-5</v>
      </c>
      <c r="M9" s="374">
        <f>逆行列係数!M9/逆行列係数!$M$14</f>
        <v>1.0202624903564462E-5</v>
      </c>
      <c r="N9" s="374">
        <f>逆行列係数!N9/逆行列係数!$N$15</f>
        <v>1.6931426820421347E-5</v>
      </c>
      <c r="O9" s="374">
        <f>逆行列係数!O9/逆行列係数!$O$16</f>
        <v>5.1033638128616718E-5</v>
      </c>
      <c r="P9" s="374">
        <f>逆行列係数!P9/逆行列係数!$P$17</f>
        <v>5.8948797289739748E-5</v>
      </c>
      <c r="Q9" s="374">
        <f>逆行列係数!Q9/逆行列係数!$Q$18</f>
        <v>2.3640473323799236E-4</v>
      </c>
      <c r="R9" s="374">
        <f>逆行列係数!R9/逆行列係数!$R$19</f>
        <v>8.2151978676136991E-5</v>
      </c>
      <c r="S9" s="374">
        <f>逆行列係数!S9/逆行列係数!$S$20</f>
        <v>5.0759436945344123E-5</v>
      </c>
      <c r="T9" s="374">
        <f>逆行列係数!T9/逆行列係数!$T$21</f>
        <v>8.4887079651442616E-5</v>
      </c>
      <c r="U9" s="374">
        <f>逆行列係数!U9/逆行列係数!$U$22</f>
        <v>2.0491389105864542E-4</v>
      </c>
      <c r="V9" s="374">
        <f>逆行列係数!V9/逆行列係数!$V$23</f>
        <v>1.1363078293289645E-4</v>
      </c>
      <c r="W9" s="374">
        <f>逆行列係数!W9/逆行列係数!$W$24</f>
        <v>1.9165844990562439E-5</v>
      </c>
      <c r="X9" s="374">
        <f>逆行列係数!X9/逆行列係数!$X$25</f>
        <v>5.2013096064900262E-5</v>
      </c>
      <c r="Y9" s="374">
        <f>逆行列係数!Y9/逆行列係数!$Y$26</f>
        <v>8.0268494567398521E-5</v>
      </c>
      <c r="Z9" s="374">
        <f>逆行列係数!Z9/逆行列係数!$Z$27</f>
        <v>1.5628246425633066E-4</v>
      </c>
      <c r="AA9" s="374">
        <f>逆行列係数!AA9/逆行列係数!$AA$28</f>
        <v>6.7364338864236192E-5</v>
      </c>
      <c r="AB9" s="374">
        <f>逆行列係数!AB9/逆行列係数!$AB$29</f>
        <v>1.2065551510181672E-5</v>
      </c>
      <c r="AC9" s="374">
        <f>逆行列係数!AC9/逆行列係数!$AC$30</f>
        <v>1.0840936074611843E-4</v>
      </c>
      <c r="AD9" s="374">
        <f>逆行列係数!AD9/逆行列係数!$AD$31</f>
        <v>3.6798021261376722E-5</v>
      </c>
      <c r="AE9" s="374">
        <f>逆行列係数!AE9/逆行列係数!$AE$32</f>
        <v>1.4522645037070707E-4</v>
      </c>
      <c r="AF9" s="374">
        <f>逆行列係数!AF9/逆行列係数!$AF$33</f>
        <v>2.103685055484314E-5</v>
      </c>
      <c r="AG9" s="374">
        <f>逆行列係数!AG9/逆行列係数!$AG$34</f>
        <v>1.2689932962644474E-4</v>
      </c>
      <c r="AH9" s="374">
        <f>逆行列係数!AH9/逆行列係数!$AH$35</f>
        <v>8.260719206742139E-4</v>
      </c>
      <c r="AI9" s="374">
        <f>逆行列係数!AI9/逆行列係数!$AI$36</f>
        <v>8.9140919069925962E-5</v>
      </c>
      <c r="AJ9" s="374">
        <f>逆行列係数!AJ9/逆行列係数!$AJ$37</f>
        <v>2.3487712986531773E-4</v>
      </c>
      <c r="AK9" s="374">
        <f>逆行列係数!AK9/逆行列係数!$AK$38</f>
        <v>6.035281322206513E-4</v>
      </c>
      <c r="AL9" s="375">
        <f>逆行列係数!AL9/逆行列係数!$AL$39</f>
        <v>7.344493116401182E-5</v>
      </c>
    </row>
    <row r="10" spans="1:38">
      <c r="A10" s="103">
        <v>16</v>
      </c>
      <c r="B10" s="42" t="s">
        <v>6</v>
      </c>
      <c r="C10" s="373">
        <f>逆行列係数!C10/逆行列係数!$C$4</f>
        <v>4.4916783213389709E-3</v>
      </c>
      <c r="D10" s="374">
        <f>逆行列係数!D10/逆行列係数!$D$5</f>
        <v>1.7491648795455255E-3</v>
      </c>
      <c r="E10" s="374">
        <f>逆行列係数!E10/逆行列係数!$E$6</f>
        <v>1.2130324130819839E-3</v>
      </c>
      <c r="F10" s="374">
        <f>逆行列係数!F10/逆行列係数!$F$7</f>
        <v>7.4297484678325742E-4</v>
      </c>
      <c r="G10" s="374">
        <f>逆行列係数!G10/逆行列係数!$G$8</f>
        <v>2.9957375235915257E-3</v>
      </c>
      <c r="H10" s="374">
        <f>逆行列係数!H10/逆行列係数!$H$9</f>
        <v>1.4905434578119205E-3</v>
      </c>
      <c r="I10" s="374">
        <f>逆行列係数!I10/逆行列係数!$I$10</f>
        <v>1</v>
      </c>
      <c r="J10" s="374">
        <f>逆行列係数!J10/逆行列係数!$J$11</f>
        <v>6.5117983181335864E-4</v>
      </c>
      <c r="K10" s="374">
        <f>逆行列係数!K10/逆行列係数!$K$12</f>
        <v>5.6799644209588861E-5</v>
      </c>
      <c r="L10" s="374">
        <f>逆行列係数!L10/逆行列係数!$L$13</f>
        <v>4.2776008209476314E-3</v>
      </c>
      <c r="M10" s="374">
        <f>逆行列係数!M10/逆行列係数!$M$14</f>
        <v>1.2619474081592379E-4</v>
      </c>
      <c r="N10" s="374">
        <f>逆行列係数!N10/逆行列係数!$N$15</f>
        <v>2.5999840893888097E-4</v>
      </c>
      <c r="O10" s="374">
        <f>逆行列係数!O10/逆行列係数!$O$16</f>
        <v>7.3181944573480582E-4</v>
      </c>
      <c r="P10" s="374">
        <f>逆行列係数!P10/逆行列係数!$P$17</f>
        <v>1.5218400323504183E-3</v>
      </c>
      <c r="Q10" s="374">
        <f>逆行列係数!Q10/逆行列係数!$Q$18</f>
        <v>1.0527721708812E-3</v>
      </c>
      <c r="R10" s="374">
        <f>逆行列係数!R10/逆行列係数!$R$19</f>
        <v>1.0947568382561879E-3</v>
      </c>
      <c r="S10" s="374">
        <f>逆行列係数!S10/逆行列係数!$S$20</f>
        <v>1.2863240936894398E-3</v>
      </c>
      <c r="T10" s="374">
        <f>逆行列係数!T10/逆行列係数!$T$21</f>
        <v>5.39182993955006E-4</v>
      </c>
      <c r="U10" s="374">
        <f>逆行列係数!U10/逆行列係数!$U$22</f>
        <v>4.6452448274175197E-3</v>
      </c>
      <c r="V10" s="374">
        <f>逆行列係数!V10/逆行列係数!$V$23</f>
        <v>6.8959312506573067E-3</v>
      </c>
      <c r="W10" s="374">
        <f>逆行列係数!W10/逆行列係数!$W$24</f>
        <v>7.6669601975851555E-4</v>
      </c>
      <c r="X10" s="374">
        <f>逆行列係数!X10/逆行列係数!$X$25</f>
        <v>1.0839077120976739E-3</v>
      </c>
      <c r="Y10" s="374">
        <f>逆行列係数!Y10/逆行列係数!$Y$26</f>
        <v>1.0624422558817099E-3</v>
      </c>
      <c r="Z10" s="374">
        <f>逆行列係数!Z10/逆行列係数!$Z$27</f>
        <v>1.7853737673318528E-3</v>
      </c>
      <c r="AA10" s="374">
        <f>逆行列係数!AA10/逆行列係数!$AA$28</f>
        <v>1.3218443717659221E-3</v>
      </c>
      <c r="AB10" s="374">
        <f>逆行列係数!AB10/逆行列係数!$AB$29</f>
        <v>5.3160383440827681E-4</v>
      </c>
      <c r="AC10" s="374">
        <f>逆行列係数!AC10/逆行列係数!$AC$30</f>
        <v>9.3837492260075627E-4</v>
      </c>
      <c r="AD10" s="374">
        <f>逆行列係数!AD10/逆行列係数!$AD$31</f>
        <v>2.9910250212073844E-3</v>
      </c>
      <c r="AE10" s="374">
        <f>逆行列係数!AE10/逆行列係数!$AE$32</f>
        <v>8.2269578395611912E-4</v>
      </c>
      <c r="AF10" s="374">
        <f>逆行列係数!AF10/逆行列係数!$AF$33</f>
        <v>1.3188829398349711E-3</v>
      </c>
      <c r="AG10" s="374">
        <f>逆行列係数!AG10/逆行列係数!$AG$34</f>
        <v>1.4096600803578437E-3</v>
      </c>
      <c r="AH10" s="374">
        <f>逆行列係数!AH10/逆行列係数!$AH$35</f>
        <v>3.6138871598041782E-3</v>
      </c>
      <c r="AI10" s="374">
        <f>逆行列係数!AI10/逆行列係数!$AI$36</f>
        <v>1.1103220693772203E-3</v>
      </c>
      <c r="AJ10" s="374">
        <f>逆行列係数!AJ10/逆行列係数!$AJ$37</f>
        <v>1.8599180331732995E-3</v>
      </c>
      <c r="AK10" s="374">
        <f>逆行列係数!AK10/逆行列係数!$AK$38</f>
        <v>7.5670010614252436E-2</v>
      </c>
      <c r="AL10" s="375">
        <f>逆行列係数!AL10/逆行列係数!$AL$39</f>
        <v>8.9118702806774408E-4</v>
      </c>
    </row>
    <row r="11" spans="1:38">
      <c r="A11" s="103">
        <v>20</v>
      </c>
      <c r="B11" s="42" t="s">
        <v>7</v>
      </c>
      <c r="C11" s="373">
        <f>逆行列係数!C11/逆行列係数!$C$4</f>
        <v>2.8875197759953675E-2</v>
      </c>
      <c r="D11" s="374">
        <f>逆行列係数!D11/逆行列係数!$D$5</f>
        <v>8.79297363411877E-4</v>
      </c>
      <c r="E11" s="374">
        <f>逆行列係数!E11/逆行列係数!$E$6</f>
        <v>8.1121083718021791E-3</v>
      </c>
      <c r="F11" s="374">
        <f>逆行列係数!F11/逆行列係数!$F$7</f>
        <v>9.1829987319328784E-3</v>
      </c>
      <c r="G11" s="374">
        <f>逆行列係数!G11/逆行列係数!$G$8</f>
        <v>7.1233259264756807E-3</v>
      </c>
      <c r="H11" s="374">
        <f>逆行列係数!H11/逆行列係数!$H$9</f>
        <v>3.9014096334841437E-2</v>
      </c>
      <c r="I11" s="374">
        <f>逆行列係数!I11/逆行列係数!$I$10</f>
        <v>8.4525068062929441E-3</v>
      </c>
      <c r="J11" s="374">
        <f>逆行列係数!J11/逆行列係数!$J$11</f>
        <v>1</v>
      </c>
      <c r="K11" s="374">
        <f>逆行列係数!K11/逆行列係数!$K$12</f>
        <v>4.4891374457168518E-4</v>
      </c>
      <c r="L11" s="374">
        <f>逆行列係数!L11/逆行列係数!$L$13</f>
        <v>6.298492567216693E-3</v>
      </c>
      <c r="M11" s="374">
        <f>逆行列係数!M11/逆行列係数!$M$14</f>
        <v>1.0632230795377202E-3</v>
      </c>
      <c r="N11" s="374">
        <f>逆行列係数!N11/逆行列係数!$N$15</f>
        <v>1.8707167552923648E-3</v>
      </c>
      <c r="O11" s="374">
        <f>逆行列係数!O11/逆行列係数!$O$16</f>
        <v>4.6017833864801395E-3</v>
      </c>
      <c r="P11" s="374">
        <f>逆行列係数!P11/逆行列係数!$P$17</f>
        <v>8.5649249480241607E-3</v>
      </c>
      <c r="Q11" s="374">
        <f>逆行列係数!Q11/逆行列係数!$Q$18</f>
        <v>9.011383299616189E-3</v>
      </c>
      <c r="R11" s="374">
        <f>逆行列係数!R11/逆行列係数!$R$19</f>
        <v>4.6140750498874679E-3</v>
      </c>
      <c r="S11" s="374">
        <f>逆行列係数!S11/逆行列係数!$S$20</f>
        <v>9.3145372296544911E-3</v>
      </c>
      <c r="T11" s="374">
        <f>逆行列係数!T11/逆行列係数!$T$21</f>
        <v>5.3248151673148557E-3</v>
      </c>
      <c r="U11" s="374">
        <f>逆行列係数!U11/逆行列係数!$U$22</f>
        <v>6.420404486519482E-2</v>
      </c>
      <c r="V11" s="374">
        <f>逆行列係数!V11/逆行列係数!$V$23</f>
        <v>3.0907268742272494E-3</v>
      </c>
      <c r="W11" s="374">
        <f>逆行列係数!W11/逆行列係数!$W$24</f>
        <v>7.7654850373805686E-4</v>
      </c>
      <c r="X11" s="374">
        <f>逆行列係数!X11/逆行列係数!$X$25</f>
        <v>6.5322069256070316E-3</v>
      </c>
      <c r="Y11" s="374">
        <f>逆行列係数!Y11/逆行列係数!$Y$26</f>
        <v>7.4071399627870576E-3</v>
      </c>
      <c r="Z11" s="374">
        <f>逆行列係数!Z11/逆行列係数!$Z$27</f>
        <v>5.3379936942100751E-4</v>
      </c>
      <c r="AA11" s="374">
        <f>逆行列係数!AA11/逆行列係数!$AA$28</f>
        <v>6.1285945888179118E-4</v>
      </c>
      <c r="AB11" s="374">
        <f>逆行列係数!AB11/逆行列係数!$AB$29</f>
        <v>2.677970725123232E-4</v>
      </c>
      <c r="AC11" s="374">
        <f>逆行列係数!AC11/逆行列係数!$AC$30</f>
        <v>7.220609921832705E-4</v>
      </c>
      <c r="AD11" s="374">
        <f>逆行列係数!AD11/逆行列係数!$AD$31</f>
        <v>1.3320287031582758E-3</v>
      </c>
      <c r="AE11" s="374">
        <f>逆行列係数!AE11/逆行列係数!$AE$32</f>
        <v>1.1265231233473483E-3</v>
      </c>
      <c r="AF11" s="374">
        <f>逆行列係数!AF11/逆行列係数!$AF$33</f>
        <v>1.9763493029871567E-3</v>
      </c>
      <c r="AG11" s="374">
        <f>逆行列係数!AG11/逆行列係数!$AG$34</f>
        <v>5.7814575409061077E-2</v>
      </c>
      <c r="AH11" s="374">
        <f>逆行列係数!AH11/逆行列係数!$AH$35</f>
        <v>2.0817854258478579E-3</v>
      </c>
      <c r="AI11" s="374">
        <f>逆行列係数!AI11/逆行列係数!$AI$36</f>
        <v>2.460729772755649E-3</v>
      </c>
      <c r="AJ11" s="374">
        <f>逆行列係数!AJ11/逆行列係数!$AJ$37</f>
        <v>2.7281282214901533E-3</v>
      </c>
      <c r="AK11" s="374">
        <f>逆行列係数!AK11/逆行列係数!$AK$38</f>
        <v>1.0620080010490437E-2</v>
      </c>
      <c r="AL11" s="375">
        <f>逆行列係数!AL11/逆行列係数!$AL$39</f>
        <v>6.6188933632715732E-3</v>
      </c>
    </row>
    <row r="12" spans="1:38">
      <c r="A12" s="103">
        <v>21</v>
      </c>
      <c r="B12" s="42" t="s">
        <v>8</v>
      </c>
      <c r="C12" s="373">
        <f>逆行列係数!C12/逆行列係数!$C$4</f>
        <v>1.3630824833408045E-2</v>
      </c>
      <c r="D12" s="374">
        <f>逆行列係数!D12/逆行列係数!$D$5</f>
        <v>1.4738466514184848E-2</v>
      </c>
      <c r="E12" s="374">
        <f>逆行列係数!E12/逆行列係数!$E$6</f>
        <v>3.7552507274861799E-2</v>
      </c>
      <c r="F12" s="374">
        <f>逆行列係数!F12/逆行列係数!$F$7</f>
        <v>3.4191043398084903E-2</v>
      </c>
      <c r="G12" s="374">
        <f>逆行列係数!G12/逆行列係数!$G$8</f>
        <v>6.0839571212721773E-3</v>
      </c>
      <c r="H12" s="374">
        <f>逆行列係数!H12/逆行列係数!$H$9</f>
        <v>1.0663647991342987E-2</v>
      </c>
      <c r="I12" s="374">
        <f>逆行列係数!I12/逆行列係数!$I$10</f>
        <v>9.3435381566246058E-3</v>
      </c>
      <c r="J12" s="374">
        <f>逆行列係数!J12/逆行列係数!$J$11</f>
        <v>0.12990344468351453</v>
      </c>
      <c r="K12" s="374">
        <f>逆行列係数!K12/逆行列係数!$K$12</f>
        <v>1</v>
      </c>
      <c r="L12" s="374">
        <f>逆行列係数!L12/逆行列係数!$L$13</f>
        <v>2.1450933869467288E-2</v>
      </c>
      <c r="M12" s="374">
        <f>逆行列係数!M12/逆行列係数!$M$14</f>
        <v>3.0368402544385394E-2</v>
      </c>
      <c r="N12" s="374">
        <f>逆行列係数!N12/逆行列係数!$N$15</f>
        <v>7.1283158079683143E-3</v>
      </c>
      <c r="O12" s="374">
        <f>逆行列係数!O12/逆行列係数!$O$16</f>
        <v>1.5176335498417954E-2</v>
      </c>
      <c r="P12" s="374">
        <f>逆行列係数!P12/逆行列係数!$P$17</f>
        <v>5.6898748638072247E-3</v>
      </c>
      <c r="Q12" s="374">
        <f>逆行列係数!Q12/逆行列係数!$Q$18</f>
        <v>6.5594495518164963E-3</v>
      </c>
      <c r="R12" s="374">
        <f>逆行列係数!R12/逆行列係数!$R$19</f>
        <v>4.7751724249064289E-3</v>
      </c>
      <c r="S12" s="374">
        <f>逆行列係数!S12/逆行列係数!$S$20</f>
        <v>3.9520747733849107E-3</v>
      </c>
      <c r="T12" s="374">
        <f>逆行列係数!T12/逆行列係数!$T$21</f>
        <v>5.991134906851955E-3</v>
      </c>
      <c r="U12" s="374">
        <f>逆行列係数!U12/逆行列係数!$U$22</f>
        <v>1.4627081975694498E-2</v>
      </c>
      <c r="V12" s="374">
        <f>逆行列係数!V12/逆行列係数!$V$23</f>
        <v>1.4156487306700459E-2</v>
      </c>
      <c r="W12" s="374">
        <f>逆行列係数!W12/逆行列係数!$W$24</f>
        <v>5.4264426674006043E-2</v>
      </c>
      <c r="X12" s="374">
        <f>逆行列係数!X12/逆行列係数!$X$25</f>
        <v>1.3139047402437582E-2</v>
      </c>
      <c r="Y12" s="374">
        <f>逆行列係数!Y12/逆行列係数!$Y$26</f>
        <v>1.3475149717255273E-2</v>
      </c>
      <c r="Z12" s="374">
        <f>逆行列係数!Z12/逆行列係数!$Z$27</f>
        <v>6.01628302125665E-3</v>
      </c>
      <c r="AA12" s="374">
        <f>逆行列係数!AA12/逆行列係数!$AA$28</f>
        <v>2.7496250631320568E-3</v>
      </c>
      <c r="AB12" s="374">
        <f>逆行列係数!AB12/逆行列係数!$AB$29</f>
        <v>1.5849673065989282E-3</v>
      </c>
      <c r="AC12" s="374">
        <f>逆行列係数!AC12/逆行列係数!$AC$30</f>
        <v>6.5910052818163908E-2</v>
      </c>
      <c r="AD12" s="374">
        <f>逆行列係数!AD12/逆行列係数!$AD$31</f>
        <v>3.0307591350926463E-3</v>
      </c>
      <c r="AE12" s="374">
        <f>逆行列係数!AE12/逆行列係数!$AE$32</f>
        <v>8.5727402012983553E-3</v>
      </c>
      <c r="AF12" s="374">
        <f>逆行列係数!AF12/逆行列係数!$AF$33</f>
        <v>4.9964587379202514E-3</v>
      </c>
      <c r="AG12" s="374">
        <f>逆行列係数!AG12/逆行列係数!$AG$34</f>
        <v>1.1285354615036949E-2</v>
      </c>
      <c r="AH12" s="374">
        <f>逆行列係数!AH12/逆行列係数!$AH$35</f>
        <v>5.5131039858526843E-3</v>
      </c>
      <c r="AI12" s="374">
        <f>逆行列係数!AI12/逆行列係数!$AI$36</f>
        <v>3.4860560379956764E-3</v>
      </c>
      <c r="AJ12" s="374">
        <f>逆行列係数!AJ12/逆行列係数!$AJ$37</f>
        <v>1.0638999234144644E-2</v>
      </c>
      <c r="AK12" s="374">
        <f>逆行列係数!AK12/逆行列係数!$AK$38</f>
        <v>5.5224108698338128E-3</v>
      </c>
      <c r="AL12" s="375">
        <f>逆行列係数!AL12/逆行列係数!$AL$39</f>
        <v>2.5394953356115264E-2</v>
      </c>
    </row>
    <row r="13" spans="1:38">
      <c r="A13" s="104">
        <v>25</v>
      </c>
      <c r="B13" s="43" t="s">
        <v>9</v>
      </c>
      <c r="C13" s="376">
        <f>逆行列係数!C13/逆行列係数!$C$4</f>
        <v>1.5990852699754013E-3</v>
      </c>
      <c r="D13" s="377">
        <f>逆行列係数!D13/逆行列係数!$D$5</f>
        <v>5.0096752527832491E-4</v>
      </c>
      <c r="E13" s="377">
        <f>逆行列係数!E13/逆行列係数!$E$6</f>
        <v>3.5309843074939458E-4</v>
      </c>
      <c r="F13" s="377">
        <f>逆行列係数!F13/逆行列係数!$F$7</f>
        <v>4.0408651652812226E-4</v>
      </c>
      <c r="G13" s="377">
        <f>逆行列係数!G13/逆行列係数!$G$8</f>
        <v>1.9949479486613872E-3</v>
      </c>
      <c r="H13" s="377">
        <f>逆行列係数!H13/逆行列係数!$H$9</f>
        <v>5.3187547127408889E-4</v>
      </c>
      <c r="I13" s="377">
        <f>逆行列係数!I13/逆行列係数!$I$10</f>
        <v>1.9173239871078972E-3</v>
      </c>
      <c r="J13" s="377">
        <f>逆行列係数!J13/逆行列係数!$J$11</f>
        <v>9.539180829390778E-4</v>
      </c>
      <c r="K13" s="377">
        <f>逆行列係数!K13/逆行列係数!$K$12</f>
        <v>8.9699498112759125E-5</v>
      </c>
      <c r="L13" s="377">
        <f>逆行列係数!L13/逆行列係数!$L$13</f>
        <v>1</v>
      </c>
      <c r="M13" s="377">
        <f>逆行列係数!M13/逆行列係数!$M$14</f>
        <v>1.4830425935989154E-3</v>
      </c>
      <c r="N13" s="377">
        <f>逆行列係数!N13/逆行列係数!$N$15</f>
        <v>7.6244633545331222E-4</v>
      </c>
      <c r="O13" s="377">
        <f>逆行列係数!O13/逆行列係数!$O$16</f>
        <v>2.3760157805078541E-3</v>
      </c>
      <c r="P13" s="377">
        <f>逆行列係数!P13/逆行列係数!$P$17</f>
        <v>2.5263542971301766E-3</v>
      </c>
      <c r="Q13" s="377">
        <f>逆行列係数!Q13/逆行列係数!$Q$18</f>
        <v>1.1991174556590019E-2</v>
      </c>
      <c r="R13" s="377">
        <f>逆行列係数!R13/逆行列係数!$R$19</f>
        <v>3.4170318127704283E-3</v>
      </c>
      <c r="S13" s="377">
        <f>逆行列係数!S13/逆行列係数!$S$20</f>
        <v>3.8654295508153244E-3</v>
      </c>
      <c r="T13" s="377">
        <f>逆行列係数!T13/逆行列係数!$T$21</f>
        <v>5.0491458617970848E-3</v>
      </c>
      <c r="U13" s="377">
        <f>逆行列係数!U13/逆行列係数!$U$22</f>
        <v>1.8462839913684851E-3</v>
      </c>
      <c r="V13" s="377">
        <f>逆行列係数!V13/逆行列係数!$V$23</f>
        <v>2.5271263779946238E-2</v>
      </c>
      <c r="W13" s="377">
        <f>逆行列係数!W13/逆行列係数!$W$24</f>
        <v>1.0199323786126277E-3</v>
      </c>
      <c r="X13" s="377">
        <f>逆行列係数!X13/逆行列係数!$X$25</f>
        <v>3.4354738235697507E-3</v>
      </c>
      <c r="Y13" s="377">
        <f>逆行列係数!Y13/逆行列係数!$Y$26</f>
        <v>5.6157332318460614E-4</v>
      </c>
      <c r="Z13" s="377">
        <f>逆行列係数!Z13/逆行列係数!$Z$27</f>
        <v>4.6632095283207517E-4</v>
      </c>
      <c r="AA13" s="377">
        <f>逆行列係数!AA13/逆行列係数!$AA$28</f>
        <v>2.9067211378901235E-4</v>
      </c>
      <c r="AB13" s="377">
        <f>逆行列係数!AB13/逆行列係数!$AB$29</f>
        <v>1.2740124737878004E-3</v>
      </c>
      <c r="AC13" s="377">
        <f>逆行列係数!AC13/逆行列係数!$AC$30</f>
        <v>4.8370153716915975E-4</v>
      </c>
      <c r="AD13" s="377">
        <f>逆行列係数!AD13/逆行列係数!$AD$31</f>
        <v>4.2548333553761559E-4</v>
      </c>
      <c r="AE13" s="377">
        <f>逆行列係数!AE13/逆行列係数!$AE$32</f>
        <v>7.7920174922934456E-4</v>
      </c>
      <c r="AF13" s="377">
        <f>逆行列係数!AF13/逆行列係数!$AF$33</f>
        <v>1.2110009944113201E-3</v>
      </c>
      <c r="AG13" s="377">
        <f>逆行列係数!AG13/逆行列係数!$AG$34</f>
        <v>6.3089599655904896E-4</v>
      </c>
      <c r="AH13" s="377">
        <f>逆行列係数!AH13/逆行列係数!$AH$35</f>
        <v>4.3672669391217026E-4</v>
      </c>
      <c r="AI13" s="377">
        <f>逆行列係数!AI13/逆行列係数!$AI$36</f>
        <v>8.2314105577183984E-4</v>
      </c>
      <c r="AJ13" s="377">
        <f>逆行列係数!AJ13/逆行列係数!$AJ$37</f>
        <v>1.0704166966789093E-3</v>
      </c>
      <c r="AK13" s="377">
        <f>逆行列係数!AK13/逆行列係数!$AK$38</f>
        <v>2.7823327832656158E-3</v>
      </c>
      <c r="AL13" s="378">
        <f>逆行列係数!AL13/逆行列係数!$AL$39</f>
        <v>3.8060644862597344E-3</v>
      </c>
    </row>
    <row r="14" spans="1:38">
      <c r="A14" s="103">
        <v>26</v>
      </c>
      <c r="B14" s="42" t="s">
        <v>10</v>
      </c>
      <c r="C14" s="373">
        <f>逆行列係数!C14/逆行列係数!$C$4</f>
        <v>6.1000520978023989E-4</v>
      </c>
      <c r="D14" s="374">
        <f>逆行列係数!D14/逆行列係数!$D$5</f>
        <v>3.6379921601089097E-4</v>
      </c>
      <c r="E14" s="374">
        <f>逆行列係数!E14/逆行列係数!$E$6</f>
        <v>3.0114929352947082E-3</v>
      </c>
      <c r="F14" s="374">
        <f>逆行列係数!F14/逆行列係数!$F$7</f>
        <v>1.4160636847647284E-3</v>
      </c>
      <c r="G14" s="374">
        <f>逆行列係数!G14/逆行列係数!$G$8</f>
        <v>9.5222318305184189E-4</v>
      </c>
      <c r="H14" s="374">
        <f>逆行列係数!H14/逆行列係数!$H$9</f>
        <v>5.9319464054351993E-4</v>
      </c>
      <c r="I14" s="374">
        <f>逆行列係数!I14/逆行列係数!$I$10</f>
        <v>4.9891385298810129E-3</v>
      </c>
      <c r="J14" s="374">
        <f>逆行列係数!J14/逆行列係数!$J$11</f>
        <v>4.5735253256600037E-4</v>
      </c>
      <c r="K14" s="374">
        <f>逆行列係数!K14/逆行列係数!$K$12</f>
        <v>1.0719744407324105E-4</v>
      </c>
      <c r="L14" s="374">
        <f>逆行列係数!L14/逆行列係数!$L$13</f>
        <v>1.0110107631536518E-2</v>
      </c>
      <c r="M14" s="374">
        <f>逆行列係数!M14/逆行列係数!$M$14</f>
        <v>1</v>
      </c>
      <c r="N14" s="374">
        <f>逆行列係数!N14/逆行列係数!$N$15</f>
        <v>7.4908445602839952E-4</v>
      </c>
      <c r="O14" s="374">
        <f>逆行列係数!O14/逆行列係数!$O$16</f>
        <v>0.34354685346242547</v>
      </c>
      <c r="P14" s="374">
        <f>逆行列係数!P14/逆行列係数!$P$17</f>
        <v>4.6279952813932455E-2</v>
      </c>
      <c r="Q14" s="374">
        <f>逆行列係数!Q14/逆行列係数!$Q$18</f>
        <v>1.7102773741365233E-3</v>
      </c>
      <c r="R14" s="374">
        <f>逆行列係数!R14/逆行列係数!$R$19</f>
        <v>5.1617921778983132E-2</v>
      </c>
      <c r="S14" s="374">
        <f>逆行列係数!S14/逆行列係数!$S$20</f>
        <v>3.356088806714122E-2</v>
      </c>
      <c r="T14" s="374">
        <f>逆行列係数!T14/逆行列係数!$T$21</f>
        <v>9.2599665476618881E-2</v>
      </c>
      <c r="U14" s="374">
        <f>逆行列係数!U14/逆行列係数!$U$22</f>
        <v>4.6010774540562651E-3</v>
      </c>
      <c r="V14" s="374">
        <f>逆行列係数!V14/逆行列係数!$V$23</f>
        <v>3.5314358674120271E-2</v>
      </c>
      <c r="W14" s="374">
        <f>逆行列係数!W14/逆行列係数!$W$24</f>
        <v>1.4801223844618167E-3</v>
      </c>
      <c r="X14" s="374">
        <f>逆行列係数!X14/逆行列係数!$X$25</f>
        <v>3.1013072145746104E-3</v>
      </c>
      <c r="Y14" s="374">
        <f>逆行列係数!Y14/逆行列係数!$Y$26</f>
        <v>5.080977127824303E-4</v>
      </c>
      <c r="Z14" s="374">
        <f>逆行列係数!Z14/逆行列係数!$Z$27</f>
        <v>7.2910027934250724E-4</v>
      </c>
      <c r="AA14" s="374">
        <f>逆行列係数!AA14/逆行列係数!$AA$28</f>
        <v>5.0182998681563959E-4</v>
      </c>
      <c r="AB14" s="374">
        <f>逆行列係数!AB14/逆行列係数!$AB$29</f>
        <v>1.800206100859751E-3</v>
      </c>
      <c r="AC14" s="374">
        <f>逆行列係数!AC14/逆行列係数!$AC$30</f>
        <v>1.4017781674022479E-3</v>
      </c>
      <c r="AD14" s="374">
        <f>逆行列係数!AD14/逆行列係数!$AD$31</f>
        <v>7.0349808330058376E-4</v>
      </c>
      <c r="AE14" s="374">
        <f>逆行列係数!AE14/逆行列係数!$AE$32</f>
        <v>1.8112264704743749E-3</v>
      </c>
      <c r="AF14" s="374">
        <f>逆行列係数!AF14/逆行列係数!$AF$33</f>
        <v>7.0624980882024986E-4</v>
      </c>
      <c r="AG14" s="374">
        <f>逆行列係数!AG14/逆行列係数!$AG$34</f>
        <v>5.3090088395308288E-4</v>
      </c>
      <c r="AH14" s="374">
        <f>逆行列係数!AH14/逆行列係数!$AH$35</f>
        <v>5.6113470022727181E-4</v>
      </c>
      <c r="AI14" s="374">
        <f>逆行列係数!AI14/逆行列係数!$AI$36</f>
        <v>2.3214861167877463E-3</v>
      </c>
      <c r="AJ14" s="374">
        <f>逆行列係数!AJ14/逆行列係数!$AJ$37</f>
        <v>6.5839852233386305E-4</v>
      </c>
      <c r="AK14" s="374">
        <f>逆行列係数!AK14/逆行列係数!$AK$38</f>
        <v>9.9669651152994778E-4</v>
      </c>
      <c r="AL14" s="375">
        <f>逆行列係数!AL14/逆行列係数!$AL$39</f>
        <v>1.4581225577711117E-2</v>
      </c>
    </row>
    <row r="15" spans="1:38">
      <c r="A15" s="103">
        <v>27</v>
      </c>
      <c r="B15" s="42" t="s">
        <v>11</v>
      </c>
      <c r="C15" s="373">
        <f>逆行列係数!C15/逆行列係数!$C$4</f>
        <v>4.9056923031740145E-5</v>
      </c>
      <c r="D15" s="374">
        <f>逆行列係数!D15/逆行列係数!$D$5</f>
        <v>2.7658321767403959E-5</v>
      </c>
      <c r="E15" s="374">
        <f>逆行列係数!E15/逆行列係数!$E$6</f>
        <v>9.506679353800805E-5</v>
      </c>
      <c r="F15" s="374">
        <f>逆行列係数!F15/逆行列係数!$F$7</f>
        <v>1.2447870668305175E-4</v>
      </c>
      <c r="G15" s="374">
        <f>逆行列係数!G15/逆行列係数!$G$8</f>
        <v>2.1506042825856779E-4</v>
      </c>
      <c r="H15" s="374">
        <f>逆行列係数!H15/逆行列係数!$H$9</f>
        <v>3.3340914740150267E-5</v>
      </c>
      <c r="I15" s="374">
        <f>逆行列係数!I15/逆行列係数!$I$10</f>
        <v>2.5152327749827455E-4</v>
      </c>
      <c r="J15" s="374">
        <f>逆行列係数!J15/逆行列係数!$J$11</f>
        <v>3.0162095298777762E-4</v>
      </c>
      <c r="K15" s="374">
        <f>逆行列係数!K15/逆行列係数!$K$12</f>
        <v>8.2888074811890024E-6</v>
      </c>
      <c r="L15" s="374">
        <f>逆行列係数!L15/逆行列係数!$L$13</f>
        <v>1.9715402521038737E-3</v>
      </c>
      <c r="M15" s="374">
        <f>逆行列係数!M15/逆行列係数!$M$14</f>
        <v>2.6412850046509534E-4</v>
      </c>
      <c r="N15" s="374">
        <f>逆行列係数!N15/逆行列係数!$N$15</f>
        <v>1</v>
      </c>
      <c r="O15" s="374">
        <f>逆行列係数!O15/逆行列係数!$O$16</f>
        <v>9.1509595068183826E-3</v>
      </c>
      <c r="P15" s="374">
        <f>逆行列係数!P15/逆行列係数!$P$17</f>
        <v>8.208801602365836E-3</v>
      </c>
      <c r="Q15" s="374">
        <f>逆行列係数!Q15/逆行列係数!$Q$18</f>
        <v>8.1948765887427232E-3</v>
      </c>
      <c r="R15" s="374">
        <f>逆行列係数!R15/逆行列係数!$R$19</f>
        <v>9.5845862109151421E-3</v>
      </c>
      <c r="S15" s="374">
        <f>逆行列係数!S15/逆行列係数!$S$20</f>
        <v>1.1148155137263933E-2</v>
      </c>
      <c r="T15" s="374">
        <f>逆行列係数!T15/逆行列係数!$T$21</f>
        <v>2.7870841960331988E-3</v>
      </c>
      <c r="U15" s="374">
        <f>逆行列係数!U15/逆行列係数!$U$22</f>
        <v>6.5646786881496072E-4</v>
      </c>
      <c r="V15" s="374">
        <f>逆行列係数!V15/逆行列係数!$V$23</f>
        <v>1.9598247707536594E-3</v>
      </c>
      <c r="W15" s="374">
        <f>逆行列係数!W15/逆行列係数!$W$24</f>
        <v>1.3972595955539098E-4</v>
      </c>
      <c r="X15" s="374">
        <f>逆行列係数!X15/逆行列係数!$X$25</f>
        <v>2.2550472758780857E-4</v>
      </c>
      <c r="Y15" s="374">
        <f>逆行列係数!Y15/逆行列係数!$Y$26</f>
        <v>3.7397637373984715E-5</v>
      </c>
      <c r="Z15" s="374">
        <f>逆行列係数!Z15/逆行列係数!$Z$27</f>
        <v>5.2422838046581167E-5</v>
      </c>
      <c r="AA15" s="374">
        <f>逆行列係数!AA15/逆行列係数!$AA$28</f>
        <v>3.7665793211320438E-5</v>
      </c>
      <c r="AB15" s="374">
        <f>逆行列係数!AB15/逆行列係数!$AB$29</f>
        <v>1.0430902641734338E-4</v>
      </c>
      <c r="AC15" s="374">
        <f>逆行列係数!AC15/逆行列係数!$AC$30</f>
        <v>7.8157319991871695E-5</v>
      </c>
      <c r="AD15" s="374">
        <f>逆行列係数!AD15/逆行列係数!$AD$31</f>
        <v>6.5482966708834829E-5</v>
      </c>
      <c r="AE15" s="374">
        <f>逆行列係数!AE15/逆行列係数!$AE$32</f>
        <v>1.3750406101656069E-4</v>
      </c>
      <c r="AF15" s="374">
        <f>逆行列係数!AF15/逆行列係数!$AF$33</f>
        <v>5.506074641527121E-5</v>
      </c>
      <c r="AG15" s="374">
        <f>逆行列係数!AG15/逆行列係数!$AG$34</f>
        <v>3.3558757959502409E-4</v>
      </c>
      <c r="AH15" s="374">
        <f>逆行列係数!AH15/逆行列係数!$AH$35</f>
        <v>8.2099651875885236E-5</v>
      </c>
      <c r="AI15" s="374">
        <f>逆行列係数!AI15/逆行列係数!$AI$36</f>
        <v>2.0049011294378627E-4</v>
      </c>
      <c r="AJ15" s="374">
        <f>逆行列係数!AJ15/逆行列係数!$AJ$37</f>
        <v>8.9801894475158699E-5</v>
      </c>
      <c r="AK15" s="374">
        <f>逆行列係数!AK15/逆行列係数!$AK$38</f>
        <v>2.7364439057970711E-4</v>
      </c>
      <c r="AL15" s="375">
        <f>逆行列係数!AL15/逆行列係数!$AL$39</f>
        <v>1.6105313039010533E-3</v>
      </c>
    </row>
    <row r="16" spans="1:38">
      <c r="A16" s="103">
        <v>28</v>
      </c>
      <c r="B16" s="42" t="s">
        <v>12</v>
      </c>
      <c r="C16" s="373">
        <f>逆行列係数!C16/逆行列係数!$C$4</f>
        <v>3.1069389749141329E-4</v>
      </c>
      <c r="D16" s="374">
        <f>逆行列係数!D16/逆行列係数!$D$5</f>
        <v>1.5595624149517963E-4</v>
      </c>
      <c r="E16" s="374">
        <f>逆行列係数!E16/逆行列係数!$E$6</f>
        <v>4.3416421106146996E-4</v>
      </c>
      <c r="F16" s="374">
        <f>逆行列係数!F16/逆行列係数!$F$7</f>
        <v>1.7971569212867878E-3</v>
      </c>
      <c r="G16" s="374">
        <f>逆行列係数!G16/逆行列係数!$G$8</f>
        <v>1.9297598965624342E-3</v>
      </c>
      <c r="H16" s="374">
        <f>逆行列係数!H16/逆行列係数!$H$9</f>
        <v>2.6867743275681095E-4</v>
      </c>
      <c r="I16" s="374">
        <f>逆行列係数!I16/逆行列係数!$I$10</f>
        <v>9.5319801760293922E-4</v>
      </c>
      <c r="J16" s="374">
        <f>逆行列係数!J16/逆行列係数!$J$11</f>
        <v>3.8357267917462419E-4</v>
      </c>
      <c r="K16" s="374">
        <f>逆行列係数!K16/逆行列係数!$K$12</f>
        <v>1.0185155799201799E-4</v>
      </c>
      <c r="L16" s="374">
        <f>逆行列係数!L16/逆行列係数!$L$13</f>
        <v>1.2742606229195546E-3</v>
      </c>
      <c r="M16" s="374">
        <f>逆行列係数!M16/逆行列係数!$M$14</f>
        <v>8.8004282465875498E-5</v>
      </c>
      <c r="N16" s="374">
        <f>逆行列係数!N16/逆行列係数!$N$15</f>
        <v>1.5260111770533472E-4</v>
      </c>
      <c r="O16" s="374">
        <f>逆行列係数!O16/逆行列係数!$O$16</f>
        <v>1</v>
      </c>
      <c r="P16" s="374">
        <f>逆行列係数!P16/逆行列係数!$P$17</f>
        <v>2.2320398749121218E-3</v>
      </c>
      <c r="Q16" s="374">
        <f>逆行列係数!Q16/逆行列係数!$Q$18</f>
        <v>1.6078360149061369E-3</v>
      </c>
      <c r="R16" s="374">
        <f>逆行列係数!R16/逆行列係数!$R$19</f>
        <v>3.0368847160375076E-3</v>
      </c>
      <c r="S16" s="374">
        <f>逆行列係数!S16/逆行列係数!$S$20</f>
        <v>3.3244312327754188E-3</v>
      </c>
      <c r="T16" s="374">
        <f>逆行列係数!T16/逆行列係数!$T$21</f>
        <v>1.283186942311257E-3</v>
      </c>
      <c r="U16" s="374">
        <f>逆行列係数!U16/逆行列係数!$U$22</f>
        <v>1.3784514331430496E-3</v>
      </c>
      <c r="V16" s="374">
        <f>逆行列係数!V16/逆行列係数!$V$23</f>
        <v>1.0286039586674912E-2</v>
      </c>
      <c r="W16" s="374">
        <f>逆行列係数!W16/逆行列係数!$W$24</f>
        <v>4.5972601270807676E-4</v>
      </c>
      <c r="X16" s="374">
        <f>逆行列係数!X16/逆行列係数!$X$25</f>
        <v>8.2264595817685589E-4</v>
      </c>
      <c r="Y16" s="374">
        <f>逆行列係数!Y16/逆行列係数!$Y$26</f>
        <v>1.5755273394084271E-4</v>
      </c>
      <c r="Z16" s="374">
        <f>逆行列係数!Z16/逆行列係数!$Z$27</f>
        <v>4.6108780983382288E-4</v>
      </c>
      <c r="AA16" s="374">
        <f>逆行列係数!AA16/逆行列係数!$AA$28</f>
        <v>1.2897100273009306E-4</v>
      </c>
      <c r="AB16" s="374">
        <f>逆行列係数!AB16/逆行列係数!$AB$29</f>
        <v>5.4417957946918541E-4</v>
      </c>
      <c r="AC16" s="374">
        <f>逆行列係数!AC16/逆行列係数!$AC$30</f>
        <v>3.7522445842237537E-4</v>
      </c>
      <c r="AD16" s="374">
        <f>逆行列係数!AD16/逆行列係数!$AD$31</f>
        <v>2.1768152366242414E-4</v>
      </c>
      <c r="AE16" s="374">
        <f>逆行列係数!AE16/逆行列係数!$AE$32</f>
        <v>8.5022188379108737E-4</v>
      </c>
      <c r="AF16" s="374">
        <f>逆行列係数!AF16/逆行列係数!$AF$33</f>
        <v>1.9661274904800573E-4</v>
      </c>
      <c r="AG16" s="374">
        <f>逆行列係数!AG16/逆行列係数!$AG$34</f>
        <v>1.7549485641057163E-4</v>
      </c>
      <c r="AH16" s="374">
        <f>逆行列係数!AH16/逆行列係数!$AH$35</f>
        <v>3.9252612577650762E-4</v>
      </c>
      <c r="AI16" s="374">
        <f>逆行列係数!AI16/逆行列係数!$AI$36</f>
        <v>2.346020757544003E-4</v>
      </c>
      <c r="AJ16" s="374">
        <f>逆行列係数!AJ16/逆行列係数!$AJ$37</f>
        <v>3.3238946917039377E-4</v>
      </c>
      <c r="AK16" s="374">
        <f>逆行列係数!AK16/逆行列係数!$AK$38</f>
        <v>2.784682141993717E-4</v>
      </c>
      <c r="AL16" s="375">
        <f>逆行列係数!AL16/逆行列係数!$AL$39</f>
        <v>7.677738288341772E-4</v>
      </c>
    </row>
    <row r="17" spans="1:38">
      <c r="A17" s="103">
        <v>29</v>
      </c>
      <c r="B17" s="42" t="s">
        <v>13</v>
      </c>
      <c r="C17" s="373">
        <f>逆行列係数!C17/逆行列係数!$C$4</f>
        <v>1.2748545876629317E-4</v>
      </c>
      <c r="D17" s="374">
        <f>逆行列係数!D17/逆行列係数!$D$5</f>
        <v>1.058499894883835E-4</v>
      </c>
      <c r="E17" s="374">
        <f>逆行列係数!E17/逆行列係数!$E$6</f>
        <v>1.0874541402255115E-4</v>
      </c>
      <c r="F17" s="374">
        <f>逆行列係数!F17/逆行列係数!$F$7</f>
        <v>5.1412467033615705E-4</v>
      </c>
      <c r="G17" s="374">
        <f>逆行列係数!G17/逆行列係数!$G$8</f>
        <v>1.0129151863901352E-4</v>
      </c>
      <c r="H17" s="374">
        <f>逆行列係数!H17/逆行列係数!$H$9</f>
        <v>7.6668326816906063E-5</v>
      </c>
      <c r="I17" s="374">
        <f>逆行列係数!I17/逆行列係数!$I$10</f>
        <v>3.2478664477798017E-4</v>
      </c>
      <c r="J17" s="374">
        <f>逆行列係数!J17/逆行列係数!$J$11</f>
        <v>6.5408608880091157E-5</v>
      </c>
      <c r="K17" s="374">
        <f>逆行列係数!K17/逆行列係数!$K$12</f>
        <v>2.0512919888240985E-5</v>
      </c>
      <c r="L17" s="374">
        <f>逆行列係数!L17/逆行列係数!$L$13</f>
        <v>7.5108760982748636E-4</v>
      </c>
      <c r="M17" s="374">
        <f>逆行列係数!M17/逆行列係数!$M$14</f>
        <v>3.2024273796453036E-5</v>
      </c>
      <c r="N17" s="374">
        <f>逆行列係数!N17/逆行列係数!$N$15</f>
        <v>4.8711064729526787E-5</v>
      </c>
      <c r="O17" s="374">
        <f>逆行列係数!O17/逆行列係数!$O$16</f>
        <v>4.196862493871411E-4</v>
      </c>
      <c r="P17" s="374">
        <f>逆行列係数!P17/逆行列係数!$P$17</f>
        <v>1</v>
      </c>
      <c r="Q17" s="374">
        <f>逆行列係数!Q17/逆行列係数!$Q$18</f>
        <v>1.1488285689541216E-3</v>
      </c>
      <c r="R17" s="374">
        <f>逆行列係数!R17/逆行列係数!$R$19</f>
        <v>2.0059547120954758E-3</v>
      </c>
      <c r="S17" s="374">
        <f>逆行列係数!S17/逆行列係数!$S$20</f>
        <v>2.1970114667343964E-3</v>
      </c>
      <c r="T17" s="374">
        <f>逆行列係数!T17/逆行列係数!$T$21</f>
        <v>1.5493716520573653E-3</v>
      </c>
      <c r="U17" s="374">
        <f>逆行列係数!U17/逆行列係数!$U$22</f>
        <v>4.4104667056326069E-4</v>
      </c>
      <c r="V17" s="374">
        <f>逆行列係数!V17/逆行列係数!$V$23</f>
        <v>1.3699667040643316E-3</v>
      </c>
      <c r="W17" s="374">
        <f>逆行列係数!W17/逆行列係数!$W$24</f>
        <v>1.8306522696812626E-4</v>
      </c>
      <c r="X17" s="374">
        <f>逆行列係数!X17/逆行列係数!$X$25</f>
        <v>1.2490436602070921E-3</v>
      </c>
      <c r="Y17" s="374">
        <f>逆行列係数!Y17/逆行列係数!$Y$26</f>
        <v>1.5629697844843281E-4</v>
      </c>
      <c r="Z17" s="374">
        <f>逆行列係数!Z17/逆行列係数!$Z$27</f>
        <v>3.4349955202999652E-4</v>
      </c>
      <c r="AA17" s="374">
        <f>逆行列係数!AA17/逆行列係数!$AA$28</f>
        <v>2.2545971546467967E-4</v>
      </c>
      <c r="AB17" s="374">
        <f>逆行列係数!AB17/逆行列係数!$AB$29</f>
        <v>1.2338830234592501E-4</v>
      </c>
      <c r="AC17" s="374">
        <f>逆行列係数!AC17/逆行列係数!$AC$30</f>
        <v>2.579390322447249E-4</v>
      </c>
      <c r="AD17" s="374">
        <f>逆行列係数!AD17/逆行列係数!$AD$31</f>
        <v>2.6324759900967924E-4</v>
      </c>
      <c r="AE17" s="374">
        <f>逆行列係数!AE17/逆行列係数!$AE$32</f>
        <v>2.1143658070497669E-3</v>
      </c>
      <c r="AF17" s="374">
        <f>逆行列係数!AF17/逆行列係数!$AF$33</f>
        <v>1.3801260841469684E-4</v>
      </c>
      <c r="AG17" s="374">
        <f>逆行列係数!AG17/逆行列係数!$AG$34</f>
        <v>1.8399797151327244E-3</v>
      </c>
      <c r="AH17" s="374">
        <f>逆行列係数!AH17/逆行列係数!$AH$35</f>
        <v>1.9570957488679655E-4</v>
      </c>
      <c r="AI17" s="374">
        <f>逆行列係数!AI17/逆行列係数!$AI$36</f>
        <v>3.780738295409682E-3</v>
      </c>
      <c r="AJ17" s="374">
        <f>逆行列係数!AJ17/逆行列係数!$AJ$37</f>
        <v>9.3209261318914316E-4</v>
      </c>
      <c r="AK17" s="374">
        <f>逆行列係数!AK17/逆行列係数!$AK$38</f>
        <v>4.74968334255268E-3</v>
      </c>
      <c r="AL17" s="375">
        <f>逆行列係数!AL17/逆行列係数!$AL$39</f>
        <v>6.1932361672058646E-4</v>
      </c>
    </row>
    <row r="18" spans="1:38">
      <c r="A18" s="104">
        <v>32</v>
      </c>
      <c r="B18" s="43" t="s">
        <v>16</v>
      </c>
      <c r="C18" s="376">
        <f>逆行列係数!C18/逆行列係数!$C$4</f>
        <v>2.4044665575214658E-6</v>
      </c>
      <c r="D18" s="377">
        <f>逆行列係数!D18/逆行列係数!$D$5</f>
        <v>2.8540558364062652E-6</v>
      </c>
      <c r="E18" s="377">
        <f>逆行列係数!E18/逆行列係数!$E$6</f>
        <v>3.168430429800249E-6</v>
      </c>
      <c r="F18" s="377">
        <f>逆行列係数!F18/逆行列係数!$F$7</f>
        <v>6.6033195367154545E-6</v>
      </c>
      <c r="G18" s="377">
        <f>逆行列係数!G18/逆行列係数!$G$8</f>
        <v>2.7307913541837828E-6</v>
      </c>
      <c r="H18" s="377">
        <f>逆行列係数!H18/逆行列係数!$H$9</f>
        <v>2.2707648739473626E-6</v>
      </c>
      <c r="I18" s="377">
        <f>逆行列係数!I18/逆行列係数!$I$10</f>
        <v>2.888079788334389E-6</v>
      </c>
      <c r="J18" s="377">
        <f>逆行列係数!J18/逆行列係数!$J$11</f>
        <v>1.9048246211450745E-6</v>
      </c>
      <c r="K18" s="377">
        <f>逆行列係数!K18/逆行列係数!$K$12</f>
        <v>5.1642966992115721E-7</v>
      </c>
      <c r="L18" s="377">
        <f>逆行列係数!L18/逆行列係数!$L$13</f>
        <v>4.7135665358829458E-6</v>
      </c>
      <c r="M18" s="377">
        <f>逆行列係数!M18/逆行列係数!$M$14</f>
        <v>7.3888933973580292E-7</v>
      </c>
      <c r="N18" s="377">
        <f>逆行列係数!N18/逆行列係数!$N$15</f>
        <v>1.9505890246034013E-6</v>
      </c>
      <c r="O18" s="377">
        <f>逆行列係数!O18/逆行列係数!$O$16</f>
        <v>1.6916609952238723E-5</v>
      </c>
      <c r="P18" s="377">
        <f>逆行列係数!P18/逆行列係数!$P$17</f>
        <v>1.4607165386396057E-3</v>
      </c>
      <c r="Q18" s="377">
        <f>逆行列係数!Q18/逆行列係数!$Q$18</f>
        <v>1</v>
      </c>
      <c r="R18" s="377">
        <f>逆行列係数!R18/逆行列係数!$R$19</f>
        <v>1.6327732174097498E-3</v>
      </c>
      <c r="S18" s="377">
        <f>逆行列係数!S18/逆行列係数!$S$20</f>
        <v>2.8561400349032735E-3</v>
      </c>
      <c r="T18" s="377">
        <f>逆行列係数!T18/逆行列係数!$T$21</f>
        <v>4.4774199370265653E-5</v>
      </c>
      <c r="U18" s="377">
        <f>逆行列係数!U18/逆行列係数!$U$22</f>
        <v>5.7546183525581198E-6</v>
      </c>
      <c r="V18" s="377">
        <f>逆行列係数!V18/逆行列係数!$V$23</f>
        <v>1.2668738052142793E-5</v>
      </c>
      <c r="W18" s="377">
        <f>逆行列係数!W18/逆行列係数!$W$24</f>
        <v>4.8549487891920882E-6</v>
      </c>
      <c r="X18" s="377">
        <f>逆行列係数!X18/逆行列係数!$X$25</f>
        <v>1.0230051898333635E-5</v>
      </c>
      <c r="Y18" s="377">
        <f>逆行列係数!Y18/逆行列係数!$Y$26</f>
        <v>5.0227825431368808E-6</v>
      </c>
      <c r="Z18" s="377">
        <f>逆行列係数!Z18/逆行列係数!$Z$27</f>
        <v>6.9500141794401152E-6</v>
      </c>
      <c r="AA18" s="377">
        <f>逆行列係数!AA18/逆行列係数!$AA$28</f>
        <v>8.3163938291996119E-6</v>
      </c>
      <c r="AB18" s="377">
        <f>逆行列係数!AB18/逆行列係数!$AB$29</f>
        <v>2.6185966986609719E-6</v>
      </c>
      <c r="AC18" s="377">
        <f>逆行列係数!AC18/逆行列係数!$AC$30</f>
        <v>7.5195728269888393E-6</v>
      </c>
      <c r="AD18" s="377">
        <f>逆行列係数!AD18/逆行列係数!$AD$31</f>
        <v>1.4548055674899326E-5</v>
      </c>
      <c r="AE18" s="377">
        <f>逆行列係数!AE18/逆行列係数!$AE$32</f>
        <v>3.4748611379812126E-5</v>
      </c>
      <c r="AF18" s="377">
        <f>逆行列係数!AF18/逆行列係数!$AF$33</f>
        <v>1.0577241523294812E-5</v>
      </c>
      <c r="AG18" s="377">
        <f>逆行列係数!AG18/逆行列係数!$AG$34</f>
        <v>7.0067495296435356E-6</v>
      </c>
      <c r="AH18" s="377">
        <f>逆行列係数!AH18/逆行列係数!$AH$35</f>
        <v>7.0609047999471816E-6</v>
      </c>
      <c r="AI18" s="377">
        <f>逆行列係数!AI18/逆行列係数!$AI$36</f>
        <v>1.2607814258722001E-4</v>
      </c>
      <c r="AJ18" s="377">
        <f>逆行列係数!AJ18/逆行列係数!$AJ$37</f>
        <v>5.0980541055124704E-6</v>
      </c>
      <c r="AK18" s="377">
        <f>逆行列係数!AK18/逆行列係数!$AK$38</f>
        <v>3.458881440711653E-4</v>
      </c>
      <c r="AL18" s="378">
        <f>逆行列係数!AL18/逆行列係数!$AL$39</f>
        <v>1.2415600490669312E-5</v>
      </c>
    </row>
    <row r="19" spans="1:38">
      <c r="A19" s="103">
        <v>33</v>
      </c>
      <c r="B19" s="42" t="s">
        <v>14</v>
      </c>
      <c r="C19" s="373">
        <f>逆行列係数!C19/逆行列係数!$C$4</f>
        <v>1.6570512956001648E-5</v>
      </c>
      <c r="D19" s="374">
        <f>逆行列係数!D19/逆行列係数!$D$5</f>
        <v>1.2803828322340598E-5</v>
      </c>
      <c r="E19" s="374">
        <f>逆行列係数!E19/逆行列係数!$E$6</f>
        <v>1.0507889482220047E-4</v>
      </c>
      <c r="F19" s="374">
        <f>逆行列係数!F19/逆行列係数!$F$7</f>
        <v>6.4877548403095907E-5</v>
      </c>
      <c r="G19" s="374">
        <f>逆行列係数!G19/逆行列係数!$G$8</f>
        <v>1.3666361138595278E-5</v>
      </c>
      <c r="H19" s="374">
        <f>逆行列係数!H19/逆行列係数!$H$9</f>
        <v>1.0733955648222503E-5</v>
      </c>
      <c r="I19" s="374">
        <f>逆行列係数!I19/逆行列係数!$I$10</f>
        <v>2.0527811333118428E-5</v>
      </c>
      <c r="J19" s="374">
        <f>逆行列係数!J19/逆行列係数!$J$11</f>
        <v>1.1558313345094982E-5</v>
      </c>
      <c r="K19" s="374">
        <f>逆行列係数!K19/逆行列係数!$K$12</f>
        <v>3.0675791509016789E-6</v>
      </c>
      <c r="L19" s="374">
        <f>逆行列係数!L19/逆行列係数!$L$13</f>
        <v>2.7970354340882501E-5</v>
      </c>
      <c r="M19" s="374">
        <f>逆行列係数!M19/逆行列係数!$M$14</f>
        <v>6.1789635590483072E-6</v>
      </c>
      <c r="N19" s="374">
        <f>逆行列係数!N19/逆行列係数!$N$15</f>
        <v>1.049916093617279E-5</v>
      </c>
      <c r="O19" s="374">
        <f>逆行列係数!O19/逆行列係数!$O$16</f>
        <v>4.4736161744078017E-5</v>
      </c>
      <c r="P19" s="374">
        <f>逆行列係数!P19/逆行列係数!$P$17</f>
        <v>9.877856802122519E-4</v>
      </c>
      <c r="Q19" s="374">
        <f>逆行列係数!Q19/逆行列係数!$Q$18</f>
        <v>1.1376895998802372E-3</v>
      </c>
      <c r="R19" s="374">
        <f>逆行列係数!R19/逆行列係数!$R$19</f>
        <v>1</v>
      </c>
      <c r="S19" s="374">
        <f>逆行列係数!S19/逆行列係数!$S$20</f>
        <v>1.7976785156573272E-3</v>
      </c>
      <c r="T19" s="374">
        <f>逆行列係数!T19/逆行列係数!$T$21</f>
        <v>1.9982330593425156E-3</v>
      </c>
      <c r="U19" s="374">
        <f>逆行列係数!U19/逆行列係数!$U$22</f>
        <v>2.4924391032277265E-5</v>
      </c>
      <c r="V19" s="374">
        <f>逆行列係数!V19/逆行列係数!$V$23</f>
        <v>5.2467178656381819E-4</v>
      </c>
      <c r="W19" s="374">
        <f>逆行列係数!W19/逆行列係数!$W$24</f>
        <v>3.6878739124728661E-5</v>
      </c>
      <c r="X19" s="374">
        <f>逆行列係数!X19/逆行列係数!$X$25</f>
        <v>7.0501824761055372E-5</v>
      </c>
      <c r="Y19" s="374">
        <f>逆行列係数!Y19/逆行列係数!$Y$26</f>
        <v>2.0321924741018546E-5</v>
      </c>
      <c r="Z19" s="374">
        <f>逆行列係数!Z19/逆行列係数!$Z$27</f>
        <v>4.1868894740493623E-5</v>
      </c>
      <c r="AA19" s="374">
        <f>逆行列係数!AA19/逆行列係数!$AA$28</f>
        <v>2.9376720173190547E-5</v>
      </c>
      <c r="AB19" s="374">
        <f>逆行列係数!AB19/逆行列係数!$AB$29</f>
        <v>3.3060695689830307E-5</v>
      </c>
      <c r="AC19" s="374">
        <f>逆行列係数!AC19/逆行列係数!$AC$30</f>
        <v>5.6047943190187486E-5</v>
      </c>
      <c r="AD19" s="374">
        <f>逆行列係数!AD19/逆行列係数!$AD$31</f>
        <v>4.3723296179155028E-5</v>
      </c>
      <c r="AE19" s="374">
        <f>逆行列係数!AE19/逆行列係数!$AE$32</f>
        <v>1.6489359279227807E-4</v>
      </c>
      <c r="AF19" s="374">
        <f>逆行列係数!AF19/逆行列係数!$AF$33</f>
        <v>6.1400009491020276E-5</v>
      </c>
      <c r="AG19" s="374">
        <f>逆行列係数!AG19/逆行列係数!$AG$34</f>
        <v>2.9356173347020726E-5</v>
      </c>
      <c r="AH19" s="374">
        <f>逆行列係数!AH19/逆行列係数!$AH$35</f>
        <v>2.3937274321818087E-5</v>
      </c>
      <c r="AI19" s="374">
        <f>逆行列係数!AI19/逆行列係数!$AI$36</f>
        <v>4.7280894080305847E-4</v>
      </c>
      <c r="AJ19" s="374">
        <f>逆行列係数!AJ19/逆行列係数!$AJ$37</f>
        <v>3.60858024286323E-5</v>
      </c>
      <c r="AK19" s="374">
        <f>逆行列係数!AK19/逆行列係数!$AK$38</f>
        <v>1.6528966166719626E-5</v>
      </c>
      <c r="AL19" s="375">
        <f>逆行列係数!AL19/逆行列係数!$AL$39</f>
        <v>1.5212579666457922E-4</v>
      </c>
    </row>
    <row r="20" spans="1:38">
      <c r="A20" s="103">
        <v>34</v>
      </c>
      <c r="B20" s="42" t="s">
        <v>15</v>
      </c>
      <c r="C20" s="373">
        <f>逆行列係数!C20/逆行列係数!$C$4</f>
        <v>5.9976638208266371E-6</v>
      </c>
      <c r="D20" s="374">
        <f>逆行列係数!D20/逆行列係数!$D$5</f>
        <v>1.0343650026755645E-5</v>
      </c>
      <c r="E20" s="374">
        <f>逆行列係数!E20/逆行列係数!$E$6</f>
        <v>2.8690707721174872E-5</v>
      </c>
      <c r="F20" s="374">
        <f>逆行列係数!F20/逆行列係数!$F$7</f>
        <v>1.1169488118555736E-5</v>
      </c>
      <c r="G20" s="374">
        <f>逆行列係数!G20/逆行列係数!$G$8</f>
        <v>8.3404227619882635E-6</v>
      </c>
      <c r="H20" s="374">
        <f>逆行列係数!H20/逆行列係数!$H$9</f>
        <v>5.3556829127749802E-6</v>
      </c>
      <c r="I20" s="374">
        <f>逆行列係数!I20/逆行列係数!$I$10</f>
        <v>7.5318232377181882E-6</v>
      </c>
      <c r="J20" s="374">
        <f>逆行列係数!J20/逆行列係数!$J$11</f>
        <v>4.8781876736912803E-6</v>
      </c>
      <c r="K20" s="374">
        <f>逆行列係数!K20/逆行列係数!$K$12</f>
        <v>1.6092442671902634E-6</v>
      </c>
      <c r="L20" s="374">
        <f>逆行列係数!L20/逆行列係数!$L$13</f>
        <v>8.8420822401697212E-6</v>
      </c>
      <c r="M20" s="374">
        <f>逆行列係数!M20/逆行列係数!$M$14</f>
        <v>2.2236691296964548E-6</v>
      </c>
      <c r="N20" s="374">
        <f>逆行列係数!N20/逆行列係数!$N$15</f>
        <v>3.9138215566651847E-6</v>
      </c>
      <c r="O20" s="374">
        <f>逆行列係数!O20/逆行列係数!$O$16</f>
        <v>1.1770561812230759E-5</v>
      </c>
      <c r="P20" s="374">
        <f>逆行列係数!P20/逆行列係数!$P$17</f>
        <v>3.8509506593366018E-5</v>
      </c>
      <c r="Q20" s="374">
        <f>逆行列係数!Q20/逆行列係数!$Q$18</f>
        <v>2.2742951145443074E-5</v>
      </c>
      <c r="R20" s="374">
        <f>逆行列係数!R20/逆行列係数!$R$19</f>
        <v>1.1960576540943537E-5</v>
      </c>
      <c r="S20" s="374">
        <f>逆行列係数!S20/逆行列係数!$S$20</f>
        <v>1</v>
      </c>
      <c r="T20" s="374">
        <f>逆行列係数!T20/逆行列係数!$T$21</f>
        <v>1.0112873340880463E-3</v>
      </c>
      <c r="U20" s="374">
        <f>逆行列係数!U20/逆行列係数!$U$22</f>
        <v>9.0841942876978479E-6</v>
      </c>
      <c r="V20" s="374">
        <f>逆行列係数!V20/逆行列係数!$V$23</f>
        <v>1.6167118716640578E-4</v>
      </c>
      <c r="W20" s="374">
        <f>逆行列係数!W20/逆行列係数!$W$24</f>
        <v>1.3709122322913931E-5</v>
      </c>
      <c r="X20" s="374">
        <f>逆行列係数!X20/逆行列係数!$X$25</f>
        <v>1.9123403632892094E-5</v>
      </c>
      <c r="Y20" s="374">
        <f>逆行列係数!Y20/逆行列係数!$Y$26</f>
        <v>9.4851309241936241E-6</v>
      </c>
      <c r="Z20" s="374">
        <f>逆行列係数!Z20/逆行列係数!$Z$27</f>
        <v>4.6296570351753062E-5</v>
      </c>
      <c r="AA20" s="374">
        <f>逆行列係数!AA20/逆行列係数!$AA$28</f>
        <v>2.5989781818201804E-5</v>
      </c>
      <c r="AB20" s="374">
        <f>逆行列係数!AB20/逆行列係数!$AB$29</f>
        <v>1.6782503910914958E-5</v>
      </c>
      <c r="AC20" s="374">
        <f>逆行列係数!AC20/逆行列係数!$AC$30</f>
        <v>2.6957476740788373E-5</v>
      </c>
      <c r="AD20" s="374">
        <f>逆行列係数!AD20/逆行列係数!$AD$31</f>
        <v>2.6063055456708373E-5</v>
      </c>
      <c r="AE20" s="374">
        <f>逆行列係数!AE20/逆行列係数!$AE$32</f>
        <v>1.9234923929501148E-4</v>
      </c>
      <c r="AF20" s="374">
        <f>逆行列係数!AF20/逆行列係数!$AF$33</f>
        <v>1.3424254736258878E-5</v>
      </c>
      <c r="AG20" s="374">
        <f>逆行列係数!AG20/逆行列係数!$AG$34</f>
        <v>1.0824510816595059E-5</v>
      </c>
      <c r="AH20" s="374">
        <f>逆行列係数!AH20/逆行列係数!$AH$35</f>
        <v>1.8565906501510689E-5</v>
      </c>
      <c r="AI20" s="374">
        <f>逆行列係数!AI20/逆行列係数!$AI$36</f>
        <v>1.1530115932033795E-4</v>
      </c>
      <c r="AJ20" s="374">
        <f>逆行列係数!AJ20/逆行列係数!$AJ$37</f>
        <v>3.5215723183688973E-5</v>
      </c>
      <c r="AK20" s="374">
        <f>逆行列係数!AK20/逆行列係数!$AK$38</f>
        <v>9.7542815271576942E-6</v>
      </c>
      <c r="AL20" s="375">
        <f>逆行列係数!AL20/逆行列係数!$AL$39</f>
        <v>5.0546249603036645E-5</v>
      </c>
    </row>
    <row r="21" spans="1:38">
      <c r="A21" s="103">
        <v>35</v>
      </c>
      <c r="B21" s="42" t="s">
        <v>17</v>
      </c>
      <c r="C21" s="373">
        <f>逆行列係数!C21/逆行列係数!$C$4</f>
        <v>5.3845062661632133E-4</v>
      </c>
      <c r="D21" s="374">
        <f>逆行列係数!D21/逆行列係数!$D$5</f>
        <v>5.6619683979133905E-4</v>
      </c>
      <c r="E21" s="374">
        <f>逆行列係数!E21/逆行列係数!$E$6</f>
        <v>2.1364760815147894E-2</v>
      </c>
      <c r="F21" s="374">
        <f>逆行列係数!F21/逆行列係数!$F$7</f>
        <v>1.943155781980264E-3</v>
      </c>
      <c r="G21" s="374">
        <f>逆行列係数!G21/逆行列係数!$G$8</f>
        <v>6.83399699720199E-4</v>
      </c>
      <c r="H21" s="374">
        <f>逆行列係数!H21/逆行列係数!$H$9</f>
        <v>3.5090414712856625E-4</v>
      </c>
      <c r="I21" s="374">
        <f>逆行列係数!I21/逆行列係数!$I$10</f>
        <v>5.0437955408000736E-4</v>
      </c>
      <c r="J21" s="374">
        <f>逆行列係数!J21/逆行列係数!$J$11</f>
        <v>3.186492070240425E-4</v>
      </c>
      <c r="K21" s="374">
        <f>逆行列係数!K21/逆行列係数!$K$12</f>
        <v>1.6781025325088097E-4</v>
      </c>
      <c r="L21" s="374">
        <f>逆行列係数!L21/逆行列係数!$L$13</f>
        <v>7.0302031076624114E-4</v>
      </c>
      <c r="M21" s="374">
        <f>逆行列係数!M21/逆行列係数!$M$14</f>
        <v>1.5272783863947803E-4</v>
      </c>
      <c r="N21" s="374">
        <f>逆行列係数!N21/逆行列係数!$N$15</f>
        <v>3.8641826549868182E-4</v>
      </c>
      <c r="O21" s="374">
        <f>逆行列係数!O21/逆行列係数!$O$16</f>
        <v>4.6466964376678079E-4</v>
      </c>
      <c r="P21" s="374">
        <f>逆行列係数!P21/逆行列係数!$P$17</f>
        <v>4.4700573473518621E-4</v>
      </c>
      <c r="Q21" s="374">
        <f>逆行列係数!Q21/逆行列係数!$Q$18</f>
        <v>6.3797542390854828E-4</v>
      </c>
      <c r="R21" s="374">
        <f>逆行列係数!R21/逆行列係数!$R$19</f>
        <v>4.8212009958043829E-4</v>
      </c>
      <c r="S21" s="374">
        <f>逆行列係数!S21/逆行列係数!$S$20</f>
        <v>3.3592020935881617E-4</v>
      </c>
      <c r="T21" s="374">
        <f>逆行列係数!T21/逆行列係数!$T$21</f>
        <v>1</v>
      </c>
      <c r="U21" s="374">
        <f>逆行列係数!U21/逆行列係数!$U$22</f>
        <v>7.4174404760350753E-4</v>
      </c>
      <c r="V21" s="374">
        <f>逆行列係数!V21/逆行列係数!$V$23</f>
        <v>1.0936847723165936E-3</v>
      </c>
      <c r="W21" s="374">
        <f>逆行列係数!W21/逆行列係数!$W$24</f>
        <v>8.2678952083999925E-4</v>
      </c>
      <c r="X21" s="374">
        <f>逆行列係数!X21/逆行列係数!$X$25</f>
        <v>1.2295703762661763E-3</v>
      </c>
      <c r="Y21" s="374">
        <f>逆行列係数!Y21/逆行列係数!$Y$26</f>
        <v>7.9041736148202928E-4</v>
      </c>
      <c r="Z21" s="374">
        <f>逆行列係数!Z21/逆行列係数!$Z$27</f>
        <v>9.534625289172985E-4</v>
      </c>
      <c r="AA21" s="374">
        <f>逆行列係数!AA21/逆行列係数!$AA$28</f>
        <v>1.0481044173289301E-3</v>
      </c>
      <c r="AB21" s="374">
        <f>逆行列係数!AB21/逆行列係数!$AB$29</f>
        <v>3.2572218501922327E-4</v>
      </c>
      <c r="AC21" s="374">
        <f>逆行列係数!AC21/逆行列係数!$AC$30</f>
        <v>7.1074216711410872E-3</v>
      </c>
      <c r="AD21" s="374">
        <f>逆行列係数!AD21/逆行列係数!$AD$31</f>
        <v>1.1065204167386594E-3</v>
      </c>
      <c r="AE21" s="374">
        <f>逆行列係数!AE21/逆行列係数!$AE$32</f>
        <v>6.5540725642423883E-3</v>
      </c>
      <c r="AF21" s="374">
        <f>逆行列係数!AF21/逆行列係数!$AF$33</f>
        <v>5.7828935334308109E-4</v>
      </c>
      <c r="AG21" s="374">
        <f>逆行列係数!AG21/逆行列係数!$AG$34</f>
        <v>5.7942878969274153E-4</v>
      </c>
      <c r="AH21" s="374">
        <f>逆行列係数!AH21/逆行列係数!$AH$35</f>
        <v>8.7513428295731336E-4</v>
      </c>
      <c r="AI21" s="374">
        <f>逆行列係数!AI21/逆行列係数!$AI$36</f>
        <v>1.7887332126175496E-2</v>
      </c>
      <c r="AJ21" s="374">
        <f>逆行列係数!AJ21/逆行列係数!$AJ$37</f>
        <v>6.290754063621246E-4</v>
      </c>
      <c r="AK21" s="374">
        <f>逆行列係数!AK21/逆行列係数!$AK$38</f>
        <v>4.7055261104649834E-4</v>
      </c>
      <c r="AL21" s="375">
        <f>逆行列係数!AL21/逆行列係数!$AL$39</f>
        <v>2.5250529573196236E-3</v>
      </c>
    </row>
    <row r="22" spans="1:38">
      <c r="A22" s="103">
        <v>39</v>
      </c>
      <c r="B22" s="42" t="s">
        <v>18</v>
      </c>
      <c r="C22" s="373">
        <f>逆行列係数!C22/逆行列係数!$C$4</f>
        <v>2.7027196747654854E-3</v>
      </c>
      <c r="D22" s="374">
        <f>逆行列係数!D22/逆行列係数!$D$5</f>
        <v>5.168573018626282E-3</v>
      </c>
      <c r="E22" s="374">
        <f>逆行列係数!E22/逆行列係数!$E$6</f>
        <v>5.751752088683313E-3</v>
      </c>
      <c r="F22" s="374">
        <f>逆行列係数!F22/逆行列係数!$F$7</f>
        <v>3.0307785120720818E-3</v>
      </c>
      <c r="G22" s="374">
        <f>逆行列係数!G22/逆行列係数!$G$8</f>
        <v>5.4359106749142334E-3</v>
      </c>
      <c r="H22" s="374">
        <f>逆行列係数!H22/逆行列係数!$H$9</f>
        <v>5.1687750816754845E-3</v>
      </c>
      <c r="I22" s="374">
        <f>逆行列係数!I22/逆行列係数!$I$10</f>
        <v>4.6600976659630948E-3</v>
      </c>
      <c r="J22" s="374">
        <f>逆行列係数!J22/逆行列係数!$J$11</f>
        <v>1.7129137202866942E-3</v>
      </c>
      <c r="K22" s="374">
        <f>逆行列係数!K22/逆行列係数!$K$12</f>
        <v>1.3240885034496352E-3</v>
      </c>
      <c r="L22" s="374">
        <f>逆行列係数!L22/逆行列係数!$L$13</f>
        <v>4.6035187955049597E-3</v>
      </c>
      <c r="M22" s="374">
        <f>逆行列係数!M22/逆行列係数!$M$14</f>
        <v>2.4812989020480945E-3</v>
      </c>
      <c r="N22" s="374">
        <f>逆行列係数!N22/逆行列係数!$N$15</f>
        <v>2.2764252506433675E-3</v>
      </c>
      <c r="O22" s="374">
        <f>逆行列係数!O22/逆行列係数!$O$16</f>
        <v>2.3725408291035543E-3</v>
      </c>
      <c r="P22" s="374">
        <f>逆行列係数!P22/逆行列係数!$P$17</f>
        <v>1.2147933181856358E-2</v>
      </c>
      <c r="Q22" s="374">
        <f>逆行列係数!Q22/逆行列係数!$Q$18</f>
        <v>9.279264653526768E-3</v>
      </c>
      <c r="R22" s="374">
        <f>逆行列係数!R22/逆行列係数!$R$19</f>
        <v>9.7679366985082856E-3</v>
      </c>
      <c r="S22" s="374">
        <f>逆行列係数!S22/逆行列係数!$S$20</f>
        <v>1.2014999861280755E-2</v>
      </c>
      <c r="T22" s="374">
        <f>逆行列係数!T22/逆行列係数!$T$21</f>
        <v>8.5289515185170139E-3</v>
      </c>
      <c r="U22" s="374">
        <f>逆行列係数!U22/逆行列係数!$U$22</f>
        <v>1</v>
      </c>
      <c r="V22" s="374">
        <f>逆行列係数!V22/逆行列係数!$V$23</f>
        <v>4.3970914053763667E-3</v>
      </c>
      <c r="W22" s="374">
        <f>逆行列係数!W22/逆行列係数!$W$24</f>
        <v>2.3485235284854936E-3</v>
      </c>
      <c r="X22" s="374">
        <f>逆行列係数!X22/逆行列係数!$X$25</f>
        <v>8.1977792560107097E-3</v>
      </c>
      <c r="Y22" s="374">
        <f>逆行列係数!Y22/逆行列係数!$Y$26</f>
        <v>3.7021313602726368E-3</v>
      </c>
      <c r="Z22" s="374">
        <f>逆行列係数!Z22/逆行列係数!$Z$27</f>
        <v>3.8340468634407692E-3</v>
      </c>
      <c r="AA22" s="374">
        <f>逆行列係数!AA22/逆行列係数!$AA$28</f>
        <v>5.2817597938057707E-3</v>
      </c>
      <c r="AB22" s="374">
        <f>逆行列係数!AB22/逆行列係数!$AB$29</f>
        <v>7.5531155483716942E-4</v>
      </c>
      <c r="AC22" s="374">
        <f>逆行列係数!AC22/逆行列係数!$AC$30</f>
        <v>1.9011184379591291E-3</v>
      </c>
      <c r="AD22" s="374">
        <f>逆行列係数!AD22/逆行列係数!$AD$31</f>
        <v>4.7383602684010857E-3</v>
      </c>
      <c r="AE22" s="374">
        <f>逆行列係数!AE22/逆行列係数!$AE$32</f>
        <v>3.5291536618441725E-3</v>
      </c>
      <c r="AF22" s="374">
        <f>逆行列係数!AF22/逆行列係数!$AF$33</f>
        <v>4.1691187698011892E-3</v>
      </c>
      <c r="AG22" s="374">
        <f>逆行列係数!AG22/逆行列係数!$AG$34</f>
        <v>2.2284943388834822E-3</v>
      </c>
      <c r="AH22" s="374">
        <f>逆行列係数!AH22/逆行列係数!$AH$35</f>
        <v>1.1811038812948505E-2</v>
      </c>
      <c r="AI22" s="374">
        <f>逆行列係数!AI22/逆行列係数!$AI$36</f>
        <v>5.0840516796818664E-3</v>
      </c>
      <c r="AJ22" s="374">
        <f>逆行列係数!AJ22/逆行列係数!$AJ$37</f>
        <v>5.6543221148553247E-3</v>
      </c>
      <c r="AK22" s="374">
        <f>逆行列係数!AK22/逆行列係数!$AK$38</f>
        <v>4.3390168854260489E-2</v>
      </c>
      <c r="AL22" s="375">
        <f>逆行列係数!AL22/逆行列係数!$AL$39</f>
        <v>3.6430648702767015E-3</v>
      </c>
    </row>
    <row r="23" spans="1:38">
      <c r="A23" s="104">
        <v>41</v>
      </c>
      <c r="B23" s="43" t="s">
        <v>19</v>
      </c>
      <c r="C23" s="376">
        <f>逆行列係数!C23/逆行列係数!$C$4</f>
        <v>8.9033800007704677E-3</v>
      </c>
      <c r="D23" s="377">
        <f>逆行列係数!D23/逆行列係数!$D$5</f>
        <v>5.0726629558910923E-3</v>
      </c>
      <c r="E23" s="377">
        <f>逆行列係数!E23/逆行列係数!$E$6</f>
        <v>5.0991029932100302E-3</v>
      </c>
      <c r="F23" s="377">
        <f>逆行列係数!F23/逆行列係数!$F$7</f>
        <v>1.1108386887841899E-2</v>
      </c>
      <c r="G23" s="377">
        <f>逆行列係数!G23/逆行列係数!$G$8</f>
        <v>3.8195721856471381E-3</v>
      </c>
      <c r="H23" s="377">
        <f>逆行列係数!H23/逆行列係数!$H$9</f>
        <v>4.7126975311993502E-3</v>
      </c>
      <c r="I23" s="377">
        <f>逆行列係数!I23/逆行列係数!$I$10</f>
        <v>9.2521810117331821E-3</v>
      </c>
      <c r="J23" s="377">
        <f>逆行列係数!J23/逆行列係数!$J$11</f>
        <v>8.1272497109074488E-3</v>
      </c>
      <c r="K23" s="377">
        <f>逆行列係数!K23/逆行列係数!$K$12</f>
        <v>1.4171270881898031E-3</v>
      </c>
      <c r="L23" s="377">
        <f>逆行列係数!L23/逆行列係数!$L$13</f>
        <v>1.6420671863947075E-2</v>
      </c>
      <c r="M23" s="377">
        <f>逆行列係数!M23/逆行列係数!$M$14</f>
        <v>6.6594560244594503E-3</v>
      </c>
      <c r="N23" s="377">
        <f>逆行列係数!N23/逆行列係数!$N$15</f>
        <v>8.4367942746949049E-3</v>
      </c>
      <c r="O23" s="377">
        <f>逆行列係数!O23/逆行列係数!$O$16</f>
        <v>1.1188043387526632E-2</v>
      </c>
      <c r="P23" s="377">
        <f>逆行列係数!P23/逆行列係数!$P$17</f>
        <v>5.1630433666670483E-3</v>
      </c>
      <c r="Q23" s="377">
        <f>逆行列係数!Q23/逆行列係数!$Q$18</f>
        <v>6.5651538672034963E-3</v>
      </c>
      <c r="R23" s="377">
        <f>逆行列係数!R23/逆行列係数!$R$19</f>
        <v>6.209047052166349E-3</v>
      </c>
      <c r="S23" s="377">
        <f>逆行列係数!S23/逆行列係数!$S$20</f>
        <v>2.6761773291691915E-3</v>
      </c>
      <c r="T23" s="377">
        <f>逆行列係数!T23/逆行列係数!$T$21</f>
        <v>3.4139299792859796E-3</v>
      </c>
      <c r="U23" s="377">
        <f>逆行列係数!U23/逆行列係数!$U$22</f>
        <v>8.5123179997662422E-3</v>
      </c>
      <c r="V23" s="377">
        <f>逆行列係数!V23/逆行列係数!$V$23</f>
        <v>1</v>
      </c>
      <c r="W23" s="377">
        <f>逆行列係数!W23/逆行列係数!$W$24</f>
        <v>3.757175228166415E-2</v>
      </c>
      <c r="X23" s="377">
        <f>逆行列係数!X23/逆行列係数!$X$25</f>
        <v>6.5470896805975315E-2</v>
      </c>
      <c r="Y23" s="377">
        <f>逆行列係数!Y23/逆行列係数!$Y$26</f>
        <v>1.029090341331833E-2</v>
      </c>
      <c r="Z23" s="377">
        <f>逆行列係数!Z23/逆行列係数!$Z$27</f>
        <v>1.0953396258292525E-2</v>
      </c>
      <c r="AA23" s="377">
        <f>逆行列係数!AA23/逆行列係数!$AA$28</f>
        <v>8.3487914994945615E-3</v>
      </c>
      <c r="AB23" s="377">
        <f>逆行列係数!AB23/逆行列係数!$AB$29</f>
        <v>4.7957322226314998E-2</v>
      </c>
      <c r="AC23" s="377">
        <f>逆行列係数!AC23/逆行列係数!$AC$30</f>
        <v>1.3337976568464173E-2</v>
      </c>
      <c r="AD23" s="377">
        <f>逆行列係数!AD23/逆行列係数!$AD$31</f>
        <v>1.2940694014561644E-2</v>
      </c>
      <c r="AE23" s="377">
        <f>逆行列係数!AE23/逆行列係数!$AE$32</f>
        <v>2.3350545920911833E-2</v>
      </c>
      <c r="AF23" s="377">
        <f>逆行列係数!AF23/逆行列係数!$AF$33</f>
        <v>1.5069708660811693E-2</v>
      </c>
      <c r="AG23" s="377">
        <f>逆行列係数!AG23/逆行列係数!$AG$34</f>
        <v>7.9368196177141553E-3</v>
      </c>
      <c r="AH23" s="377">
        <f>逆行列係数!AH23/逆行列係数!$AH$35</f>
        <v>6.6239863564952284E-3</v>
      </c>
      <c r="AI23" s="377">
        <f>逆行列係数!AI23/逆行列係数!$AI$36</f>
        <v>4.535060255743806E-3</v>
      </c>
      <c r="AJ23" s="377">
        <f>逆行列係数!AJ23/逆行列係数!$AJ$37</f>
        <v>1.0724236933266474E-2</v>
      </c>
      <c r="AK23" s="377">
        <f>逆行列係数!AK23/逆行列係数!$AK$38</f>
        <v>3.4394090946335714E-3</v>
      </c>
      <c r="AL23" s="378">
        <f>逆行列係数!AL23/逆行列係数!$AL$39</f>
        <v>9.1183461635335264E-3</v>
      </c>
    </row>
    <row r="24" spans="1:38">
      <c r="A24" s="103">
        <v>46</v>
      </c>
      <c r="B24" s="42" t="s">
        <v>20</v>
      </c>
      <c r="C24" s="373">
        <f>逆行列係数!C24/逆行列係数!$C$4</f>
        <v>1.3437186121607167E-2</v>
      </c>
      <c r="D24" s="374">
        <f>逆行列係数!D24/逆行列係数!$D$5</f>
        <v>9.994635602389593E-3</v>
      </c>
      <c r="E24" s="374">
        <f>逆行列係数!E24/逆行列係数!$E$6</f>
        <v>1.124745175768602E-2</v>
      </c>
      <c r="F24" s="374">
        <f>逆行列係数!F24/逆行列係数!$F$7</f>
        <v>3.9839893490762453E-2</v>
      </c>
      <c r="G24" s="374">
        <f>逆行列係数!G24/逆行列係数!$G$8</f>
        <v>1.1770112593284221E-2</v>
      </c>
      <c r="H24" s="374">
        <f>逆行列係数!H24/逆行列係数!$H$9</f>
        <v>1.7678875980149139E-2</v>
      </c>
      <c r="I24" s="374">
        <f>逆行列係数!I24/逆行列係数!$I$10</f>
        <v>3.5950598034864056E-2</v>
      </c>
      <c r="J24" s="374">
        <f>逆行列係数!J24/逆行列係数!$J$11</f>
        <v>2.3728579366262444E-2</v>
      </c>
      <c r="K24" s="374">
        <f>逆行列係数!K24/逆行列係数!$K$12</f>
        <v>6.4781937488489231E-3</v>
      </c>
      <c r="L24" s="374">
        <f>逆行列係数!L24/逆行列係数!$L$13</f>
        <v>6.3945381099643581E-2</v>
      </c>
      <c r="M24" s="374">
        <f>逆行列係数!M24/逆行列係数!$M$14</f>
        <v>1.349576918193415E-2</v>
      </c>
      <c r="N24" s="374">
        <f>逆行列係数!N24/逆行列係数!$N$15</f>
        <v>2.9548648571623447E-2</v>
      </c>
      <c r="O24" s="374">
        <f>逆行列係数!O24/逆行列係数!$O$16</f>
        <v>2.2161756756453946E-2</v>
      </c>
      <c r="P24" s="374">
        <f>逆行列係数!P24/逆行列係数!$P$17</f>
        <v>1.3536820339877222E-2</v>
      </c>
      <c r="Q24" s="374">
        <f>逆行列係数!Q24/逆行列係数!$Q$18</f>
        <v>3.8279876171448658E-2</v>
      </c>
      <c r="R24" s="374">
        <f>逆行列係数!R24/逆行列係数!$R$19</f>
        <v>1.1802410209015632E-2</v>
      </c>
      <c r="S24" s="374">
        <f>逆行列係数!S24/逆行列係数!$S$20</f>
        <v>9.2839375101479837E-3</v>
      </c>
      <c r="T24" s="374">
        <f>逆行列係数!T24/逆行列係数!$T$21</f>
        <v>1.2356931683288623E-2</v>
      </c>
      <c r="U24" s="374">
        <f>逆行列係数!U24/逆行列係数!$U$22</f>
        <v>2.2885365968540371E-2</v>
      </c>
      <c r="V24" s="374">
        <f>逆行列係数!V24/逆行列係数!$V$23</f>
        <v>9.1481185390535468E-3</v>
      </c>
      <c r="W24" s="374">
        <f>逆行列係数!W24/逆行列係数!$W$24</f>
        <v>1</v>
      </c>
      <c r="X24" s="374">
        <f>逆行列係数!X24/逆行列係数!$X$25</f>
        <v>4.11074857127798E-2</v>
      </c>
      <c r="Y24" s="374">
        <f>逆行列係数!Y24/逆行列係数!$Y$26</f>
        <v>3.9459221088715919E-2</v>
      </c>
      <c r="Z24" s="374">
        <f>逆行列係数!Z24/逆行列係数!$Z$27</f>
        <v>3.0920054420629589E-2</v>
      </c>
      <c r="AA24" s="374">
        <f>逆行列係数!AA24/逆行列係数!$AA$28</f>
        <v>5.7980987754779542E-3</v>
      </c>
      <c r="AB24" s="374">
        <f>逆行列係数!AB24/逆行列係数!$AB$29</f>
        <v>4.6418132835141295E-3</v>
      </c>
      <c r="AC24" s="374">
        <f>逆行列係数!AC24/逆行列係数!$AC$30</f>
        <v>1.0466812217679334E-2</v>
      </c>
      <c r="AD24" s="374">
        <f>逆行列係数!AD24/逆行列係数!$AD$31</f>
        <v>1.0730580520383698E-2</v>
      </c>
      <c r="AE24" s="374">
        <f>逆行列係数!AE24/逆行列係数!$AE$32</f>
        <v>1.2371399725811826E-2</v>
      </c>
      <c r="AF24" s="374">
        <f>逆行列係数!AF24/逆行列係数!$AF$33</f>
        <v>2.1401278645375457E-2</v>
      </c>
      <c r="AG24" s="374">
        <f>逆行列係数!AG24/逆行列係数!$AG$34</f>
        <v>1.4648920759730268E-2</v>
      </c>
      <c r="AH24" s="374">
        <f>逆行列係数!AH24/逆行列係数!$AH$35</f>
        <v>6.5571826787470542E-3</v>
      </c>
      <c r="AI24" s="374">
        <f>逆行列係数!AI24/逆行列係数!$AI$36</f>
        <v>8.1655784919979456E-3</v>
      </c>
      <c r="AJ24" s="374">
        <f>逆行列係数!AJ24/逆行列係数!$AJ$37</f>
        <v>3.618286049114993E-2</v>
      </c>
      <c r="AK24" s="374">
        <f>逆行列係数!AK24/逆行列係数!$AK$38</f>
        <v>9.5455790526480216E-3</v>
      </c>
      <c r="AL24" s="375">
        <f>逆行列係数!AL24/逆行列係数!$AL$39</f>
        <v>1.5506732547163662E-2</v>
      </c>
    </row>
    <row r="25" spans="1:38">
      <c r="A25" s="103">
        <v>47</v>
      </c>
      <c r="B25" s="42" t="s">
        <v>190</v>
      </c>
      <c r="C25" s="373">
        <f>逆行列係数!C25/逆行列係数!$C$4</f>
        <v>1.8524946157542537E-3</v>
      </c>
      <c r="D25" s="374">
        <f>逆行列係数!D25/逆行列係数!$D$5</f>
        <v>8.2344475778568696E-4</v>
      </c>
      <c r="E25" s="374">
        <f>逆行列係数!E25/逆行列係数!$E$6</f>
        <v>1.1931128598531235E-3</v>
      </c>
      <c r="F25" s="374">
        <f>逆行列係数!F25/逆行列係数!$F$7</f>
        <v>3.7680731173555882E-3</v>
      </c>
      <c r="G25" s="374">
        <f>逆行列係数!G25/逆行列係数!$G$8</f>
        <v>2.9447035653935682E-3</v>
      </c>
      <c r="H25" s="374">
        <f>逆行列係数!H25/逆行列係数!$H$9</f>
        <v>1.6672519510774395E-3</v>
      </c>
      <c r="I25" s="374">
        <f>逆行列係数!I25/逆行列係数!$I$10</f>
        <v>3.8394352298341907E-3</v>
      </c>
      <c r="J25" s="374">
        <f>逆行列係数!J25/逆行列係数!$J$11</f>
        <v>2.7378723323591057E-3</v>
      </c>
      <c r="K25" s="374">
        <f>逆行列係数!K25/逆行列係数!$K$12</f>
        <v>9.6596226150950232E-4</v>
      </c>
      <c r="L25" s="374">
        <f>逆行列係数!L25/逆行列係数!$L$13</f>
        <v>2.0562396989393054E-3</v>
      </c>
      <c r="M25" s="374">
        <f>逆行列係数!M25/逆行列係数!$M$14</f>
        <v>9.7538365300143973E-4</v>
      </c>
      <c r="N25" s="374">
        <f>逆行列係数!N25/逆行列係数!$N$15</f>
        <v>1.1906608914736426E-3</v>
      </c>
      <c r="O25" s="374">
        <f>逆行列係数!O25/逆行列係数!$O$16</f>
        <v>1.4340104640692085E-3</v>
      </c>
      <c r="P25" s="374">
        <f>逆行列係数!P25/逆行列係数!$P$17</f>
        <v>1.4101252791609831E-3</v>
      </c>
      <c r="Q25" s="374">
        <f>逆行列係数!Q25/逆行列係数!$Q$18</f>
        <v>2.5394658297379093E-3</v>
      </c>
      <c r="R25" s="374">
        <f>逆行列係数!R25/逆行列係数!$R$19</f>
        <v>1.5238475047727688E-3</v>
      </c>
      <c r="S25" s="374">
        <f>逆行列係数!S25/逆行列係数!$S$20</f>
        <v>8.477599599824862E-4</v>
      </c>
      <c r="T25" s="374">
        <f>逆行列係数!T25/逆行列係数!$T$21</f>
        <v>1.0462526738457992E-3</v>
      </c>
      <c r="U25" s="374">
        <f>逆行列係数!U25/逆行列係数!$U$22</f>
        <v>2.1387678621699055E-3</v>
      </c>
      <c r="V25" s="374">
        <f>逆行列係数!V25/逆行列係数!$V$23</f>
        <v>1.4986004126563263E-3</v>
      </c>
      <c r="W25" s="374">
        <f>逆行列係数!W25/逆行列係数!$W$24</f>
        <v>1.1780512181878257E-3</v>
      </c>
      <c r="X25" s="374">
        <f>逆行列係数!X25/逆行列係数!$X$25</f>
        <v>1</v>
      </c>
      <c r="Y25" s="374">
        <f>逆行列係数!Y25/逆行列係数!$Y$26</f>
        <v>1.1496241346347535E-2</v>
      </c>
      <c r="Z25" s="374">
        <f>逆行列係数!Z25/逆行列係数!$Z$27</f>
        <v>4.3021810551013805E-3</v>
      </c>
      <c r="AA25" s="374">
        <f>逆行列係数!AA25/逆行列係数!$AA$28</f>
        <v>2.2273189561292182E-3</v>
      </c>
      <c r="AB25" s="374">
        <f>逆行列係数!AB25/逆行列係数!$AB$29</f>
        <v>6.4875062005512814E-4</v>
      </c>
      <c r="AC25" s="374">
        <f>逆行列係数!AC25/逆行列係数!$AC$30</f>
        <v>4.0788714182714682E-3</v>
      </c>
      <c r="AD25" s="374">
        <f>逆行列係数!AD25/逆行列係数!$AD$31</f>
        <v>4.4997040068581497E-3</v>
      </c>
      <c r="AE25" s="374">
        <f>逆行列係数!AE25/逆行列係数!$AE$32</f>
        <v>4.7914161758028694E-3</v>
      </c>
      <c r="AF25" s="374">
        <f>逆行列係数!AF25/逆行列係数!$AF$33</f>
        <v>1.1183664936402335E-2</v>
      </c>
      <c r="AG25" s="374">
        <f>逆行列係数!AG25/逆行列係数!$AG$34</f>
        <v>6.792615183312126E-3</v>
      </c>
      <c r="AH25" s="374">
        <f>逆行列係数!AH25/逆行列係数!$AH$35</f>
        <v>3.3996031059758494E-3</v>
      </c>
      <c r="AI25" s="374">
        <f>逆行列係数!AI25/逆行列係数!$AI$36</f>
        <v>1.3524676577021224E-3</v>
      </c>
      <c r="AJ25" s="374">
        <f>逆行列係数!AJ25/逆行列係数!$AJ$37</f>
        <v>1.089386121107571E-2</v>
      </c>
      <c r="AK25" s="374">
        <f>逆行列係数!AK25/逆行列係数!$AK$38</f>
        <v>1.2596166290339088E-3</v>
      </c>
      <c r="AL25" s="375">
        <f>逆行列係数!AL25/逆行列係数!$AL$39</f>
        <v>5.5405776654554118E-3</v>
      </c>
    </row>
    <row r="26" spans="1:38">
      <c r="A26" s="103">
        <v>48</v>
      </c>
      <c r="B26" s="42" t="s">
        <v>191</v>
      </c>
      <c r="C26" s="373">
        <f>逆行列係数!C26/逆行列係数!$C$4</f>
        <v>6.6404216106237914E-4</v>
      </c>
      <c r="D26" s="374">
        <f>逆行列係数!D26/逆行列係数!$D$5</f>
        <v>2.7509462485964041E-4</v>
      </c>
      <c r="E26" s="374">
        <f>逆行列係数!E26/逆行列係数!$E$6</f>
        <v>3.6934410670336426E-4</v>
      </c>
      <c r="F26" s="374">
        <f>逆行列係数!F26/逆行列係数!$F$7</f>
        <v>1.5494594611173901E-3</v>
      </c>
      <c r="G26" s="374">
        <f>逆行列係数!G26/逆行列係数!$G$8</f>
        <v>6.9076780156943096E-4</v>
      </c>
      <c r="H26" s="374">
        <f>逆行列係数!H26/逆行列係数!$H$9</f>
        <v>4.2109216110717033E-4</v>
      </c>
      <c r="I26" s="374">
        <f>逆行列係数!I26/逆行列係数!$I$10</f>
        <v>1.7236573653074238E-3</v>
      </c>
      <c r="J26" s="374">
        <f>逆行列係数!J26/逆行列係数!$J$11</f>
        <v>1.6314879453122062E-3</v>
      </c>
      <c r="K26" s="374">
        <f>逆行列係数!K26/逆行列係数!$K$12</f>
        <v>1.5859067787970721E-4</v>
      </c>
      <c r="L26" s="374">
        <f>逆行列係数!L26/逆行列係数!$L$13</f>
        <v>2.7282293260628364E-3</v>
      </c>
      <c r="M26" s="374">
        <f>逆行列係数!M26/逆行列係数!$M$14</f>
        <v>3.230537725113682E-4</v>
      </c>
      <c r="N26" s="374">
        <f>逆行列係数!N26/逆行列係数!$N$15</f>
        <v>4.5944088042295988E-4</v>
      </c>
      <c r="O26" s="374">
        <f>逆行列係数!O26/逆行列係数!$O$16</f>
        <v>5.1168703384747141E-4</v>
      </c>
      <c r="P26" s="374">
        <f>逆行列係数!P26/逆行列係数!$P$17</f>
        <v>5.1291263950445972E-4</v>
      </c>
      <c r="Q26" s="374">
        <f>逆行列係数!Q26/逆行列係数!$Q$18</f>
        <v>1.3679425149842801E-3</v>
      </c>
      <c r="R26" s="374">
        <f>逆行列係数!R26/逆行列係数!$R$19</f>
        <v>7.401588051627057E-4</v>
      </c>
      <c r="S26" s="374">
        <f>逆行列係数!S26/逆行列係数!$S$20</f>
        <v>3.8227299517816873E-4</v>
      </c>
      <c r="T26" s="374">
        <f>逆行列係数!T26/逆行列係数!$T$21</f>
        <v>4.6965145085396589E-4</v>
      </c>
      <c r="U26" s="374">
        <f>逆行列係数!U26/逆行列係数!$U$22</f>
        <v>6.7249154672479987E-4</v>
      </c>
      <c r="V26" s="374">
        <f>逆行列係数!V26/逆行列係数!$V$23</f>
        <v>1.8819930794953834E-3</v>
      </c>
      <c r="W26" s="374">
        <f>逆行列係数!W26/逆行列係数!$W$24</f>
        <v>8.8657740400612164E-3</v>
      </c>
      <c r="X26" s="374">
        <f>逆行列係数!X26/逆行列係数!$X$25</f>
        <v>2.083481021793608E-3</v>
      </c>
      <c r="Y26" s="374">
        <f>逆行列係数!Y26/逆行列係数!$Y$26</f>
        <v>1</v>
      </c>
      <c r="Z26" s="374">
        <f>逆行列係数!Z26/逆行列係数!$Z$27</f>
        <v>1.9469471426068975E-3</v>
      </c>
      <c r="AA26" s="374">
        <f>逆行列係数!AA26/逆行列係数!$AA$28</f>
        <v>2.6049749432908997E-3</v>
      </c>
      <c r="AB26" s="374">
        <f>逆行列係数!AB26/逆行列係数!$AB$29</f>
        <v>3.3115081843962315E-4</v>
      </c>
      <c r="AC26" s="374">
        <f>逆行列係数!AC26/逆行列係数!$AC$30</f>
        <v>1.8204460853185151E-3</v>
      </c>
      <c r="AD26" s="374">
        <f>逆行列係数!AD26/逆行列係数!$AD$31</f>
        <v>4.2696511740390975E-3</v>
      </c>
      <c r="AE26" s="374">
        <f>逆行列係数!AE26/逆行列係数!$AE$32</f>
        <v>2.2758812558627071E-2</v>
      </c>
      <c r="AF26" s="374">
        <f>逆行列係数!AF26/逆行列係数!$AF$33</f>
        <v>4.2752780732559954E-3</v>
      </c>
      <c r="AG26" s="374">
        <f>逆行列係数!AG26/逆行列係数!$AG$34</f>
        <v>3.2385206772952957E-3</v>
      </c>
      <c r="AH26" s="374">
        <f>逆行列係数!AH26/逆行列係数!$AH$35</f>
        <v>5.416682360538333E-4</v>
      </c>
      <c r="AI26" s="374">
        <f>逆行列係数!AI26/逆行列係数!$AI$36</f>
        <v>5.9985204414263334E-4</v>
      </c>
      <c r="AJ26" s="374">
        <f>逆行列係数!AJ26/逆行列係数!$AJ$37</f>
        <v>1.2521858965037403E-2</v>
      </c>
      <c r="AK26" s="374">
        <f>逆行列係数!AK26/逆行列係数!$AK$38</f>
        <v>5.6300008263983705E-4</v>
      </c>
      <c r="AL26" s="375">
        <f>逆行列係数!AL26/逆行列係数!$AL$39</f>
        <v>9.3838245342291043E-3</v>
      </c>
    </row>
    <row r="27" spans="1:38">
      <c r="A27" s="103">
        <v>51</v>
      </c>
      <c r="B27" s="42" t="s">
        <v>21</v>
      </c>
      <c r="C27" s="373">
        <f>逆行列係数!C27/逆行列係数!$C$4</f>
        <v>4.2801984823758715E-2</v>
      </c>
      <c r="D27" s="374">
        <f>逆行列係数!D27/逆行列係数!$D$5</f>
        <v>2.0415353109449415E-2</v>
      </c>
      <c r="E27" s="374">
        <f>逆行列係数!E27/逆行列係数!$E$6</f>
        <v>5.1451966357095189E-2</v>
      </c>
      <c r="F27" s="374">
        <f>逆行列係数!F27/逆行列係数!$F$7</f>
        <v>2.3947471876015015E-2</v>
      </c>
      <c r="G27" s="374">
        <f>逆行列係数!G27/逆行列係数!$G$8</f>
        <v>4.753037449699362E-2</v>
      </c>
      <c r="H27" s="374">
        <f>逆行列係数!H27/逆行列係数!$H$9</f>
        <v>6.0214810283023418E-2</v>
      </c>
      <c r="I27" s="374">
        <f>逆行列係数!I27/逆行列係数!$I$10</f>
        <v>6.3808591189781036E-2</v>
      </c>
      <c r="J27" s="374">
        <f>逆行列係数!J27/逆行列係数!$J$11</f>
        <v>1.9183797025774611E-2</v>
      </c>
      <c r="K27" s="374">
        <f>逆行列係数!K27/逆行列係数!$K$12</f>
        <v>6.4790959656882341E-3</v>
      </c>
      <c r="L27" s="374">
        <f>逆行列係数!L27/逆行列係数!$L$13</f>
        <v>3.0895994117785267E-2</v>
      </c>
      <c r="M27" s="374">
        <f>逆行列係数!M27/逆行列係数!$M$14</f>
        <v>7.8504418549279805E-3</v>
      </c>
      <c r="N27" s="374">
        <f>逆行列係数!N27/逆行列係数!$N$15</f>
        <v>1.3240549159584735E-2</v>
      </c>
      <c r="O27" s="374">
        <f>逆行列係数!O27/逆行列係数!$O$16</f>
        <v>5.1422393602467371E-2</v>
      </c>
      <c r="P27" s="374">
        <f>逆行列係数!P27/逆行列係数!$P$17</f>
        <v>4.7651682225199124E-2</v>
      </c>
      <c r="Q27" s="374">
        <f>逆行列係数!Q27/逆行列係数!$Q$18</f>
        <v>4.0380808070139884E-2</v>
      </c>
      <c r="R27" s="374">
        <f>逆行列係数!R27/逆行列係数!$R$19</f>
        <v>4.294466561508882E-2</v>
      </c>
      <c r="S27" s="374">
        <f>逆行列係数!S27/逆行列係数!$S$20</f>
        <v>4.3207260072754605E-2</v>
      </c>
      <c r="T27" s="374">
        <f>逆行列係数!T27/逆行列係数!$T$21</f>
        <v>3.0476067362280843E-2</v>
      </c>
      <c r="U27" s="374">
        <f>逆行列係数!U27/逆行列係数!$U$22</f>
        <v>5.5808053403712525E-2</v>
      </c>
      <c r="V27" s="374">
        <f>逆行列係数!V27/逆行列係数!$V$23</f>
        <v>5.2730070397648744E-2</v>
      </c>
      <c r="W27" s="374">
        <f>逆行列係数!W27/逆行列係数!$W$24</f>
        <v>1.5540532879929576E-2</v>
      </c>
      <c r="X27" s="374">
        <f>逆行列係数!X27/逆行列係数!$X$25</f>
        <v>2.0258442618015345E-2</v>
      </c>
      <c r="Y27" s="374">
        <f>逆行列係数!Y27/逆行列係数!$Y$26</f>
        <v>1.3931383225644698E-2</v>
      </c>
      <c r="Z27" s="374">
        <f>逆行列係数!Z27/逆行列係数!$Z$27</f>
        <v>1</v>
      </c>
      <c r="AA27" s="374">
        <f>逆行列係数!AA27/逆行列係数!$AA$28</f>
        <v>8.2428782721228021E-3</v>
      </c>
      <c r="AB27" s="374">
        <f>逆行列係数!AB27/逆行列係数!$AB$29</f>
        <v>4.5382839852514643E-3</v>
      </c>
      <c r="AC27" s="374">
        <f>逆行列係数!AC27/逆行列係数!$AC$30</f>
        <v>2.2946079845294551E-2</v>
      </c>
      <c r="AD27" s="374">
        <f>逆行列係数!AD27/逆行列係数!$AD$31</f>
        <v>1.1560556050341867E-2</v>
      </c>
      <c r="AE27" s="374">
        <f>逆行列係数!AE27/逆行列係数!$AE$32</f>
        <v>1.3204601040634265E-2</v>
      </c>
      <c r="AF27" s="374">
        <f>逆行列係数!AF27/逆行列係数!$AF$33</f>
        <v>1.216490431931571E-2</v>
      </c>
      <c r="AG27" s="374">
        <f>逆行列係数!AG27/逆行列係数!$AG$34</f>
        <v>3.901094638084418E-2</v>
      </c>
      <c r="AH27" s="374">
        <f>逆行列係数!AH27/逆行列係数!$AH$35</f>
        <v>3.4172438925371973E-2</v>
      </c>
      <c r="AI27" s="374">
        <f>逆行列係数!AI27/逆行列係数!$AI$36</f>
        <v>1.7692967811968108E-2</v>
      </c>
      <c r="AJ27" s="374">
        <f>逆行列係数!AJ27/逆行列係数!$AJ$37</f>
        <v>4.101443911121045E-2</v>
      </c>
      <c r="AK27" s="374">
        <f>逆行列係数!AK27/逆行列係数!$AK$38</f>
        <v>0.17371289518816163</v>
      </c>
      <c r="AL27" s="375">
        <f>逆行列係数!AL27/逆行列係数!$AL$39</f>
        <v>1.7646069738046635E-2</v>
      </c>
    </row>
    <row r="28" spans="1:38">
      <c r="A28" s="104">
        <v>53</v>
      </c>
      <c r="B28" s="43" t="s">
        <v>22</v>
      </c>
      <c r="C28" s="376">
        <f>逆行列係数!C28/逆行列係数!$C$4</f>
        <v>6.0841959308619419E-3</v>
      </c>
      <c r="D28" s="377">
        <f>逆行列係数!D28/逆行列係数!$D$5</f>
        <v>5.7492002577787501E-3</v>
      </c>
      <c r="E28" s="377">
        <f>逆行列係数!E28/逆行列係数!$E$6</f>
        <v>9.5793237747460163E-3</v>
      </c>
      <c r="F28" s="377">
        <f>逆行列係数!F28/逆行列係数!$F$7</f>
        <v>3.0931222030248277E-2</v>
      </c>
      <c r="G28" s="377">
        <f>逆行列係数!G28/逆行列係数!$G$8</f>
        <v>6.6501272294285235E-3</v>
      </c>
      <c r="H28" s="377">
        <f>逆行列係数!H28/逆行列係数!$H$9</f>
        <v>9.7797446034319745E-3</v>
      </c>
      <c r="I28" s="377">
        <f>逆行列係数!I28/逆行列係数!$I$10</f>
        <v>8.5619892653896173E-3</v>
      </c>
      <c r="J28" s="377">
        <f>逆行列係数!J28/逆行列係数!$J$11</f>
        <v>5.3578373729866093E-3</v>
      </c>
      <c r="K28" s="377">
        <f>逆行列係数!K28/逆行列係数!$K$12</f>
        <v>2.6152592184992903E-3</v>
      </c>
      <c r="L28" s="377">
        <f>逆行列係数!L28/逆行列係数!$L$13</f>
        <v>9.8603505083249433E-3</v>
      </c>
      <c r="M28" s="377">
        <f>逆行列係数!M28/逆行列係数!$M$14</f>
        <v>2.7453357752312132E-3</v>
      </c>
      <c r="N28" s="377">
        <f>逆行列係数!N28/逆行列係数!$N$15</f>
        <v>5.2620232919813777E-3</v>
      </c>
      <c r="O28" s="377">
        <f>逆行列係数!O28/逆行列係数!$O$16</f>
        <v>9.882884528182475E-3</v>
      </c>
      <c r="P28" s="377">
        <f>逆行列係数!P28/逆行列係数!$P$17</f>
        <v>7.5972500169634661E-3</v>
      </c>
      <c r="Q28" s="377">
        <f>逆行列係数!Q28/逆行列係数!$Q$18</f>
        <v>7.4868570802005289E-3</v>
      </c>
      <c r="R28" s="377">
        <f>逆行列係数!R28/逆行列係数!$R$19</f>
        <v>4.8647700677602497E-3</v>
      </c>
      <c r="S28" s="377">
        <f>逆行列係数!S28/逆行列係数!$S$20</f>
        <v>3.6622525813406149E-3</v>
      </c>
      <c r="T28" s="377">
        <f>逆行列係数!T28/逆行列係数!$T$21</f>
        <v>4.640683510731651E-3</v>
      </c>
      <c r="U28" s="377">
        <f>逆行列係数!U28/逆行列係数!$U$22</f>
        <v>5.8712565821211699E-3</v>
      </c>
      <c r="V28" s="377">
        <f>逆行列係数!V28/逆行列係数!$V$23</f>
        <v>1.2421899874178332E-2</v>
      </c>
      <c r="W28" s="377">
        <f>逆行列係数!W28/逆行列係数!$W$24</f>
        <v>1.7219439731554553E-2</v>
      </c>
      <c r="X28" s="377">
        <f>逆行列係数!X28/逆行列係数!$X$25</f>
        <v>6.2395621570387862E-3</v>
      </c>
      <c r="Y28" s="377">
        <f>逆行列係数!Y28/逆行列係数!$Y$26</f>
        <v>9.2401213565853173E-3</v>
      </c>
      <c r="Z28" s="377">
        <f>逆行列係数!Z28/逆行列係数!$Z$27</f>
        <v>1.4406929510555425E-2</v>
      </c>
      <c r="AA28" s="377">
        <f>逆行列係数!AA28/逆行列係数!$AA$28</f>
        <v>1</v>
      </c>
      <c r="AB28" s="377">
        <f>逆行列係数!AB28/逆行列係数!$AB$29</f>
        <v>5.4876124351043484E-2</v>
      </c>
      <c r="AC28" s="377">
        <f>逆行列係数!AC28/逆行列係数!$AC$30</f>
        <v>1.630915653971126E-2</v>
      </c>
      <c r="AD28" s="377">
        <f>逆行列係数!AD28/逆行列係数!$AD$31</f>
        <v>6.7099543133370548E-3</v>
      </c>
      <c r="AE28" s="377">
        <f>逆行列係数!AE28/逆行列係数!$AE$32</f>
        <v>3.1649416563664511E-2</v>
      </c>
      <c r="AF28" s="377">
        <f>逆行列係数!AF28/逆行列係数!$AF$33</f>
        <v>2.5104003999205705E-3</v>
      </c>
      <c r="AG28" s="377">
        <f>逆行列係数!AG28/逆行列係数!$AG$34</f>
        <v>6.5455806050805096E-3</v>
      </c>
      <c r="AH28" s="377">
        <f>逆行列係数!AH28/逆行列係数!$AH$35</f>
        <v>4.5831254640950322E-2</v>
      </c>
      <c r="AI28" s="377">
        <f>逆行列係数!AI28/逆行列係数!$AI$36</f>
        <v>9.7987394695401922E-3</v>
      </c>
      <c r="AJ28" s="377">
        <f>逆行列係数!AJ28/逆行列係数!$AJ$37</f>
        <v>1.0037507812578185E-2</v>
      </c>
      <c r="AK28" s="377">
        <f>逆行列係数!AK28/逆行列係数!$AK$38</f>
        <v>3.9247136428280831E-3</v>
      </c>
      <c r="AL28" s="378">
        <f>逆行列係数!AL28/逆行列係数!$AL$39</f>
        <v>1.4242301077105361E-2</v>
      </c>
    </row>
    <row r="29" spans="1:38">
      <c r="A29" s="103">
        <v>55</v>
      </c>
      <c r="B29" s="42" t="s">
        <v>23</v>
      </c>
      <c r="C29" s="373">
        <f>逆行列係数!C29/逆行列係数!$C$4</f>
        <v>2.6985133851108139E-3</v>
      </c>
      <c r="D29" s="374">
        <f>逆行列係数!D29/逆行列係数!$D$5</f>
        <v>1.9133192396396292E-3</v>
      </c>
      <c r="E29" s="374">
        <f>逆行列係数!E29/逆行列係数!$E$6</f>
        <v>2.6009390378224245E-3</v>
      </c>
      <c r="F29" s="374">
        <f>逆行列係数!F29/逆行列係数!$F$7</f>
        <v>6.8839565749194654E-3</v>
      </c>
      <c r="G29" s="374">
        <f>逆行列係数!G29/逆行列係数!$G$8</f>
        <v>2.494700188453687E-3</v>
      </c>
      <c r="H29" s="374">
        <f>逆行列係数!H29/逆行列係数!$H$9</f>
        <v>2.6658410595643261E-3</v>
      </c>
      <c r="I29" s="374">
        <f>逆行列係数!I29/逆行列係数!$I$10</f>
        <v>2.9635180276441136E-3</v>
      </c>
      <c r="J29" s="374">
        <f>逆行列係数!J29/逆行列係数!$J$11</f>
        <v>1.662828891903583E-3</v>
      </c>
      <c r="K29" s="374">
        <f>逆行列係数!K29/逆行列係数!$K$12</f>
        <v>6.2299775513915837E-4</v>
      </c>
      <c r="L29" s="374">
        <f>逆行列係数!L29/逆行列係数!$L$13</f>
        <v>3.2204729430400339E-3</v>
      </c>
      <c r="M29" s="374">
        <f>逆行列係数!M29/逆行列係数!$M$14</f>
        <v>9.1603872380028348E-4</v>
      </c>
      <c r="N29" s="374">
        <f>逆行列係数!N29/逆行列係数!$N$15</f>
        <v>1.3420216683688812E-3</v>
      </c>
      <c r="O29" s="374">
        <f>逆行列係数!O29/逆行列係数!$O$16</f>
        <v>3.8930525408337013E-3</v>
      </c>
      <c r="P29" s="374">
        <f>逆行列係数!P29/逆行列係数!$P$17</f>
        <v>2.7877078506097727E-3</v>
      </c>
      <c r="Q29" s="374">
        <f>逆行列係数!Q29/逆行列係数!$Q$18</f>
        <v>2.6331939231282572E-3</v>
      </c>
      <c r="R29" s="374">
        <f>逆行列係数!R29/逆行列係数!$R$19</f>
        <v>2.4940981881837383E-3</v>
      </c>
      <c r="S29" s="374">
        <f>逆行列係数!S29/逆行列係数!$S$20</f>
        <v>3.6922164775315255E-3</v>
      </c>
      <c r="T29" s="374">
        <f>逆行列係数!T29/逆行列係数!$T$21</f>
        <v>1.8831083504727416E-3</v>
      </c>
      <c r="U29" s="374">
        <f>逆行列係数!U29/逆行列係数!$U$22</f>
        <v>3.9713227024883533E-3</v>
      </c>
      <c r="V29" s="374">
        <f>逆行列係数!V29/逆行列係数!$V$23</f>
        <v>4.2719054794243773E-3</v>
      </c>
      <c r="W29" s="374">
        <f>逆行列係数!W29/逆行列係数!$W$24</f>
        <v>5.3915805895330586E-3</v>
      </c>
      <c r="X29" s="374">
        <f>逆行列係数!X29/逆行列係数!$X$25</f>
        <v>2.9809123710730517E-3</v>
      </c>
      <c r="Y29" s="374">
        <f>逆行列係数!Y29/逆行列係数!$Y$26</f>
        <v>3.315977605722172E-3</v>
      </c>
      <c r="Z29" s="374">
        <f>逆行列係数!Z29/逆行列係数!$Z$27</f>
        <v>1.8986992866513997E-2</v>
      </c>
      <c r="AA29" s="374">
        <f>逆行列係数!AA29/逆行列係数!$AA$28</f>
        <v>1.5022973057286726E-2</v>
      </c>
      <c r="AB29" s="374">
        <f>逆行列係数!AB29/逆行列係数!$AB$29</f>
        <v>1</v>
      </c>
      <c r="AC29" s="374">
        <f>逆行列係数!AC29/逆行列係数!$AC$30</f>
        <v>1.7616554201689259E-2</v>
      </c>
      <c r="AD29" s="374">
        <f>逆行列係数!AD29/逆行列係数!$AD$31</f>
        <v>9.1015644860017123E-3</v>
      </c>
      <c r="AE29" s="374">
        <f>逆行列係数!AE29/逆行列係数!$AE$32</f>
        <v>2.3140330548220922E-3</v>
      </c>
      <c r="AF29" s="374">
        <f>逆行列係数!AF29/逆行列係数!$AF$33</f>
        <v>3.8847894464440935E-3</v>
      </c>
      <c r="AG29" s="374">
        <f>逆行列係数!AG29/逆行列係数!$AG$34</f>
        <v>1.124016644402516E-2</v>
      </c>
      <c r="AH29" s="374">
        <f>逆行列係数!AH29/逆行列係数!$AH$35</f>
        <v>1.5960876489857747E-2</v>
      </c>
      <c r="AI29" s="374">
        <f>逆行列係数!AI29/逆行列係数!$AI$36</f>
        <v>6.4244513898458252E-3</v>
      </c>
      <c r="AJ29" s="374">
        <f>逆行列係数!AJ29/逆行列係数!$AJ$37</f>
        <v>1.0397233741175503E-2</v>
      </c>
      <c r="AK29" s="374">
        <f>逆行列係数!AK29/逆行列係数!$AK$38</f>
        <v>4.1545766980907034E-3</v>
      </c>
      <c r="AL29" s="375">
        <f>逆行列係数!AL29/逆行列係数!$AL$39</f>
        <v>2.37592252035813E-2</v>
      </c>
    </row>
    <row r="30" spans="1:38">
      <c r="A30" s="103">
        <v>57</v>
      </c>
      <c r="B30" s="42" t="s">
        <v>203</v>
      </c>
      <c r="C30" s="373">
        <f>逆行列係数!C30/逆行列係数!$C$4</f>
        <v>4.0804358595114845E-2</v>
      </c>
      <c r="D30" s="374">
        <f>逆行列係数!D30/逆行列係数!$D$5</f>
        <v>4.0506298609917252E-2</v>
      </c>
      <c r="E30" s="374">
        <f>逆行列係数!E30/逆行列係数!$E$6</f>
        <v>3.5397882070569715E-2</v>
      </c>
      <c r="F30" s="374">
        <f>逆行列係数!F30/逆行列係数!$F$7</f>
        <v>0.2220339220974108</v>
      </c>
      <c r="G30" s="374">
        <f>逆行列係数!G30/逆行列係数!$G$8</f>
        <v>2.7885243356600656E-2</v>
      </c>
      <c r="H30" s="374">
        <f>逆行列係数!H30/逆行列係数!$H$9</f>
        <v>1.760230444114582E-2</v>
      </c>
      <c r="I30" s="374">
        <f>逆行列係数!I30/逆行列係数!$I$10</f>
        <v>3.3924836978683898E-2</v>
      </c>
      <c r="J30" s="374">
        <f>逆行列係数!J30/逆行列係数!$J$11</f>
        <v>1.674435695504374E-2</v>
      </c>
      <c r="K30" s="374">
        <f>逆行列係数!K30/逆行列係数!$K$12</f>
        <v>1.7024653997501672E-2</v>
      </c>
      <c r="L30" s="374">
        <f>逆行列係数!L30/逆行列係数!$L$13</f>
        <v>4.2419135645734879E-2</v>
      </c>
      <c r="M30" s="374">
        <f>逆行列係数!M30/逆行列係数!$M$14</f>
        <v>1.1212293611145879E-2</v>
      </c>
      <c r="N30" s="374">
        <f>逆行列係数!N30/逆行列係数!$N$15</f>
        <v>3.8745823481876017E-2</v>
      </c>
      <c r="O30" s="374">
        <f>逆行列係数!O30/逆行列係数!$O$16</f>
        <v>2.8347568005535909E-2</v>
      </c>
      <c r="P30" s="374">
        <f>逆行列係数!P30/逆行列係数!$P$17</f>
        <v>2.1419550713275615E-2</v>
      </c>
      <c r="Q30" s="374">
        <f>逆行列係数!Q30/逆行列係数!$Q$18</f>
        <v>2.044494349546724E-2</v>
      </c>
      <c r="R30" s="374">
        <f>逆行列係数!R30/逆行列係数!$R$19</f>
        <v>1.776576449255873E-2</v>
      </c>
      <c r="S30" s="374">
        <f>逆行列係数!S30/逆行列係数!$S$20</f>
        <v>1.3818256015877954E-2</v>
      </c>
      <c r="T30" s="374">
        <f>逆行列係数!T30/逆行列係数!$T$21</f>
        <v>1.6797741328984234E-2</v>
      </c>
      <c r="U30" s="374">
        <f>逆行列係数!U30/逆行列係数!$U$22</f>
        <v>5.0034460257420359E-2</v>
      </c>
      <c r="V30" s="374">
        <f>逆行列係数!V30/逆行列係数!$V$23</f>
        <v>3.5913211989469812E-2</v>
      </c>
      <c r="W30" s="374">
        <f>逆行列係数!W30/逆行列係数!$W$24</f>
        <v>3.3954754446389575E-2</v>
      </c>
      <c r="X30" s="374">
        <f>逆行列係数!X30/逆行列係数!$X$25</f>
        <v>1.7674918881009704E-2</v>
      </c>
      <c r="Y30" s="374">
        <f>逆行列係数!Y30/逆行列係数!$Y$26</f>
        <v>4.4780083458678108E-2</v>
      </c>
      <c r="Z30" s="374">
        <f>逆行列係数!Z30/逆行列係数!$Z$27</f>
        <v>3.8868180304714998E-2</v>
      </c>
      <c r="AA30" s="374">
        <f>逆行列係数!AA30/逆行列係数!$AA$28</f>
        <v>2.6804129277579979E-2</v>
      </c>
      <c r="AB30" s="374">
        <f>逆行列係数!AB30/逆行列係数!$AB$29</f>
        <v>5.5830733528228222E-3</v>
      </c>
      <c r="AC30" s="374">
        <f>逆行列係数!AC30/逆行列係数!$AC$30</f>
        <v>1</v>
      </c>
      <c r="AD30" s="374">
        <f>逆行列係数!AD30/逆行列係数!$AD$31</f>
        <v>1.9646824139961612E-2</v>
      </c>
      <c r="AE30" s="374">
        <f>逆行列係数!AE30/逆行列係数!$AE$32</f>
        <v>2.8174086433496833E-2</v>
      </c>
      <c r="AF30" s="374">
        <f>逆行列係数!AF30/逆行列係数!$AF$33</f>
        <v>1.8679034758601339E-2</v>
      </c>
      <c r="AG30" s="374">
        <f>逆行列係数!AG30/逆行列係数!$AG$34</f>
        <v>1.5504321112758825E-2</v>
      </c>
      <c r="AH30" s="374">
        <f>逆行列係数!AH30/逆行列係数!$AH$35</f>
        <v>2.8713498509568169E-2</v>
      </c>
      <c r="AI30" s="374">
        <f>逆行列係数!AI30/逆行列係数!$AI$36</f>
        <v>1.4190906645073224E-2</v>
      </c>
      <c r="AJ30" s="374">
        <f>逆行列係数!AJ30/逆行列係数!$AJ$37</f>
        <v>3.0415111798357181E-2</v>
      </c>
      <c r="AK30" s="374">
        <f>逆行列係数!AK30/逆行列係数!$AK$38</f>
        <v>4.4768009353428784E-2</v>
      </c>
      <c r="AL30" s="375">
        <f>逆行列係数!AL30/逆行列係数!$AL$39</f>
        <v>8.8630835136361788E-2</v>
      </c>
    </row>
    <row r="31" spans="1:38">
      <c r="A31" s="103">
        <v>59</v>
      </c>
      <c r="B31" s="42" t="s">
        <v>25</v>
      </c>
      <c r="C31" s="373">
        <f>逆行列係数!C31/逆行列係数!$C$4</f>
        <v>4.1898814933030125E-3</v>
      </c>
      <c r="D31" s="374">
        <f>逆行列係数!D31/逆行列係数!$D$5</f>
        <v>2.8216905573899354E-3</v>
      </c>
      <c r="E31" s="374">
        <f>逆行列係数!E31/逆行列係数!$E$6</f>
        <v>6.4066033964298953E-3</v>
      </c>
      <c r="F31" s="374">
        <f>逆行列係数!F31/逆行列係数!$F$7</f>
        <v>1.068107475333286E-2</v>
      </c>
      <c r="G31" s="374">
        <f>逆行列係数!G31/逆行列係数!$G$8</f>
        <v>5.0435958737506271E-3</v>
      </c>
      <c r="H31" s="374">
        <f>逆行列係数!H31/逆行列係数!$H$9</f>
        <v>5.7339624828669526E-3</v>
      </c>
      <c r="I31" s="374">
        <f>逆行列係数!I31/逆行列係数!$I$10</f>
        <v>5.5492020264286982E-3</v>
      </c>
      <c r="J31" s="374">
        <f>逆行列係数!J31/逆行列係数!$J$11</f>
        <v>4.287078365868416E-3</v>
      </c>
      <c r="K31" s="374">
        <f>逆行列係数!K31/逆行列係数!$K$12</f>
        <v>9.5971040055279017E-4</v>
      </c>
      <c r="L31" s="374">
        <f>逆行列係数!L31/逆行列係数!$L$13</f>
        <v>7.1522630420285983E-3</v>
      </c>
      <c r="M31" s="374">
        <f>逆行列係数!M31/逆行列係数!$M$14</f>
        <v>1.55875302817373E-3</v>
      </c>
      <c r="N31" s="374">
        <f>逆行列係数!N31/逆行列係数!$N$15</f>
        <v>2.8602176879061556E-3</v>
      </c>
      <c r="O31" s="374">
        <f>逆行列係数!O31/逆行列係数!$O$16</f>
        <v>6.3522742611560375E-3</v>
      </c>
      <c r="P31" s="374">
        <f>逆行列係数!P31/逆行列係数!$P$17</f>
        <v>6.3644922776179419E-3</v>
      </c>
      <c r="Q31" s="374">
        <f>逆行列係数!Q31/逆行列係数!$Q$18</f>
        <v>8.9692019450990819E-3</v>
      </c>
      <c r="R31" s="374">
        <f>逆行列係数!R31/逆行列係数!$R$19</f>
        <v>1.0525077571013092E-2</v>
      </c>
      <c r="S31" s="374">
        <f>逆行列係数!S31/逆行列係数!$S$20</f>
        <v>9.1979925797238439E-3</v>
      </c>
      <c r="T31" s="374">
        <f>逆行列係数!T31/逆行列係数!$T$21</f>
        <v>3.5995615925461934E-3</v>
      </c>
      <c r="U31" s="374">
        <f>逆行列係数!U31/逆行列係数!$U$22</f>
        <v>6.6836576599919257E-3</v>
      </c>
      <c r="V31" s="374">
        <f>逆行列係数!V31/逆行列係数!$V$23</f>
        <v>9.2500687049798108E-3</v>
      </c>
      <c r="W31" s="374">
        <f>逆行列係数!W31/逆行列係数!$W$24</f>
        <v>9.9006177077524005E-3</v>
      </c>
      <c r="X31" s="374">
        <f>逆行列係数!X31/逆行列係数!$X$25</f>
        <v>2.6090306142932441E-2</v>
      </c>
      <c r="Y31" s="374">
        <f>逆行列係数!Y31/逆行列係数!$Y$26</f>
        <v>8.1509286443306756E-3</v>
      </c>
      <c r="Z31" s="374">
        <f>逆行列係数!Z31/逆行列係数!$Z$27</f>
        <v>2.6862381102195809E-2</v>
      </c>
      <c r="AA31" s="374">
        <f>逆行列係数!AA31/逆行列係数!$AA$28</f>
        <v>3.6365855611022943E-2</v>
      </c>
      <c r="AB31" s="374">
        <f>逆行列係数!AB31/逆行列係数!$AB$29</f>
        <v>5.0052097335706609E-3</v>
      </c>
      <c r="AC31" s="374">
        <f>逆行列係数!AC31/逆行列係数!$AC$30</f>
        <v>1.0998896464256384E-2</v>
      </c>
      <c r="AD31" s="374">
        <f>逆行列係数!AD31/逆行列係数!$AD$31</f>
        <v>1</v>
      </c>
      <c r="AE31" s="374">
        <f>逆行列係数!AE31/逆行列係数!$AE$32</f>
        <v>1.8319723963870719E-2</v>
      </c>
      <c r="AF31" s="374">
        <f>逆行列係数!AF31/逆行列係数!$AF$33</f>
        <v>1.135518535121546E-2</v>
      </c>
      <c r="AG31" s="374">
        <f>逆行列係数!AG31/逆行列係数!$AG$34</f>
        <v>1.1249067585749841E-2</v>
      </c>
      <c r="AH31" s="374">
        <f>逆行列係数!AH31/逆行列係数!$AH$35</f>
        <v>4.0198183712888615E-2</v>
      </c>
      <c r="AI31" s="374">
        <f>逆行列係数!AI31/逆行列係数!$AI$36</f>
        <v>3.2010992511604587E-2</v>
      </c>
      <c r="AJ31" s="374">
        <f>逆行列係数!AJ31/逆行列係数!$AJ$37</f>
        <v>1.5359081403468759E-2</v>
      </c>
      <c r="AK31" s="374">
        <f>逆行列係数!AK31/逆行列係数!$AK$38</f>
        <v>5.5946845532025558E-3</v>
      </c>
      <c r="AL31" s="375">
        <f>逆行列係数!AL31/逆行列係数!$AL$39</f>
        <v>3.0909556351656924E-2</v>
      </c>
    </row>
    <row r="32" spans="1:38">
      <c r="A32" s="103">
        <v>61</v>
      </c>
      <c r="B32" s="42" t="s">
        <v>26</v>
      </c>
      <c r="C32" s="373">
        <f>逆行列係数!C32/逆行列係数!$C$4</f>
        <v>1.1236050343943398E-3</v>
      </c>
      <c r="D32" s="374">
        <f>逆行列係数!D32/逆行列係数!$D$5</f>
        <v>9.5038584980806624E-4</v>
      </c>
      <c r="E32" s="374">
        <f>逆行列係数!E32/逆行列係数!$E$6</f>
        <v>1.1599671758367371E-3</v>
      </c>
      <c r="F32" s="374">
        <f>逆行列係数!F32/逆行列係数!$F$7</f>
        <v>1.0242433010456992E-3</v>
      </c>
      <c r="G32" s="374">
        <f>逆行列係数!G32/逆行列係数!$G$8</f>
        <v>5.3214589999708427E-4</v>
      </c>
      <c r="H32" s="374">
        <f>逆行列係数!H32/逆行列係数!$H$9</f>
        <v>3.8569979087713975E-4</v>
      </c>
      <c r="I32" s="374">
        <f>逆行列係数!I32/逆行列係数!$I$10</f>
        <v>5.8311069433396139E-4</v>
      </c>
      <c r="J32" s="374">
        <f>逆行列係数!J32/逆行列係数!$J$11</f>
        <v>2.5418472881396227E-4</v>
      </c>
      <c r="K32" s="374">
        <f>逆行列係数!K32/逆行列係数!$K$12</f>
        <v>8.1162604286522886E-5</v>
      </c>
      <c r="L32" s="374">
        <f>逆行列係数!L32/逆行列係数!$L$13</f>
        <v>7.031095817393771E-4</v>
      </c>
      <c r="M32" s="374">
        <f>逆行列係数!M32/逆行列係数!$M$14</f>
        <v>1.7505326757109499E-4</v>
      </c>
      <c r="N32" s="374">
        <f>逆行列係数!N32/逆行列係数!$N$15</f>
        <v>3.6120179967482062E-4</v>
      </c>
      <c r="O32" s="374">
        <f>逆行列係数!O32/逆行列係数!$O$16</f>
        <v>5.3876331283535446E-4</v>
      </c>
      <c r="P32" s="374">
        <f>逆行列係数!P32/逆行列係数!$P$17</f>
        <v>6.0404844062964154E-4</v>
      </c>
      <c r="Q32" s="374">
        <f>逆行列係数!Q32/逆行列係数!$Q$18</f>
        <v>3.2793940790924644E-4</v>
      </c>
      <c r="R32" s="374">
        <f>逆行列係数!R32/逆行列係数!$R$19</f>
        <v>5.4664458522579935E-4</v>
      </c>
      <c r="S32" s="374">
        <f>逆行列係数!S32/逆行列係数!$S$20</f>
        <v>4.8208311564413588E-4</v>
      </c>
      <c r="T32" s="374">
        <f>逆行列係数!T32/逆行列係数!$T$21</f>
        <v>2.6619912510611959E-4</v>
      </c>
      <c r="U32" s="374">
        <f>逆行列係数!U32/逆行列係数!$U$22</f>
        <v>5.2449865337360281E-4</v>
      </c>
      <c r="V32" s="374">
        <f>逆行列係数!V32/逆行列係数!$V$23</f>
        <v>1.3331611974399253E-3</v>
      </c>
      <c r="W32" s="374">
        <f>逆行列係数!W32/逆行列係数!$W$24</f>
        <v>5.5017706013342103E-4</v>
      </c>
      <c r="X32" s="374">
        <f>逆行列係数!X32/逆行列係数!$X$25</f>
        <v>8.6122425055512456E-4</v>
      </c>
      <c r="Y32" s="374">
        <f>逆行列係数!Y32/逆行列係数!$Y$26</f>
        <v>2.6088557888729095E-4</v>
      </c>
      <c r="Z32" s="374">
        <f>逆行列係数!Z32/逆行列係数!$Z$27</f>
        <v>1.4149762895128923E-3</v>
      </c>
      <c r="AA32" s="374">
        <f>逆行列係数!AA32/逆行列係数!$AA$28</f>
        <v>8.2169814106265477E-4</v>
      </c>
      <c r="AB32" s="374">
        <f>逆行列係数!AB32/逆行列係数!$AB$29</f>
        <v>9.6777811576401033E-4</v>
      </c>
      <c r="AC32" s="374">
        <f>逆行列係数!AC32/逆行列係数!$AC$30</f>
        <v>1.7745375952143948E-3</v>
      </c>
      <c r="AD32" s="374">
        <f>逆行列係数!AD32/逆行列係数!$AD$31</f>
        <v>1.021648619999963E-3</v>
      </c>
      <c r="AE32" s="374">
        <f>逆行列係数!AE32/逆行列係数!$AE$32</f>
        <v>1</v>
      </c>
      <c r="AF32" s="374">
        <f>逆行列係数!AF32/逆行列係数!$AF$33</f>
        <v>1.0462396096755982E-3</v>
      </c>
      <c r="AG32" s="374">
        <f>逆行列係数!AG32/逆行列係数!$AG$34</f>
        <v>8.6038015630633344E-4</v>
      </c>
      <c r="AH32" s="374">
        <f>逆行列係数!AH32/逆行列係数!$AH$35</f>
        <v>9.2263227854545097E-4</v>
      </c>
      <c r="AI32" s="374">
        <f>逆行列係数!AI32/逆行列係数!$AI$36</f>
        <v>9.8921422003059008E-4</v>
      </c>
      <c r="AJ32" s="374">
        <f>逆行列係数!AJ32/逆行列係数!$AJ$37</f>
        <v>6.6026633439542537E-4</v>
      </c>
      <c r="AK32" s="374">
        <f>逆行列係数!AK32/逆行列係数!$AK$38</f>
        <v>3.9461388982876729E-4</v>
      </c>
      <c r="AL32" s="375">
        <f>逆行列係数!AL32/逆行列係数!$AL$39</f>
        <v>0.22685360139067343</v>
      </c>
    </row>
    <row r="33" spans="1:38">
      <c r="A33" s="104">
        <v>63</v>
      </c>
      <c r="B33" s="43" t="s">
        <v>27</v>
      </c>
      <c r="C33" s="376">
        <f>逆行列係数!C33/逆行列係数!$C$4</f>
        <v>1.4880259960506157E-3</v>
      </c>
      <c r="D33" s="377">
        <f>逆行列係数!D33/逆行列係数!$D$5</f>
        <v>4.1915193030169964E-3</v>
      </c>
      <c r="E33" s="377">
        <f>逆行列係数!E33/逆行列係数!$E$6</f>
        <v>2.5622716666879371E-3</v>
      </c>
      <c r="F33" s="377">
        <f>逆行列係数!F33/逆行列係数!$F$7</f>
        <v>3.8328199111476043E-3</v>
      </c>
      <c r="G33" s="377">
        <f>逆行列係数!G33/逆行列係数!$G$8</f>
        <v>3.1165687001837332E-3</v>
      </c>
      <c r="H33" s="377">
        <f>逆行列係数!H33/逆行列係数!$H$9</f>
        <v>8.1999080604477116E-3</v>
      </c>
      <c r="I33" s="377">
        <f>逆行列係数!I33/逆行列係数!$I$10</f>
        <v>3.4119140033237638E-3</v>
      </c>
      <c r="J33" s="377">
        <f>逆行列係数!J33/逆行列係数!$J$11</f>
        <v>2.2833292609733599E-2</v>
      </c>
      <c r="K33" s="377">
        <f>逆行列係数!K33/逆行列係数!$K$12</f>
        <v>1.525935365714772E-3</v>
      </c>
      <c r="L33" s="377">
        <f>逆行列係数!L33/逆行列係数!$L$13</f>
        <v>1.4468008279227852E-2</v>
      </c>
      <c r="M33" s="377">
        <f>逆行列係数!M33/逆行列係数!$M$14</f>
        <v>3.1939361973587006E-3</v>
      </c>
      <c r="N33" s="377">
        <f>逆行列係数!N33/逆行列係数!$N$15</f>
        <v>5.1821791188173243E-3</v>
      </c>
      <c r="O33" s="377">
        <f>逆行列係数!O33/逆行列係数!$O$16</f>
        <v>7.416817112123112E-3</v>
      </c>
      <c r="P33" s="377">
        <f>逆行列係数!P33/逆行列係数!$P$17</f>
        <v>3.0750905702217401E-2</v>
      </c>
      <c r="Q33" s="377">
        <f>逆行列係数!Q33/逆行列係数!$Q$18</f>
        <v>5.14136709078385E-2</v>
      </c>
      <c r="R33" s="377">
        <f>逆行列係数!R33/逆行列係数!$R$19</f>
        <v>3.6094149867390943E-2</v>
      </c>
      <c r="S33" s="377">
        <f>逆行列係数!S33/逆行列係数!$S$20</f>
        <v>2.6329056150491258E-2</v>
      </c>
      <c r="T33" s="377">
        <f>逆行列係数!T33/逆行列係数!$T$21</f>
        <v>2.862703614055951E-2</v>
      </c>
      <c r="U33" s="377">
        <f>逆行列係数!U33/逆行列係数!$U$22</f>
        <v>1.6385416039657624E-2</v>
      </c>
      <c r="V33" s="377">
        <f>逆行列係数!V33/逆行列係数!$V$23</f>
        <v>2.6442132716682485E-3</v>
      </c>
      <c r="W33" s="377">
        <f>逆行列係数!W33/逆行列係数!$W$24</f>
        <v>4.6720513521536057E-3</v>
      </c>
      <c r="X33" s="377">
        <f>逆行列係数!X33/逆行列係数!$X$25</f>
        <v>1.402925154831333E-3</v>
      </c>
      <c r="Y33" s="377">
        <f>逆行列係数!Y33/逆行列係数!$Y$26</f>
        <v>9.141460740989581E-4</v>
      </c>
      <c r="Z33" s="377">
        <f>逆行列係数!Z33/逆行列係数!$Z$27</f>
        <v>3.1979780280261471E-3</v>
      </c>
      <c r="AA33" s="377">
        <f>逆行列係数!AA33/逆行列係数!$AA$28</f>
        <v>1.3937828703566497E-3</v>
      </c>
      <c r="AB33" s="377">
        <f>逆行列係数!AB33/逆行列係数!$AB$29</f>
        <v>3.6456674276233881E-4</v>
      </c>
      <c r="AC33" s="377">
        <f>逆行列係数!AC33/逆行列係数!$AC$30</f>
        <v>2.1893064760689761E-3</v>
      </c>
      <c r="AD33" s="377">
        <f>逆行列係数!AD33/逆行列係数!$AD$31</f>
        <v>1.3286369696854861E-2</v>
      </c>
      <c r="AE33" s="377">
        <f>逆行列係数!AE33/逆行列係数!$AE$32</f>
        <v>1.0218521635152469E-3</v>
      </c>
      <c r="AF33" s="377">
        <f>逆行列係数!AF33/逆行列係数!$AF$33</f>
        <v>1</v>
      </c>
      <c r="AG33" s="377">
        <f>逆行列係数!AG33/逆行列係数!$AG$34</f>
        <v>4.16157267478351E-3</v>
      </c>
      <c r="AH33" s="377">
        <f>逆行列係数!AH33/逆行列係数!$AH$35</f>
        <v>1.1255552752689807E-3</v>
      </c>
      <c r="AI33" s="377">
        <f>逆行列係数!AI33/逆行列係数!$AI$36</f>
        <v>3.3319151075025784E-3</v>
      </c>
      <c r="AJ33" s="377">
        <f>逆行列係数!AJ33/逆行列係数!$AJ$37</f>
        <v>1.1597623269491138E-3</v>
      </c>
      <c r="AK33" s="377">
        <f>逆行列係数!AK33/逆行列係数!$AK$38</f>
        <v>1.9154696363103329E-3</v>
      </c>
      <c r="AL33" s="378">
        <f>逆行列係数!AL33/逆行列係数!$AL$39</f>
        <v>1.9372865937037128E-2</v>
      </c>
    </row>
    <row r="34" spans="1:38">
      <c r="A34" s="103">
        <v>64</v>
      </c>
      <c r="B34" s="42" t="s">
        <v>195</v>
      </c>
      <c r="C34" s="373">
        <f>逆行列係数!C34/逆行列係数!$C$4</f>
        <v>3.6653072440021196E-4</v>
      </c>
      <c r="D34" s="374">
        <f>逆行列係数!D34/逆行列係数!$D$5</f>
        <v>1.1092949469793016E-4</v>
      </c>
      <c r="E34" s="374">
        <f>逆行列係数!E34/逆行列係数!$E$6</f>
        <v>1.0621604222020929E-4</v>
      </c>
      <c r="F34" s="374">
        <f>逆行列係数!F34/逆行列係数!$F$7</f>
        <v>5.3766030393048541E-4</v>
      </c>
      <c r="G34" s="374">
        <f>逆行列係数!G34/逆行列係数!$G$8</f>
        <v>1.1775357991173281E-4</v>
      </c>
      <c r="H34" s="374">
        <f>逆行列係数!H34/逆行列係数!$H$9</f>
        <v>5.6483787169365268E-5</v>
      </c>
      <c r="I34" s="374">
        <f>逆行列係数!I34/逆行列係数!$I$10</f>
        <v>9.4164614043026537E-5</v>
      </c>
      <c r="J34" s="374">
        <f>逆行列係数!J34/逆行列係数!$J$11</f>
        <v>5.076749031489838E-5</v>
      </c>
      <c r="K34" s="374">
        <f>逆行列係数!K34/逆行列係数!$K$12</f>
        <v>4.1734124633008602E-5</v>
      </c>
      <c r="L34" s="374">
        <f>逆行列係数!L34/逆行列係数!$L$13</f>
        <v>1.1579083474967532E-4</v>
      </c>
      <c r="M34" s="374">
        <f>逆行列係数!M34/逆行列係数!$M$14</f>
        <v>3.165651020987482E-5</v>
      </c>
      <c r="N34" s="374">
        <f>逆行列係数!N34/逆行列係数!$N$15</f>
        <v>9.7639003590888523E-5</v>
      </c>
      <c r="O34" s="374">
        <f>逆行列係数!O34/逆行列係数!$O$16</f>
        <v>8.1038957874618835E-5</v>
      </c>
      <c r="P34" s="374">
        <f>逆行列係数!P34/逆行列係数!$P$17</f>
        <v>6.600700998078823E-5</v>
      </c>
      <c r="Q34" s="374">
        <f>逆行列係数!Q34/逆行列係数!$Q$18</f>
        <v>6.2651379330387678E-5</v>
      </c>
      <c r="R34" s="374">
        <f>逆行列係数!R34/逆行列係数!$R$19</f>
        <v>5.9708276591951401E-5</v>
      </c>
      <c r="S34" s="374">
        <f>逆行列係数!S34/逆行列係数!$S$20</f>
        <v>4.8070943780841868E-5</v>
      </c>
      <c r="T34" s="374">
        <f>逆行列係数!T34/逆行列係数!$T$21</f>
        <v>4.7699786423982161E-5</v>
      </c>
      <c r="U34" s="374">
        <f>逆行列係数!U34/逆行列係数!$U$22</f>
        <v>1.3324663561660655E-4</v>
      </c>
      <c r="V34" s="374">
        <f>逆行列係数!V34/逆行列係数!$V$23</f>
        <v>1.1223321738979378E-4</v>
      </c>
      <c r="W34" s="374">
        <f>逆行列係数!W34/逆行列係数!$W$24</f>
        <v>9.6366963603319755E-5</v>
      </c>
      <c r="X34" s="374">
        <f>逆行列係数!X34/逆行列係数!$X$25</f>
        <v>3.3038530828730247E-4</v>
      </c>
      <c r="Y34" s="374">
        <f>逆行列係数!Y34/逆行列係数!$Y$26</f>
        <v>1.1736512410932545E-4</v>
      </c>
      <c r="Z34" s="374">
        <f>逆行列係数!Z34/逆行列係数!$Z$27</f>
        <v>1.5653756632118569E-4</v>
      </c>
      <c r="AA34" s="374">
        <f>逆行列係数!AA34/逆行列係数!$AA$28</f>
        <v>2.1571395266141037E-4</v>
      </c>
      <c r="AB34" s="374">
        <f>逆行列係数!AB34/逆行列係数!$AB$29</f>
        <v>4.3250924685193928E-5</v>
      </c>
      <c r="AC34" s="374">
        <f>逆行列係数!AC34/逆行列係数!$AC$30</f>
        <v>2.3327325506303045E-3</v>
      </c>
      <c r="AD34" s="374">
        <f>逆行列係数!AD34/逆行列係数!$AD$31</f>
        <v>8.0638353985425422E-4</v>
      </c>
      <c r="AE34" s="374">
        <f>逆行列係数!AE34/逆行列係数!$AE$32</f>
        <v>1.1022427214695534E-4</v>
      </c>
      <c r="AF34" s="374">
        <f>逆行列係数!AF34/逆行列係数!$AF$33</f>
        <v>9.8351540548474397E-5</v>
      </c>
      <c r="AG34" s="374">
        <f>逆行列係数!AG34/逆行列係数!$AG$34</f>
        <v>1</v>
      </c>
      <c r="AH34" s="374">
        <f>逆行列係数!AH34/逆行列係数!$AH$35</f>
        <v>1.1681600108864809E-4</v>
      </c>
      <c r="AI34" s="374">
        <f>逆行列係数!AI34/逆行列係数!$AI$36</f>
        <v>8.822869135129156E-5</v>
      </c>
      <c r="AJ34" s="374">
        <f>逆行列係数!AJ34/逆行列係数!$AJ$37</f>
        <v>1.2144317202860428E-4</v>
      </c>
      <c r="AK34" s="374">
        <f>逆行列係数!AK34/逆行列係数!$AK$38</f>
        <v>1.1776868332744125E-4</v>
      </c>
      <c r="AL34" s="375">
        <f>逆行列係数!AL34/逆行列係数!$AL$39</f>
        <v>3.4034823852153425E-3</v>
      </c>
    </row>
    <row r="35" spans="1:38">
      <c r="A35" s="103">
        <v>65</v>
      </c>
      <c r="B35" s="42" t="s">
        <v>196</v>
      </c>
      <c r="C35" s="373">
        <f>逆行列係数!C35/逆行列係数!$C$4</f>
        <v>3.1651411034655985E-4</v>
      </c>
      <c r="D35" s="374">
        <f>逆行列係数!D35/逆行列係数!$D$5</f>
        <v>2.812802166031611E-4</v>
      </c>
      <c r="E35" s="374">
        <f>逆行列係数!E35/逆行列係数!$E$6</f>
        <v>9.1538879457459844E-3</v>
      </c>
      <c r="F35" s="374">
        <f>逆行列係数!F35/逆行列係数!$F$7</f>
        <v>3.6147395102559014E-3</v>
      </c>
      <c r="G35" s="374">
        <f>逆行列係数!G35/逆行列係数!$G$8</f>
        <v>1.2046340502790791E-3</v>
      </c>
      <c r="H35" s="374">
        <f>逆行列係数!H35/逆行列係数!$H$9</f>
        <v>1.2898008294968278E-3</v>
      </c>
      <c r="I35" s="374">
        <f>逆行列係数!I35/逆行列係数!$I$10</f>
        <v>7.6687601214198923E-4</v>
      </c>
      <c r="J35" s="374">
        <f>逆行列係数!J35/逆行列係数!$J$11</f>
        <v>9.8764625760528889E-4</v>
      </c>
      <c r="K35" s="374">
        <f>逆行列係数!K35/逆行列係数!$K$12</f>
        <v>2.2501218319818337E-4</v>
      </c>
      <c r="L35" s="374">
        <f>逆行列係数!L35/逆行列係数!$L$13</f>
        <v>1.4082396996960332E-3</v>
      </c>
      <c r="M35" s="374">
        <f>逆行列係数!M35/逆行列係数!$M$14</f>
        <v>8.6093765717068851E-4</v>
      </c>
      <c r="N35" s="374">
        <f>逆行列係数!N35/逆行列係数!$N$15</f>
        <v>5.2913521641559586E-4</v>
      </c>
      <c r="O35" s="374">
        <f>逆行列係数!O35/逆行列係数!$O$16</f>
        <v>1.3235887661391069E-3</v>
      </c>
      <c r="P35" s="374">
        <f>逆行列係数!P35/逆行列係数!$P$17</f>
        <v>1.3667000060865984E-3</v>
      </c>
      <c r="Q35" s="374">
        <f>逆行列係数!Q35/逆行列係数!$Q$18</f>
        <v>1.1691879694153624E-3</v>
      </c>
      <c r="R35" s="374">
        <f>逆行列係数!R35/逆行列係数!$R$19</f>
        <v>7.4077424421536335E-4</v>
      </c>
      <c r="S35" s="374">
        <f>逆行列係数!S35/逆行列係数!$S$20</f>
        <v>2.4949358523457759E-4</v>
      </c>
      <c r="T35" s="374">
        <f>逆行列係数!T35/逆行列係数!$T$21</f>
        <v>5.3142837325386198E-4</v>
      </c>
      <c r="U35" s="374">
        <f>逆行列係数!U35/逆行列係数!$U$22</f>
        <v>8.9142404186081693E-4</v>
      </c>
      <c r="V35" s="374">
        <f>逆行列係数!V35/逆行列係数!$V$23</f>
        <v>1.5155773344834294E-3</v>
      </c>
      <c r="W35" s="374">
        <f>逆行列係数!W35/逆行列係数!$W$24</f>
        <v>1.4284396139014567E-3</v>
      </c>
      <c r="X35" s="374">
        <f>逆行列係数!X35/逆行列係数!$X$25</f>
        <v>9.1824100248179587E-3</v>
      </c>
      <c r="Y35" s="374">
        <f>逆行列係数!Y35/逆行列係数!$Y$26</f>
        <v>2.3218382247780175E-3</v>
      </c>
      <c r="Z35" s="374">
        <f>逆行列係数!Z35/逆行列係数!$Z$27</f>
        <v>9.975659982669415E-4</v>
      </c>
      <c r="AA35" s="374">
        <f>逆行列係数!AA35/逆行列係数!$AA$28</f>
        <v>3.2101569551998394E-3</v>
      </c>
      <c r="AB35" s="374">
        <f>逆行列係数!AB35/逆行列係数!$AB$29</f>
        <v>6.4199936738889088E-4</v>
      </c>
      <c r="AC35" s="374">
        <f>逆行列係数!AC35/逆行列係数!$AC$30</f>
        <v>1.8470158562934966E-3</v>
      </c>
      <c r="AD35" s="374">
        <f>逆行列係数!AD35/逆行列係数!$AD$31</f>
        <v>1.6526465727932111E-3</v>
      </c>
      <c r="AE35" s="374">
        <f>逆行列係数!AE35/逆行列係数!$AE$32</f>
        <v>4.0892005977304416E-4</v>
      </c>
      <c r="AF35" s="374">
        <f>逆行列係数!AF35/逆行列係数!$AF$33</f>
        <v>1.1122466476541446E-3</v>
      </c>
      <c r="AG35" s="374">
        <f>逆行列係数!AG35/逆行列係数!$AG$34</f>
        <v>1.4316012451672556E-3</v>
      </c>
      <c r="AH35" s="374">
        <f>逆行列係数!AH35/逆行列係数!$AH$35</f>
        <v>1</v>
      </c>
      <c r="AI35" s="374">
        <f>逆行列係数!AI35/逆行列係数!$AI$36</f>
        <v>2.5259219239936502E-3</v>
      </c>
      <c r="AJ35" s="374">
        <f>逆行列係数!AJ35/逆行列係数!$AJ$37</f>
        <v>1.0892011147765307E-2</v>
      </c>
      <c r="AK35" s="374">
        <f>逆行列係数!AK35/逆行列係数!$AK$38</f>
        <v>3.4006813622654579E-4</v>
      </c>
      <c r="AL35" s="375">
        <f>逆行列係数!AL35/逆行列係数!$AL$39</f>
        <v>2.4122551250307343E-3</v>
      </c>
    </row>
    <row r="36" spans="1:38">
      <c r="A36" s="103">
        <v>66</v>
      </c>
      <c r="B36" s="42" t="s">
        <v>28</v>
      </c>
      <c r="C36" s="373">
        <f>逆行列係数!C36/逆行列係数!$C$4</f>
        <v>1.5384867038607784E-2</v>
      </c>
      <c r="D36" s="374">
        <f>逆行列係数!D36/逆行列係数!$D$5</f>
        <v>1.7279725686747561E-2</v>
      </c>
      <c r="E36" s="374">
        <f>逆行列係数!E36/逆行列係数!$E$6</f>
        <v>1.1746702798306965E-2</v>
      </c>
      <c r="F36" s="374">
        <f>逆行列係数!F36/逆行列係数!$F$7</f>
        <v>3.1070720157054199E-2</v>
      </c>
      <c r="G36" s="374">
        <f>逆行列係数!G36/逆行列係数!$G$8</f>
        <v>1.7970577280084908E-2</v>
      </c>
      <c r="H36" s="374">
        <f>逆行列係数!H36/逆行列係数!$H$9</f>
        <v>1.3409873899951543E-2</v>
      </c>
      <c r="I36" s="374">
        <f>逆行列係数!I36/逆行列係数!$I$10</f>
        <v>1.6259646038123483E-2</v>
      </c>
      <c r="J36" s="374">
        <f>逆行列係数!J36/逆行列係数!$J$11</f>
        <v>1.1909032024263466E-2</v>
      </c>
      <c r="K36" s="374">
        <f>逆行列係数!K36/逆行列係数!$K$12</f>
        <v>3.4365150921949307E-3</v>
      </c>
      <c r="L36" s="374">
        <f>逆行列係数!L36/逆行列係数!$L$13</f>
        <v>2.4390404755206221E-2</v>
      </c>
      <c r="M36" s="374">
        <f>逆行列係数!M36/逆行列係数!$M$14</f>
        <v>4.5919432001768883E-3</v>
      </c>
      <c r="N36" s="374">
        <f>逆行列係数!N36/逆行列係数!$N$15</f>
        <v>8.0141426964348578E-3</v>
      </c>
      <c r="O36" s="374">
        <f>逆行列係数!O36/逆行列係数!$O$16</f>
        <v>1.5993966297928496E-2</v>
      </c>
      <c r="P36" s="374">
        <f>逆行列係数!P36/逆行列係数!$P$17</f>
        <v>1.7248789207595396E-2</v>
      </c>
      <c r="Q36" s="374">
        <f>逆行列係数!Q36/逆行列係数!$Q$18</f>
        <v>2.8480032463082124E-2</v>
      </c>
      <c r="R36" s="374">
        <f>逆行列係数!R36/逆行列係数!$R$19</f>
        <v>2.0620889114276009E-2</v>
      </c>
      <c r="S36" s="374">
        <f>逆行列係数!S36/逆行列係数!$S$20</f>
        <v>1.382794301038799E-2</v>
      </c>
      <c r="T36" s="374">
        <f>逆行列係数!T36/逆行列係数!$T$21</f>
        <v>1.3852261803376379E-2</v>
      </c>
      <c r="U36" s="374">
        <f>逆行列係数!U36/逆行列係数!$U$22</f>
        <v>2.3929947976087898E-2</v>
      </c>
      <c r="V36" s="374">
        <f>逆行列係数!V36/逆行列係数!$V$23</f>
        <v>4.8449076280206678E-2</v>
      </c>
      <c r="W36" s="374">
        <f>逆行列係数!W36/逆行列係数!$W$24</f>
        <v>3.4382894665062544E-2</v>
      </c>
      <c r="X36" s="374">
        <f>逆行列係数!X36/逆行列係数!$X$25</f>
        <v>6.2630739974162977E-2</v>
      </c>
      <c r="Y36" s="374">
        <f>逆行列係数!Y36/逆行列係数!$Y$26</f>
        <v>2.8645922333077615E-2</v>
      </c>
      <c r="Z36" s="374">
        <f>逆行列係数!Z36/逆行列係数!$Z$27</f>
        <v>3.9505251142512979E-2</v>
      </c>
      <c r="AA36" s="374">
        <f>逆行列係数!AA36/逆行列係数!$AA$28</f>
        <v>4.9246098459688345E-2</v>
      </c>
      <c r="AB36" s="374">
        <f>逆行列係数!AB36/逆行列係数!$AB$29</f>
        <v>1.6038300328511904E-2</v>
      </c>
      <c r="AC36" s="374">
        <f>逆行列係数!AC36/逆行列係数!$AC$30</f>
        <v>4.8472704308887268E-2</v>
      </c>
      <c r="AD36" s="374">
        <f>逆行列係数!AD36/逆行列係数!$AD$31</f>
        <v>5.4943629899804808E-2</v>
      </c>
      <c r="AE36" s="374">
        <f>逆行列係数!AE36/逆行列係数!$AE$32</f>
        <v>3.7906915185902466E-2</v>
      </c>
      <c r="AF36" s="374">
        <f>逆行列係数!AF36/逆行列係数!$AF$33</f>
        <v>2.3568848499271426E-2</v>
      </c>
      <c r="AG36" s="374">
        <f>逆行列係数!AG36/逆行列係数!$AG$34</f>
        <v>2.6694807518462035E-2</v>
      </c>
      <c r="AH36" s="374">
        <f>逆行列係数!AH36/逆行列係数!$AH$35</f>
        <v>3.8819194021249497E-2</v>
      </c>
      <c r="AI36" s="374">
        <f>逆行列係数!AI36/逆行列係数!$AI$36</f>
        <v>1</v>
      </c>
      <c r="AJ36" s="374">
        <f>逆行列係数!AJ36/逆行列係数!$AJ$37</f>
        <v>2.334819666015257E-2</v>
      </c>
      <c r="AK36" s="374">
        <f>逆行列係数!AK36/逆行列係数!$AK$38</f>
        <v>1.0626372339202042E-2</v>
      </c>
      <c r="AL36" s="375">
        <f>逆行列係数!AL36/逆行列係数!$AL$39</f>
        <v>3.8088388273779882E-2</v>
      </c>
    </row>
    <row r="37" spans="1:38">
      <c r="A37" s="103">
        <v>67</v>
      </c>
      <c r="B37" s="42" t="s">
        <v>29</v>
      </c>
      <c r="C37" s="373">
        <f>逆行列係数!C37/逆行列係数!$C$4</f>
        <v>2.0914563284852003E-4</v>
      </c>
      <c r="D37" s="374">
        <f>逆行列係数!D37/逆行列係数!$D$5</f>
        <v>2.6328740209567649E-4</v>
      </c>
      <c r="E37" s="374">
        <f>逆行列係数!E37/逆行列係数!$E$6</f>
        <v>7.4409297323284481E-4</v>
      </c>
      <c r="F37" s="374">
        <f>逆行列係数!F37/逆行列係数!$F$7</f>
        <v>2.3708790950279282E-4</v>
      </c>
      <c r="G37" s="374">
        <f>逆行列係数!G37/逆行列係数!$G$8</f>
        <v>2.8991297995005537E-3</v>
      </c>
      <c r="H37" s="374">
        <f>逆行列係数!H37/逆行列係数!$H$9</f>
        <v>8.9519386586725286E-5</v>
      </c>
      <c r="I37" s="374">
        <f>逆行列係数!I37/逆行列係数!$I$10</f>
        <v>1.4465745891000537E-4</v>
      </c>
      <c r="J37" s="374">
        <f>逆行列係数!J37/逆行列係数!$J$11</f>
        <v>9.7825432213207803E-5</v>
      </c>
      <c r="K37" s="374">
        <f>逆行列係数!K37/逆行列係数!$K$12</f>
        <v>2.7308899471366032E-5</v>
      </c>
      <c r="L37" s="374">
        <f>逆行列係数!L37/逆行列係数!$L$13</f>
        <v>1.2879251212474422E-4</v>
      </c>
      <c r="M37" s="374">
        <f>逆行列係数!M37/逆行列係数!$M$14</f>
        <v>5.3287623322378386E-5</v>
      </c>
      <c r="N37" s="374">
        <f>逆行列係数!N37/逆行列係数!$N$15</f>
        <v>7.1267310378414898E-5</v>
      </c>
      <c r="O37" s="374">
        <f>逆行列係数!O37/逆行列係数!$O$16</f>
        <v>1.0226617777782022E-4</v>
      </c>
      <c r="P37" s="374">
        <f>逆行列係数!P37/逆行列係数!$P$17</f>
        <v>1.9297211357642249E-4</v>
      </c>
      <c r="Q37" s="374">
        <f>逆行列係数!Q37/逆行列係数!$Q$18</f>
        <v>2.8783654406520573E-4</v>
      </c>
      <c r="R37" s="374">
        <f>逆行列係数!R37/逆行列係数!$R$19</f>
        <v>1.3471322272505962E-4</v>
      </c>
      <c r="S37" s="374">
        <f>逆行列係数!S37/逆行列係数!$S$20</f>
        <v>2.3567688806623905E-4</v>
      </c>
      <c r="T37" s="374">
        <f>逆行列係数!T37/逆行列係数!$T$21</f>
        <v>1.2345909945064642E-4</v>
      </c>
      <c r="U37" s="374">
        <f>逆行列係数!U37/逆行列係数!$U$22</f>
        <v>1.591117784923808E-4</v>
      </c>
      <c r="V37" s="374">
        <f>逆行列係数!V37/逆行列係数!$V$23</f>
        <v>2.9697384784610747E-4</v>
      </c>
      <c r="W37" s="374">
        <f>逆行列係数!W37/逆行列係数!$W$24</f>
        <v>1.5770474135639405E-4</v>
      </c>
      <c r="X37" s="374">
        <f>逆行列係数!X37/逆行列係数!$X$25</f>
        <v>3.7968603206075863E-4</v>
      </c>
      <c r="Y37" s="374">
        <f>逆行列係数!Y37/逆行列係数!$Y$26</f>
        <v>1.327424639662583E-4</v>
      </c>
      <c r="Z37" s="374">
        <f>逆行列係数!Z37/逆行列係数!$Z$27</f>
        <v>7.0906925066934747E-4</v>
      </c>
      <c r="AA37" s="374">
        <f>逆行列係数!AA37/逆行列係数!$AA$28</f>
        <v>3.8176044942255172E-4</v>
      </c>
      <c r="AB37" s="374">
        <f>逆行列係数!AB37/逆行列係数!$AB$29</f>
        <v>4.0333817725423792E-4</v>
      </c>
      <c r="AC37" s="374">
        <f>逆行列係数!AC37/逆行列係数!$AC$30</f>
        <v>3.7268882899999314E-4</v>
      </c>
      <c r="AD37" s="374">
        <f>逆行列係数!AD37/逆行列係数!$AD$31</f>
        <v>4.7085819316918199E-3</v>
      </c>
      <c r="AE37" s="374">
        <f>逆行列係数!AE37/逆行列係数!$AE$32</f>
        <v>4.6430880236274675E-4</v>
      </c>
      <c r="AF37" s="374">
        <f>逆行列係数!AF37/逆行列係数!$AF$33</f>
        <v>5.7529274326608912E-4</v>
      </c>
      <c r="AG37" s="374">
        <f>逆行列係数!AG37/逆行列係数!$AG$34</f>
        <v>1.2549276699949811E-2</v>
      </c>
      <c r="AH37" s="374">
        <f>逆行列係数!AH37/逆行列係数!$AH$35</f>
        <v>1.8431136855642384E-3</v>
      </c>
      <c r="AI37" s="374">
        <f>逆行列係数!AI37/逆行列係数!$AI$36</f>
        <v>1.0173504474130604E-3</v>
      </c>
      <c r="AJ37" s="374">
        <f>逆行列係数!AJ37/逆行列係数!$AJ$37</f>
        <v>1</v>
      </c>
      <c r="AK37" s="374">
        <f>逆行列係数!AK37/逆行列係数!$AK$38</f>
        <v>1.4955960051142399E-4</v>
      </c>
      <c r="AL37" s="375">
        <f>逆行列係数!AL37/逆行列係数!$AL$39</f>
        <v>2.1058442620292949E-3</v>
      </c>
    </row>
    <row r="38" spans="1:38">
      <c r="A38" s="104">
        <v>68</v>
      </c>
      <c r="B38" s="43" t="s">
        <v>30</v>
      </c>
      <c r="C38" s="376">
        <f>逆行列係数!C38/逆行列係数!$C$4</f>
        <v>6.6627136061143759E-4</v>
      </c>
      <c r="D38" s="377">
        <f>逆行列係数!D38/逆行列係数!$D$5</f>
        <v>1.4457030066116359E-3</v>
      </c>
      <c r="E38" s="377">
        <f>逆行列係数!E38/逆行列係数!$E$6</f>
        <v>1.4811649819393316E-3</v>
      </c>
      <c r="F38" s="377">
        <f>逆行列係数!F38/逆行列係数!$F$7</f>
        <v>2.5403698655482006E-3</v>
      </c>
      <c r="G38" s="377">
        <f>逆行列係数!G38/逆行列係数!$G$8</f>
        <v>7.7627344589877684E-4</v>
      </c>
      <c r="H38" s="377">
        <f>逆行列係数!H38/逆行列係数!$H$9</f>
        <v>1.1375750796044496E-3</v>
      </c>
      <c r="I38" s="377">
        <f>逆行列係数!I38/逆行列係数!$I$10</f>
        <v>8.2678035840650103E-4</v>
      </c>
      <c r="J38" s="377">
        <f>逆行列係数!J38/逆行列係数!$J$11</f>
        <v>4.2150550606720981E-4</v>
      </c>
      <c r="K38" s="377">
        <f>逆行列係数!K38/逆行列係数!$K$12</f>
        <v>1.0258514481975803E-4</v>
      </c>
      <c r="L38" s="377">
        <f>逆行列係数!L38/逆行列係数!$L$13</f>
        <v>1.1906133456625256E-3</v>
      </c>
      <c r="M38" s="377">
        <f>逆行列係数!M38/逆行列係数!$M$14</f>
        <v>1.6848667107534148E-4</v>
      </c>
      <c r="N38" s="377">
        <f>逆行列係数!N38/逆行列係数!$N$15</f>
        <v>3.1782818417258672E-4</v>
      </c>
      <c r="O38" s="377">
        <f>逆行列係数!O38/逆行列係数!$O$16</f>
        <v>6.1616664829664556E-4</v>
      </c>
      <c r="P38" s="377">
        <f>逆行列係数!P38/逆行列係数!$P$17</f>
        <v>1.7923071102412349E-3</v>
      </c>
      <c r="Q38" s="377">
        <f>逆行列係数!Q38/逆行列係数!$Q$18</f>
        <v>1.0157976209377707E-3</v>
      </c>
      <c r="R38" s="377">
        <f>逆行列係数!R38/逆行列係数!$R$19</f>
        <v>1.3620068437997326E-3</v>
      </c>
      <c r="S38" s="377">
        <f>逆行列係数!S38/逆行列係数!$S$20</f>
        <v>5.9748550562688143E-4</v>
      </c>
      <c r="T38" s="377">
        <f>逆行列係数!T38/逆行列係数!$T$21</f>
        <v>4.8079530219899218E-4</v>
      </c>
      <c r="U38" s="377">
        <f>逆行列係数!U38/逆行列係数!$U$22</f>
        <v>7.7570591723349241E-4</v>
      </c>
      <c r="V38" s="377">
        <f>逆行列係数!V38/逆行列係数!$V$23</f>
        <v>1.39609725811607E-3</v>
      </c>
      <c r="W38" s="377">
        <f>逆行列係数!W38/逆行列係数!$W$24</f>
        <v>3.8235361529271526E-4</v>
      </c>
      <c r="X38" s="377">
        <f>逆行列係数!X38/逆行列係数!$X$25</f>
        <v>1.1492460562077833E-3</v>
      </c>
      <c r="Y38" s="377">
        <f>逆行列係数!Y38/逆行列係数!$Y$26</f>
        <v>3.6003163552820621E-3</v>
      </c>
      <c r="Z38" s="377">
        <f>逆行列係数!Z38/逆行列係数!$Z$27</f>
        <v>2.8137587354348801E-3</v>
      </c>
      <c r="AA38" s="377">
        <f>逆行列係数!AA38/逆行列係数!$AA$28</f>
        <v>4.0801657629932278E-3</v>
      </c>
      <c r="AB38" s="377">
        <f>逆行列係数!AB38/逆行列係数!$AB$29</f>
        <v>6.1941879002883559E-4</v>
      </c>
      <c r="AC38" s="377">
        <f>逆行列係数!AC38/逆行列係数!$AC$30</f>
        <v>2.3699372592725374E-3</v>
      </c>
      <c r="AD38" s="377">
        <f>逆行列係数!AD38/逆行列係数!$AD$31</f>
        <v>2.4371551796659773E-3</v>
      </c>
      <c r="AE38" s="377">
        <f>逆行列係数!AE38/逆行列係数!$AE$32</f>
        <v>3.3361105184646716E-3</v>
      </c>
      <c r="AF38" s="377">
        <f>逆行列係数!AF38/逆行列係数!$AF$33</f>
        <v>2.9875852965491902E-3</v>
      </c>
      <c r="AG38" s="377">
        <f>逆行列係数!AG38/逆行列係数!$AG$34</f>
        <v>2.5508636721901022E-3</v>
      </c>
      <c r="AH38" s="377">
        <f>逆行列係数!AH38/逆行列係数!$AH$35</f>
        <v>5.0680693022089988E-3</v>
      </c>
      <c r="AI38" s="377">
        <f>逆行列係数!AI38/逆行列係数!$AI$36</f>
        <v>1.7596757821788207E-3</v>
      </c>
      <c r="AJ38" s="377">
        <f>逆行列係数!AJ38/逆行列係数!$AJ$37</f>
        <v>1.7293168540958399E-3</v>
      </c>
      <c r="AK38" s="377">
        <f>逆行列係数!AK38/逆行列係数!$AK$38</f>
        <v>1</v>
      </c>
      <c r="AL38" s="378">
        <f>逆行列係数!AL38/逆行列係数!$AL$39</f>
        <v>1.5842533270139045E-3</v>
      </c>
    </row>
    <row r="39" spans="1:38">
      <c r="A39" s="369">
        <v>69</v>
      </c>
      <c r="B39" s="36" t="s">
        <v>31</v>
      </c>
      <c r="C39" s="379">
        <f>逆行列係数!C39/逆行列係数!$C$4</f>
        <v>4.9529962385712178E-3</v>
      </c>
      <c r="D39" s="380">
        <f>逆行列係数!D39/逆行列係数!$D$5</f>
        <v>4.1894236810962934E-3</v>
      </c>
      <c r="E39" s="380">
        <f>逆行列係数!E39/逆行列係数!$E$6</f>
        <v>5.1132852585360211E-3</v>
      </c>
      <c r="F39" s="380">
        <f>逆行列係数!F39/逆行列係数!$F$7</f>
        <v>4.5149968736084107E-3</v>
      </c>
      <c r="G39" s="380">
        <f>逆行列係数!G39/逆行列係数!$G$8</f>
        <v>2.3457679169953095E-3</v>
      </c>
      <c r="H39" s="380">
        <f>逆行列係数!H39/逆行列係数!$H$9</f>
        <v>1.7002145370965968E-3</v>
      </c>
      <c r="I39" s="380">
        <f>逆行列係数!I39/逆行列係数!$I$10</f>
        <v>2.570427318584922E-3</v>
      </c>
      <c r="J39" s="380">
        <f>逆行列係数!J39/逆行列係数!$J$11</f>
        <v>1.1204791427411409E-3</v>
      </c>
      <c r="K39" s="380">
        <f>逆行列係数!K39/逆行列係数!$K$12</f>
        <v>3.5777525147925513E-4</v>
      </c>
      <c r="L39" s="380">
        <f>逆行列係数!L39/逆行列係数!$L$13</f>
        <v>3.0993979263680489E-3</v>
      </c>
      <c r="M39" s="380">
        <f>逆行列係数!M39/逆行列係数!$M$14</f>
        <v>7.7165743236153853E-4</v>
      </c>
      <c r="N39" s="380">
        <f>逆行列係数!N39/逆行列係数!$N$15</f>
        <v>1.5922242250533238E-3</v>
      </c>
      <c r="O39" s="380">
        <f>逆行列係数!O39/逆行列係数!$O$16</f>
        <v>2.3749383282107529E-3</v>
      </c>
      <c r="P39" s="380">
        <f>逆行列係数!P39/逆行列係数!$P$17</f>
        <v>2.6627236108515027E-3</v>
      </c>
      <c r="Q39" s="380">
        <f>逆行列係数!Q39/逆行列係数!$Q$18</f>
        <v>1.445599302364564E-3</v>
      </c>
      <c r="R39" s="380">
        <f>逆行列係数!R39/逆行列係数!$R$19</f>
        <v>2.4096799957096624E-3</v>
      </c>
      <c r="S39" s="380">
        <f>逆行列係数!S39/逆行列係数!$S$20</f>
        <v>2.1250846920165124E-3</v>
      </c>
      <c r="T39" s="380">
        <f>逆行列係数!T39/逆行列係数!$T$21</f>
        <v>1.1734401546823483E-3</v>
      </c>
      <c r="U39" s="380">
        <f>逆行列係数!U39/逆行列係数!$U$22</f>
        <v>2.3120578653293812E-3</v>
      </c>
      <c r="V39" s="380">
        <f>逆行列係数!V39/逆行列係数!$V$23</f>
        <v>5.87674689432872E-3</v>
      </c>
      <c r="W39" s="380">
        <f>逆行列係数!W39/逆行列係数!$W$24</f>
        <v>2.4252516017408943E-3</v>
      </c>
      <c r="X39" s="380">
        <f>逆行列係数!X39/逆行列係数!$X$25</f>
        <v>3.7963878257853915E-3</v>
      </c>
      <c r="Y39" s="380">
        <f>逆行列係数!Y39/逆行列係数!$Y$26</f>
        <v>1.1500173560745448E-3</v>
      </c>
      <c r="Z39" s="380">
        <f>逆行列係数!Z39/逆行列係数!$Z$27</f>
        <v>6.2373983963168672E-3</v>
      </c>
      <c r="AA39" s="380">
        <f>逆行列係数!AA39/逆行列係数!$AA$28</f>
        <v>3.6221516256538348E-3</v>
      </c>
      <c r="AB39" s="380">
        <f>逆行列係数!AB39/逆行列係数!$AB$29</f>
        <v>4.2660910377056872E-3</v>
      </c>
      <c r="AC39" s="380">
        <f>逆行列係数!AC39/逆行列係数!$AC$30</f>
        <v>7.8223911118712828E-3</v>
      </c>
      <c r="AD39" s="380">
        <f>逆行列係数!AD39/逆行列係数!$AD$31</f>
        <v>4.5035591841477629E-3</v>
      </c>
      <c r="AE39" s="380">
        <f>逆行列係数!AE39/逆行列係数!$AE$32</f>
        <v>1.2444761608632765E-3</v>
      </c>
      <c r="AF39" s="380">
        <f>逆行列係数!AF39/逆行列係数!$AF$33</f>
        <v>4.6119594454832047E-3</v>
      </c>
      <c r="AG39" s="380">
        <f>逆行列係数!AG39/逆行列係数!$AG$34</f>
        <v>3.7926669492217551E-3</v>
      </c>
      <c r="AH39" s="380">
        <f>逆行列係数!AH39/逆行列係数!$AH$35</f>
        <v>4.0670823513026359E-3</v>
      </c>
      <c r="AI39" s="380">
        <f>逆行列係数!AI39/逆行列係数!$AI$36</f>
        <v>4.3605841563300806E-3</v>
      </c>
      <c r="AJ39" s="380">
        <f>逆行列係数!AJ39/逆行列係数!$AJ$37</f>
        <v>2.9105393537850652E-3</v>
      </c>
      <c r="AK39" s="380">
        <f>逆行列係数!AK39/逆行列係数!$AK$38</f>
        <v>1.7395090375893452E-3</v>
      </c>
      <c r="AL39" s="381">
        <f>逆行列係数!AL39/逆行列係数!$AL$39</f>
        <v>1</v>
      </c>
    </row>
    <row r="40" spans="1:38" ht="11.25" customHeight="1"/>
  </sheetData>
  <sheetProtection sheet="1" objects="1" scenarios="1"/>
  <mergeCells count="1">
    <mergeCell ref="A2:B3"/>
  </mergeCells>
  <phoneticPr fontId="39"/>
  <pageMargins left="0.70866141732283472" right="0.70866141732283472" top="0.74803149606299213" bottom="0.74803149606299213" header="0.31496062992125984" footer="0.31496062992125984"/>
  <pageSetup paperSize="9" scale="70" orientation="landscape" horizontalDpi="300" verticalDpi="300" r:id="rId1"/>
  <drawing r:id="rId2"/>
  <legacyDrawing r:id="rId3"/>
  <oleObjects>
    <mc:AlternateContent xmlns:mc="http://schemas.openxmlformats.org/markup-compatibility/2006">
      <mc:Choice Requires="x14">
        <oleObject progId="Equation.3" shapeId="6145" r:id="rId4">
          <objectPr defaultSize="0" autoPict="0" r:id="rId5">
            <anchor moveWithCells="1">
              <from>
                <xdr:col>6</xdr:col>
                <xdr:colOff>295275</xdr:colOff>
                <xdr:row>0</xdr:row>
                <xdr:rowOff>47625</xdr:rowOff>
              </from>
              <to>
                <xdr:col>8</xdr:col>
                <xdr:colOff>561975</xdr:colOff>
                <xdr:row>0</xdr:row>
                <xdr:rowOff>238125</xdr:rowOff>
              </to>
            </anchor>
          </objectPr>
        </oleObject>
      </mc:Choice>
      <mc:Fallback>
        <oleObject progId="Equation.3" shapeId="6145"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AE41"/>
  <sheetViews>
    <sheetView workbookViewId="0">
      <pane xSplit="2" ySplit="4" topLeftCell="C5" activePane="bottomRight" state="frozen"/>
      <selection activeCell="M1" sqref="M1"/>
      <selection pane="topRight" activeCell="M1" sqref="M1"/>
      <selection pane="bottomLeft" activeCell="M1" sqref="M1"/>
      <selection pane="bottomRight" activeCell="E45" sqref="E45"/>
    </sheetView>
  </sheetViews>
  <sheetFormatPr defaultRowHeight="11.25"/>
  <cols>
    <col min="1" max="1" width="4" style="87" customWidth="1"/>
    <col min="2" max="2" width="27.1640625" style="73" bestFit="1" customWidth="1"/>
    <col min="3" max="3" width="13" style="73" customWidth="1"/>
    <col min="4" max="31" width="10.33203125" style="73" customWidth="1"/>
    <col min="32" max="16384" width="9.33203125" style="73"/>
  </cols>
  <sheetData>
    <row r="1" spans="1:31" ht="12" thickBot="1"/>
    <row r="2" spans="1:31" ht="11.25" customHeight="1" thickBot="1">
      <c r="A2" s="110"/>
      <c r="B2" s="111"/>
      <c r="C2" s="458" t="s">
        <v>272</v>
      </c>
      <c r="D2" s="295" t="s">
        <v>41</v>
      </c>
      <c r="E2" s="295"/>
      <c r="F2" s="295"/>
      <c r="G2" s="463" t="s">
        <v>274</v>
      </c>
      <c r="H2" s="464"/>
      <c r="I2" s="465"/>
      <c r="J2" s="296" t="s">
        <v>87</v>
      </c>
      <c r="K2" s="297"/>
      <c r="L2" s="298"/>
      <c r="M2" s="75"/>
      <c r="N2" s="75"/>
      <c r="O2" s="76"/>
      <c r="P2" s="76"/>
      <c r="Q2" s="76"/>
      <c r="R2" s="299" t="s">
        <v>88</v>
      </c>
      <c r="S2" s="300"/>
      <c r="T2" s="300"/>
      <c r="U2" s="302" t="s">
        <v>43</v>
      </c>
      <c r="V2" s="303"/>
      <c r="W2" s="304"/>
      <c r="X2" s="301" t="s">
        <v>42</v>
      </c>
      <c r="Y2" s="74" t="s">
        <v>44</v>
      </c>
      <c r="Z2" s="74" t="s">
        <v>45</v>
      </c>
      <c r="AA2" s="75"/>
      <c r="AB2" s="74" t="s">
        <v>42</v>
      </c>
      <c r="AC2" s="74" t="s">
        <v>44</v>
      </c>
      <c r="AD2" s="74" t="s">
        <v>45</v>
      </c>
      <c r="AE2" s="75"/>
    </row>
    <row r="3" spans="1:31" ht="22.5">
      <c r="A3" s="112"/>
      <c r="B3" s="113"/>
      <c r="C3" s="459"/>
      <c r="D3" s="77" t="s">
        <v>272</v>
      </c>
      <c r="E3" s="77" t="s">
        <v>46</v>
      </c>
      <c r="F3" s="77" t="s">
        <v>47</v>
      </c>
      <c r="G3" s="466"/>
      <c r="H3" s="467"/>
      <c r="I3" s="468"/>
      <c r="J3" s="78" t="s">
        <v>48</v>
      </c>
      <c r="K3" s="78" t="s">
        <v>49</v>
      </c>
      <c r="L3" s="78" t="s">
        <v>50</v>
      </c>
      <c r="M3" s="78" t="s">
        <v>51</v>
      </c>
      <c r="N3" s="78" t="s">
        <v>52</v>
      </c>
      <c r="O3" s="79" t="s">
        <v>53</v>
      </c>
      <c r="P3" s="79" t="s">
        <v>54</v>
      </c>
      <c r="Q3" s="79" t="s">
        <v>55</v>
      </c>
      <c r="R3" s="79" t="s">
        <v>56</v>
      </c>
      <c r="S3" s="79" t="s">
        <v>57</v>
      </c>
      <c r="T3" s="79" t="s">
        <v>58</v>
      </c>
      <c r="U3" s="79" t="s">
        <v>59</v>
      </c>
      <c r="V3" s="79" t="s">
        <v>57</v>
      </c>
      <c r="W3" s="79" t="s">
        <v>58</v>
      </c>
      <c r="X3" s="78" t="s">
        <v>74</v>
      </c>
      <c r="Y3" s="78" t="s">
        <v>74</v>
      </c>
      <c r="Z3" s="78" t="s">
        <v>74</v>
      </c>
      <c r="AA3" s="78" t="s">
        <v>92</v>
      </c>
      <c r="AB3" s="78" t="s">
        <v>75</v>
      </c>
      <c r="AC3" s="78" t="s">
        <v>75</v>
      </c>
      <c r="AD3" s="78" t="s">
        <v>75</v>
      </c>
      <c r="AE3" s="78" t="s">
        <v>60</v>
      </c>
    </row>
    <row r="4" spans="1:31" ht="22.5">
      <c r="A4" s="89"/>
      <c r="B4" s="66"/>
      <c r="C4" s="80" t="s">
        <v>76</v>
      </c>
      <c r="D4" s="81" t="s">
        <v>273</v>
      </c>
      <c r="E4" s="80" t="s">
        <v>61</v>
      </c>
      <c r="F4" s="80" t="s">
        <v>62</v>
      </c>
      <c r="G4" s="460" t="s">
        <v>276</v>
      </c>
      <c r="H4" s="461"/>
      <c r="I4" s="462"/>
      <c r="J4" s="82" t="s">
        <v>275</v>
      </c>
      <c r="K4" s="82" t="s">
        <v>63</v>
      </c>
      <c r="L4" s="82" t="s">
        <v>64</v>
      </c>
      <c r="M4" s="82" t="s">
        <v>77</v>
      </c>
      <c r="N4" s="82" t="s">
        <v>78</v>
      </c>
      <c r="O4" s="80" t="s">
        <v>65</v>
      </c>
      <c r="P4" s="80" t="s">
        <v>66</v>
      </c>
      <c r="Q4" s="80" t="s">
        <v>67</v>
      </c>
      <c r="R4" s="82" t="s">
        <v>68</v>
      </c>
      <c r="S4" s="82" t="s">
        <v>69</v>
      </c>
      <c r="T4" s="82" t="s">
        <v>70</v>
      </c>
      <c r="U4" s="80" t="s">
        <v>79</v>
      </c>
      <c r="V4" s="80" t="s">
        <v>80</v>
      </c>
      <c r="W4" s="80" t="s">
        <v>81</v>
      </c>
      <c r="X4" s="82" t="s">
        <v>89</v>
      </c>
      <c r="Y4" s="82" t="s">
        <v>90</v>
      </c>
      <c r="Z4" s="82" t="s">
        <v>91</v>
      </c>
      <c r="AA4" s="82"/>
      <c r="AB4" s="82" t="s">
        <v>71</v>
      </c>
      <c r="AC4" s="82" t="s">
        <v>72</v>
      </c>
      <c r="AD4" s="82" t="s">
        <v>73</v>
      </c>
      <c r="AE4" s="82"/>
    </row>
    <row r="5" spans="1:31">
      <c r="A5" s="83">
        <v>1</v>
      </c>
      <c r="B5" s="57" t="s">
        <v>0</v>
      </c>
      <c r="C5" s="114">
        <f>データ入力表!E14</f>
        <v>0</v>
      </c>
      <c r="D5" s="114">
        <f>C5</f>
        <v>0</v>
      </c>
      <c r="E5" s="114">
        <f>+$D5*各種係数!E4</f>
        <v>0</v>
      </c>
      <c r="F5" s="114">
        <f>+$D5*各種係数!F4</f>
        <v>0</v>
      </c>
      <c r="G5" s="114"/>
      <c r="H5" s="114">
        <f>生産増加の計算シート!AM4</f>
        <v>0</v>
      </c>
      <c r="I5" s="114"/>
      <c r="J5" s="114">
        <f>H5-D5</f>
        <v>0</v>
      </c>
      <c r="K5" s="114">
        <f>+J5*各種係数!E4</f>
        <v>0</v>
      </c>
      <c r="L5" s="114">
        <f>+J5*各種係数!F4</f>
        <v>0</v>
      </c>
      <c r="M5" s="114"/>
      <c r="N5" s="114"/>
      <c r="O5" s="114">
        <f>+$N$41*各種係数!G4</f>
        <v>0</v>
      </c>
      <c r="P5" s="114">
        <f>+O5*各種係数!D4</f>
        <v>0</v>
      </c>
      <c r="Q5" s="114">
        <f>+O5*各種係数!C4</f>
        <v>0</v>
      </c>
      <c r="R5" s="114">
        <f t="array" ref="R5:R40">MMULT(逆行列係数!C4:AL39,P5:P40)</f>
        <v>0</v>
      </c>
      <c r="S5" s="114">
        <f>+R5*各種係数!E4</f>
        <v>0</v>
      </c>
      <c r="T5" s="114">
        <f>+R5*各種係数!F4</f>
        <v>0</v>
      </c>
      <c r="U5" s="114">
        <f>+D5+J5+R5</f>
        <v>0</v>
      </c>
      <c r="V5" s="114">
        <f>+E5+K5+S5</f>
        <v>0</v>
      </c>
      <c r="W5" s="114">
        <f>+F5+L5+T5</f>
        <v>0</v>
      </c>
      <c r="X5" s="114">
        <f>+D5*各種係数!H4*各種係数!$L$5</f>
        <v>0</v>
      </c>
      <c r="Y5" s="114">
        <f>+J5*各種係数!H4*各種係数!$L$5</f>
        <v>0</v>
      </c>
      <c r="Z5" s="114">
        <f>+R5*各種係数!H4*各種係数!$L$5</f>
        <v>0</v>
      </c>
      <c r="AA5" s="114">
        <f>SUM(X5:Z5)</f>
        <v>0</v>
      </c>
      <c r="AB5" s="114">
        <f>+D5*各種係数!I4*各種係数!$L$5</f>
        <v>0</v>
      </c>
      <c r="AC5" s="114">
        <f>+J5*各種係数!I4*各種係数!$L$5</f>
        <v>0</v>
      </c>
      <c r="AD5" s="114">
        <f>+R5*各種係数!I4*各種係数!$L$5</f>
        <v>0</v>
      </c>
      <c r="AE5" s="114">
        <f>SUM(AB5:AD5)</f>
        <v>0</v>
      </c>
    </row>
    <row r="6" spans="1:31">
      <c r="A6" s="83">
        <v>2</v>
      </c>
      <c r="B6" s="57" t="s">
        <v>1</v>
      </c>
      <c r="C6" s="115">
        <f>データ入力表!E15</f>
        <v>0</v>
      </c>
      <c r="D6" s="115">
        <f t="shared" ref="D6:D40" si="0">C6</f>
        <v>0</v>
      </c>
      <c r="E6" s="115">
        <f>+$D6*各種係数!E5</f>
        <v>0</v>
      </c>
      <c r="F6" s="115">
        <f>+$D6*各種係数!F5</f>
        <v>0</v>
      </c>
      <c r="G6" s="115"/>
      <c r="H6" s="115">
        <f>生産増加の計算シート!AM5</f>
        <v>0</v>
      </c>
      <c r="I6" s="115"/>
      <c r="J6" s="115">
        <f t="shared" ref="J6:J40" si="1">H6-D6</f>
        <v>0</v>
      </c>
      <c r="K6" s="115">
        <f>+J6*各種係数!E5</f>
        <v>0</v>
      </c>
      <c r="L6" s="115">
        <f>+J6*各種係数!F5</f>
        <v>0</v>
      </c>
      <c r="M6" s="115"/>
      <c r="N6" s="115"/>
      <c r="O6" s="115">
        <f>+$N$41*各種係数!G5</f>
        <v>0</v>
      </c>
      <c r="P6" s="115">
        <f>+O6*各種係数!D5</f>
        <v>0</v>
      </c>
      <c r="Q6" s="115">
        <f>+O6*各種係数!C5</f>
        <v>0</v>
      </c>
      <c r="R6" s="115">
        <v>0</v>
      </c>
      <c r="S6" s="115">
        <f>+R6*各種係数!E5</f>
        <v>0</v>
      </c>
      <c r="T6" s="115">
        <f>+R6*各種係数!F5</f>
        <v>0</v>
      </c>
      <c r="U6" s="115">
        <f t="shared" ref="U6:U40" si="2">+D6+J6+R6</f>
        <v>0</v>
      </c>
      <c r="V6" s="115">
        <f t="shared" ref="V6:V40" si="3">+E6+K6+S6</f>
        <v>0</v>
      </c>
      <c r="W6" s="115">
        <f t="shared" ref="W6:W40" si="4">+F6+L6+T6</f>
        <v>0</v>
      </c>
      <c r="X6" s="115">
        <f>+D6*各種係数!H5*各種係数!$L$5</f>
        <v>0</v>
      </c>
      <c r="Y6" s="115">
        <f>+J6*各種係数!H5*各種係数!$L$5</f>
        <v>0</v>
      </c>
      <c r="Z6" s="115">
        <f>+R6*各種係数!H5*各種係数!$L$5</f>
        <v>0</v>
      </c>
      <c r="AA6" s="115">
        <f t="shared" ref="AA6:AA40" si="5">SUM(X6:Z6)</f>
        <v>0</v>
      </c>
      <c r="AB6" s="115">
        <f>+D6*各種係数!I5*各種係数!$L$5</f>
        <v>0</v>
      </c>
      <c r="AC6" s="115">
        <f>+J6*各種係数!I5*各種係数!$L$5</f>
        <v>0</v>
      </c>
      <c r="AD6" s="115">
        <f>+R6*各種係数!I5*各種係数!$L$5</f>
        <v>0</v>
      </c>
      <c r="AE6" s="115">
        <f t="shared" ref="AE6:AE40" si="6">SUM(AB6:AD6)</f>
        <v>0</v>
      </c>
    </row>
    <row r="7" spans="1:31">
      <c r="A7" s="83">
        <v>3</v>
      </c>
      <c r="B7" s="57" t="s">
        <v>2</v>
      </c>
      <c r="C7" s="115">
        <f>データ入力表!E16</f>
        <v>0</v>
      </c>
      <c r="D7" s="115">
        <f t="shared" si="0"/>
        <v>0</v>
      </c>
      <c r="E7" s="115">
        <f>+$D7*各種係数!E6</f>
        <v>0</v>
      </c>
      <c r="F7" s="115">
        <f>+$D7*各種係数!F6</f>
        <v>0</v>
      </c>
      <c r="G7" s="115"/>
      <c r="H7" s="115">
        <f>生産増加の計算シート!AM6</f>
        <v>0</v>
      </c>
      <c r="I7" s="115"/>
      <c r="J7" s="115">
        <f t="shared" si="1"/>
        <v>0</v>
      </c>
      <c r="K7" s="115">
        <f>+J7*各種係数!E6</f>
        <v>0</v>
      </c>
      <c r="L7" s="115">
        <f>+J7*各種係数!F6</f>
        <v>0</v>
      </c>
      <c r="M7" s="115"/>
      <c r="N7" s="115"/>
      <c r="O7" s="115">
        <f>+$N$41*各種係数!G6</f>
        <v>0</v>
      </c>
      <c r="P7" s="115">
        <f>+O7*各種係数!D6</f>
        <v>0</v>
      </c>
      <c r="Q7" s="115">
        <f>+O7*各種係数!C6</f>
        <v>0</v>
      </c>
      <c r="R7" s="115">
        <v>0</v>
      </c>
      <c r="S7" s="115">
        <f>+R7*各種係数!E6</f>
        <v>0</v>
      </c>
      <c r="T7" s="115">
        <f>+R7*各種係数!F6</f>
        <v>0</v>
      </c>
      <c r="U7" s="115">
        <f t="shared" si="2"/>
        <v>0</v>
      </c>
      <c r="V7" s="115">
        <f t="shared" si="3"/>
        <v>0</v>
      </c>
      <c r="W7" s="115">
        <f t="shared" si="4"/>
        <v>0</v>
      </c>
      <c r="X7" s="115">
        <f>+D7*各種係数!H6*各種係数!$L$5</f>
        <v>0</v>
      </c>
      <c r="Y7" s="115">
        <f>+J7*各種係数!H6*各種係数!$L$5</f>
        <v>0</v>
      </c>
      <c r="Z7" s="115">
        <f>+R7*各種係数!H6*各種係数!$L$5</f>
        <v>0</v>
      </c>
      <c r="AA7" s="115">
        <f t="shared" si="5"/>
        <v>0</v>
      </c>
      <c r="AB7" s="115">
        <f>+D7*各種係数!I6*各種係数!$L$5</f>
        <v>0</v>
      </c>
      <c r="AC7" s="115">
        <f>+J7*各種係数!I6*各種係数!$L$5</f>
        <v>0</v>
      </c>
      <c r="AD7" s="115">
        <f>+R7*各種係数!I6*各種係数!$L$5</f>
        <v>0</v>
      </c>
      <c r="AE7" s="115">
        <f t="shared" si="6"/>
        <v>0</v>
      </c>
    </row>
    <row r="8" spans="1:31">
      <c r="A8" s="83">
        <v>6</v>
      </c>
      <c r="B8" s="57" t="s">
        <v>3</v>
      </c>
      <c r="C8" s="115">
        <f>データ入力表!E17</f>
        <v>0</v>
      </c>
      <c r="D8" s="115">
        <f t="shared" si="0"/>
        <v>0</v>
      </c>
      <c r="E8" s="115">
        <f>+$D8*各種係数!E7</f>
        <v>0</v>
      </c>
      <c r="F8" s="115">
        <f>+$D8*各種係数!F7</f>
        <v>0</v>
      </c>
      <c r="G8" s="115"/>
      <c r="H8" s="115">
        <f>生産増加の計算シート!AM7</f>
        <v>0</v>
      </c>
      <c r="I8" s="115"/>
      <c r="J8" s="115">
        <f t="shared" si="1"/>
        <v>0</v>
      </c>
      <c r="K8" s="115">
        <f>+J8*各種係数!E7</f>
        <v>0</v>
      </c>
      <c r="L8" s="115">
        <f>+J8*各種係数!F7</f>
        <v>0</v>
      </c>
      <c r="M8" s="115"/>
      <c r="N8" s="115"/>
      <c r="O8" s="115">
        <f>+$N$41*各種係数!G7</f>
        <v>0</v>
      </c>
      <c r="P8" s="115">
        <f>+O8*各種係数!D7</f>
        <v>0</v>
      </c>
      <c r="Q8" s="115">
        <f>+O8*各種係数!C7</f>
        <v>0</v>
      </c>
      <c r="R8" s="115">
        <v>0</v>
      </c>
      <c r="S8" s="115">
        <f>+R8*各種係数!E7</f>
        <v>0</v>
      </c>
      <c r="T8" s="115">
        <f>+R8*各種係数!F7</f>
        <v>0</v>
      </c>
      <c r="U8" s="115">
        <f t="shared" si="2"/>
        <v>0</v>
      </c>
      <c r="V8" s="115">
        <f t="shared" si="3"/>
        <v>0</v>
      </c>
      <c r="W8" s="115">
        <f t="shared" si="4"/>
        <v>0</v>
      </c>
      <c r="X8" s="115">
        <f>+D8*各種係数!H7*各種係数!$L$5</f>
        <v>0</v>
      </c>
      <c r="Y8" s="115">
        <f>+J8*各種係数!H7*各種係数!$L$5</f>
        <v>0</v>
      </c>
      <c r="Z8" s="115">
        <f>+R8*各種係数!H7*各種係数!$L$5</f>
        <v>0</v>
      </c>
      <c r="AA8" s="115">
        <f t="shared" si="5"/>
        <v>0</v>
      </c>
      <c r="AB8" s="115">
        <f>+D8*各種係数!I7*各種係数!$L$5</f>
        <v>0</v>
      </c>
      <c r="AC8" s="115">
        <f>+J8*各種係数!I7*各種係数!$L$5</f>
        <v>0</v>
      </c>
      <c r="AD8" s="115">
        <f>+R8*各種係数!I7*各種係数!$L$5</f>
        <v>0</v>
      </c>
      <c r="AE8" s="115">
        <f t="shared" si="6"/>
        <v>0</v>
      </c>
    </row>
    <row r="9" spans="1:31">
      <c r="A9" s="83">
        <v>11</v>
      </c>
      <c r="B9" s="57" t="s">
        <v>4</v>
      </c>
      <c r="C9" s="115">
        <f>データ入力表!E18</f>
        <v>0</v>
      </c>
      <c r="D9" s="115">
        <f t="shared" si="0"/>
        <v>0</v>
      </c>
      <c r="E9" s="115">
        <f>+$D9*各種係数!E8</f>
        <v>0</v>
      </c>
      <c r="F9" s="115">
        <f>+$D9*各種係数!F8</f>
        <v>0</v>
      </c>
      <c r="G9" s="115"/>
      <c r="H9" s="115">
        <f>生産増加の計算シート!AM8</f>
        <v>0</v>
      </c>
      <c r="I9" s="115"/>
      <c r="J9" s="115">
        <f t="shared" si="1"/>
        <v>0</v>
      </c>
      <c r="K9" s="115">
        <f>+J9*各種係数!E8</f>
        <v>0</v>
      </c>
      <c r="L9" s="115">
        <f>+J9*各種係数!F8</f>
        <v>0</v>
      </c>
      <c r="M9" s="115"/>
      <c r="N9" s="115"/>
      <c r="O9" s="115">
        <f>+$N$41*各種係数!G8</f>
        <v>0</v>
      </c>
      <c r="P9" s="115">
        <f>+O9*各種係数!D8</f>
        <v>0</v>
      </c>
      <c r="Q9" s="115">
        <f>+O9*各種係数!C8</f>
        <v>0</v>
      </c>
      <c r="R9" s="115">
        <v>0</v>
      </c>
      <c r="S9" s="115">
        <f>+R9*各種係数!E8</f>
        <v>0</v>
      </c>
      <c r="T9" s="115">
        <f>+R9*各種係数!F8</f>
        <v>0</v>
      </c>
      <c r="U9" s="115">
        <f t="shared" si="2"/>
        <v>0</v>
      </c>
      <c r="V9" s="115">
        <f t="shared" si="3"/>
        <v>0</v>
      </c>
      <c r="W9" s="115">
        <f t="shared" si="4"/>
        <v>0</v>
      </c>
      <c r="X9" s="115">
        <f>+D9*各種係数!H8*各種係数!$L$5</f>
        <v>0</v>
      </c>
      <c r="Y9" s="115">
        <f>+J9*各種係数!H8*各種係数!$L$5</f>
        <v>0</v>
      </c>
      <c r="Z9" s="115">
        <f>+R9*各種係数!H8*各種係数!$L$5</f>
        <v>0</v>
      </c>
      <c r="AA9" s="115">
        <f t="shared" si="5"/>
        <v>0</v>
      </c>
      <c r="AB9" s="115">
        <f>+D9*各種係数!I8*各種係数!$L$5</f>
        <v>0</v>
      </c>
      <c r="AC9" s="115">
        <f>+J9*各種係数!I8*各種係数!$L$5</f>
        <v>0</v>
      </c>
      <c r="AD9" s="115">
        <f>+R9*各種係数!I8*各種係数!$L$5</f>
        <v>0</v>
      </c>
      <c r="AE9" s="115">
        <f t="shared" si="6"/>
        <v>0</v>
      </c>
    </row>
    <row r="10" spans="1:31">
      <c r="A10" s="84">
        <v>15</v>
      </c>
      <c r="B10" s="58" t="s">
        <v>5</v>
      </c>
      <c r="C10" s="116">
        <f>データ入力表!E19</f>
        <v>0</v>
      </c>
      <c r="D10" s="116">
        <f t="shared" si="0"/>
        <v>0</v>
      </c>
      <c r="E10" s="116">
        <f>+$D10*各種係数!E9</f>
        <v>0</v>
      </c>
      <c r="F10" s="116">
        <f>+$D10*各種係数!F9</f>
        <v>0</v>
      </c>
      <c r="G10" s="116"/>
      <c r="H10" s="116">
        <f>生産増加の計算シート!AM9</f>
        <v>0</v>
      </c>
      <c r="I10" s="116"/>
      <c r="J10" s="116">
        <f t="shared" si="1"/>
        <v>0</v>
      </c>
      <c r="K10" s="116">
        <f>+J10*各種係数!E9</f>
        <v>0</v>
      </c>
      <c r="L10" s="116">
        <f>+J10*各種係数!F9</f>
        <v>0</v>
      </c>
      <c r="M10" s="116"/>
      <c r="N10" s="116"/>
      <c r="O10" s="116">
        <f>+$N$41*各種係数!G9</f>
        <v>0</v>
      </c>
      <c r="P10" s="116">
        <f>+O10*各種係数!D9</f>
        <v>0</v>
      </c>
      <c r="Q10" s="116">
        <f>+O10*各種係数!C9</f>
        <v>0</v>
      </c>
      <c r="R10" s="116">
        <v>0</v>
      </c>
      <c r="S10" s="116">
        <f>+R10*各種係数!E9</f>
        <v>0</v>
      </c>
      <c r="T10" s="116">
        <f>+R10*各種係数!F9</f>
        <v>0</v>
      </c>
      <c r="U10" s="116">
        <f t="shared" si="2"/>
        <v>0</v>
      </c>
      <c r="V10" s="116">
        <f t="shared" si="3"/>
        <v>0</v>
      </c>
      <c r="W10" s="116">
        <f t="shared" si="4"/>
        <v>0</v>
      </c>
      <c r="X10" s="116">
        <f>+D10*各種係数!H9*各種係数!$L$5</f>
        <v>0</v>
      </c>
      <c r="Y10" s="116">
        <f>+J10*各種係数!H9*各種係数!$L$5</f>
        <v>0</v>
      </c>
      <c r="Z10" s="116">
        <f>+R10*各種係数!H9*各種係数!$L$5</f>
        <v>0</v>
      </c>
      <c r="AA10" s="116">
        <f t="shared" si="5"/>
        <v>0</v>
      </c>
      <c r="AB10" s="116">
        <f>+D10*各種係数!I9*各種係数!$L$5</f>
        <v>0</v>
      </c>
      <c r="AC10" s="116">
        <f>+J10*各種係数!I9*各種係数!$L$5</f>
        <v>0</v>
      </c>
      <c r="AD10" s="116">
        <f>+R10*各種係数!I9*各種係数!$L$5</f>
        <v>0</v>
      </c>
      <c r="AE10" s="116">
        <f t="shared" si="6"/>
        <v>0</v>
      </c>
    </row>
    <row r="11" spans="1:31">
      <c r="A11" s="83">
        <v>16</v>
      </c>
      <c r="B11" s="57" t="s">
        <v>6</v>
      </c>
      <c r="C11" s="115">
        <f>データ入力表!E20</f>
        <v>0</v>
      </c>
      <c r="D11" s="115">
        <f t="shared" si="0"/>
        <v>0</v>
      </c>
      <c r="E11" s="115">
        <f>+$D11*各種係数!E10</f>
        <v>0</v>
      </c>
      <c r="F11" s="115">
        <f>+$D11*各種係数!F10</f>
        <v>0</v>
      </c>
      <c r="G11" s="115"/>
      <c r="H11" s="115">
        <f>生産増加の計算シート!AM10</f>
        <v>0</v>
      </c>
      <c r="I11" s="115"/>
      <c r="J11" s="115">
        <f t="shared" si="1"/>
        <v>0</v>
      </c>
      <c r="K11" s="115">
        <f>+J11*各種係数!E10</f>
        <v>0</v>
      </c>
      <c r="L11" s="115">
        <f>+J11*各種係数!F10</f>
        <v>0</v>
      </c>
      <c r="M11" s="115"/>
      <c r="N11" s="115"/>
      <c r="O11" s="115">
        <f>+$N$41*各種係数!G10</f>
        <v>0</v>
      </c>
      <c r="P11" s="115">
        <f>+O11*各種係数!D10</f>
        <v>0</v>
      </c>
      <c r="Q11" s="115">
        <f>+O11*各種係数!C10</f>
        <v>0</v>
      </c>
      <c r="R11" s="115">
        <v>0</v>
      </c>
      <c r="S11" s="115">
        <f>+R11*各種係数!E10</f>
        <v>0</v>
      </c>
      <c r="T11" s="115">
        <f>+R11*各種係数!F10</f>
        <v>0</v>
      </c>
      <c r="U11" s="115">
        <f t="shared" si="2"/>
        <v>0</v>
      </c>
      <c r="V11" s="115">
        <f t="shared" si="3"/>
        <v>0</v>
      </c>
      <c r="W11" s="115">
        <f t="shared" si="4"/>
        <v>0</v>
      </c>
      <c r="X11" s="115">
        <f>+D11*各種係数!H10*各種係数!$L$5</f>
        <v>0</v>
      </c>
      <c r="Y11" s="115">
        <f>+J11*各種係数!H10*各種係数!$L$5</f>
        <v>0</v>
      </c>
      <c r="Z11" s="115">
        <f>+R11*各種係数!H10*各種係数!$L$5</f>
        <v>0</v>
      </c>
      <c r="AA11" s="115">
        <f t="shared" si="5"/>
        <v>0</v>
      </c>
      <c r="AB11" s="115">
        <f>+D11*各種係数!I10*各種係数!$L$5</f>
        <v>0</v>
      </c>
      <c r="AC11" s="115">
        <f>+J11*各種係数!I10*各種係数!$L$5</f>
        <v>0</v>
      </c>
      <c r="AD11" s="115">
        <f>+R11*各種係数!I10*各種係数!$L$5</f>
        <v>0</v>
      </c>
      <c r="AE11" s="115">
        <f t="shared" si="6"/>
        <v>0</v>
      </c>
    </row>
    <row r="12" spans="1:31">
      <c r="A12" s="83">
        <v>20</v>
      </c>
      <c r="B12" s="57" t="s">
        <v>7</v>
      </c>
      <c r="C12" s="115">
        <f>データ入力表!E21</f>
        <v>0</v>
      </c>
      <c r="D12" s="115">
        <f t="shared" si="0"/>
        <v>0</v>
      </c>
      <c r="E12" s="115">
        <f>+$D12*各種係数!E11</f>
        <v>0</v>
      </c>
      <c r="F12" s="115">
        <f>+$D12*各種係数!F11</f>
        <v>0</v>
      </c>
      <c r="G12" s="115"/>
      <c r="H12" s="115">
        <f>生産増加の計算シート!AM11</f>
        <v>0</v>
      </c>
      <c r="I12" s="115"/>
      <c r="J12" s="115">
        <f t="shared" si="1"/>
        <v>0</v>
      </c>
      <c r="K12" s="115">
        <f>+J12*各種係数!E11</f>
        <v>0</v>
      </c>
      <c r="L12" s="115">
        <f>+J12*各種係数!F11</f>
        <v>0</v>
      </c>
      <c r="M12" s="115"/>
      <c r="N12" s="115"/>
      <c r="O12" s="115">
        <f>+$N$41*各種係数!G11</f>
        <v>0</v>
      </c>
      <c r="P12" s="115">
        <f>+O12*各種係数!D11</f>
        <v>0</v>
      </c>
      <c r="Q12" s="115">
        <f>+O12*各種係数!C11</f>
        <v>0</v>
      </c>
      <c r="R12" s="115">
        <v>0</v>
      </c>
      <c r="S12" s="115">
        <f>+R12*各種係数!E11</f>
        <v>0</v>
      </c>
      <c r="T12" s="115">
        <f>+R12*各種係数!F11</f>
        <v>0</v>
      </c>
      <c r="U12" s="115">
        <f t="shared" si="2"/>
        <v>0</v>
      </c>
      <c r="V12" s="115">
        <f t="shared" si="3"/>
        <v>0</v>
      </c>
      <c r="W12" s="115">
        <f t="shared" si="4"/>
        <v>0</v>
      </c>
      <c r="X12" s="115">
        <f>+D12*各種係数!H11*各種係数!$L$5</f>
        <v>0</v>
      </c>
      <c r="Y12" s="115">
        <f>+J12*各種係数!H11*各種係数!$L$5</f>
        <v>0</v>
      </c>
      <c r="Z12" s="115">
        <f>+R12*各種係数!H11*各種係数!$L$5</f>
        <v>0</v>
      </c>
      <c r="AA12" s="115">
        <f t="shared" si="5"/>
        <v>0</v>
      </c>
      <c r="AB12" s="115">
        <f>+D12*各種係数!I11*各種係数!$L$5</f>
        <v>0</v>
      </c>
      <c r="AC12" s="115">
        <f>+J12*各種係数!I11*各種係数!$L$5</f>
        <v>0</v>
      </c>
      <c r="AD12" s="115">
        <f>+R12*各種係数!I11*各種係数!$L$5</f>
        <v>0</v>
      </c>
      <c r="AE12" s="115">
        <f t="shared" si="6"/>
        <v>0</v>
      </c>
    </row>
    <row r="13" spans="1:31">
      <c r="A13" s="83">
        <v>21</v>
      </c>
      <c r="B13" s="57" t="s">
        <v>8</v>
      </c>
      <c r="C13" s="115">
        <f>データ入力表!E22</f>
        <v>0</v>
      </c>
      <c r="D13" s="115">
        <f t="shared" si="0"/>
        <v>0</v>
      </c>
      <c r="E13" s="115">
        <f>+$D13*各種係数!E12</f>
        <v>0</v>
      </c>
      <c r="F13" s="115">
        <f>+$D13*各種係数!F12</f>
        <v>0</v>
      </c>
      <c r="G13" s="115"/>
      <c r="H13" s="115">
        <f>生産増加の計算シート!AM12</f>
        <v>0</v>
      </c>
      <c r="I13" s="115"/>
      <c r="J13" s="115">
        <f t="shared" si="1"/>
        <v>0</v>
      </c>
      <c r="K13" s="115">
        <f>+J13*各種係数!E12</f>
        <v>0</v>
      </c>
      <c r="L13" s="115">
        <f>+J13*各種係数!F12</f>
        <v>0</v>
      </c>
      <c r="M13" s="115"/>
      <c r="N13" s="115"/>
      <c r="O13" s="115">
        <f>+$N$41*各種係数!G12</f>
        <v>0</v>
      </c>
      <c r="P13" s="115">
        <f>+O13*各種係数!D12</f>
        <v>0</v>
      </c>
      <c r="Q13" s="115">
        <f>+O13*各種係数!C12</f>
        <v>0</v>
      </c>
      <c r="R13" s="115">
        <v>0</v>
      </c>
      <c r="S13" s="115">
        <f>+R13*各種係数!E12</f>
        <v>0</v>
      </c>
      <c r="T13" s="115">
        <f>+R13*各種係数!F12</f>
        <v>0</v>
      </c>
      <c r="U13" s="115">
        <f t="shared" si="2"/>
        <v>0</v>
      </c>
      <c r="V13" s="115">
        <f t="shared" si="3"/>
        <v>0</v>
      </c>
      <c r="W13" s="115">
        <f t="shared" si="4"/>
        <v>0</v>
      </c>
      <c r="X13" s="115">
        <f>+D13*各種係数!H12*各種係数!$L$5</f>
        <v>0</v>
      </c>
      <c r="Y13" s="115">
        <f>+J13*各種係数!H12*各種係数!$L$5</f>
        <v>0</v>
      </c>
      <c r="Z13" s="115">
        <f>+R13*各種係数!H12*各種係数!$L$5</f>
        <v>0</v>
      </c>
      <c r="AA13" s="115">
        <f t="shared" si="5"/>
        <v>0</v>
      </c>
      <c r="AB13" s="115">
        <f>+D13*各種係数!I12*各種係数!$L$5</f>
        <v>0</v>
      </c>
      <c r="AC13" s="115">
        <f>+J13*各種係数!I12*各種係数!$L$5</f>
        <v>0</v>
      </c>
      <c r="AD13" s="115">
        <f>+R13*各種係数!I12*各種係数!$L$5</f>
        <v>0</v>
      </c>
      <c r="AE13" s="115">
        <f t="shared" si="6"/>
        <v>0</v>
      </c>
    </row>
    <row r="14" spans="1:31">
      <c r="A14" s="85">
        <v>25</v>
      </c>
      <c r="B14" s="59" t="s">
        <v>9</v>
      </c>
      <c r="C14" s="117">
        <f>データ入力表!E23</f>
        <v>0</v>
      </c>
      <c r="D14" s="117">
        <f t="shared" si="0"/>
        <v>0</v>
      </c>
      <c r="E14" s="117">
        <f>+$D14*各種係数!E13</f>
        <v>0</v>
      </c>
      <c r="F14" s="117">
        <f>+$D14*各種係数!F13</f>
        <v>0</v>
      </c>
      <c r="G14" s="117"/>
      <c r="H14" s="117">
        <f>生産増加の計算シート!AM13</f>
        <v>0</v>
      </c>
      <c r="I14" s="117"/>
      <c r="J14" s="117">
        <f t="shared" si="1"/>
        <v>0</v>
      </c>
      <c r="K14" s="117">
        <f>+J14*各種係数!E13</f>
        <v>0</v>
      </c>
      <c r="L14" s="117">
        <f>+J14*各種係数!F13</f>
        <v>0</v>
      </c>
      <c r="M14" s="117"/>
      <c r="N14" s="117"/>
      <c r="O14" s="117">
        <f>+$N$41*各種係数!G13</f>
        <v>0</v>
      </c>
      <c r="P14" s="117">
        <f>+O14*各種係数!D13</f>
        <v>0</v>
      </c>
      <c r="Q14" s="117">
        <f>+O14*各種係数!C13</f>
        <v>0</v>
      </c>
      <c r="R14" s="117">
        <v>0</v>
      </c>
      <c r="S14" s="117">
        <f>+R14*各種係数!E13</f>
        <v>0</v>
      </c>
      <c r="T14" s="117">
        <f>+R14*各種係数!F13</f>
        <v>0</v>
      </c>
      <c r="U14" s="117">
        <f t="shared" si="2"/>
        <v>0</v>
      </c>
      <c r="V14" s="117">
        <f t="shared" si="3"/>
        <v>0</v>
      </c>
      <c r="W14" s="117">
        <f t="shared" si="4"/>
        <v>0</v>
      </c>
      <c r="X14" s="117">
        <f>+D14*各種係数!H13*各種係数!$L$5</f>
        <v>0</v>
      </c>
      <c r="Y14" s="117">
        <f>+J14*各種係数!H13*各種係数!$L$5</f>
        <v>0</v>
      </c>
      <c r="Z14" s="117">
        <f>+R14*各種係数!H13*各種係数!$L$5</f>
        <v>0</v>
      </c>
      <c r="AA14" s="117">
        <f t="shared" si="5"/>
        <v>0</v>
      </c>
      <c r="AB14" s="117">
        <f>+D14*各種係数!I13*各種係数!$L$5</f>
        <v>0</v>
      </c>
      <c r="AC14" s="117">
        <f>+J14*各種係数!I13*各種係数!$L$5</f>
        <v>0</v>
      </c>
      <c r="AD14" s="117">
        <f>+R14*各種係数!I13*各種係数!$L$5</f>
        <v>0</v>
      </c>
      <c r="AE14" s="117">
        <f t="shared" si="6"/>
        <v>0</v>
      </c>
    </row>
    <row r="15" spans="1:31">
      <c r="A15" s="83">
        <v>26</v>
      </c>
      <c r="B15" s="57" t="s">
        <v>10</v>
      </c>
      <c r="C15" s="115">
        <f>データ入力表!E24</f>
        <v>0</v>
      </c>
      <c r="D15" s="115">
        <f t="shared" si="0"/>
        <v>0</v>
      </c>
      <c r="E15" s="115">
        <f>+$D15*各種係数!E14</f>
        <v>0</v>
      </c>
      <c r="F15" s="115">
        <f>+$D15*各種係数!F14</f>
        <v>0</v>
      </c>
      <c r="G15" s="115"/>
      <c r="H15" s="115">
        <f>生産増加の計算シート!AM14</f>
        <v>0</v>
      </c>
      <c r="I15" s="115"/>
      <c r="J15" s="115">
        <f t="shared" si="1"/>
        <v>0</v>
      </c>
      <c r="K15" s="115">
        <f>+J15*各種係数!E14</f>
        <v>0</v>
      </c>
      <c r="L15" s="115">
        <f>+J15*各種係数!F14</f>
        <v>0</v>
      </c>
      <c r="M15" s="115"/>
      <c r="N15" s="115"/>
      <c r="O15" s="115">
        <f>+$N$41*各種係数!G14</f>
        <v>0</v>
      </c>
      <c r="P15" s="115">
        <f>+O15*各種係数!D14</f>
        <v>0</v>
      </c>
      <c r="Q15" s="115">
        <f>+O15*各種係数!C14</f>
        <v>0</v>
      </c>
      <c r="R15" s="115">
        <v>0</v>
      </c>
      <c r="S15" s="115">
        <f>+R15*各種係数!E14</f>
        <v>0</v>
      </c>
      <c r="T15" s="115">
        <f>+R15*各種係数!F14</f>
        <v>0</v>
      </c>
      <c r="U15" s="115">
        <f t="shared" si="2"/>
        <v>0</v>
      </c>
      <c r="V15" s="115">
        <f t="shared" si="3"/>
        <v>0</v>
      </c>
      <c r="W15" s="115">
        <f t="shared" si="4"/>
        <v>0</v>
      </c>
      <c r="X15" s="115">
        <f>+D15*各種係数!H14*各種係数!$L$5</f>
        <v>0</v>
      </c>
      <c r="Y15" s="115">
        <f>+J15*各種係数!H14*各種係数!$L$5</f>
        <v>0</v>
      </c>
      <c r="Z15" s="115">
        <f>+R15*各種係数!H14*各種係数!$L$5</f>
        <v>0</v>
      </c>
      <c r="AA15" s="115">
        <f t="shared" si="5"/>
        <v>0</v>
      </c>
      <c r="AB15" s="115">
        <f>+D15*各種係数!I14*各種係数!$L$5</f>
        <v>0</v>
      </c>
      <c r="AC15" s="115">
        <f>+J15*各種係数!I14*各種係数!$L$5</f>
        <v>0</v>
      </c>
      <c r="AD15" s="115">
        <f>+R15*各種係数!I14*各種係数!$L$5</f>
        <v>0</v>
      </c>
      <c r="AE15" s="115">
        <f t="shared" si="6"/>
        <v>0</v>
      </c>
    </row>
    <row r="16" spans="1:31">
      <c r="A16" s="83">
        <v>27</v>
      </c>
      <c r="B16" s="57" t="s">
        <v>11</v>
      </c>
      <c r="C16" s="115">
        <f>データ入力表!E25</f>
        <v>0</v>
      </c>
      <c r="D16" s="115">
        <f t="shared" si="0"/>
        <v>0</v>
      </c>
      <c r="E16" s="115">
        <f>+$D16*各種係数!E15</f>
        <v>0</v>
      </c>
      <c r="F16" s="115">
        <f>+$D16*各種係数!F15</f>
        <v>0</v>
      </c>
      <c r="G16" s="115"/>
      <c r="H16" s="115">
        <f>生産増加の計算シート!AM15</f>
        <v>0</v>
      </c>
      <c r="I16" s="115"/>
      <c r="J16" s="115">
        <f t="shared" si="1"/>
        <v>0</v>
      </c>
      <c r="K16" s="115">
        <f>+J16*各種係数!E15</f>
        <v>0</v>
      </c>
      <c r="L16" s="115">
        <f>+J16*各種係数!F15</f>
        <v>0</v>
      </c>
      <c r="M16" s="115"/>
      <c r="N16" s="115"/>
      <c r="O16" s="115">
        <f>+$N$41*各種係数!G15</f>
        <v>0</v>
      </c>
      <c r="P16" s="115">
        <f>+O16*各種係数!D15</f>
        <v>0</v>
      </c>
      <c r="Q16" s="115">
        <f>+O16*各種係数!C15</f>
        <v>0</v>
      </c>
      <c r="R16" s="115">
        <v>0</v>
      </c>
      <c r="S16" s="115">
        <f>+R16*各種係数!E15</f>
        <v>0</v>
      </c>
      <c r="T16" s="115">
        <f>+R16*各種係数!F15</f>
        <v>0</v>
      </c>
      <c r="U16" s="115">
        <f t="shared" si="2"/>
        <v>0</v>
      </c>
      <c r="V16" s="115">
        <f t="shared" si="3"/>
        <v>0</v>
      </c>
      <c r="W16" s="115">
        <f t="shared" si="4"/>
        <v>0</v>
      </c>
      <c r="X16" s="115">
        <f>+D16*各種係数!H15*各種係数!$L$5</f>
        <v>0</v>
      </c>
      <c r="Y16" s="115">
        <f>+J16*各種係数!H15*各種係数!$L$5</f>
        <v>0</v>
      </c>
      <c r="Z16" s="115">
        <f>+R16*各種係数!H15*各種係数!$L$5</f>
        <v>0</v>
      </c>
      <c r="AA16" s="115">
        <f t="shared" si="5"/>
        <v>0</v>
      </c>
      <c r="AB16" s="115">
        <f>+D16*各種係数!I15*各種係数!$L$5</f>
        <v>0</v>
      </c>
      <c r="AC16" s="115">
        <f>+J16*各種係数!I15*各種係数!$L$5</f>
        <v>0</v>
      </c>
      <c r="AD16" s="115">
        <f>+R16*各種係数!I15*各種係数!$L$5</f>
        <v>0</v>
      </c>
      <c r="AE16" s="115">
        <f t="shared" si="6"/>
        <v>0</v>
      </c>
    </row>
    <row r="17" spans="1:31">
      <c r="A17" s="83">
        <v>28</v>
      </c>
      <c r="B17" s="57" t="s">
        <v>12</v>
      </c>
      <c r="C17" s="115">
        <f>データ入力表!E26</f>
        <v>0</v>
      </c>
      <c r="D17" s="115">
        <f t="shared" si="0"/>
        <v>0</v>
      </c>
      <c r="E17" s="115">
        <f>+$D17*各種係数!E16</f>
        <v>0</v>
      </c>
      <c r="F17" s="115">
        <f>+$D17*各種係数!F16</f>
        <v>0</v>
      </c>
      <c r="G17" s="115"/>
      <c r="H17" s="115">
        <f>生産増加の計算シート!AM16</f>
        <v>0</v>
      </c>
      <c r="I17" s="115"/>
      <c r="J17" s="115">
        <f t="shared" si="1"/>
        <v>0</v>
      </c>
      <c r="K17" s="115">
        <f>+J17*各種係数!E16</f>
        <v>0</v>
      </c>
      <c r="L17" s="115">
        <f>+J17*各種係数!F16</f>
        <v>0</v>
      </c>
      <c r="M17" s="115"/>
      <c r="N17" s="115"/>
      <c r="O17" s="115">
        <f>+$N$41*各種係数!G16</f>
        <v>0</v>
      </c>
      <c r="P17" s="115">
        <f>+O17*各種係数!D16</f>
        <v>0</v>
      </c>
      <c r="Q17" s="115">
        <f>+O17*各種係数!C16</f>
        <v>0</v>
      </c>
      <c r="R17" s="115">
        <v>0</v>
      </c>
      <c r="S17" s="115">
        <f>+R17*各種係数!E16</f>
        <v>0</v>
      </c>
      <c r="T17" s="115">
        <f>+R17*各種係数!F16</f>
        <v>0</v>
      </c>
      <c r="U17" s="115">
        <f t="shared" si="2"/>
        <v>0</v>
      </c>
      <c r="V17" s="115">
        <f t="shared" si="3"/>
        <v>0</v>
      </c>
      <c r="W17" s="115">
        <f t="shared" si="4"/>
        <v>0</v>
      </c>
      <c r="X17" s="115">
        <f>+D17*各種係数!H16*各種係数!$L$5</f>
        <v>0</v>
      </c>
      <c r="Y17" s="115">
        <f>+J17*各種係数!H16*各種係数!$L$5</f>
        <v>0</v>
      </c>
      <c r="Z17" s="115">
        <f>+R17*各種係数!H16*各種係数!$L$5</f>
        <v>0</v>
      </c>
      <c r="AA17" s="115">
        <f t="shared" si="5"/>
        <v>0</v>
      </c>
      <c r="AB17" s="115">
        <f>+D17*各種係数!I16*各種係数!$L$5</f>
        <v>0</v>
      </c>
      <c r="AC17" s="115">
        <f>+J17*各種係数!I16*各種係数!$L$5</f>
        <v>0</v>
      </c>
      <c r="AD17" s="115">
        <f>+R17*各種係数!I16*各種係数!$L$5</f>
        <v>0</v>
      </c>
      <c r="AE17" s="115">
        <f t="shared" si="6"/>
        <v>0</v>
      </c>
    </row>
    <row r="18" spans="1:31">
      <c r="A18" s="83">
        <v>29</v>
      </c>
      <c r="B18" s="57" t="s">
        <v>13</v>
      </c>
      <c r="C18" s="115">
        <f>データ入力表!E27</f>
        <v>0</v>
      </c>
      <c r="D18" s="115">
        <f t="shared" si="0"/>
        <v>0</v>
      </c>
      <c r="E18" s="115">
        <f>+$D18*各種係数!E17</f>
        <v>0</v>
      </c>
      <c r="F18" s="115">
        <f>+$D18*各種係数!F17</f>
        <v>0</v>
      </c>
      <c r="G18" s="115"/>
      <c r="H18" s="115">
        <f>生産増加の計算シート!AM17</f>
        <v>0</v>
      </c>
      <c r="I18" s="115"/>
      <c r="J18" s="115">
        <f t="shared" si="1"/>
        <v>0</v>
      </c>
      <c r="K18" s="115">
        <f>+J18*各種係数!E17</f>
        <v>0</v>
      </c>
      <c r="L18" s="115">
        <f>+J18*各種係数!F17</f>
        <v>0</v>
      </c>
      <c r="M18" s="115"/>
      <c r="N18" s="115"/>
      <c r="O18" s="115">
        <f>+$N$41*各種係数!G17</f>
        <v>0</v>
      </c>
      <c r="P18" s="115">
        <f>+O18*各種係数!D17</f>
        <v>0</v>
      </c>
      <c r="Q18" s="115">
        <f>+O18*各種係数!C17</f>
        <v>0</v>
      </c>
      <c r="R18" s="115">
        <v>0</v>
      </c>
      <c r="S18" s="115">
        <f>+R18*各種係数!E17</f>
        <v>0</v>
      </c>
      <c r="T18" s="115">
        <f>+R18*各種係数!F17</f>
        <v>0</v>
      </c>
      <c r="U18" s="115">
        <f t="shared" si="2"/>
        <v>0</v>
      </c>
      <c r="V18" s="115">
        <f t="shared" si="3"/>
        <v>0</v>
      </c>
      <c r="W18" s="115">
        <f t="shared" si="4"/>
        <v>0</v>
      </c>
      <c r="X18" s="115">
        <f>+D18*各種係数!H17*各種係数!$L$5</f>
        <v>0</v>
      </c>
      <c r="Y18" s="115">
        <f>+J18*各種係数!H17*各種係数!$L$5</f>
        <v>0</v>
      </c>
      <c r="Z18" s="115">
        <f>+R18*各種係数!H17*各種係数!$L$5</f>
        <v>0</v>
      </c>
      <c r="AA18" s="115">
        <f t="shared" si="5"/>
        <v>0</v>
      </c>
      <c r="AB18" s="115">
        <f>+D18*各種係数!I17*各種係数!$L$5</f>
        <v>0</v>
      </c>
      <c r="AC18" s="115">
        <f>+J18*各種係数!I17*各種係数!$L$5</f>
        <v>0</v>
      </c>
      <c r="AD18" s="115">
        <f>+R18*各種係数!I17*各種係数!$L$5</f>
        <v>0</v>
      </c>
      <c r="AE18" s="115">
        <f t="shared" si="6"/>
        <v>0</v>
      </c>
    </row>
    <row r="19" spans="1:31">
      <c r="A19" s="83">
        <v>32</v>
      </c>
      <c r="B19" s="57" t="s">
        <v>16</v>
      </c>
      <c r="C19" s="115">
        <f>データ入力表!E28</f>
        <v>0</v>
      </c>
      <c r="D19" s="115">
        <f t="shared" si="0"/>
        <v>0</v>
      </c>
      <c r="E19" s="115">
        <f>+$D19*各種係数!E18</f>
        <v>0</v>
      </c>
      <c r="F19" s="115">
        <f>+$D19*各種係数!F18</f>
        <v>0</v>
      </c>
      <c r="G19" s="115"/>
      <c r="H19" s="115">
        <f>生産増加の計算シート!AM18</f>
        <v>0</v>
      </c>
      <c r="I19" s="115"/>
      <c r="J19" s="115">
        <f t="shared" si="1"/>
        <v>0</v>
      </c>
      <c r="K19" s="115">
        <f>+J19*各種係数!E18</f>
        <v>0</v>
      </c>
      <c r="L19" s="115">
        <f>+J19*各種係数!F18</f>
        <v>0</v>
      </c>
      <c r="M19" s="115"/>
      <c r="N19" s="115"/>
      <c r="O19" s="115">
        <f>+$N$41*各種係数!G18</f>
        <v>0</v>
      </c>
      <c r="P19" s="115">
        <f>+O19*各種係数!D18</f>
        <v>0</v>
      </c>
      <c r="Q19" s="115">
        <f>+O19*各種係数!C18</f>
        <v>0</v>
      </c>
      <c r="R19" s="115">
        <v>0</v>
      </c>
      <c r="S19" s="115">
        <f>+R19*各種係数!E18</f>
        <v>0</v>
      </c>
      <c r="T19" s="115">
        <f>+R19*各種係数!F18</f>
        <v>0</v>
      </c>
      <c r="U19" s="115">
        <f t="shared" si="2"/>
        <v>0</v>
      </c>
      <c r="V19" s="115">
        <f t="shared" si="3"/>
        <v>0</v>
      </c>
      <c r="W19" s="115">
        <f t="shared" si="4"/>
        <v>0</v>
      </c>
      <c r="X19" s="115">
        <f>+D19*各種係数!H18*各種係数!$L$5</f>
        <v>0</v>
      </c>
      <c r="Y19" s="115">
        <f>+J19*各種係数!H18*各種係数!$L$5</f>
        <v>0</v>
      </c>
      <c r="Z19" s="115">
        <f>+R19*各種係数!H18*各種係数!$L$5</f>
        <v>0</v>
      </c>
      <c r="AA19" s="115">
        <f t="shared" si="5"/>
        <v>0</v>
      </c>
      <c r="AB19" s="115">
        <f>+D19*各種係数!I18*各種係数!$L$5</f>
        <v>0</v>
      </c>
      <c r="AC19" s="115">
        <f>+J19*各種係数!I18*各種係数!$L$5</f>
        <v>0</v>
      </c>
      <c r="AD19" s="115">
        <f>+R19*各種係数!I18*各種係数!$L$5</f>
        <v>0</v>
      </c>
      <c r="AE19" s="115">
        <f t="shared" si="6"/>
        <v>0</v>
      </c>
    </row>
    <row r="20" spans="1:31">
      <c r="A20" s="84">
        <v>33</v>
      </c>
      <c r="B20" s="58" t="s">
        <v>14</v>
      </c>
      <c r="C20" s="116">
        <f>データ入力表!E29</f>
        <v>0</v>
      </c>
      <c r="D20" s="116">
        <f t="shared" si="0"/>
        <v>0</v>
      </c>
      <c r="E20" s="116">
        <f>+$D20*各種係数!E19</f>
        <v>0</v>
      </c>
      <c r="F20" s="116">
        <f>+$D20*各種係数!F19</f>
        <v>0</v>
      </c>
      <c r="G20" s="116"/>
      <c r="H20" s="116">
        <f>生産増加の計算シート!AM19</f>
        <v>0</v>
      </c>
      <c r="I20" s="116"/>
      <c r="J20" s="116">
        <f t="shared" si="1"/>
        <v>0</v>
      </c>
      <c r="K20" s="116">
        <f>+J20*各種係数!E19</f>
        <v>0</v>
      </c>
      <c r="L20" s="116">
        <f>+J20*各種係数!F19</f>
        <v>0</v>
      </c>
      <c r="M20" s="116"/>
      <c r="N20" s="116"/>
      <c r="O20" s="116">
        <f>+$N$41*各種係数!G19</f>
        <v>0</v>
      </c>
      <c r="P20" s="116">
        <f>+O20*各種係数!D19</f>
        <v>0</v>
      </c>
      <c r="Q20" s="116">
        <f>+O20*各種係数!C19</f>
        <v>0</v>
      </c>
      <c r="R20" s="116">
        <v>0</v>
      </c>
      <c r="S20" s="116">
        <f>+R20*各種係数!E19</f>
        <v>0</v>
      </c>
      <c r="T20" s="116">
        <f>+R20*各種係数!F19</f>
        <v>0</v>
      </c>
      <c r="U20" s="116">
        <f t="shared" si="2"/>
        <v>0</v>
      </c>
      <c r="V20" s="116">
        <f t="shared" si="3"/>
        <v>0</v>
      </c>
      <c r="W20" s="116">
        <f t="shared" si="4"/>
        <v>0</v>
      </c>
      <c r="X20" s="116">
        <f>+D20*各種係数!H19*各種係数!$L$5</f>
        <v>0</v>
      </c>
      <c r="Y20" s="116">
        <f>+J20*各種係数!H19*各種係数!$L$5</f>
        <v>0</v>
      </c>
      <c r="Z20" s="116">
        <f>+R20*各種係数!H19*各種係数!$L$5</f>
        <v>0</v>
      </c>
      <c r="AA20" s="116">
        <f t="shared" si="5"/>
        <v>0</v>
      </c>
      <c r="AB20" s="116">
        <f>+D20*各種係数!I19*各種係数!$L$5</f>
        <v>0</v>
      </c>
      <c r="AC20" s="116">
        <f>+J20*各種係数!I19*各種係数!$L$5</f>
        <v>0</v>
      </c>
      <c r="AD20" s="116">
        <f>+R20*各種係数!I19*各種係数!$L$5</f>
        <v>0</v>
      </c>
      <c r="AE20" s="116">
        <f t="shared" si="6"/>
        <v>0</v>
      </c>
    </row>
    <row r="21" spans="1:31">
      <c r="A21" s="83">
        <v>34</v>
      </c>
      <c r="B21" s="57" t="s">
        <v>15</v>
      </c>
      <c r="C21" s="115">
        <f>データ入力表!E30</f>
        <v>0</v>
      </c>
      <c r="D21" s="115">
        <f t="shared" si="0"/>
        <v>0</v>
      </c>
      <c r="E21" s="115">
        <f>+$D21*各種係数!E20</f>
        <v>0</v>
      </c>
      <c r="F21" s="115">
        <f>+$D21*各種係数!F20</f>
        <v>0</v>
      </c>
      <c r="G21" s="115"/>
      <c r="H21" s="115">
        <f>生産増加の計算シート!AM20</f>
        <v>0</v>
      </c>
      <c r="I21" s="115"/>
      <c r="J21" s="115">
        <f t="shared" si="1"/>
        <v>0</v>
      </c>
      <c r="K21" s="115">
        <f>+J21*各種係数!E20</f>
        <v>0</v>
      </c>
      <c r="L21" s="115">
        <f>+J21*各種係数!F20</f>
        <v>0</v>
      </c>
      <c r="M21" s="115"/>
      <c r="N21" s="115"/>
      <c r="O21" s="115">
        <f>+$N$41*各種係数!G20</f>
        <v>0</v>
      </c>
      <c r="P21" s="115">
        <f>+O21*各種係数!D20</f>
        <v>0</v>
      </c>
      <c r="Q21" s="115">
        <f>+O21*各種係数!C20</f>
        <v>0</v>
      </c>
      <c r="R21" s="115">
        <v>0</v>
      </c>
      <c r="S21" s="115">
        <f>+R21*各種係数!E20</f>
        <v>0</v>
      </c>
      <c r="T21" s="115">
        <f>+R21*各種係数!F20</f>
        <v>0</v>
      </c>
      <c r="U21" s="115">
        <f t="shared" si="2"/>
        <v>0</v>
      </c>
      <c r="V21" s="115">
        <f t="shared" si="3"/>
        <v>0</v>
      </c>
      <c r="W21" s="115">
        <f t="shared" si="4"/>
        <v>0</v>
      </c>
      <c r="X21" s="115">
        <f>+D21*各種係数!H20*各種係数!$L$5</f>
        <v>0</v>
      </c>
      <c r="Y21" s="115">
        <f>+J21*各種係数!H20*各種係数!$L$5</f>
        <v>0</v>
      </c>
      <c r="Z21" s="115">
        <f>+R21*各種係数!H20*各種係数!$L$5</f>
        <v>0</v>
      </c>
      <c r="AA21" s="115">
        <f t="shared" si="5"/>
        <v>0</v>
      </c>
      <c r="AB21" s="115">
        <f>+D21*各種係数!I20*各種係数!$L$5</f>
        <v>0</v>
      </c>
      <c r="AC21" s="115">
        <f>+J21*各種係数!I20*各種係数!$L$5</f>
        <v>0</v>
      </c>
      <c r="AD21" s="115">
        <f>+R21*各種係数!I20*各種係数!$L$5</f>
        <v>0</v>
      </c>
      <c r="AE21" s="115">
        <f t="shared" si="6"/>
        <v>0</v>
      </c>
    </row>
    <row r="22" spans="1:31">
      <c r="A22" s="83">
        <v>35</v>
      </c>
      <c r="B22" s="57" t="s">
        <v>17</v>
      </c>
      <c r="C22" s="115">
        <f>データ入力表!E31</f>
        <v>0</v>
      </c>
      <c r="D22" s="115">
        <f t="shared" si="0"/>
        <v>0</v>
      </c>
      <c r="E22" s="115">
        <f>+$D22*各種係数!E21</f>
        <v>0</v>
      </c>
      <c r="F22" s="115">
        <f>+$D22*各種係数!F21</f>
        <v>0</v>
      </c>
      <c r="G22" s="115"/>
      <c r="H22" s="115">
        <f>生産増加の計算シート!AM21</f>
        <v>0</v>
      </c>
      <c r="I22" s="115"/>
      <c r="J22" s="115">
        <f t="shared" si="1"/>
        <v>0</v>
      </c>
      <c r="K22" s="115">
        <f>+J22*各種係数!E21</f>
        <v>0</v>
      </c>
      <c r="L22" s="115">
        <f>+J22*各種係数!F21</f>
        <v>0</v>
      </c>
      <c r="M22" s="115"/>
      <c r="N22" s="115"/>
      <c r="O22" s="115">
        <f>+$N$41*各種係数!G21</f>
        <v>0</v>
      </c>
      <c r="P22" s="115">
        <f>+O22*各種係数!D21</f>
        <v>0</v>
      </c>
      <c r="Q22" s="115">
        <f>+O22*各種係数!C21</f>
        <v>0</v>
      </c>
      <c r="R22" s="115">
        <v>0</v>
      </c>
      <c r="S22" s="115">
        <f>+R22*各種係数!E21</f>
        <v>0</v>
      </c>
      <c r="T22" s="115">
        <f>+R22*各種係数!F21</f>
        <v>0</v>
      </c>
      <c r="U22" s="115">
        <f t="shared" si="2"/>
        <v>0</v>
      </c>
      <c r="V22" s="115">
        <f t="shared" si="3"/>
        <v>0</v>
      </c>
      <c r="W22" s="115">
        <f t="shared" si="4"/>
        <v>0</v>
      </c>
      <c r="X22" s="115">
        <f>+D22*各種係数!H21*各種係数!$L$5</f>
        <v>0</v>
      </c>
      <c r="Y22" s="115">
        <f>+J22*各種係数!H21*各種係数!$L$5</f>
        <v>0</v>
      </c>
      <c r="Z22" s="115">
        <f>+R22*各種係数!H21*各種係数!$L$5</f>
        <v>0</v>
      </c>
      <c r="AA22" s="115">
        <f t="shared" si="5"/>
        <v>0</v>
      </c>
      <c r="AB22" s="115">
        <f>+D22*各種係数!I21*各種係数!$L$5</f>
        <v>0</v>
      </c>
      <c r="AC22" s="115">
        <f>+J22*各種係数!I21*各種係数!$L$5</f>
        <v>0</v>
      </c>
      <c r="AD22" s="115">
        <f>+R22*各種係数!I21*各種係数!$L$5</f>
        <v>0</v>
      </c>
      <c r="AE22" s="115">
        <f t="shared" si="6"/>
        <v>0</v>
      </c>
    </row>
    <row r="23" spans="1:31">
      <c r="A23" s="83">
        <v>39</v>
      </c>
      <c r="B23" s="57" t="s">
        <v>18</v>
      </c>
      <c r="C23" s="115">
        <f>データ入力表!E32</f>
        <v>0</v>
      </c>
      <c r="D23" s="115">
        <f t="shared" si="0"/>
        <v>0</v>
      </c>
      <c r="E23" s="115">
        <f>+$D23*各種係数!E22</f>
        <v>0</v>
      </c>
      <c r="F23" s="115">
        <f>+$D23*各種係数!F22</f>
        <v>0</v>
      </c>
      <c r="G23" s="115"/>
      <c r="H23" s="115">
        <f>生産増加の計算シート!AM22</f>
        <v>0</v>
      </c>
      <c r="I23" s="115"/>
      <c r="J23" s="115">
        <f t="shared" si="1"/>
        <v>0</v>
      </c>
      <c r="K23" s="115">
        <f>+J23*各種係数!E22</f>
        <v>0</v>
      </c>
      <c r="L23" s="115">
        <f>+J23*各種係数!F22</f>
        <v>0</v>
      </c>
      <c r="M23" s="115"/>
      <c r="N23" s="115"/>
      <c r="O23" s="115">
        <f>+$N$41*各種係数!G22</f>
        <v>0</v>
      </c>
      <c r="P23" s="115">
        <f>+O23*各種係数!D22</f>
        <v>0</v>
      </c>
      <c r="Q23" s="115">
        <f>+O23*各種係数!C22</f>
        <v>0</v>
      </c>
      <c r="R23" s="115">
        <v>0</v>
      </c>
      <c r="S23" s="115">
        <f>+R23*各種係数!E22</f>
        <v>0</v>
      </c>
      <c r="T23" s="115">
        <f>+R23*各種係数!F22</f>
        <v>0</v>
      </c>
      <c r="U23" s="115">
        <f t="shared" si="2"/>
        <v>0</v>
      </c>
      <c r="V23" s="115">
        <f t="shared" si="3"/>
        <v>0</v>
      </c>
      <c r="W23" s="115">
        <f t="shared" si="4"/>
        <v>0</v>
      </c>
      <c r="X23" s="115">
        <f>+D23*各種係数!H22*各種係数!$L$5</f>
        <v>0</v>
      </c>
      <c r="Y23" s="115">
        <f>+J23*各種係数!H22*各種係数!$L$5</f>
        <v>0</v>
      </c>
      <c r="Z23" s="115">
        <f>+R23*各種係数!H22*各種係数!$L$5</f>
        <v>0</v>
      </c>
      <c r="AA23" s="115">
        <f t="shared" si="5"/>
        <v>0</v>
      </c>
      <c r="AB23" s="115">
        <f>+D23*各種係数!I22*各種係数!$L$5</f>
        <v>0</v>
      </c>
      <c r="AC23" s="115">
        <f>+J23*各種係数!I22*各種係数!$L$5</f>
        <v>0</v>
      </c>
      <c r="AD23" s="115">
        <f>+R23*各種係数!I22*各種係数!$L$5</f>
        <v>0</v>
      </c>
      <c r="AE23" s="115">
        <f t="shared" si="6"/>
        <v>0</v>
      </c>
    </row>
    <row r="24" spans="1:31">
      <c r="A24" s="85">
        <v>41</v>
      </c>
      <c r="B24" s="59" t="s">
        <v>19</v>
      </c>
      <c r="C24" s="117">
        <f>データ入力表!E33</f>
        <v>0</v>
      </c>
      <c r="D24" s="117">
        <f t="shared" si="0"/>
        <v>0</v>
      </c>
      <c r="E24" s="117">
        <f>+$D24*各種係数!E23</f>
        <v>0</v>
      </c>
      <c r="F24" s="117">
        <f>+$D24*各種係数!F23</f>
        <v>0</v>
      </c>
      <c r="G24" s="117"/>
      <c r="H24" s="117">
        <f>生産増加の計算シート!AM23</f>
        <v>0</v>
      </c>
      <c r="I24" s="117"/>
      <c r="J24" s="117">
        <f t="shared" si="1"/>
        <v>0</v>
      </c>
      <c r="K24" s="117">
        <f>+J24*各種係数!E23</f>
        <v>0</v>
      </c>
      <c r="L24" s="117">
        <f>+J24*各種係数!F23</f>
        <v>0</v>
      </c>
      <c r="M24" s="117"/>
      <c r="N24" s="117"/>
      <c r="O24" s="117">
        <f>+$N$41*各種係数!G23</f>
        <v>0</v>
      </c>
      <c r="P24" s="117">
        <f>+O24*各種係数!D23</f>
        <v>0</v>
      </c>
      <c r="Q24" s="117">
        <f>+O24*各種係数!C23</f>
        <v>0</v>
      </c>
      <c r="R24" s="117">
        <v>0</v>
      </c>
      <c r="S24" s="117">
        <f>+R24*各種係数!E23</f>
        <v>0</v>
      </c>
      <c r="T24" s="117">
        <f>+R24*各種係数!F23</f>
        <v>0</v>
      </c>
      <c r="U24" s="117">
        <f t="shared" si="2"/>
        <v>0</v>
      </c>
      <c r="V24" s="117">
        <f t="shared" si="3"/>
        <v>0</v>
      </c>
      <c r="W24" s="117">
        <f t="shared" si="4"/>
        <v>0</v>
      </c>
      <c r="X24" s="117">
        <f>+D24*各種係数!H23*各種係数!$L$5</f>
        <v>0</v>
      </c>
      <c r="Y24" s="117">
        <f>+J24*各種係数!H23*各種係数!$L$5</f>
        <v>0</v>
      </c>
      <c r="Z24" s="117">
        <f>+R24*各種係数!H23*各種係数!$L$5</f>
        <v>0</v>
      </c>
      <c r="AA24" s="117">
        <f t="shared" si="5"/>
        <v>0</v>
      </c>
      <c r="AB24" s="117">
        <f>+D24*各種係数!I23*各種係数!$L$5</f>
        <v>0</v>
      </c>
      <c r="AC24" s="117">
        <f>+J24*各種係数!I23*各種係数!$L$5</f>
        <v>0</v>
      </c>
      <c r="AD24" s="117">
        <f>+R24*各種係数!I23*各種係数!$L$5</f>
        <v>0</v>
      </c>
      <c r="AE24" s="117">
        <f t="shared" si="6"/>
        <v>0</v>
      </c>
    </row>
    <row r="25" spans="1:31">
      <c r="A25" s="83">
        <v>46</v>
      </c>
      <c r="B25" s="57" t="s">
        <v>20</v>
      </c>
      <c r="C25" s="115">
        <f>データ入力表!E34</f>
        <v>0</v>
      </c>
      <c r="D25" s="115">
        <f t="shared" si="0"/>
        <v>0</v>
      </c>
      <c r="E25" s="115">
        <f>+$D25*各種係数!E24</f>
        <v>0</v>
      </c>
      <c r="F25" s="115">
        <f>+$D25*各種係数!F24</f>
        <v>0</v>
      </c>
      <c r="G25" s="115"/>
      <c r="H25" s="115">
        <f>生産増加の計算シート!AM24</f>
        <v>0</v>
      </c>
      <c r="I25" s="115"/>
      <c r="J25" s="115">
        <f t="shared" si="1"/>
        <v>0</v>
      </c>
      <c r="K25" s="115">
        <f>+J25*各種係数!E24</f>
        <v>0</v>
      </c>
      <c r="L25" s="115">
        <f>+J25*各種係数!F24</f>
        <v>0</v>
      </c>
      <c r="M25" s="115"/>
      <c r="N25" s="115"/>
      <c r="O25" s="115">
        <f>+$N$41*各種係数!G24</f>
        <v>0</v>
      </c>
      <c r="P25" s="115">
        <f>+O25*各種係数!D24</f>
        <v>0</v>
      </c>
      <c r="Q25" s="115">
        <f>+O25*各種係数!C24</f>
        <v>0</v>
      </c>
      <c r="R25" s="115">
        <v>0</v>
      </c>
      <c r="S25" s="115">
        <f>+R25*各種係数!E24</f>
        <v>0</v>
      </c>
      <c r="T25" s="115">
        <f>+R25*各種係数!F24</f>
        <v>0</v>
      </c>
      <c r="U25" s="115">
        <f t="shared" si="2"/>
        <v>0</v>
      </c>
      <c r="V25" s="115">
        <f t="shared" si="3"/>
        <v>0</v>
      </c>
      <c r="W25" s="115">
        <f t="shared" si="4"/>
        <v>0</v>
      </c>
      <c r="X25" s="115">
        <f>+D25*各種係数!H24*各種係数!$L$5</f>
        <v>0</v>
      </c>
      <c r="Y25" s="115">
        <f>+J25*各種係数!H24*各種係数!$L$5</f>
        <v>0</v>
      </c>
      <c r="Z25" s="115">
        <f>+R25*各種係数!H24*各種係数!$L$5</f>
        <v>0</v>
      </c>
      <c r="AA25" s="115">
        <f t="shared" si="5"/>
        <v>0</v>
      </c>
      <c r="AB25" s="115">
        <f>+D25*各種係数!I24*各種係数!$L$5</f>
        <v>0</v>
      </c>
      <c r="AC25" s="115">
        <f>+J25*各種係数!I24*各種係数!$L$5</f>
        <v>0</v>
      </c>
      <c r="AD25" s="115">
        <f>+R25*各種係数!I24*各種係数!$L$5</f>
        <v>0</v>
      </c>
      <c r="AE25" s="115">
        <f t="shared" si="6"/>
        <v>0</v>
      </c>
    </row>
    <row r="26" spans="1:31">
      <c r="A26" s="83">
        <v>47</v>
      </c>
      <c r="B26" s="57" t="s">
        <v>190</v>
      </c>
      <c r="C26" s="115">
        <f>データ入力表!E35</f>
        <v>0</v>
      </c>
      <c r="D26" s="115">
        <f t="shared" si="0"/>
        <v>0</v>
      </c>
      <c r="E26" s="115">
        <f>+$D26*各種係数!E25</f>
        <v>0</v>
      </c>
      <c r="F26" s="115">
        <f>+$D26*各種係数!F25</f>
        <v>0</v>
      </c>
      <c r="G26" s="115"/>
      <c r="H26" s="115">
        <f>生産増加の計算シート!AM25</f>
        <v>0</v>
      </c>
      <c r="I26" s="115"/>
      <c r="J26" s="115">
        <f t="shared" si="1"/>
        <v>0</v>
      </c>
      <c r="K26" s="115">
        <f>+J26*各種係数!E25</f>
        <v>0</v>
      </c>
      <c r="L26" s="115">
        <f>+J26*各種係数!F25</f>
        <v>0</v>
      </c>
      <c r="M26" s="115"/>
      <c r="N26" s="115"/>
      <c r="O26" s="115">
        <f>+$N$41*各種係数!G25</f>
        <v>0</v>
      </c>
      <c r="P26" s="115">
        <f>+O26*各種係数!D25</f>
        <v>0</v>
      </c>
      <c r="Q26" s="115">
        <f>+O26*各種係数!C25</f>
        <v>0</v>
      </c>
      <c r="R26" s="115">
        <v>0</v>
      </c>
      <c r="S26" s="115">
        <f>+R26*各種係数!E25</f>
        <v>0</v>
      </c>
      <c r="T26" s="115">
        <f>+R26*各種係数!F25</f>
        <v>0</v>
      </c>
      <c r="U26" s="115">
        <f t="shared" si="2"/>
        <v>0</v>
      </c>
      <c r="V26" s="115">
        <f t="shared" si="3"/>
        <v>0</v>
      </c>
      <c r="W26" s="115">
        <f t="shared" si="4"/>
        <v>0</v>
      </c>
      <c r="X26" s="115">
        <f>+D26*各種係数!H25*各種係数!$L$5</f>
        <v>0</v>
      </c>
      <c r="Y26" s="115">
        <f>+J26*各種係数!H25*各種係数!$L$5</f>
        <v>0</v>
      </c>
      <c r="Z26" s="115">
        <f>+R26*各種係数!H25*各種係数!$L$5</f>
        <v>0</v>
      </c>
      <c r="AA26" s="115">
        <f t="shared" si="5"/>
        <v>0</v>
      </c>
      <c r="AB26" s="115">
        <f>+D26*各種係数!I25*各種係数!$L$5</f>
        <v>0</v>
      </c>
      <c r="AC26" s="115">
        <f>+J26*各種係数!I25*各種係数!$L$5</f>
        <v>0</v>
      </c>
      <c r="AD26" s="115">
        <f>+R26*各種係数!I25*各種係数!$L$5</f>
        <v>0</v>
      </c>
      <c r="AE26" s="115">
        <f t="shared" si="6"/>
        <v>0</v>
      </c>
    </row>
    <row r="27" spans="1:31">
      <c r="A27" s="83">
        <v>48</v>
      </c>
      <c r="B27" s="57" t="s">
        <v>191</v>
      </c>
      <c r="C27" s="115">
        <f>データ入力表!E36</f>
        <v>0</v>
      </c>
      <c r="D27" s="115">
        <f t="shared" si="0"/>
        <v>0</v>
      </c>
      <c r="E27" s="115">
        <f>+$D27*各種係数!E26</f>
        <v>0</v>
      </c>
      <c r="F27" s="115">
        <f>+$D27*各種係数!F26</f>
        <v>0</v>
      </c>
      <c r="G27" s="115"/>
      <c r="H27" s="115">
        <f>生産増加の計算シート!AM26</f>
        <v>0</v>
      </c>
      <c r="I27" s="115"/>
      <c r="J27" s="115">
        <f t="shared" si="1"/>
        <v>0</v>
      </c>
      <c r="K27" s="115">
        <f>+J27*各種係数!E26</f>
        <v>0</v>
      </c>
      <c r="L27" s="115">
        <f>+J27*各種係数!F26</f>
        <v>0</v>
      </c>
      <c r="M27" s="115"/>
      <c r="N27" s="115"/>
      <c r="O27" s="115">
        <f>+$N$41*各種係数!G26</f>
        <v>0</v>
      </c>
      <c r="P27" s="115">
        <f>+O27*各種係数!D26</f>
        <v>0</v>
      </c>
      <c r="Q27" s="115">
        <f>+O27*各種係数!C26</f>
        <v>0</v>
      </c>
      <c r="R27" s="115">
        <v>0</v>
      </c>
      <c r="S27" s="115">
        <f>+R27*各種係数!E26</f>
        <v>0</v>
      </c>
      <c r="T27" s="115">
        <f>+R27*各種係数!F26</f>
        <v>0</v>
      </c>
      <c r="U27" s="115">
        <f t="shared" si="2"/>
        <v>0</v>
      </c>
      <c r="V27" s="115">
        <f t="shared" si="3"/>
        <v>0</v>
      </c>
      <c r="W27" s="115">
        <f t="shared" si="4"/>
        <v>0</v>
      </c>
      <c r="X27" s="115">
        <f>+D27*各種係数!H26*各種係数!$L$5</f>
        <v>0</v>
      </c>
      <c r="Y27" s="115">
        <f>+J27*各種係数!H26*各種係数!$L$5</f>
        <v>0</v>
      </c>
      <c r="Z27" s="115">
        <f>+R27*各種係数!H26*各種係数!$L$5</f>
        <v>0</v>
      </c>
      <c r="AA27" s="115">
        <f t="shared" si="5"/>
        <v>0</v>
      </c>
      <c r="AB27" s="115">
        <f>+D27*各種係数!I26*各種係数!$L$5</f>
        <v>0</v>
      </c>
      <c r="AC27" s="115">
        <f>+J27*各種係数!I26*各種係数!$L$5</f>
        <v>0</v>
      </c>
      <c r="AD27" s="115">
        <f>+R27*各種係数!I26*各種係数!$L$5</f>
        <v>0</v>
      </c>
      <c r="AE27" s="115">
        <f t="shared" si="6"/>
        <v>0</v>
      </c>
    </row>
    <row r="28" spans="1:31">
      <c r="A28" s="83">
        <v>51</v>
      </c>
      <c r="B28" s="57" t="s">
        <v>21</v>
      </c>
      <c r="C28" s="115">
        <f>データ入力表!E37</f>
        <v>0</v>
      </c>
      <c r="D28" s="115">
        <f t="shared" si="0"/>
        <v>0</v>
      </c>
      <c r="E28" s="115">
        <f>+$D28*各種係数!E27</f>
        <v>0</v>
      </c>
      <c r="F28" s="115">
        <f>+$D28*各種係数!F27</f>
        <v>0</v>
      </c>
      <c r="G28" s="115"/>
      <c r="H28" s="115">
        <f>生産増加の計算シート!AM27</f>
        <v>0</v>
      </c>
      <c r="I28" s="115"/>
      <c r="J28" s="115">
        <f t="shared" si="1"/>
        <v>0</v>
      </c>
      <c r="K28" s="115">
        <f>+J28*各種係数!E27</f>
        <v>0</v>
      </c>
      <c r="L28" s="115">
        <f>+J28*各種係数!F27</f>
        <v>0</v>
      </c>
      <c r="M28" s="115"/>
      <c r="N28" s="115"/>
      <c r="O28" s="115">
        <f>+$N$41*各種係数!G27</f>
        <v>0</v>
      </c>
      <c r="P28" s="115">
        <f>+O28*各種係数!D27</f>
        <v>0</v>
      </c>
      <c r="Q28" s="115">
        <f>+O28*各種係数!C27</f>
        <v>0</v>
      </c>
      <c r="R28" s="115">
        <v>0</v>
      </c>
      <c r="S28" s="115">
        <f>+R28*各種係数!E27</f>
        <v>0</v>
      </c>
      <c r="T28" s="115">
        <f>+R28*各種係数!F27</f>
        <v>0</v>
      </c>
      <c r="U28" s="115">
        <f t="shared" si="2"/>
        <v>0</v>
      </c>
      <c r="V28" s="115">
        <f t="shared" si="3"/>
        <v>0</v>
      </c>
      <c r="W28" s="115">
        <f t="shared" si="4"/>
        <v>0</v>
      </c>
      <c r="X28" s="115">
        <f>+D28*各種係数!H27*各種係数!$L$5</f>
        <v>0</v>
      </c>
      <c r="Y28" s="115">
        <f>+J28*各種係数!H27*各種係数!$L$5</f>
        <v>0</v>
      </c>
      <c r="Z28" s="115">
        <f>+R28*各種係数!H27*各種係数!$L$5</f>
        <v>0</v>
      </c>
      <c r="AA28" s="115">
        <f t="shared" si="5"/>
        <v>0</v>
      </c>
      <c r="AB28" s="115">
        <f>+D28*各種係数!I27*各種係数!$L$5</f>
        <v>0</v>
      </c>
      <c r="AC28" s="115">
        <f>+J28*各種係数!I27*各種係数!$L$5</f>
        <v>0</v>
      </c>
      <c r="AD28" s="115">
        <f>+R28*各種係数!I27*各種係数!$L$5</f>
        <v>0</v>
      </c>
      <c r="AE28" s="115">
        <f t="shared" si="6"/>
        <v>0</v>
      </c>
    </row>
    <row r="29" spans="1:31">
      <c r="A29" s="83">
        <v>53</v>
      </c>
      <c r="B29" s="57" t="s">
        <v>22</v>
      </c>
      <c r="C29" s="115">
        <f>データ入力表!E38</f>
        <v>0</v>
      </c>
      <c r="D29" s="115">
        <f t="shared" si="0"/>
        <v>0</v>
      </c>
      <c r="E29" s="115">
        <f>+$D29*各種係数!E28</f>
        <v>0</v>
      </c>
      <c r="F29" s="115">
        <f>+$D29*各種係数!F28</f>
        <v>0</v>
      </c>
      <c r="G29" s="115"/>
      <c r="H29" s="115">
        <f>生産増加の計算シート!AM28</f>
        <v>0</v>
      </c>
      <c r="I29" s="115"/>
      <c r="J29" s="115">
        <f t="shared" si="1"/>
        <v>0</v>
      </c>
      <c r="K29" s="115">
        <f>+J29*各種係数!E28</f>
        <v>0</v>
      </c>
      <c r="L29" s="115">
        <f>+J29*各種係数!F28</f>
        <v>0</v>
      </c>
      <c r="M29" s="115"/>
      <c r="N29" s="115"/>
      <c r="O29" s="115">
        <f>+$N$41*各種係数!G28</f>
        <v>0</v>
      </c>
      <c r="P29" s="115">
        <f>+O29*各種係数!D28</f>
        <v>0</v>
      </c>
      <c r="Q29" s="115">
        <f>+O29*各種係数!C28</f>
        <v>0</v>
      </c>
      <c r="R29" s="115">
        <v>0</v>
      </c>
      <c r="S29" s="115">
        <f>+R29*各種係数!E28</f>
        <v>0</v>
      </c>
      <c r="T29" s="115">
        <f>+R29*各種係数!F28</f>
        <v>0</v>
      </c>
      <c r="U29" s="115">
        <f t="shared" si="2"/>
        <v>0</v>
      </c>
      <c r="V29" s="115">
        <f t="shared" si="3"/>
        <v>0</v>
      </c>
      <c r="W29" s="115">
        <f t="shared" si="4"/>
        <v>0</v>
      </c>
      <c r="X29" s="115">
        <f>+D29*各種係数!H28*各種係数!$L$5</f>
        <v>0</v>
      </c>
      <c r="Y29" s="115">
        <f>+J29*各種係数!H28*各種係数!$L$5</f>
        <v>0</v>
      </c>
      <c r="Z29" s="115">
        <f>+R29*各種係数!H28*各種係数!$L$5</f>
        <v>0</v>
      </c>
      <c r="AA29" s="115">
        <f t="shared" si="5"/>
        <v>0</v>
      </c>
      <c r="AB29" s="115">
        <f>+D29*各種係数!I28*各種係数!$L$5</f>
        <v>0</v>
      </c>
      <c r="AC29" s="115">
        <f>+J29*各種係数!I28*各種係数!$L$5</f>
        <v>0</v>
      </c>
      <c r="AD29" s="115">
        <f>+R29*各種係数!I28*各種係数!$L$5</f>
        <v>0</v>
      </c>
      <c r="AE29" s="115">
        <f t="shared" si="6"/>
        <v>0</v>
      </c>
    </row>
    <row r="30" spans="1:31">
      <c r="A30" s="84">
        <v>55</v>
      </c>
      <c r="B30" s="58" t="s">
        <v>23</v>
      </c>
      <c r="C30" s="116">
        <f>データ入力表!E39</f>
        <v>0</v>
      </c>
      <c r="D30" s="116">
        <f t="shared" si="0"/>
        <v>0</v>
      </c>
      <c r="E30" s="116">
        <f>+$D30*各種係数!E29</f>
        <v>0</v>
      </c>
      <c r="F30" s="116">
        <f>+$D30*各種係数!F29</f>
        <v>0</v>
      </c>
      <c r="G30" s="116"/>
      <c r="H30" s="116">
        <f>生産増加の計算シート!AM29</f>
        <v>0</v>
      </c>
      <c r="I30" s="116"/>
      <c r="J30" s="116">
        <f t="shared" si="1"/>
        <v>0</v>
      </c>
      <c r="K30" s="116">
        <f>+J30*各種係数!E29</f>
        <v>0</v>
      </c>
      <c r="L30" s="116">
        <f>+J30*各種係数!F29</f>
        <v>0</v>
      </c>
      <c r="M30" s="116"/>
      <c r="N30" s="116"/>
      <c r="O30" s="116">
        <f>+$N$41*各種係数!G29</f>
        <v>0</v>
      </c>
      <c r="P30" s="116">
        <f>+O30*各種係数!D29</f>
        <v>0</v>
      </c>
      <c r="Q30" s="116">
        <f>+O30*各種係数!C29</f>
        <v>0</v>
      </c>
      <c r="R30" s="116">
        <v>0</v>
      </c>
      <c r="S30" s="116">
        <f>+R30*各種係数!E29</f>
        <v>0</v>
      </c>
      <c r="T30" s="116">
        <f>+R30*各種係数!F29</f>
        <v>0</v>
      </c>
      <c r="U30" s="116">
        <f t="shared" si="2"/>
        <v>0</v>
      </c>
      <c r="V30" s="116">
        <f t="shared" si="3"/>
        <v>0</v>
      </c>
      <c r="W30" s="116">
        <f t="shared" si="4"/>
        <v>0</v>
      </c>
      <c r="X30" s="116">
        <f>+D30*各種係数!H29*各種係数!$L$5</f>
        <v>0</v>
      </c>
      <c r="Y30" s="116">
        <f>+J30*各種係数!H29*各種係数!$L$5</f>
        <v>0</v>
      </c>
      <c r="Z30" s="116">
        <f>+R30*各種係数!H29*各種係数!$L$5</f>
        <v>0</v>
      </c>
      <c r="AA30" s="116">
        <f t="shared" si="5"/>
        <v>0</v>
      </c>
      <c r="AB30" s="116">
        <f>+D30*各種係数!I29*各種係数!$L$5</f>
        <v>0</v>
      </c>
      <c r="AC30" s="116">
        <f>+J30*各種係数!I29*各種係数!$L$5</f>
        <v>0</v>
      </c>
      <c r="AD30" s="116">
        <f>+R30*各種係数!I29*各種係数!$L$5</f>
        <v>0</v>
      </c>
      <c r="AE30" s="116">
        <f t="shared" si="6"/>
        <v>0</v>
      </c>
    </row>
    <row r="31" spans="1:31">
      <c r="A31" s="83">
        <v>57</v>
      </c>
      <c r="B31" s="57" t="s">
        <v>203</v>
      </c>
      <c r="C31" s="115">
        <f>データ入力表!E40</f>
        <v>0</v>
      </c>
      <c r="D31" s="115">
        <f t="shared" si="0"/>
        <v>0</v>
      </c>
      <c r="E31" s="115">
        <f>+$D31*各種係数!E30</f>
        <v>0</v>
      </c>
      <c r="F31" s="115">
        <f>+$D31*各種係数!F30</f>
        <v>0</v>
      </c>
      <c r="G31" s="115"/>
      <c r="H31" s="115">
        <f>生産増加の計算シート!AM30</f>
        <v>0</v>
      </c>
      <c r="I31" s="115"/>
      <c r="J31" s="115">
        <f t="shared" si="1"/>
        <v>0</v>
      </c>
      <c r="K31" s="115">
        <f>+J31*各種係数!E30</f>
        <v>0</v>
      </c>
      <c r="L31" s="115">
        <f>+J31*各種係数!F30</f>
        <v>0</v>
      </c>
      <c r="M31" s="115"/>
      <c r="N31" s="115"/>
      <c r="O31" s="115">
        <f>+$N$41*各種係数!G30</f>
        <v>0</v>
      </c>
      <c r="P31" s="115">
        <f>+O31*各種係数!D30</f>
        <v>0</v>
      </c>
      <c r="Q31" s="115">
        <f>+O31*各種係数!C30</f>
        <v>0</v>
      </c>
      <c r="R31" s="115">
        <v>0</v>
      </c>
      <c r="S31" s="115">
        <f>+R31*各種係数!E30</f>
        <v>0</v>
      </c>
      <c r="T31" s="115">
        <f>+R31*各種係数!F30</f>
        <v>0</v>
      </c>
      <c r="U31" s="115">
        <f t="shared" si="2"/>
        <v>0</v>
      </c>
      <c r="V31" s="115">
        <f t="shared" si="3"/>
        <v>0</v>
      </c>
      <c r="W31" s="115">
        <f t="shared" si="4"/>
        <v>0</v>
      </c>
      <c r="X31" s="115">
        <f>+D31*各種係数!H30*各種係数!$L$5</f>
        <v>0</v>
      </c>
      <c r="Y31" s="115">
        <f>+J31*各種係数!H30*各種係数!$L$5</f>
        <v>0</v>
      </c>
      <c r="Z31" s="115">
        <f>+R31*各種係数!H30*各種係数!$L$5</f>
        <v>0</v>
      </c>
      <c r="AA31" s="115">
        <f t="shared" si="5"/>
        <v>0</v>
      </c>
      <c r="AB31" s="115">
        <f>+D31*各種係数!I30*各種係数!$L$5</f>
        <v>0</v>
      </c>
      <c r="AC31" s="115">
        <f>+J31*各種係数!I30*各種係数!$L$5</f>
        <v>0</v>
      </c>
      <c r="AD31" s="115">
        <f>+R31*各種係数!I30*各種係数!$L$5</f>
        <v>0</v>
      </c>
      <c r="AE31" s="115">
        <f t="shared" si="6"/>
        <v>0</v>
      </c>
    </row>
    <row r="32" spans="1:31">
      <c r="A32" s="83">
        <v>59</v>
      </c>
      <c r="B32" s="57" t="s">
        <v>25</v>
      </c>
      <c r="C32" s="115">
        <f>データ入力表!E41</f>
        <v>0</v>
      </c>
      <c r="D32" s="115">
        <f t="shared" si="0"/>
        <v>0</v>
      </c>
      <c r="E32" s="115">
        <f>+$D32*各種係数!E31</f>
        <v>0</v>
      </c>
      <c r="F32" s="115">
        <f>+$D32*各種係数!F31</f>
        <v>0</v>
      </c>
      <c r="G32" s="115"/>
      <c r="H32" s="115">
        <f>生産増加の計算シート!AM31</f>
        <v>0</v>
      </c>
      <c r="I32" s="115"/>
      <c r="J32" s="115">
        <f t="shared" si="1"/>
        <v>0</v>
      </c>
      <c r="K32" s="115">
        <f>+J32*各種係数!E31</f>
        <v>0</v>
      </c>
      <c r="L32" s="115">
        <f>+J32*各種係数!F31</f>
        <v>0</v>
      </c>
      <c r="M32" s="115"/>
      <c r="N32" s="115"/>
      <c r="O32" s="115">
        <f>+$N$41*各種係数!G31</f>
        <v>0</v>
      </c>
      <c r="P32" s="115">
        <f>+O32*各種係数!D31</f>
        <v>0</v>
      </c>
      <c r="Q32" s="115">
        <f>+O32*各種係数!C31</f>
        <v>0</v>
      </c>
      <c r="R32" s="115">
        <v>0</v>
      </c>
      <c r="S32" s="115">
        <f>+R32*各種係数!E31</f>
        <v>0</v>
      </c>
      <c r="T32" s="115">
        <f>+R32*各種係数!F31</f>
        <v>0</v>
      </c>
      <c r="U32" s="115">
        <f t="shared" si="2"/>
        <v>0</v>
      </c>
      <c r="V32" s="115">
        <f t="shared" si="3"/>
        <v>0</v>
      </c>
      <c r="W32" s="115">
        <f t="shared" si="4"/>
        <v>0</v>
      </c>
      <c r="X32" s="115">
        <f>+D32*各種係数!H31*各種係数!$L$5</f>
        <v>0</v>
      </c>
      <c r="Y32" s="115">
        <f>+J32*各種係数!H31*各種係数!$L$5</f>
        <v>0</v>
      </c>
      <c r="Z32" s="115">
        <f>+R32*各種係数!H31*各種係数!$L$5</f>
        <v>0</v>
      </c>
      <c r="AA32" s="115">
        <f t="shared" si="5"/>
        <v>0</v>
      </c>
      <c r="AB32" s="115">
        <f>+D32*各種係数!I31*各種係数!$L$5</f>
        <v>0</v>
      </c>
      <c r="AC32" s="115">
        <f>+J32*各種係数!I31*各種係数!$L$5</f>
        <v>0</v>
      </c>
      <c r="AD32" s="115">
        <f>+R32*各種係数!I31*各種係数!$L$5</f>
        <v>0</v>
      </c>
      <c r="AE32" s="115">
        <f t="shared" si="6"/>
        <v>0</v>
      </c>
    </row>
    <row r="33" spans="1:31">
      <c r="A33" s="83">
        <v>61</v>
      </c>
      <c r="B33" s="57" t="s">
        <v>26</v>
      </c>
      <c r="C33" s="115">
        <f>データ入力表!E42</f>
        <v>0</v>
      </c>
      <c r="D33" s="115">
        <f t="shared" si="0"/>
        <v>0</v>
      </c>
      <c r="E33" s="115">
        <f>+$D33*各種係数!E32</f>
        <v>0</v>
      </c>
      <c r="F33" s="115">
        <f>+$D33*各種係数!F32</f>
        <v>0</v>
      </c>
      <c r="G33" s="115"/>
      <c r="H33" s="115">
        <f>生産増加の計算シート!AM32</f>
        <v>0</v>
      </c>
      <c r="I33" s="115"/>
      <c r="J33" s="115">
        <f t="shared" si="1"/>
        <v>0</v>
      </c>
      <c r="K33" s="115">
        <f>+J33*各種係数!E32</f>
        <v>0</v>
      </c>
      <c r="L33" s="115">
        <f>+J33*各種係数!F32</f>
        <v>0</v>
      </c>
      <c r="M33" s="115"/>
      <c r="N33" s="115"/>
      <c r="O33" s="115">
        <f>+$N$41*各種係数!G32</f>
        <v>0</v>
      </c>
      <c r="P33" s="115">
        <f>+O33*各種係数!D32</f>
        <v>0</v>
      </c>
      <c r="Q33" s="115">
        <f>+O33*各種係数!C32</f>
        <v>0</v>
      </c>
      <c r="R33" s="115">
        <v>0</v>
      </c>
      <c r="S33" s="115">
        <f>+R33*各種係数!E32</f>
        <v>0</v>
      </c>
      <c r="T33" s="115">
        <f>+R33*各種係数!F32</f>
        <v>0</v>
      </c>
      <c r="U33" s="115">
        <f t="shared" si="2"/>
        <v>0</v>
      </c>
      <c r="V33" s="115">
        <f t="shared" si="3"/>
        <v>0</v>
      </c>
      <c r="W33" s="115">
        <f t="shared" si="4"/>
        <v>0</v>
      </c>
      <c r="X33" s="115">
        <f>+D33*各種係数!H32*各種係数!$L$5</f>
        <v>0</v>
      </c>
      <c r="Y33" s="115">
        <f>+J33*各種係数!H32*各種係数!$L$5</f>
        <v>0</v>
      </c>
      <c r="Z33" s="115">
        <f>+R33*各種係数!H32*各種係数!$L$5</f>
        <v>0</v>
      </c>
      <c r="AA33" s="115">
        <f t="shared" si="5"/>
        <v>0</v>
      </c>
      <c r="AB33" s="115">
        <f>+D33*各種係数!I32*各種係数!$L$5</f>
        <v>0</v>
      </c>
      <c r="AC33" s="115">
        <f>+J33*各種係数!I32*各種係数!$L$5</f>
        <v>0</v>
      </c>
      <c r="AD33" s="115">
        <f>+R33*各種係数!I32*各種係数!$L$5</f>
        <v>0</v>
      </c>
      <c r="AE33" s="115">
        <f t="shared" si="6"/>
        <v>0</v>
      </c>
    </row>
    <row r="34" spans="1:31">
      <c r="A34" s="85">
        <v>63</v>
      </c>
      <c r="B34" s="59" t="s">
        <v>27</v>
      </c>
      <c r="C34" s="117">
        <f>データ入力表!E43</f>
        <v>0</v>
      </c>
      <c r="D34" s="117">
        <f t="shared" si="0"/>
        <v>0</v>
      </c>
      <c r="E34" s="117">
        <f>+$D34*各種係数!E33</f>
        <v>0</v>
      </c>
      <c r="F34" s="117">
        <f>+$D34*各種係数!F33</f>
        <v>0</v>
      </c>
      <c r="G34" s="117"/>
      <c r="H34" s="117">
        <f>生産増加の計算シート!AM33</f>
        <v>0</v>
      </c>
      <c r="I34" s="117"/>
      <c r="J34" s="117">
        <f t="shared" si="1"/>
        <v>0</v>
      </c>
      <c r="K34" s="117">
        <f>+J34*各種係数!E33</f>
        <v>0</v>
      </c>
      <c r="L34" s="117">
        <f>+J34*各種係数!F33</f>
        <v>0</v>
      </c>
      <c r="M34" s="117"/>
      <c r="N34" s="117"/>
      <c r="O34" s="117">
        <f>+$N$41*各種係数!G33</f>
        <v>0</v>
      </c>
      <c r="P34" s="117">
        <f>+O34*各種係数!D33</f>
        <v>0</v>
      </c>
      <c r="Q34" s="117">
        <f>+O34*各種係数!C33</f>
        <v>0</v>
      </c>
      <c r="R34" s="117">
        <v>0</v>
      </c>
      <c r="S34" s="117">
        <f>+R34*各種係数!E33</f>
        <v>0</v>
      </c>
      <c r="T34" s="117">
        <f>+R34*各種係数!F33</f>
        <v>0</v>
      </c>
      <c r="U34" s="117">
        <f t="shared" si="2"/>
        <v>0</v>
      </c>
      <c r="V34" s="117">
        <f t="shared" si="3"/>
        <v>0</v>
      </c>
      <c r="W34" s="117">
        <f t="shared" si="4"/>
        <v>0</v>
      </c>
      <c r="X34" s="117">
        <f>+D34*各種係数!H33*各種係数!$L$5</f>
        <v>0</v>
      </c>
      <c r="Y34" s="117">
        <f>+J34*各種係数!H33*各種係数!$L$5</f>
        <v>0</v>
      </c>
      <c r="Z34" s="117">
        <f>+R34*各種係数!H33*各種係数!$L$5</f>
        <v>0</v>
      </c>
      <c r="AA34" s="117">
        <f t="shared" si="5"/>
        <v>0</v>
      </c>
      <c r="AB34" s="117">
        <f>+D34*各種係数!I33*各種係数!$L$5</f>
        <v>0</v>
      </c>
      <c r="AC34" s="117">
        <f>+J34*各種係数!I33*各種係数!$L$5</f>
        <v>0</v>
      </c>
      <c r="AD34" s="117">
        <f>+R34*各種係数!I33*各種係数!$L$5</f>
        <v>0</v>
      </c>
      <c r="AE34" s="117">
        <f t="shared" si="6"/>
        <v>0</v>
      </c>
    </row>
    <row r="35" spans="1:31">
      <c r="A35" s="84">
        <v>64</v>
      </c>
      <c r="B35" s="58" t="s">
        <v>195</v>
      </c>
      <c r="C35" s="116">
        <f>データ入力表!E44</f>
        <v>0</v>
      </c>
      <c r="D35" s="116">
        <f t="shared" si="0"/>
        <v>0</v>
      </c>
      <c r="E35" s="116">
        <f>+$D35*各種係数!E34</f>
        <v>0</v>
      </c>
      <c r="F35" s="116">
        <f>+$D35*各種係数!F34</f>
        <v>0</v>
      </c>
      <c r="G35" s="116"/>
      <c r="H35" s="116">
        <f>生産増加の計算シート!AM34</f>
        <v>0</v>
      </c>
      <c r="I35" s="116"/>
      <c r="J35" s="116">
        <f t="shared" si="1"/>
        <v>0</v>
      </c>
      <c r="K35" s="116">
        <f>+J35*各種係数!E34</f>
        <v>0</v>
      </c>
      <c r="L35" s="116">
        <f>+J35*各種係数!F34</f>
        <v>0</v>
      </c>
      <c r="M35" s="116"/>
      <c r="N35" s="116"/>
      <c r="O35" s="116">
        <f>+$N$41*各種係数!G34</f>
        <v>0</v>
      </c>
      <c r="P35" s="116">
        <f>+O35*各種係数!D34</f>
        <v>0</v>
      </c>
      <c r="Q35" s="116">
        <f>+O35*各種係数!C34</f>
        <v>0</v>
      </c>
      <c r="R35" s="116">
        <v>0</v>
      </c>
      <c r="S35" s="116">
        <f>+R35*各種係数!E34</f>
        <v>0</v>
      </c>
      <c r="T35" s="116">
        <f>+R35*各種係数!F34</f>
        <v>0</v>
      </c>
      <c r="U35" s="116">
        <f t="shared" si="2"/>
        <v>0</v>
      </c>
      <c r="V35" s="116">
        <f t="shared" si="3"/>
        <v>0</v>
      </c>
      <c r="W35" s="116">
        <f t="shared" si="4"/>
        <v>0</v>
      </c>
      <c r="X35" s="116">
        <f>+D35*各種係数!H34*各種係数!$L$5</f>
        <v>0</v>
      </c>
      <c r="Y35" s="116">
        <f>+J35*各種係数!H34*各種係数!$L$5</f>
        <v>0</v>
      </c>
      <c r="Z35" s="116">
        <f>+R35*各種係数!H34*各種係数!$L$5</f>
        <v>0</v>
      </c>
      <c r="AA35" s="116">
        <f t="shared" si="5"/>
        <v>0</v>
      </c>
      <c r="AB35" s="116">
        <f>+D35*各種係数!I34*各種係数!$L$5</f>
        <v>0</v>
      </c>
      <c r="AC35" s="116">
        <f>+J35*各種係数!I34*各種係数!$L$5</f>
        <v>0</v>
      </c>
      <c r="AD35" s="116">
        <f>+R35*各種係数!I34*各種係数!$L$5</f>
        <v>0</v>
      </c>
      <c r="AE35" s="116">
        <f t="shared" si="6"/>
        <v>0</v>
      </c>
    </row>
    <row r="36" spans="1:31">
      <c r="A36" s="83">
        <v>65</v>
      </c>
      <c r="B36" s="57" t="s">
        <v>196</v>
      </c>
      <c r="C36" s="115">
        <f>データ入力表!E45</f>
        <v>0</v>
      </c>
      <c r="D36" s="115">
        <f t="shared" si="0"/>
        <v>0</v>
      </c>
      <c r="E36" s="115">
        <f>+$D36*各種係数!E35</f>
        <v>0</v>
      </c>
      <c r="F36" s="115">
        <f>+$D36*各種係数!F35</f>
        <v>0</v>
      </c>
      <c r="G36" s="115"/>
      <c r="H36" s="115">
        <f>生産増加の計算シート!AM35</f>
        <v>0</v>
      </c>
      <c r="I36" s="115"/>
      <c r="J36" s="115">
        <f t="shared" si="1"/>
        <v>0</v>
      </c>
      <c r="K36" s="115">
        <f>+J36*各種係数!E35</f>
        <v>0</v>
      </c>
      <c r="L36" s="115">
        <f>+J36*各種係数!F35</f>
        <v>0</v>
      </c>
      <c r="M36" s="115"/>
      <c r="N36" s="115"/>
      <c r="O36" s="115">
        <f>+$N$41*各種係数!G35</f>
        <v>0</v>
      </c>
      <c r="P36" s="115">
        <f>+O36*各種係数!D35</f>
        <v>0</v>
      </c>
      <c r="Q36" s="115">
        <f>+O36*各種係数!C35</f>
        <v>0</v>
      </c>
      <c r="R36" s="115">
        <v>0</v>
      </c>
      <c r="S36" s="115">
        <f>+R36*各種係数!E35</f>
        <v>0</v>
      </c>
      <c r="T36" s="115">
        <f>+R36*各種係数!F35</f>
        <v>0</v>
      </c>
      <c r="U36" s="115">
        <f t="shared" si="2"/>
        <v>0</v>
      </c>
      <c r="V36" s="115">
        <f t="shared" si="3"/>
        <v>0</v>
      </c>
      <c r="W36" s="115">
        <f t="shared" si="4"/>
        <v>0</v>
      </c>
      <c r="X36" s="115">
        <f>+D36*各種係数!H35*各種係数!$L$5</f>
        <v>0</v>
      </c>
      <c r="Y36" s="115">
        <f>+J36*各種係数!H35*各種係数!$L$5</f>
        <v>0</v>
      </c>
      <c r="Z36" s="115">
        <f>+R36*各種係数!H35*各種係数!$L$5</f>
        <v>0</v>
      </c>
      <c r="AA36" s="115">
        <f t="shared" si="5"/>
        <v>0</v>
      </c>
      <c r="AB36" s="115">
        <f>+D36*各種係数!I35*各種係数!$L$5</f>
        <v>0</v>
      </c>
      <c r="AC36" s="115">
        <f>+J36*各種係数!I35*各種係数!$L$5</f>
        <v>0</v>
      </c>
      <c r="AD36" s="115">
        <f>+R36*各種係数!I35*各種係数!$L$5</f>
        <v>0</v>
      </c>
      <c r="AE36" s="115">
        <f t="shared" si="6"/>
        <v>0</v>
      </c>
    </row>
    <row r="37" spans="1:31">
      <c r="A37" s="83">
        <v>66</v>
      </c>
      <c r="B37" s="57" t="s">
        <v>28</v>
      </c>
      <c r="C37" s="115">
        <f>データ入力表!E46</f>
        <v>0</v>
      </c>
      <c r="D37" s="115">
        <f t="shared" si="0"/>
        <v>0</v>
      </c>
      <c r="E37" s="115">
        <f>+$D37*各種係数!E36</f>
        <v>0</v>
      </c>
      <c r="F37" s="115">
        <f>+$D37*各種係数!F36</f>
        <v>0</v>
      </c>
      <c r="G37" s="115"/>
      <c r="H37" s="115">
        <f>生産増加の計算シート!AM36</f>
        <v>0</v>
      </c>
      <c r="I37" s="115"/>
      <c r="J37" s="115">
        <f t="shared" si="1"/>
        <v>0</v>
      </c>
      <c r="K37" s="115">
        <f>+J37*各種係数!E36</f>
        <v>0</v>
      </c>
      <c r="L37" s="115">
        <f>+J37*各種係数!F36</f>
        <v>0</v>
      </c>
      <c r="M37" s="115"/>
      <c r="N37" s="115"/>
      <c r="O37" s="115">
        <f>+$N$41*各種係数!G36</f>
        <v>0</v>
      </c>
      <c r="P37" s="115">
        <f>+O37*各種係数!D36</f>
        <v>0</v>
      </c>
      <c r="Q37" s="115">
        <f>+O37*各種係数!C36</f>
        <v>0</v>
      </c>
      <c r="R37" s="115">
        <v>0</v>
      </c>
      <c r="S37" s="115">
        <f>+R37*各種係数!E36</f>
        <v>0</v>
      </c>
      <c r="T37" s="115">
        <f>+R37*各種係数!F36</f>
        <v>0</v>
      </c>
      <c r="U37" s="115">
        <f t="shared" si="2"/>
        <v>0</v>
      </c>
      <c r="V37" s="115">
        <f t="shared" si="3"/>
        <v>0</v>
      </c>
      <c r="W37" s="115">
        <f t="shared" si="4"/>
        <v>0</v>
      </c>
      <c r="X37" s="115">
        <f>+D37*各種係数!H36*各種係数!$L$5</f>
        <v>0</v>
      </c>
      <c r="Y37" s="115">
        <f>+J37*各種係数!H36*各種係数!$L$5</f>
        <v>0</v>
      </c>
      <c r="Z37" s="115">
        <f>+R37*各種係数!H36*各種係数!$L$5</f>
        <v>0</v>
      </c>
      <c r="AA37" s="115">
        <f t="shared" si="5"/>
        <v>0</v>
      </c>
      <c r="AB37" s="115">
        <f>+D37*各種係数!I36*各種係数!$L$5</f>
        <v>0</v>
      </c>
      <c r="AC37" s="115">
        <f>+J37*各種係数!I36*各種係数!$L$5</f>
        <v>0</v>
      </c>
      <c r="AD37" s="115">
        <f>+R37*各種係数!I36*各種係数!$L$5</f>
        <v>0</v>
      </c>
      <c r="AE37" s="115">
        <f t="shared" si="6"/>
        <v>0</v>
      </c>
    </row>
    <row r="38" spans="1:31">
      <c r="A38" s="83">
        <v>67</v>
      </c>
      <c r="B38" s="57" t="s">
        <v>29</v>
      </c>
      <c r="C38" s="115">
        <f>データ入力表!E47</f>
        <v>0</v>
      </c>
      <c r="D38" s="115">
        <f t="shared" si="0"/>
        <v>0</v>
      </c>
      <c r="E38" s="115">
        <f>+$D38*各種係数!E37</f>
        <v>0</v>
      </c>
      <c r="F38" s="115">
        <f>+$D38*各種係数!F37</f>
        <v>0</v>
      </c>
      <c r="G38" s="115"/>
      <c r="H38" s="115">
        <f>生産増加の計算シート!AM37</f>
        <v>0</v>
      </c>
      <c r="I38" s="115"/>
      <c r="J38" s="115">
        <f t="shared" si="1"/>
        <v>0</v>
      </c>
      <c r="K38" s="115">
        <f>+J38*各種係数!E37</f>
        <v>0</v>
      </c>
      <c r="L38" s="115">
        <f>+J38*各種係数!F37</f>
        <v>0</v>
      </c>
      <c r="M38" s="115"/>
      <c r="N38" s="115"/>
      <c r="O38" s="115">
        <f>+$N$41*各種係数!G37</f>
        <v>0</v>
      </c>
      <c r="P38" s="115">
        <f>+O38*各種係数!D37</f>
        <v>0</v>
      </c>
      <c r="Q38" s="115">
        <f>+O38*各種係数!C37</f>
        <v>0</v>
      </c>
      <c r="R38" s="115">
        <v>0</v>
      </c>
      <c r="S38" s="115">
        <f>+R38*各種係数!E37</f>
        <v>0</v>
      </c>
      <c r="T38" s="115">
        <f>+R38*各種係数!F37</f>
        <v>0</v>
      </c>
      <c r="U38" s="115">
        <f t="shared" si="2"/>
        <v>0</v>
      </c>
      <c r="V38" s="115">
        <f t="shared" si="3"/>
        <v>0</v>
      </c>
      <c r="W38" s="115">
        <f t="shared" si="4"/>
        <v>0</v>
      </c>
      <c r="X38" s="115">
        <f>+D38*各種係数!H37*各種係数!$L$5</f>
        <v>0</v>
      </c>
      <c r="Y38" s="115">
        <f>+J38*各種係数!H37*各種係数!$L$5</f>
        <v>0</v>
      </c>
      <c r="Z38" s="115">
        <f>+R38*各種係数!H37*各種係数!$L$5</f>
        <v>0</v>
      </c>
      <c r="AA38" s="115">
        <f t="shared" si="5"/>
        <v>0</v>
      </c>
      <c r="AB38" s="115">
        <f>+D38*各種係数!I37*各種係数!$L$5</f>
        <v>0</v>
      </c>
      <c r="AC38" s="115">
        <f>+J38*各種係数!I37*各種係数!$L$5</f>
        <v>0</v>
      </c>
      <c r="AD38" s="115">
        <f>+R38*各種係数!I37*各種係数!$L$5</f>
        <v>0</v>
      </c>
      <c r="AE38" s="115">
        <f t="shared" si="6"/>
        <v>0</v>
      </c>
    </row>
    <row r="39" spans="1:31">
      <c r="A39" s="85">
        <v>68</v>
      </c>
      <c r="B39" s="59" t="s">
        <v>30</v>
      </c>
      <c r="C39" s="117">
        <f>データ入力表!E48</f>
        <v>0</v>
      </c>
      <c r="D39" s="117">
        <f t="shared" si="0"/>
        <v>0</v>
      </c>
      <c r="E39" s="117">
        <f>+$D39*各種係数!E38</f>
        <v>0</v>
      </c>
      <c r="F39" s="117">
        <f>+$D39*各種係数!F38</f>
        <v>0</v>
      </c>
      <c r="G39" s="117"/>
      <c r="H39" s="117">
        <f>生産増加の計算シート!AM38</f>
        <v>0</v>
      </c>
      <c r="I39" s="117"/>
      <c r="J39" s="117">
        <f t="shared" si="1"/>
        <v>0</v>
      </c>
      <c r="K39" s="117">
        <f>+J39*各種係数!E38</f>
        <v>0</v>
      </c>
      <c r="L39" s="117">
        <f>+J39*各種係数!F38</f>
        <v>0</v>
      </c>
      <c r="M39" s="117"/>
      <c r="N39" s="117"/>
      <c r="O39" s="117">
        <f>+$N$41*各種係数!G38</f>
        <v>0</v>
      </c>
      <c r="P39" s="117">
        <f>+O39*各種係数!D38</f>
        <v>0</v>
      </c>
      <c r="Q39" s="117">
        <f>+O39*各種係数!C38</f>
        <v>0</v>
      </c>
      <c r="R39" s="117">
        <v>0</v>
      </c>
      <c r="S39" s="117">
        <f>+R39*各種係数!E38</f>
        <v>0</v>
      </c>
      <c r="T39" s="117">
        <f>+R39*各種係数!F38</f>
        <v>0</v>
      </c>
      <c r="U39" s="117">
        <f t="shared" si="2"/>
        <v>0</v>
      </c>
      <c r="V39" s="117">
        <f t="shared" si="3"/>
        <v>0</v>
      </c>
      <c r="W39" s="117">
        <f t="shared" si="4"/>
        <v>0</v>
      </c>
      <c r="X39" s="117">
        <f>+D39*各種係数!H38*各種係数!$L$5</f>
        <v>0</v>
      </c>
      <c r="Y39" s="117">
        <f>+J39*各種係数!H38*各種係数!$L$5</f>
        <v>0</v>
      </c>
      <c r="Z39" s="117">
        <f>+R39*各種係数!H38*各種係数!$L$5</f>
        <v>0</v>
      </c>
      <c r="AA39" s="117">
        <f t="shared" si="5"/>
        <v>0</v>
      </c>
      <c r="AB39" s="117">
        <f>+D39*各種係数!I38*各種係数!$L$5</f>
        <v>0</v>
      </c>
      <c r="AC39" s="117">
        <f>+J39*各種係数!I38*各種係数!$L$5</f>
        <v>0</v>
      </c>
      <c r="AD39" s="117">
        <f>+R39*各種係数!I38*各種係数!$L$5</f>
        <v>0</v>
      </c>
      <c r="AE39" s="117">
        <f t="shared" si="6"/>
        <v>0</v>
      </c>
    </row>
    <row r="40" spans="1:31">
      <c r="A40" s="86">
        <v>69</v>
      </c>
      <c r="B40" s="60" t="s">
        <v>31</v>
      </c>
      <c r="C40" s="115">
        <f>データ入力表!E49</f>
        <v>0</v>
      </c>
      <c r="D40" s="115">
        <f t="shared" si="0"/>
        <v>0</v>
      </c>
      <c r="E40" s="115">
        <f>+$D40*各種係数!E39</f>
        <v>0</v>
      </c>
      <c r="F40" s="115">
        <f>+$D40*各種係数!F39</f>
        <v>0</v>
      </c>
      <c r="G40" s="115"/>
      <c r="H40" s="115">
        <f>生産増加の計算シート!AM39</f>
        <v>0</v>
      </c>
      <c r="I40" s="115"/>
      <c r="J40" s="115">
        <f t="shared" si="1"/>
        <v>0</v>
      </c>
      <c r="K40" s="115">
        <f>+J40*各種係数!E39</f>
        <v>0</v>
      </c>
      <c r="L40" s="115">
        <f>+J40*各種係数!F39</f>
        <v>0</v>
      </c>
      <c r="M40" s="115"/>
      <c r="N40" s="115"/>
      <c r="O40" s="115">
        <f>+$N$41*各種係数!G39</f>
        <v>0</v>
      </c>
      <c r="P40" s="115">
        <f>+O40*各種係数!D39</f>
        <v>0</v>
      </c>
      <c r="Q40" s="115">
        <f>+O40*各種係数!C39</f>
        <v>0</v>
      </c>
      <c r="R40" s="115">
        <v>0</v>
      </c>
      <c r="S40" s="115">
        <f>+R40*各種係数!E39</f>
        <v>0</v>
      </c>
      <c r="T40" s="115">
        <f>+R40*各種係数!F39</f>
        <v>0</v>
      </c>
      <c r="U40" s="115">
        <f t="shared" si="2"/>
        <v>0</v>
      </c>
      <c r="V40" s="115">
        <f t="shared" si="3"/>
        <v>0</v>
      </c>
      <c r="W40" s="115">
        <f t="shared" si="4"/>
        <v>0</v>
      </c>
      <c r="X40" s="115">
        <f>+D40*各種係数!H39*各種係数!$L$5</f>
        <v>0</v>
      </c>
      <c r="Y40" s="115">
        <f>+J40*各種係数!H39*各種係数!$L$5</f>
        <v>0</v>
      </c>
      <c r="Z40" s="115">
        <f>+R40*各種係数!H39*各種係数!$L$5</f>
        <v>0</v>
      </c>
      <c r="AA40" s="115">
        <f t="shared" si="5"/>
        <v>0</v>
      </c>
      <c r="AB40" s="115">
        <f>+D40*各種係数!I39*各種係数!$L$5</f>
        <v>0</v>
      </c>
      <c r="AC40" s="115">
        <f>+J40*各種係数!I39*各種係数!$L$5</f>
        <v>0</v>
      </c>
      <c r="AD40" s="115">
        <f>+R40*各種係数!I39*各種係数!$L$5</f>
        <v>0</v>
      </c>
      <c r="AE40" s="115">
        <f t="shared" si="6"/>
        <v>0</v>
      </c>
    </row>
    <row r="41" spans="1:31">
      <c r="A41" s="102"/>
      <c r="B41" s="63" t="s">
        <v>82</v>
      </c>
      <c r="C41" s="118">
        <f>SUM(C5:C40)</f>
        <v>0</v>
      </c>
      <c r="D41" s="118">
        <f t="shared" ref="D41:AE41" si="7">SUM(D5:D40)</f>
        <v>0</v>
      </c>
      <c r="E41" s="118">
        <f t="shared" si="7"/>
        <v>0</v>
      </c>
      <c r="F41" s="118">
        <f t="shared" si="7"/>
        <v>0</v>
      </c>
      <c r="G41" s="118"/>
      <c r="H41" s="118">
        <f>SUM(H5:H40)</f>
        <v>0</v>
      </c>
      <c r="I41" s="118"/>
      <c r="J41" s="118">
        <f t="shared" si="7"/>
        <v>0</v>
      </c>
      <c r="K41" s="118">
        <f t="shared" si="7"/>
        <v>0</v>
      </c>
      <c r="L41" s="118">
        <f t="shared" si="7"/>
        <v>0</v>
      </c>
      <c r="M41" s="119">
        <f>+データ入力表!D54</f>
        <v>0.58099999999999996</v>
      </c>
      <c r="N41" s="118">
        <f>+(F41+L41)*M41</f>
        <v>0</v>
      </c>
      <c r="O41" s="118">
        <f t="shared" si="7"/>
        <v>0</v>
      </c>
      <c r="P41" s="118">
        <f t="shared" si="7"/>
        <v>0</v>
      </c>
      <c r="Q41" s="118">
        <f t="shared" si="7"/>
        <v>0</v>
      </c>
      <c r="R41" s="118">
        <f t="shared" si="7"/>
        <v>0</v>
      </c>
      <c r="S41" s="118">
        <f t="shared" si="7"/>
        <v>0</v>
      </c>
      <c r="T41" s="118">
        <f t="shared" si="7"/>
        <v>0</v>
      </c>
      <c r="U41" s="118">
        <f t="shared" si="7"/>
        <v>0</v>
      </c>
      <c r="V41" s="118">
        <f t="shared" si="7"/>
        <v>0</v>
      </c>
      <c r="W41" s="118">
        <f t="shared" si="7"/>
        <v>0</v>
      </c>
      <c r="X41" s="118">
        <f t="shared" si="7"/>
        <v>0</v>
      </c>
      <c r="Y41" s="118">
        <f t="shared" si="7"/>
        <v>0</v>
      </c>
      <c r="Z41" s="118">
        <f t="shared" si="7"/>
        <v>0</v>
      </c>
      <c r="AA41" s="118">
        <f t="shared" si="7"/>
        <v>0</v>
      </c>
      <c r="AB41" s="118">
        <f t="shared" si="7"/>
        <v>0</v>
      </c>
      <c r="AC41" s="118">
        <f t="shared" si="7"/>
        <v>0</v>
      </c>
      <c r="AD41" s="118">
        <f t="shared" si="7"/>
        <v>0</v>
      </c>
      <c r="AE41" s="118">
        <f t="shared" si="7"/>
        <v>0</v>
      </c>
    </row>
  </sheetData>
  <sheetProtection sheet="1" objects="1" scenarios="1"/>
  <mergeCells count="3">
    <mergeCell ref="C2:C3"/>
    <mergeCell ref="G4:I4"/>
    <mergeCell ref="G2:I3"/>
  </mergeCells>
  <phoneticPr fontId="5"/>
  <pageMargins left="0.7" right="0.7" top="0.75" bottom="0.75" header="0.3" footer="0.3"/>
  <ignoredErrors>
    <ignoredError sqref="M41"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S41"/>
  <sheetViews>
    <sheetView workbookViewId="0">
      <selection activeCell="L5" sqref="L5"/>
    </sheetView>
  </sheetViews>
  <sheetFormatPr defaultRowHeight="11.25"/>
  <cols>
    <col min="1" max="1" width="4" customWidth="1"/>
    <col min="2" max="2" width="27.1640625" bestFit="1" customWidth="1"/>
    <col min="3" max="3" width="12.1640625" customWidth="1"/>
    <col min="4" max="7" width="10" customWidth="1"/>
    <col min="8" max="9" width="10" bestFit="1" customWidth="1"/>
    <col min="11" max="11" width="14.33203125" customWidth="1"/>
    <col min="19" max="19" width="10" bestFit="1" customWidth="1"/>
  </cols>
  <sheetData>
    <row r="1" spans="1:19">
      <c r="A1" t="s">
        <v>32</v>
      </c>
    </row>
    <row r="3" spans="1:19" ht="22.5">
      <c r="A3" s="9"/>
      <c r="B3" s="10"/>
      <c r="C3" s="7" t="s">
        <v>85</v>
      </c>
      <c r="D3" s="23" t="s">
        <v>34</v>
      </c>
      <c r="E3" s="23" t="s">
        <v>35</v>
      </c>
      <c r="F3" s="23" t="s">
        <v>36</v>
      </c>
      <c r="G3" s="23" t="s">
        <v>33</v>
      </c>
      <c r="H3" s="23" t="s">
        <v>201</v>
      </c>
      <c r="I3" s="23" t="s">
        <v>37</v>
      </c>
      <c r="K3" s="308" t="s">
        <v>202</v>
      </c>
      <c r="L3" s="308"/>
    </row>
    <row r="4" spans="1:19">
      <c r="A4" s="11">
        <f>投入係数!A4</f>
        <v>1</v>
      </c>
      <c r="B4" s="12" t="str">
        <f>投入係数!B4</f>
        <v>農業</v>
      </c>
      <c r="C4" s="13">
        <f>+'H23取引基本表（生産者）(36)'!AZ4/'H23取引基本表（生産者）(36)'!AV4*-1</f>
        <v>0.22301467694404714</v>
      </c>
      <c r="D4" s="13">
        <f>1-C4</f>
        <v>0.77698532305595291</v>
      </c>
      <c r="E4" s="13">
        <f t="array" ref="E4:E39">TRANSPOSE(投入係数!C47:AL47)</f>
        <v>0.46601506765279604</v>
      </c>
      <c r="F4" s="13">
        <f t="array" ref="F4:F39">TRANSPOSE(投入係数!C42:AL42)</f>
        <v>8.6263346176910505E-2</v>
      </c>
      <c r="G4" s="13">
        <f>'H23取引基本表（生産者）(36)'!AO4/'H23取引基本表（生産者）(36)'!$AO$40</f>
        <v>9.8061106186552813E-3</v>
      </c>
      <c r="H4" s="24">
        <v>0.31551085960063135</v>
      </c>
      <c r="I4" s="28">
        <v>3.9392331074793736E-2</v>
      </c>
      <c r="K4" s="308" t="s">
        <v>178</v>
      </c>
      <c r="L4" s="308"/>
      <c r="S4" s="318"/>
    </row>
    <row r="5" spans="1:19">
      <c r="A5" s="11">
        <f>投入係数!A5</f>
        <v>2</v>
      </c>
      <c r="B5" s="12" t="str">
        <f>投入係数!B5</f>
        <v>林業</v>
      </c>
      <c r="C5" s="13">
        <f>+'H23取引基本表（生産者）(36)'!AZ5/'H23取引基本表（生産者）(36)'!AV5*-1</f>
        <v>0.2360617791435527</v>
      </c>
      <c r="D5" s="13">
        <f t="shared" ref="D5:D39" si="0">1-C5</f>
        <v>0.76393822085644736</v>
      </c>
      <c r="E5" s="13">
        <v>0.61629022123747479</v>
      </c>
      <c r="F5" s="13">
        <v>0.13783524587453289</v>
      </c>
      <c r="G5" s="13">
        <f>'H23取引基本表（生産者）(36)'!AO5/'H23取引基本表（生産者）(36)'!$AO$40</f>
        <v>6.4658132986342143E-4</v>
      </c>
      <c r="H5" s="26">
        <v>7.4969410364099348E-2</v>
      </c>
      <c r="I5" s="3">
        <v>4.3222328780713651E-2</v>
      </c>
      <c r="K5" s="309" t="s">
        <v>179</v>
      </c>
      <c r="L5" s="310">
        <f>VLOOKUP(データ入力表!E9,各種係数!K6:L10,2,FALSE)</f>
        <v>100</v>
      </c>
      <c r="S5" s="318"/>
    </row>
    <row r="6" spans="1:19">
      <c r="A6" s="11">
        <f>投入係数!A6</f>
        <v>3</v>
      </c>
      <c r="B6" s="12" t="str">
        <f>投入係数!B6</f>
        <v>漁業</v>
      </c>
      <c r="C6" s="13">
        <f>+'H23取引基本表（生産者）(36)'!AZ6/'H23取引基本表（生産者）(36)'!AV6*-1</f>
        <v>0.77496179988408243</v>
      </c>
      <c r="D6" s="13">
        <f t="shared" si="0"/>
        <v>0.22503820011591757</v>
      </c>
      <c r="E6" s="13">
        <v>0.47474873431927578</v>
      </c>
      <c r="F6" s="13">
        <v>0.11449734394094321</v>
      </c>
      <c r="G6" s="13">
        <f>'H23取引基本表（生産者）(36)'!AO6/'H23取引基本表（生産者）(36)'!$AO$40</f>
        <v>1.2600505362597887E-3</v>
      </c>
      <c r="H6" s="26">
        <v>9.2226351098585929E-2</v>
      </c>
      <c r="I6" s="3">
        <v>2.7333715739332121E-2</v>
      </c>
      <c r="K6" s="311" t="s">
        <v>180</v>
      </c>
      <c r="L6" s="311">
        <v>100</v>
      </c>
      <c r="S6" s="318"/>
    </row>
    <row r="7" spans="1:19">
      <c r="A7" s="11">
        <f>投入係数!A7</f>
        <v>6</v>
      </c>
      <c r="B7" s="12" t="str">
        <f>投入係数!B7</f>
        <v>鉱業</v>
      </c>
      <c r="C7" s="13">
        <f>+'H23取引基本表（生産者）(36)'!AZ7/'H23取引基本表（生産者）(36)'!AV7*-1</f>
        <v>0.99677847428855937</v>
      </c>
      <c r="D7" s="13">
        <f t="shared" si="0"/>
        <v>3.2215257114406315E-3</v>
      </c>
      <c r="E7" s="13">
        <v>0.42510693403445432</v>
      </c>
      <c r="F7" s="13">
        <v>0.33661656790801708</v>
      </c>
      <c r="G7" s="13">
        <f>'H23取引基本表（生産者）(36)'!AO7/'H23取引基本表（生産者）(36)'!$AO$40</f>
        <v>-2.2820517524591346E-5</v>
      </c>
      <c r="H7" s="26">
        <v>5.7999450614134911E-2</v>
      </c>
      <c r="I7" s="3">
        <v>5.395754032099831E-2</v>
      </c>
      <c r="K7" s="312" t="s">
        <v>181</v>
      </c>
      <c r="L7" s="313">
        <v>1</v>
      </c>
      <c r="S7" s="318"/>
    </row>
    <row r="8" spans="1:19">
      <c r="A8" s="11">
        <f>投入係数!A8</f>
        <v>11</v>
      </c>
      <c r="B8" s="12" t="str">
        <f>投入係数!B8</f>
        <v>飲食料品</v>
      </c>
      <c r="C8" s="13">
        <f>+'H23取引基本表（生産者）(36)'!AZ8/'H23取引基本表（生産者）(36)'!AV8*-1</f>
        <v>0.80050046799488073</v>
      </c>
      <c r="D8" s="13">
        <f t="shared" si="0"/>
        <v>0.19949953200511927</v>
      </c>
      <c r="E8" s="13">
        <v>0.48236116821461078</v>
      </c>
      <c r="F8" s="13">
        <v>0.14804389765647238</v>
      </c>
      <c r="G8" s="13">
        <f>'H23取引基本表（生産者）(36)'!AO8/'H23取引基本表（生産者）(36)'!$AO$40</f>
        <v>9.3237027766305366E-2</v>
      </c>
      <c r="H8" s="26">
        <v>6.0656215847714627E-2</v>
      </c>
      <c r="I8" s="3">
        <v>5.0904695137593076E-2</v>
      </c>
      <c r="K8" s="312" t="s">
        <v>182</v>
      </c>
      <c r="L8" s="314">
        <v>0.01</v>
      </c>
      <c r="S8" s="318"/>
    </row>
    <row r="9" spans="1:19">
      <c r="A9" s="14">
        <f>投入係数!A9</f>
        <v>15</v>
      </c>
      <c r="B9" s="15" t="str">
        <f>投入係数!B9</f>
        <v>繊維製品</v>
      </c>
      <c r="C9" s="16">
        <f>+'H23取引基本表（生産者）(36)'!AZ9/'H23取引基本表（生産者）(36)'!AV9*-1</f>
        <v>0.96560132821417455</v>
      </c>
      <c r="D9" s="16">
        <f t="shared" si="0"/>
        <v>3.4398671785825452E-2</v>
      </c>
      <c r="E9" s="16">
        <v>0.53524683087704839</v>
      </c>
      <c r="F9" s="16">
        <v>0.19447593527774915</v>
      </c>
      <c r="G9" s="16">
        <f>'H23取引基本表（生産者）(36)'!AO9/'H23取引基本表（生産者）(36)'!$AO$40</f>
        <v>1.4228816407146671E-2</v>
      </c>
      <c r="H9" s="29">
        <v>9.2445635370503973E-2</v>
      </c>
      <c r="I9" s="5">
        <v>7.2194166752550762E-2</v>
      </c>
      <c r="K9" s="312" t="s">
        <v>183</v>
      </c>
      <c r="L9" s="315">
        <v>1E-3</v>
      </c>
      <c r="S9" s="318"/>
    </row>
    <row r="10" spans="1:19">
      <c r="A10" s="11">
        <f>投入係数!A10</f>
        <v>16</v>
      </c>
      <c r="B10" s="12" t="str">
        <f>投入係数!B10</f>
        <v>パルプ・紙・木製品</v>
      </c>
      <c r="C10" s="13">
        <f>+'H23取引基本表（生産者）(36)'!AZ10/'H23取引基本表（生産者）(36)'!AV10*-1</f>
        <v>0.82826563754689164</v>
      </c>
      <c r="D10" s="13">
        <f t="shared" si="0"/>
        <v>0.17173436245310836</v>
      </c>
      <c r="E10" s="13">
        <v>0.44013791787617373</v>
      </c>
      <c r="F10" s="13">
        <v>0.20674053177426169</v>
      </c>
      <c r="G10" s="13">
        <f>'H23取引基本表（生産者）(36)'!AO10/'H23取引基本表（生産者）(36)'!$AO$40</f>
        <v>1.6582909401203045E-3</v>
      </c>
      <c r="H10" s="26">
        <v>8.390912683811004E-2</v>
      </c>
      <c r="I10" s="3">
        <v>5.3245567412131864E-2</v>
      </c>
      <c r="K10" s="312" t="s">
        <v>184</v>
      </c>
      <c r="L10" s="316">
        <v>9.9999999999999995E-7</v>
      </c>
      <c r="S10" s="318"/>
    </row>
    <row r="11" spans="1:19">
      <c r="A11" s="11">
        <f>投入係数!A11</f>
        <v>20</v>
      </c>
      <c r="B11" s="12" t="str">
        <f>投入係数!B11</f>
        <v>化学製品</v>
      </c>
      <c r="C11" s="13">
        <f>+'H23取引基本表（生産者）(36)'!AZ11/'H23取引基本表（生産者）(36)'!AV11*-1</f>
        <v>0.61300541647041773</v>
      </c>
      <c r="D11" s="13">
        <f t="shared" si="0"/>
        <v>0.38699458352958227</v>
      </c>
      <c r="E11" s="13">
        <v>0.20983648035587146</v>
      </c>
      <c r="F11" s="13">
        <v>2.2650912920935105E-2</v>
      </c>
      <c r="G11" s="13">
        <f>'H23取引基本表（生産者）(36)'!AO11/'H23取引基本表（生産者）(36)'!$AO$40</f>
        <v>1.0444637648215906E-2</v>
      </c>
      <c r="H11" s="26">
        <v>2.8626234929302321E-3</v>
      </c>
      <c r="I11" s="3">
        <v>2.7846589270898916E-3</v>
      </c>
      <c r="S11" s="318"/>
    </row>
    <row r="12" spans="1:19">
      <c r="A12" s="11">
        <f>投入係数!A12</f>
        <v>21</v>
      </c>
      <c r="B12" s="12" t="str">
        <f>投入係数!B12</f>
        <v>石油・石炭製品</v>
      </c>
      <c r="C12" s="13">
        <f>+'H23取引基本表（生産者）(36)'!AZ12/'H23取引基本表（生産者）(36)'!AV12*-1</f>
        <v>0.5068602525169299</v>
      </c>
      <c r="D12" s="13">
        <f t="shared" si="0"/>
        <v>0.4931397474830701</v>
      </c>
      <c r="E12" s="13">
        <v>0.22872428710634243</v>
      </c>
      <c r="F12" s="13">
        <v>4.4438733442556241E-3</v>
      </c>
      <c r="G12" s="13">
        <f>'H23取引基本表（生産者）(36)'!AO12/'H23取引基本表（生産者）(36)'!$AO$40</f>
        <v>3.0920458862437473E-2</v>
      </c>
      <c r="H12" s="26">
        <v>6.2642551961193747E-4</v>
      </c>
      <c r="I12" s="3">
        <v>6.2240997140929684E-4</v>
      </c>
      <c r="S12" s="318"/>
    </row>
    <row r="13" spans="1:19">
      <c r="A13" s="17">
        <f>投入係数!A13</f>
        <v>25</v>
      </c>
      <c r="B13" s="18" t="str">
        <f>投入係数!B13</f>
        <v>窯業・土石製品</v>
      </c>
      <c r="C13" s="19">
        <f>+'H23取引基本表（生産者）(36)'!AZ13/'H23取引基本表（生産者）(36)'!AV13*-1</f>
        <v>0.55858592492857373</v>
      </c>
      <c r="D13" s="19">
        <f t="shared" si="0"/>
        <v>0.44141407507142627</v>
      </c>
      <c r="E13" s="19">
        <v>0.4702661549372158</v>
      </c>
      <c r="F13" s="19">
        <v>0.18238705101998248</v>
      </c>
      <c r="G13" s="19">
        <f>'H23取引基本表（生産者）(36)'!AO13/'H23取引基本表（生産者）(36)'!$AO$40</f>
        <v>4.4925097244489631E-4</v>
      </c>
      <c r="H13" s="30">
        <v>3.4030703767051855E-2</v>
      </c>
      <c r="I13" s="6">
        <v>3.1642401234825417E-2</v>
      </c>
      <c r="S13" s="318"/>
    </row>
    <row r="14" spans="1:19">
      <c r="A14" s="11">
        <f>投入係数!A14</f>
        <v>26</v>
      </c>
      <c r="B14" s="12" t="str">
        <f>投入係数!B14</f>
        <v>鉄鋼</v>
      </c>
      <c r="C14" s="13">
        <f>+'H23取引基本表（生産者）(36)'!AZ14/'H23取引基本表（生産者）(36)'!AV14*-1</f>
        <v>0.26482166005309726</v>
      </c>
      <c r="D14" s="13">
        <f t="shared" si="0"/>
        <v>0.73517833994690274</v>
      </c>
      <c r="E14" s="13">
        <v>0.19699556903491214</v>
      </c>
      <c r="F14" s="13">
        <v>1.6710808292324679E-2</v>
      </c>
      <c r="G14" s="13">
        <f>'H23取引基本表（生産者）(36)'!AO14/'H23取引基本表（生産者）(36)'!$AO$40</f>
        <v>4.4746112793316362E-7</v>
      </c>
      <c r="H14" s="26">
        <v>2.4909738951816667E-3</v>
      </c>
      <c r="I14" s="3">
        <v>2.4076613899746352E-3</v>
      </c>
      <c r="S14" s="318"/>
    </row>
    <row r="15" spans="1:19">
      <c r="A15" s="11">
        <f>投入係数!A15</f>
        <v>27</v>
      </c>
      <c r="B15" s="12" t="str">
        <f>投入係数!B15</f>
        <v>非鉄金属</v>
      </c>
      <c r="C15" s="13">
        <f>+'H23取引基本表（生産者）(36)'!AZ15/'H23取引基本表（生産者）(36)'!AV15*-1</f>
        <v>0.81718799954621868</v>
      </c>
      <c r="D15" s="13">
        <f t="shared" si="0"/>
        <v>0.18281200045378132</v>
      </c>
      <c r="E15" s="13">
        <v>0.21086124748171545</v>
      </c>
      <c r="F15" s="13">
        <v>2.1455901131506395E-2</v>
      </c>
      <c r="G15" s="13">
        <f>'H23取引基本表（生産者）(36)'!AO15/'H23取引基本表（生産者）(36)'!$AO$40</f>
        <v>6.9624951506400265E-4</v>
      </c>
      <c r="H15" s="26">
        <v>2.906386346287179E-3</v>
      </c>
      <c r="I15" s="3">
        <v>2.3811358017774478E-3</v>
      </c>
      <c r="S15" s="318"/>
    </row>
    <row r="16" spans="1:19">
      <c r="A16" s="11">
        <f>投入係数!A16</f>
        <v>28</v>
      </c>
      <c r="B16" s="12" t="str">
        <f>投入係数!B16</f>
        <v>金属製品</v>
      </c>
      <c r="C16" s="13">
        <f>+'H23取引基本表（生産者）(36)'!AZ16/'H23取引基本表（生産者）(36)'!AV16*-1</f>
        <v>0.88163884673748105</v>
      </c>
      <c r="D16" s="13">
        <f t="shared" si="0"/>
        <v>0.11836115326251895</v>
      </c>
      <c r="E16" s="13">
        <v>0.42931825780371419</v>
      </c>
      <c r="F16" s="13">
        <v>0.36944165830825809</v>
      </c>
      <c r="G16" s="13">
        <f>'H23取引基本表（生産者）(36)'!AO16/'H23取引基本表（生産者）(36)'!$AO$40</f>
        <v>1.1052289859949142E-3</v>
      </c>
      <c r="H16" s="26">
        <v>0.1239779945898301</v>
      </c>
      <c r="I16" s="3">
        <v>0.10789945594358834</v>
      </c>
      <c r="S16" s="318"/>
    </row>
    <row r="17" spans="1:19">
      <c r="A17" s="11">
        <f>投入係数!A17</f>
        <v>29</v>
      </c>
      <c r="B17" s="12" t="str">
        <f>投入係数!B17</f>
        <v>一般機械</v>
      </c>
      <c r="C17" s="13">
        <f>+'H23取引基本表（生産者）(36)'!AZ17/'H23取引基本表（生産者）(36)'!AV17*-1</f>
        <v>0.81555121910856132</v>
      </c>
      <c r="D17" s="13">
        <f t="shared" si="0"/>
        <v>0.18444878089143868</v>
      </c>
      <c r="E17" s="13">
        <v>0.37447408324968501</v>
      </c>
      <c r="F17" s="13">
        <v>0.10874641379948601</v>
      </c>
      <c r="G17" s="13">
        <f>'H23取引基本表（生産者）(36)'!AO17/'H23取引基本表（生産者）(36)'!$AO$40</f>
        <v>7.114631934137302E-4</v>
      </c>
      <c r="H17" s="26">
        <v>2.8547223942649268E-2</v>
      </c>
      <c r="I17" s="3">
        <v>2.6607294136072726E-2</v>
      </c>
      <c r="S17" s="318"/>
    </row>
    <row r="18" spans="1:19">
      <c r="A18" s="11">
        <f>投入係数!A18</f>
        <v>32</v>
      </c>
      <c r="B18" s="12" t="str">
        <f>投入係数!B18</f>
        <v>電子部品</v>
      </c>
      <c r="C18" s="13">
        <f>+'H23取引基本表（生産者）(36)'!AZ18/'H23取引基本表（生産者）(36)'!AV18*-1</f>
        <v>0.95101660773729468</v>
      </c>
      <c r="D18" s="13">
        <f t="shared" si="0"/>
        <v>4.8983392262705316E-2</v>
      </c>
      <c r="E18" s="13">
        <v>0.34021883590947988</v>
      </c>
      <c r="F18" s="13">
        <v>0.21120032042529174</v>
      </c>
      <c r="G18" s="13">
        <f>'H23取引基本表（生産者）(36)'!AO18/'H23取引基本表（生産者）(36)'!$AO$40</f>
        <v>2.6221222096883389E-4</v>
      </c>
      <c r="H18" s="26">
        <v>2.8612522074753764E-2</v>
      </c>
      <c r="I18" s="3">
        <v>2.7946183115771843E-2</v>
      </c>
      <c r="S18" s="318"/>
    </row>
    <row r="19" spans="1:19">
      <c r="A19" s="14">
        <f>投入係数!A19</f>
        <v>33</v>
      </c>
      <c r="B19" s="15" t="str">
        <f>投入係数!B19</f>
        <v>電気機械</v>
      </c>
      <c r="C19" s="16">
        <f>+'H23取引基本表（生産者）(36)'!AZ19/'H23取引基本表（生産者）(36)'!AV19*-1</f>
        <v>0.93118140264764115</v>
      </c>
      <c r="D19" s="16">
        <f t="shared" si="0"/>
        <v>6.8818597352358846E-2</v>
      </c>
      <c r="E19" s="16">
        <v>0.36378844126678583</v>
      </c>
      <c r="F19" s="16">
        <v>0.21854805444795819</v>
      </c>
      <c r="G19" s="16">
        <f>'H23取引基本表（生産者）(36)'!AO19/'H23取引基本表（生産者）(36)'!$AO$40</f>
        <v>6.5615699800119116E-3</v>
      </c>
      <c r="H19" s="29">
        <v>5.6029148906915988E-2</v>
      </c>
      <c r="I19" s="5">
        <v>5.0139786424675745E-2</v>
      </c>
      <c r="S19" s="318"/>
    </row>
    <row r="20" spans="1:19">
      <c r="A20" s="11">
        <f>投入係数!A20</f>
        <v>34</v>
      </c>
      <c r="B20" s="12" t="str">
        <f>投入係数!B20</f>
        <v>情報･通信機器</v>
      </c>
      <c r="C20" s="13">
        <f>+'H23取引基本表（生産者）(36)'!AZ20/'H23取引基本表（生産者）(36)'!AV20*-1</f>
        <v>0.91399041556397964</v>
      </c>
      <c r="D20" s="13">
        <f t="shared" si="0"/>
        <v>8.6009584436020359E-2</v>
      </c>
      <c r="E20" s="13">
        <v>0.32302171221632586</v>
      </c>
      <c r="F20" s="13">
        <v>0.19839871722851549</v>
      </c>
      <c r="G20" s="13">
        <f>'H23取引基本表（生産者）(36)'!AO20/'H23取引基本表（生産者）(36)'!$AO$40</f>
        <v>1.574078755843283E-2</v>
      </c>
      <c r="H20" s="26">
        <v>3.4621740576919934E-2</v>
      </c>
      <c r="I20" s="3">
        <v>3.4430851963153042E-2</v>
      </c>
      <c r="S20" s="318"/>
    </row>
    <row r="21" spans="1:19">
      <c r="A21" s="11">
        <f>投入係数!A21</f>
        <v>35</v>
      </c>
      <c r="B21" s="12" t="str">
        <f>投入係数!B21</f>
        <v>輸送機械</v>
      </c>
      <c r="C21" s="13">
        <f>+'H23取引基本表（生産者）(36)'!AZ21/'H23取引基本表（生産者）(36)'!AV21*-1</f>
        <v>0.55874671100421314</v>
      </c>
      <c r="D21" s="13">
        <f t="shared" si="0"/>
        <v>0.44125328899578686</v>
      </c>
      <c r="E21" s="13">
        <v>0.17858011275471963</v>
      </c>
      <c r="F21" s="13">
        <v>0.10353730957913762</v>
      </c>
      <c r="G21" s="13">
        <f>'H23取引基本表（生産者）(36)'!AO21/'H23取引基本表（生産者）(36)'!$AO$40</f>
        <v>3.4537287159521236E-2</v>
      </c>
      <c r="H21" s="26">
        <v>2.1801418333045053E-2</v>
      </c>
      <c r="I21" s="3">
        <v>2.0578112348622151E-2</v>
      </c>
      <c r="S21" s="318"/>
    </row>
    <row r="22" spans="1:19">
      <c r="A22" s="11">
        <f>投入係数!A22</f>
        <v>39</v>
      </c>
      <c r="B22" s="12" t="str">
        <f>投入係数!B22</f>
        <v>その他の製造工業製品</v>
      </c>
      <c r="C22" s="13">
        <f>+'H23取引基本表（生産者）(36)'!AZ22/'H23取引基本表（生産者）(36)'!AV22*-1</f>
        <v>0.79068259151841791</v>
      </c>
      <c r="D22" s="13">
        <f t="shared" si="0"/>
        <v>0.20931740848158209</v>
      </c>
      <c r="E22" s="13">
        <v>0.3812048688144043</v>
      </c>
      <c r="F22" s="13">
        <v>0.23101170948151067</v>
      </c>
      <c r="G22" s="13">
        <f>'H23取引基本表（生産者）(36)'!AO22/'H23取引基本表（生産者）(36)'!$AO$40</f>
        <v>1.2258197599729018E-2</v>
      </c>
      <c r="H22" s="26">
        <v>7.0471034665890026E-2</v>
      </c>
      <c r="I22" s="3">
        <v>5.949821402568034E-2</v>
      </c>
      <c r="S22" s="318"/>
    </row>
    <row r="23" spans="1:19">
      <c r="A23" s="17">
        <f>投入係数!A23</f>
        <v>41</v>
      </c>
      <c r="B23" s="18" t="str">
        <f>投入係数!B23</f>
        <v>建設</v>
      </c>
      <c r="C23" s="19">
        <f>+'H23取引基本表（生産者）(36)'!AZ23/'H23取引基本表（生産者）(36)'!AV23*-1</f>
        <v>0</v>
      </c>
      <c r="D23" s="19">
        <f t="shared" si="0"/>
        <v>1</v>
      </c>
      <c r="E23" s="19">
        <v>0.45175993820906601</v>
      </c>
      <c r="F23" s="19">
        <v>0.34892016330461123</v>
      </c>
      <c r="G23" s="19">
        <f>'H23取引基本表（生産者）(36)'!AO23/'H23取引基本表（生産者）(36)'!$AO$40</f>
        <v>0</v>
      </c>
      <c r="H23" s="30">
        <v>0.13499714116620357</v>
      </c>
      <c r="I23" s="6">
        <v>0.10161799961882216</v>
      </c>
      <c r="S23" s="318"/>
    </row>
    <row r="24" spans="1:19">
      <c r="A24" s="11">
        <f>投入係数!A24</f>
        <v>46</v>
      </c>
      <c r="B24" s="12" t="str">
        <f>投入係数!B24</f>
        <v>電力・ガス・熱供給</v>
      </c>
      <c r="C24" s="13">
        <f>+'H23取引基本表（生産者）(36)'!AZ24/'H23取引基本表（生産者）(36)'!AV24*-1</f>
        <v>0.12002592998902963</v>
      </c>
      <c r="D24" s="13">
        <f t="shared" si="0"/>
        <v>0.87997407001097039</v>
      </c>
      <c r="E24" s="13">
        <v>0.17317162690497087</v>
      </c>
      <c r="F24" s="13">
        <v>7.5222213356738205E-2</v>
      </c>
      <c r="G24" s="13">
        <f>'H23取引基本表（生産者）(36)'!AO24/'H23取引基本表（生産者）(36)'!$AO$40</f>
        <v>2.2145746143668134E-2</v>
      </c>
      <c r="H24" s="26">
        <v>7.5863719779781374E-3</v>
      </c>
      <c r="I24" s="3">
        <v>7.4204101172903533E-3</v>
      </c>
      <c r="S24" s="318"/>
    </row>
    <row r="25" spans="1:19">
      <c r="A25" s="11">
        <f>投入係数!A25</f>
        <v>47</v>
      </c>
      <c r="B25" s="12" t="str">
        <f>投入係数!B25</f>
        <v>水道</v>
      </c>
      <c r="C25" s="13">
        <f>+'H23取引基本表（生産者）(36)'!AZ25/'H23取引基本表（生産者）(36)'!AV25*-1</f>
        <v>1.4464662828709462E-4</v>
      </c>
      <c r="D25" s="13">
        <f t="shared" si="0"/>
        <v>0.99985535337171294</v>
      </c>
      <c r="E25" s="13">
        <v>0.49992786450067805</v>
      </c>
      <c r="F25" s="13">
        <v>0.12788181319791095</v>
      </c>
      <c r="G25" s="13">
        <f>'H23取引基本表（生産者）(36)'!AO25/'H23取引基本表（生産者）(36)'!$AO$40</f>
        <v>3.6588896431094791E-3</v>
      </c>
      <c r="H25" s="26">
        <v>3.2230141097036674E-2</v>
      </c>
      <c r="I25" s="3">
        <v>3.2230141097036674E-2</v>
      </c>
      <c r="S25" s="318"/>
    </row>
    <row r="26" spans="1:19">
      <c r="A26" s="11">
        <f>投入係数!A26</f>
        <v>48</v>
      </c>
      <c r="B26" s="12" t="str">
        <f>投入係数!B26</f>
        <v>廃棄物処理</v>
      </c>
      <c r="C26" s="13">
        <f>+'H23取引基本表（生産者）(36)'!AZ26/'H23取引基本表（生産者）(36)'!AV26*-1</f>
        <v>2.4961309969547202E-5</v>
      </c>
      <c r="D26" s="13">
        <f t="shared" si="0"/>
        <v>0.99997503869003046</v>
      </c>
      <c r="E26" s="13">
        <v>0.736852583031952</v>
      </c>
      <c r="F26" s="13">
        <v>0.21349414380039153</v>
      </c>
      <c r="G26" s="13">
        <f>'H23取引基本表（生産者）(36)'!AO26/'H23取引基本表（生産者）(36)'!$AO$40</f>
        <v>2.5791659414067551E-3</v>
      </c>
      <c r="H26" s="26">
        <v>6.2311291018281957E-2</v>
      </c>
      <c r="I26" s="3">
        <v>5.2639437273963967E-2</v>
      </c>
      <c r="S26" s="318"/>
    </row>
    <row r="27" spans="1:19">
      <c r="A27" s="11">
        <f>投入係数!A27</f>
        <v>51</v>
      </c>
      <c r="B27" s="12" t="str">
        <f>投入係数!B27</f>
        <v>商業</v>
      </c>
      <c r="C27" s="13">
        <f>+'H23取引基本表（生産者）(36)'!AZ27/'H23取引基本表（生産者）(36)'!AV27*-1</f>
        <v>0.31156434692275797</v>
      </c>
      <c r="D27" s="13">
        <f t="shared" si="0"/>
        <v>0.68843565307724197</v>
      </c>
      <c r="E27" s="13">
        <v>0.67169060834736571</v>
      </c>
      <c r="F27" s="13">
        <v>0.4291901406010713</v>
      </c>
      <c r="G27" s="13">
        <f>'H23取引基本表（生産者）(36)'!AO27/'H23取引基本表（生産者）(36)'!$AO$40</f>
        <v>0.11598774135493914</v>
      </c>
      <c r="H27" s="26">
        <v>0.15958983847161301</v>
      </c>
      <c r="I27" s="3">
        <v>0.12957611791364365</v>
      </c>
      <c r="S27" s="318"/>
    </row>
    <row r="28" spans="1:19">
      <c r="A28" s="11">
        <f>投入係数!A28</f>
        <v>53</v>
      </c>
      <c r="B28" s="12" t="str">
        <f>投入係数!B28</f>
        <v>金融・保険</v>
      </c>
      <c r="C28" s="13">
        <f>+'H23取引基本表（生産者）(36)'!AZ28/'H23取引基本表（生産者）(36)'!AV28*-1</f>
        <v>0.30260148187061542</v>
      </c>
      <c r="D28" s="13">
        <f t="shared" si="0"/>
        <v>0.69739851812938458</v>
      </c>
      <c r="E28" s="13">
        <v>0.65971810910631823</v>
      </c>
      <c r="F28" s="13">
        <v>0.32251323018842487</v>
      </c>
      <c r="G28" s="13">
        <f>'H23取引基本表（生産者）(36)'!AO28/'H23取引基本表（生産者）(36)'!$AO$40</f>
        <v>6.0584446877638622E-2</v>
      </c>
      <c r="H28" s="26">
        <v>6.4650958977989018E-2</v>
      </c>
      <c r="I28" s="3">
        <v>5.9907834101382486E-2</v>
      </c>
      <c r="S28" s="318"/>
    </row>
    <row r="29" spans="1:19">
      <c r="A29" s="14">
        <f>投入係数!A29</f>
        <v>55</v>
      </c>
      <c r="B29" s="15" t="str">
        <f>投入係数!B29</f>
        <v>不動産</v>
      </c>
      <c r="C29" s="16">
        <f>+'H23取引基本表（生産者）(36)'!AZ29/'H23取引基本表（生産者）(36)'!AV29*-1</f>
        <v>1.7764936390748283E-2</v>
      </c>
      <c r="D29" s="16">
        <f t="shared" si="0"/>
        <v>0.98223506360925172</v>
      </c>
      <c r="E29" s="16">
        <v>0.80958113956353206</v>
      </c>
      <c r="F29" s="16">
        <v>3.8044214359885024E-2</v>
      </c>
      <c r="G29" s="16">
        <f>'H23取引基本表（生産者）(36)'!AO29/'H23取引基本表（生産者）(36)'!$AO$40</f>
        <v>0.18873060200077768</v>
      </c>
      <c r="H29" s="29">
        <v>1.0848276766499765E-2</v>
      </c>
      <c r="I29" s="5">
        <v>5.1425045631128489E-3</v>
      </c>
      <c r="S29" s="318"/>
    </row>
    <row r="30" spans="1:19">
      <c r="A30" s="11">
        <f>投入係数!A30</f>
        <v>57</v>
      </c>
      <c r="B30" s="12" t="str">
        <f>投入係数!B30</f>
        <v>運輸・郵便</v>
      </c>
      <c r="C30" s="13">
        <f>+'H23取引基本表（生産者）(36)'!AZ30/'H23取引基本表（生産者）(36)'!AV30*-1</f>
        <v>0.37832935602583939</v>
      </c>
      <c r="D30" s="13">
        <f t="shared" si="0"/>
        <v>0.62167064397416061</v>
      </c>
      <c r="E30" s="13">
        <v>0.44296061936412168</v>
      </c>
      <c r="F30" s="13">
        <v>0.2297271887441853</v>
      </c>
      <c r="G30" s="13">
        <f>'H23取引基本表（生産者）(36)'!AO30/'H23取引基本表（生産者）(36)'!$AO$40</f>
        <v>3.8719258861184581E-2</v>
      </c>
      <c r="H30" s="26">
        <v>5.2412135481813948E-2</v>
      </c>
      <c r="I30" s="3">
        <v>4.8066939723182822E-2</v>
      </c>
      <c r="S30" s="318"/>
    </row>
    <row r="31" spans="1:19">
      <c r="A31" s="11">
        <f>投入係数!A31</f>
        <v>59</v>
      </c>
      <c r="B31" s="12" t="str">
        <f>投入係数!B31</f>
        <v>情報通信</v>
      </c>
      <c r="C31" s="13">
        <f>+'H23取引基本表（生産者）(36)'!AZ31/'H23取引基本表（生産者）(36)'!AV31*-1</f>
        <v>0.49265106288572463</v>
      </c>
      <c r="D31" s="13">
        <f t="shared" si="0"/>
        <v>0.50734893711427542</v>
      </c>
      <c r="E31" s="13">
        <v>0.51327801728806954</v>
      </c>
      <c r="F31" s="13">
        <v>0.16321844060746549</v>
      </c>
      <c r="G31" s="13">
        <f>'H23取引基本表（生産者）(36)'!AO31/'H23取引基本表（生産者）(36)'!$AO$40</f>
        <v>5.9212531059395543E-2</v>
      </c>
      <c r="H31" s="26">
        <v>3.008297406789575E-2</v>
      </c>
      <c r="I31" s="3">
        <v>2.6551701726640526E-2</v>
      </c>
      <c r="S31" s="318"/>
    </row>
    <row r="32" spans="1:19">
      <c r="A32" s="11">
        <f>投入係数!A32</f>
        <v>61</v>
      </c>
      <c r="B32" s="12" t="str">
        <f>投入係数!B32</f>
        <v>公務</v>
      </c>
      <c r="C32" s="13">
        <f>+'H23取引基本表（生産者）(36)'!AZ32/'H23取引基本表（生産者）(36)'!AV32*-1</f>
        <v>0</v>
      </c>
      <c r="D32" s="13">
        <f t="shared" si="0"/>
        <v>1</v>
      </c>
      <c r="E32" s="13">
        <v>0.68510237761748893</v>
      </c>
      <c r="F32" s="13">
        <v>0.36779293281102149</v>
      </c>
      <c r="G32" s="13">
        <f>'H23取引基本表（生産者）(36)'!AO32/'H23取引基本表（生産者）(36)'!$AO$40</f>
        <v>4.3529018525338154E-3</v>
      </c>
      <c r="H32" s="26">
        <v>5.1819228166890122E-2</v>
      </c>
      <c r="I32" s="3">
        <v>5.1819228166890122E-2</v>
      </c>
      <c r="S32" s="318"/>
    </row>
    <row r="33" spans="1:19">
      <c r="A33" s="17">
        <f>投入係数!A33</f>
        <v>63</v>
      </c>
      <c r="B33" s="18" t="str">
        <f>投入係数!B33</f>
        <v>教育・研究</v>
      </c>
      <c r="C33" s="19">
        <f>+'H23取引基本表（生産者）(36)'!AZ33/'H23取引基本表（生産者）(36)'!AV33*-1</f>
        <v>0.27655802142980807</v>
      </c>
      <c r="D33" s="19">
        <f t="shared" si="0"/>
        <v>0.72344197857019199</v>
      </c>
      <c r="E33" s="19">
        <v>0.79593605467883577</v>
      </c>
      <c r="F33" s="19">
        <v>0.63386703250663357</v>
      </c>
      <c r="G33" s="19">
        <f>'H23取引基本表（生産者）(36)'!AO33/'H23取引基本表（生産者）(36)'!$AO$40</f>
        <v>1.4834231313240241E-2</v>
      </c>
      <c r="H33" s="30">
        <v>9.1568155492939229E-2</v>
      </c>
      <c r="I33" s="6">
        <v>9.0598789113522663E-2</v>
      </c>
      <c r="S33" s="318"/>
    </row>
    <row r="34" spans="1:19">
      <c r="A34" s="14">
        <f>投入係数!A34</f>
        <v>64</v>
      </c>
      <c r="B34" s="15" t="str">
        <f>投入係数!B34</f>
        <v>医療・福祉</v>
      </c>
      <c r="C34" s="16">
        <f>+'H23取引基本表（生産者）(36)'!AZ34/'H23取引基本表（生産者）(36)'!AV34*-1</f>
        <v>4.1058222143880815E-2</v>
      </c>
      <c r="D34" s="16">
        <f t="shared" si="0"/>
        <v>0.95894177785611923</v>
      </c>
      <c r="E34" s="16">
        <v>0.59308619718309863</v>
      </c>
      <c r="F34" s="16">
        <v>0.48767549295774648</v>
      </c>
      <c r="G34" s="16">
        <f>'H23取引基本表（生産者）(36)'!AO34/'H23取引基本表（生産者）(36)'!$AO$40</f>
        <v>5.1635671780103282E-2</v>
      </c>
      <c r="H34" s="26">
        <v>0.11909258215962441</v>
      </c>
      <c r="I34" s="3">
        <v>0.11161239436619719</v>
      </c>
      <c r="S34" s="318"/>
    </row>
    <row r="35" spans="1:19">
      <c r="A35" s="11">
        <f>投入係数!A35</f>
        <v>65</v>
      </c>
      <c r="B35" s="12" t="str">
        <f>投入係数!B35</f>
        <v>その他の非営利団体サービス</v>
      </c>
      <c r="C35" s="13">
        <f>+'H23取引基本表（生産者）(36)'!AZ35/'H23取引基本表（生産者）(36)'!AV35*-1</f>
        <v>6.057837590920271E-2</v>
      </c>
      <c r="D35" s="13">
        <f t="shared" si="0"/>
        <v>0.93942162409079732</v>
      </c>
      <c r="E35" s="13">
        <v>0.57970240506795334</v>
      </c>
      <c r="F35" s="13">
        <v>0.32164561157968397</v>
      </c>
      <c r="G35" s="13">
        <f>'H23取引基本表（生産者）(36)'!AO35/'H23取引基本表（生産者）(36)'!$AO$40</f>
        <v>1.8000913715623238E-2</v>
      </c>
      <c r="H35" s="26">
        <v>9.4637398254207944E-2</v>
      </c>
      <c r="I35" s="3">
        <v>6.7713896357408571E-2</v>
      </c>
      <c r="S35" s="318"/>
    </row>
    <row r="36" spans="1:19">
      <c r="A36" s="11">
        <f>投入係数!A36</f>
        <v>66</v>
      </c>
      <c r="B36" s="12" t="str">
        <f>投入係数!B36</f>
        <v>対事業所サービス</v>
      </c>
      <c r="C36" s="13">
        <f>+'H23取引基本表（生産者）(36)'!AZ36/'H23取引基本表（生産者）(36)'!AV36*-1</f>
        <v>0.60693548042780598</v>
      </c>
      <c r="D36" s="13">
        <f t="shared" si="0"/>
        <v>0.39306451957219402</v>
      </c>
      <c r="E36" s="13">
        <v>0.63218902172682123</v>
      </c>
      <c r="F36" s="13">
        <v>0.47467765680358498</v>
      </c>
      <c r="G36" s="13">
        <f>'H23取引基本表（生産者）(36)'!AO36/'H23取引基本表（生産者）(36)'!$AO$40</f>
        <v>2.1992714437914992E-2</v>
      </c>
      <c r="H36" s="26">
        <v>0.19170724604856584</v>
      </c>
      <c r="I36" s="3">
        <v>0.15453868927248313</v>
      </c>
      <c r="S36" s="318"/>
    </row>
    <row r="37" spans="1:19">
      <c r="A37" s="11">
        <f>投入係数!A37</f>
        <v>67</v>
      </c>
      <c r="B37" s="12" t="str">
        <f>投入係数!B37</f>
        <v>対個人サービス</v>
      </c>
      <c r="C37" s="13">
        <f>+'H23取引基本表（生産者）(36)'!AZ37/'H23取引基本表（生産者）(36)'!AV37*-1</f>
        <v>0.42052048240640338</v>
      </c>
      <c r="D37" s="13">
        <f t="shared" si="0"/>
        <v>0.57947951759359662</v>
      </c>
      <c r="E37" s="13">
        <v>0.61359312432566471</v>
      </c>
      <c r="F37" s="13">
        <v>0.14081523912982513</v>
      </c>
      <c r="G37" s="13">
        <f>'H23取引基本表（生産者）(36)'!AO37/'H23取引基本表（生産者）(36)'!$AO$40</f>
        <v>0.16299174299980626</v>
      </c>
      <c r="H37" s="26">
        <v>0.10632321750386337</v>
      </c>
      <c r="I37" s="3">
        <v>8.1770400534892748E-2</v>
      </c>
      <c r="S37" s="318"/>
    </row>
    <row r="38" spans="1:19">
      <c r="A38" s="17">
        <f>投入係数!A38</f>
        <v>68</v>
      </c>
      <c r="B38" s="18" t="str">
        <f>投入係数!B38</f>
        <v>事務用品</v>
      </c>
      <c r="C38" s="19">
        <f>+'H23取引基本表（生産者）(36)'!AZ38/'H23取引基本表（生産者）(36)'!AV38*-1</f>
        <v>0</v>
      </c>
      <c r="D38" s="19">
        <f t="shared" si="0"/>
        <v>1</v>
      </c>
      <c r="E38" s="19">
        <v>0</v>
      </c>
      <c r="F38" s="19">
        <v>0</v>
      </c>
      <c r="G38" s="19">
        <f>'H23取引基本表（生産者）(36)'!AO38/'H23取引基本表（生産者）(36)'!$AO$40</f>
        <v>0</v>
      </c>
      <c r="H38" s="6">
        <v>0</v>
      </c>
      <c r="I38" s="6">
        <v>0</v>
      </c>
      <c r="S38" s="318"/>
    </row>
    <row r="39" spans="1:19">
      <c r="A39" s="20">
        <f>投入係数!A39</f>
        <v>69</v>
      </c>
      <c r="B39" s="21" t="str">
        <f>投入係数!B39</f>
        <v>分類不明</v>
      </c>
      <c r="C39" s="133">
        <f>+'H23取引基本表（生産者）(36)'!AZ39/'H23取引基本表（生産者）(36)'!AV39*-1</f>
        <v>0.7193864691974412</v>
      </c>
      <c r="D39" s="22">
        <f t="shared" si="0"/>
        <v>0.2806135308025588</v>
      </c>
      <c r="E39" s="22">
        <v>0.382170659814073</v>
      </c>
      <c r="F39" s="22">
        <v>3.5711586425818155E-2</v>
      </c>
      <c r="G39" s="22">
        <f>'H23取引基本表（生産者）(36)'!AO39/'H23取引基本表（生産者）(36)'!$AO$40</f>
        <v>7.1593780469306185E-5</v>
      </c>
      <c r="H39" s="27">
        <v>6.5754667069760414E-3</v>
      </c>
      <c r="I39" s="4">
        <v>6.1975663215176483E-3</v>
      </c>
      <c r="S39" s="318"/>
    </row>
    <row r="41" spans="1:19">
      <c r="A41" t="s">
        <v>197</v>
      </c>
    </row>
  </sheetData>
  <sheetProtection sheet="1"/>
  <phoneticPr fontId="5"/>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AN42"/>
  <sheetViews>
    <sheetView zoomScaleNormal="100" workbookViewId="0">
      <pane xSplit="2" ySplit="3" topLeftCell="C4" activePane="bottomRight" state="frozen"/>
      <selection activeCell="M1" sqref="M1"/>
      <selection pane="topRight" activeCell="M1" sqref="M1"/>
      <selection pane="bottomLeft" activeCell="M1" sqref="M1"/>
      <selection pane="bottomRight" activeCell="M1" sqref="M1"/>
    </sheetView>
  </sheetViews>
  <sheetFormatPr defaultColWidth="10.33203125" defaultRowHeight="11.25"/>
  <cols>
    <col min="1" max="1" width="4.6640625" style="32" bestFit="1" customWidth="1"/>
    <col min="2" max="2" width="31.6640625" style="32" bestFit="1" customWidth="1"/>
    <col min="3" max="16384" width="10.33203125" style="32"/>
  </cols>
  <sheetData>
    <row r="1" spans="1:40" ht="21" customHeight="1">
      <c r="A1" s="31" t="s">
        <v>39</v>
      </c>
      <c r="C1" s="32" t="s">
        <v>194</v>
      </c>
      <c r="J1" s="31" t="s">
        <v>40</v>
      </c>
      <c r="AN1" s="51"/>
    </row>
    <row r="2" spans="1:40">
      <c r="A2" s="33"/>
      <c r="B2" s="34"/>
      <c r="C2" s="52">
        <v>1</v>
      </c>
      <c r="D2" s="53">
        <v>2</v>
      </c>
      <c r="E2" s="53">
        <v>3</v>
      </c>
      <c r="F2" s="53">
        <v>6</v>
      </c>
      <c r="G2" s="53">
        <v>11</v>
      </c>
      <c r="H2" s="53">
        <v>15</v>
      </c>
      <c r="I2" s="53">
        <v>16</v>
      </c>
      <c r="J2" s="53">
        <v>20</v>
      </c>
      <c r="K2" s="53">
        <v>21</v>
      </c>
      <c r="L2" s="53">
        <v>25</v>
      </c>
      <c r="M2" s="53">
        <v>26</v>
      </c>
      <c r="N2" s="53">
        <v>27</v>
      </c>
      <c r="O2" s="53">
        <v>28</v>
      </c>
      <c r="P2" s="53">
        <v>29</v>
      </c>
      <c r="Q2" s="53">
        <v>32</v>
      </c>
      <c r="R2" s="53">
        <v>33</v>
      </c>
      <c r="S2" s="53">
        <v>34</v>
      </c>
      <c r="T2" s="53">
        <v>35</v>
      </c>
      <c r="U2" s="53">
        <v>39</v>
      </c>
      <c r="V2" s="53">
        <v>41</v>
      </c>
      <c r="W2" s="53">
        <v>46</v>
      </c>
      <c r="X2" s="53">
        <v>47</v>
      </c>
      <c r="Y2" s="53">
        <v>48</v>
      </c>
      <c r="Z2" s="53">
        <v>51</v>
      </c>
      <c r="AA2" s="53">
        <v>53</v>
      </c>
      <c r="AB2" s="53">
        <v>55</v>
      </c>
      <c r="AC2" s="53">
        <v>57</v>
      </c>
      <c r="AD2" s="53">
        <v>59</v>
      </c>
      <c r="AE2" s="53">
        <v>61</v>
      </c>
      <c r="AF2" s="53">
        <v>63</v>
      </c>
      <c r="AG2" s="53">
        <v>64</v>
      </c>
      <c r="AH2" s="53">
        <v>65</v>
      </c>
      <c r="AI2" s="53">
        <v>66</v>
      </c>
      <c r="AJ2" s="53">
        <v>67</v>
      </c>
      <c r="AK2" s="53">
        <v>68</v>
      </c>
      <c r="AL2" s="54">
        <v>69</v>
      </c>
      <c r="AM2" s="55"/>
      <c r="AN2" s="55"/>
    </row>
    <row r="3" spans="1:40" ht="33.75">
      <c r="A3" s="35"/>
      <c r="B3" s="36"/>
      <c r="C3" s="37" t="s">
        <v>0</v>
      </c>
      <c r="D3" s="38" t="s">
        <v>1</v>
      </c>
      <c r="E3" s="38" t="s">
        <v>2</v>
      </c>
      <c r="F3" s="38" t="s">
        <v>3</v>
      </c>
      <c r="G3" s="38" t="s">
        <v>4</v>
      </c>
      <c r="H3" s="38" t="s">
        <v>5</v>
      </c>
      <c r="I3" s="38" t="s">
        <v>6</v>
      </c>
      <c r="J3" s="38" t="s">
        <v>7</v>
      </c>
      <c r="K3" s="38" t="s">
        <v>204</v>
      </c>
      <c r="L3" s="38" t="s">
        <v>205</v>
      </c>
      <c r="M3" s="38" t="s">
        <v>10</v>
      </c>
      <c r="N3" s="38" t="s">
        <v>11</v>
      </c>
      <c r="O3" s="38" t="s">
        <v>12</v>
      </c>
      <c r="P3" s="38" t="s">
        <v>13</v>
      </c>
      <c r="Q3" s="38" t="s">
        <v>16</v>
      </c>
      <c r="R3" s="38" t="s">
        <v>14</v>
      </c>
      <c r="S3" s="38" t="s">
        <v>206</v>
      </c>
      <c r="T3" s="38" t="s">
        <v>17</v>
      </c>
      <c r="U3" s="38" t="s">
        <v>18</v>
      </c>
      <c r="V3" s="38" t="s">
        <v>19</v>
      </c>
      <c r="W3" s="38" t="s">
        <v>207</v>
      </c>
      <c r="X3" s="38" t="s">
        <v>190</v>
      </c>
      <c r="Y3" s="38" t="s">
        <v>191</v>
      </c>
      <c r="Z3" s="38" t="s">
        <v>21</v>
      </c>
      <c r="AA3" s="38" t="s">
        <v>22</v>
      </c>
      <c r="AB3" s="38" t="s">
        <v>23</v>
      </c>
      <c r="AC3" s="38" t="s">
        <v>203</v>
      </c>
      <c r="AD3" s="38" t="s">
        <v>25</v>
      </c>
      <c r="AE3" s="38" t="s">
        <v>26</v>
      </c>
      <c r="AF3" s="38" t="s">
        <v>27</v>
      </c>
      <c r="AG3" s="38" t="s">
        <v>195</v>
      </c>
      <c r="AH3" s="38" t="s">
        <v>196</v>
      </c>
      <c r="AI3" s="38" t="s">
        <v>208</v>
      </c>
      <c r="AJ3" s="38" t="s">
        <v>209</v>
      </c>
      <c r="AK3" s="38" t="s">
        <v>30</v>
      </c>
      <c r="AL3" s="39" t="s">
        <v>31</v>
      </c>
      <c r="AM3" s="40" t="s">
        <v>219</v>
      </c>
      <c r="AN3" s="40" t="s">
        <v>220</v>
      </c>
    </row>
    <row r="4" spans="1:40">
      <c r="A4" s="88">
        <v>1</v>
      </c>
      <c r="B4" s="34" t="s">
        <v>0</v>
      </c>
      <c r="C4" s="24">
        <v>1.1248980047638077</v>
      </c>
      <c r="D4" s="41">
        <v>3.5961188596100179E-3</v>
      </c>
      <c r="E4" s="41">
        <v>4.1675715013925465E-3</v>
      </c>
      <c r="F4" s="41">
        <v>6.5768991369946812E-5</v>
      </c>
      <c r="G4" s="41">
        <v>0.16031627906718279</v>
      </c>
      <c r="H4" s="41">
        <v>1.1455101041440669E-2</v>
      </c>
      <c r="I4" s="41">
        <v>5.03589333801027E-4</v>
      </c>
      <c r="J4" s="41">
        <v>3.306384087306374E-4</v>
      </c>
      <c r="K4" s="41">
        <v>1.8352014812922942E-5</v>
      </c>
      <c r="L4" s="41">
        <v>1.3615533136331762E-4</v>
      </c>
      <c r="M4" s="41">
        <v>6.4038002141775255E-5</v>
      </c>
      <c r="N4" s="41">
        <v>6.3259367600432216E-5</v>
      </c>
      <c r="O4" s="41">
        <v>5.4072674976797687E-5</v>
      </c>
      <c r="P4" s="41">
        <v>1.6468616370848217E-4</v>
      </c>
      <c r="Q4" s="41">
        <v>1.517628895632159E-4</v>
      </c>
      <c r="R4" s="41">
        <v>1.4103530661405781E-4</v>
      </c>
      <c r="S4" s="41">
        <v>1.528120485315802E-4</v>
      </c>
      <c r="T4" s="41">
        <v>1.4769901342638183E-4</v>
      </c>
      <c r="U4" s="41">
        <v>1.0233317912638292E-2</v>
      </c>
      <c r="V4" s="41">
        <v>1.1307570560077816E-3</v>
      </c>
      <c r="W4" s="41">
        <v>8.2133274625076485E-5</v>
      </c>
      <c r="X4" s="41">
        <v>1.9262385980914156E-4</v>
      </c>
      <c r="Y4" s="41">
        <v>5.9138966520696914E-5</v>
      </c>
      <c r="Z4" s="41">
        <v>2.0610774073496409E-4</v>
      </c>
      <c r="AA4" s="41">
        <v>7.7390767559978781E-5</v>
      </c>
      <c r="AB4" s="41">
        <v>6.7835535423745518E-5</v>
      </c>
      <c r="AC4" s="41">
        <v>7.9451548255511135E-5</v>
      </c>
      <c r="AD4" s="41">
        <v>1.3537919984485101E-4</v>
      </c>
      <c r="AE4" s="41">
        <v>1.0715409021825436E-4</v>
      </c>
      <c r="AF4" s="41">
        <v>7.793583613004897E-4</v>
      </c>
      <c r="AG4" s="41">
        <v>2.023181697183434E-3</v>
      </c>
      <c r="AH4" s="41">
        <v>1.6477502895710483E-3</v>
      </c>
      <c r="AI4" s="41">
        <v>9.075372051032209E-5</v>
      </c>
      <c r="AJ4" s="41">
        <v>9.2017859333682842E-3</v>
      </c>
      <c r="AK4" s="41">
        <v>4.9935013329590119E-4</v>
      </c>
      <c r="AL4" s="25">
        <v>1.4404520527608658E-4</v>
      </c>
      <c r="AM4" s="28">
        <v>1.3331844600722185</v>
      </c>
      <c r="AN4" s="28">
        <v>1.0035106673027823</v>
      </c>
    </row>
    <row r="5" spans="1:40">
      <c r="A5" s="103">
        <v>2</v>
      </c>
      <c r="B5" s="42" t="s">
        <v>1</v>
      </c>
      <c r="C5" s="26">
        <v>7.7853763766703348E-4</v>
      </c>
      <c r="D5" s="1">
        <v>1.1334853442903468</v>
      </c>
      <c r="E5" s="1">
        <v>4.0358311076396197E-4</v>
      </c>
      <c r="F5" s="1">
        <v>1.2958560939680977E-4</v>
      </c>
      <c r="G5" s="1">
        <v>6.0953753768619933E-4</v>
      </c>
      <c r="H5" s="1">
        <v>1.936970971680845E-4</v>
      </c>
      <c r="I5" s="1">
        <v>0.13122171228622445</v>
      </c>
      <c r="J5" s="1">
        <v>1.1301692934470432E-4</v>
      </c>
      <c r="K5" s="1">
        <v>7.6532045076061565E-6</v>
      </c>
      <c r="L5" s="1">
        <v>5.6255709796094468E-4</v>
      </c>
      <c r="M5" s="1">
        <v>2.8133911554936409E-5</v>
      </c>
      <c r="N5" s="1">
        <v>3.4005620391351515E-5</v>
      </c>
      <c r="O5" s="1">
        <v>9.4542701209935064E-5</v>
      </c>
      <c r="P5" s="1">
        <v>1.9916539399276548E-4</v>
      </c>
      <c r="Q5" s="1">
        <v>1.3561791464781846E-4</v>
      </c>
      <c r="R5" s="1">
        <v>1.4152251684210426E-4</v>
      </c>
      <c r="S5" s="1">
        <v>1.6562895522488343E-4</v>
      </c>
      <c r="T5" s="1">
        <v>8.7486152211474513E-5</v>
      </c>
      <c r="U5" s="1">
        <v>6.4896776666916844E-4</v>
      </c>
      <c r="V5" s="1">
        <v>9.1104118318793002E-4</v>
      </c>
      <c r="W5" s="1">
        <v>1.0992061521393445E-4</v>
      </c>
      <c r="X5" s="1">
        <v>1.5458916230218E-4</v>
      </c>
      <c r="Y5" s="1">
        <v>1.3638865182562536E-4</v>
      </c>
      <c r="Z5" s="1">
        <v>2.325253996115386E-4</v>
      </c>
      <c r="AA5" s="1">
        <v>1.7678684498335757E-4</v>
      </c>
      <c r="AB5" s="1">
        <v>7.0557706771331221E-5</v>
      </c>
      <c r="AC5" s="1">
        <v>1.3471336808559958E-4</v>
      </c>
      <c r="AD5" s="1">
        <v>4.3070602360112306E-4</v>
      </c>
      <c r="AE5" s="1">
        <v>1.1047543437688944E-4</v>
      </c>
      <c r="AF5" s="1">
        <v>1.6980880939771142E-4</v>
      </c>
      <c r="AG5" s="1">
        <v>2.4962087491274423E-4</v>
      </c>
      <c r="AH5" s="1">
        <v>4.6372894924465359E-4</v>
      </c>
      <c r="AI5" s="1">
        <v>1.5039318960248949E-4</v>
      </c>
      <c r="AJ5" s="1">
        <v>7.5794201394364534E-4</v>
      </c>
      <c r="AK5" s="1">
        <v>9.6768914545569198E-3</v>
      </c>
      <c r="AL5" s="2">
        <v>1.1679941728359837E-4</v>
      </c>
      <c r="AM5" s="3">
        <v>1.2830931848327127</v>
      </c>
      <c r="AN5" s="3">
        <v>0.96580611062131549</v>
      </c>
    </row>
    <row r="6" spans="1:40">
      <c r="A6" s="103">
        <v>3</v>
      </c>
      <c r="B6" s="42" t="s">
        <v>2</v>
      </c>
      <c r="C6" s="26">
        <v>2.0632974758309891E-4</v>
      </c>
      <c r="D6" s="1">
        <v>3.3422105397327414E-5</v>
      </c>
      <c r="E6" s="1">
        <v>1.0123495901429622</v>
      </c>
      <c r="F6" s="1">
        <v>4.957457588770115E-7</v>
      </c>
      <c r="G6" s="1">
        <v>9.1173171751067431E-3</v>
      </c>
      <c r="H6" s="1">
        <v>2.7190095203363999E-6</v>
      </c>
      <c r="I6" s="1">
        <v>5.2615377713988706E-6</v>
      </c>
      <c r="J6" s="1">
        <v>4.0356719835495769E-6</v>
      </c>
      <c r="K6" s="1">
        <v>7.5151616394439666E-8</v>
      </c>
      <c r="L6" s="1">
        <v>1.4326311354294495E-6</v>
      </c>
      <c r="M6" s="1">
        <v>1.9682332071734491E-7</v>
      </c>
      <c r="N6" s="1">
        <v>1.6301301180489006E-7</v>
      </c>
      <c r="O6" s="1">
        <v>2.053408579426533E-7</v>
      </c>
      <c r="P6" s="1">
        <v>5.165924033956506E-7</v>
      </c>
      <c r="Q6" s="1">
        <v>5.5689000720833874E-7</v>
      </c>
      <c r="R6" s="1">
        <v>4.1180300939324386E-7</v>
      </c>
      <c r="S6" s="1">
        <v>5.1723170016681362E-7</v>
      </c>
      <c r="T6" s="1">
        <v>4.4831037095177528E-7</v>
      </c>
      <c r="U6" s="1">
        <v>2.0612062809564355E-5</v>
      </c>
      <c r="V6" s="1">
        <v>6.6632670618996702E-7</v>
      </c>
      <c r="W6" s="1">
        <v>2.5047132882698155E-7</v>
      </c>
      <c r="X6" s="1">
        <v>6.1425501398098767E-7</v>
      </c>
      <c r="Y6" s="1">
        <v>2.5251815855362463E-7</v>
      </c>
      <c r="Z6" s="1">
        <v>9.2726990999673533E-7</v>
      </c>
      <c r="AA6" s="1">
        <v>4.6141582366456045E-7</v>
      </c>
      <c r="AB6" s="1">
        <v>3.3863414044950931E-7</v>
      </c>
      <c r="AC6" s="1">
        <v>1.375637519835468E-6</v>
      </c>
      <c r="AD6" s="1">
        <v>3.9347589478258676E-6</v>
      </c>
      <c r="AE6" s="1">
        <v>2.1781528475840317E-6</v>
      </c>
      <c r="AF6" s="1">
        <v>2.2639807230838511E-6</v>
      </c>
      <c r="AG6" s="1">
        <v>1.3004218195020252E-4</v>
      </c>
      <c r="AH6" s="1">
        <v>4.1608925514606352E-6</v>
      </c>
      <c r="AI6" s="1">
        <v>9.2918496227642678E-7</v>
      </c>
      <c r="AJ6" s="1">
        <v>6.9491190980694245E-4</v>
      </c>
      <c r="AK6" s="1">
        <v>1.4497784323874356E-6</v>
      </c>
      <c r="AL6" s="2">
        <v>4.7240121018631941E-6</v>
      </c>
      <c r="AM6" s="3">
        <v>1.022593788367252</v>
      </c>
      <c r="AN6" s="3">
        <v>0.76972377467444597</v>
      </c>
    </row>
    <row r="7" spans="1:40">
      <c r="A7" s="103">
        <v>6</v>
      </c>
      <c r="B7" s="42" t="s">
        <v>3</v>
      </c>
      <c r="C7" s="26">
        <v>5.2593157868082921E-5</v>
      </c>
      <c r="D7" s="1">
        <v>5.0512244668203436E-5</v>
      </c>
      <c r="E7" s="1">
        <v>9.6208167945338515E-5</v>
      </c>
      <c r="F7" s="1">
        <v>1.0001442021783231</v>
      </c>
      <c r="G7" s="1">
        <v>2.9680745967555498E-5</v>
      </c>
      <c r="H7" s="1">
        <v>4.5525420469673018E-5</v>
      </c>
      <c r="I7" s="1">
        <v>7.7024354351618713E-5</v>
      </c>
      <c r="J7" s="1">
        <v>3.7030339716310757E-4</v>
      </c>
      <c r="K7" s="1">
        <v>2.1944198191813165E-3</v>
      </c>
      <c r="L7" s="1">
        <v>4.6114434096326812E-4</v>
      </c>
      <c r="M7" s="1">
        <v>7.1402748000160378E-4</v>
      </c>
      <c r="N7" s="1">
        <v>1.9383774850320393E-3</v>
      </c>
      <c r="O7" s="1">
        <v>1.9432376478766789E-4</v>
      </c>
      <c r="P7" s="1">
        <v>6.2113649260186731E-5</v>
      </c>
      <c r="Q7" s="1">
        <v>8.1101893226345843E-5</v>
      </c>
      <c r="R7" s="1">
        <v>6.1685114255782776E-5</v>
      </c>
      <c r="S7" s="1">
        <v>5.3414480182320183E-5</v>
      </c>
      <c r="T7" s="1">
        <v>8.3216404842782274E-5</v>
      </c>
      <c r="U7" s="1">
        <v>6.6071774966794579E-5</v>
      </c>
      <c r="V7" s="1">
        <v>8.6691931155251443E-5</v>
      </c>
      <c r="W7" s="1">
        <v>1.4915472278948566E-3</v>
      </c>
      <c r="X7" s="1">
        <v>9.0514384167409995E-5</v>
      </c>
      <c r="Y7" s="1">
        <v>7.7844006487598675E-5</v>
      </c>
      <c r="Z7" s="1">
        <v>5.2310834040725473E-5</v>
      </c>
      <c r="AA7" s="1">
        <v>1.4068703080336575E-5</v>
      </c>
      <c r="AB7" s="1">
        <v>1.1492316301071131E-5</v>
      </c>
      <c r="AC7" s="1">
        <v>1.7175315592192443E-4</v>
      </c>
      <c r="AD7" s="1">
        <v>2.2842846506039258E-5</v>
      </c>
      <c r="AE7" s="1">
        <v>3.5063255729328087E-5</v>
      </c>
      <c r="AF7" s="1">
        <v>3.8113731491292152E-5</v>
      </c>
      <c r="AG7" s="1">
        <v>4.4929485215168564E-5</v>
      </c>
      <c r="AH7" s="1">
        <v>2.0443429519729304E-5</v>
      </c>
      <c r="AI7" s="1">
        <v>2.0001994370253425E-5</v>
      </c>
      <c r="AJ7" s="1">
        <v>6.8363447952163423E-5</v>
      </c>
      <c r="AK7" s="1">
        <v>2.5988712300959829E-5</v>
      </c>
      <c r="AL7" s="2">
        <v>8.269158430313139E-5</v>
      </c>
      <c r="AM7" s="3">
        <v>1.0091306069198942</v>
      </c>
      <c r="AN7" s="3">
        <v>0.75958980851831137</v>
      </c>
    </row>
    <row r="8" spans="1:40">
      <c r="A8" s="104">
        <v>11</v>
      </c>
      <c r="B8" s="43" t="s">
        <v>4</v>
      </c>
      <c r="C8" s="30">
        <v>2.3109223489030665E-2</v>
      </c>
      <c r="D8" s="44">
        <v>3.7137750390330692E-3</v>
      </c>
      <c r="E8" s="44">
        <v>2.5960348695881902E-2</v>
      </c>
      <c r="F8" s="44">
        <v>1.501166725571418E-5</v>
      </c>
      <c r="G8" s="44">
        <v>1.0224213218637161</v>
      </c>
      <c r="H8" s="44">
        <v>2.8152545197164086E-4</v>
      </c>
      <c r="I8" s="44">
        <v>5.6686245534313463E-4</v>
      </c>
      <c r="J8" s="44">
        <v>2.6504827470393027E-4</v>
      </c>
      <c r="K8" s="44">
        <v>2.4540506636114784E-6</v>
      </c>
      <c r="L8" s="44">
        <v>1.3815772801486408E-4</v>
      </c>
      <c r="M8" s="44">
        <v>5.9293068969554139E-6</v>
      </c>
      <c r="N8" s="44">
        <v>5.6107820419045068E-6</v>
      </c>
      <c r="O8" s="44">
        <v>8.5067089364376641E-6</v>
      </c>
      <c r="P8" s="44">
        <v>1.7681764085610283E-5</v>
      </c>
      <c r="Q8" s="44">
        <v>2.237475613114763E-5</v>
      </c>
      <c r="R8" s="44">
        <v>1.5796309205087589E-5</v>
      </c>
      <c r="S8" s="44">
        <v>1.6399934260164149E-5</v>
      </c>
      <c r="T8" s="44">
        <v>1.6363094914703815E-5</v>
      </c>
      <c r="U8" s="44">
        <v>2.6517499851366695E-4</v>
      </c>
      <c r="V8" s="44">
        <v>4.2932076132051972E-5</v>
      </c>
      <c r="W8" s="44">
        <v>8.2484836836304501E-6</v>
      </c>
      <c r="X8" s="44">
        <v>1.7792146286980947E-5</v>
      </c>
      <c r="Y8" s="44">
        <v>7.6399003894336071E-6</v>
      </c>
      <c r="Z8" s="44">
        <v>4.539924356275848E-5</v>
      </c>
      <c r="AA8" s="44">
        <v>1.0833688885593817E-5</v>
      </c>
      <c r="AB8" s="44">
        <v>8.8426798925622592E-6</v>
      </c>
      <c r="AC8" s="44">
        <v>3.4575662741405768E-5</v>
      </c>
      <c r="AD8" s="44">
        <v>7.6372777721128539E-5</v>
      </c>
      <c r="AE8" s="44">
        <v>7.8041945977577732E-5</v>
      </c>
      <c r="AF8" s="44">
        <v>2.0574995641446273E-4</v>
      </c>
      <c r="AG8" s="44">
        <v>1.7051263194385222E-3</v>
      </c>
      <c r="AH8" s="44">
        <v>3.2041974828065414E-4</v>
      </c>
      <c r="AI8" s="44">
        <v>2.1648899939392684E-5</v>
      </c>
      <c r="AJ8" s="44">
        <v>1.2530707696657029E-2</v>
      </c>
      <c r="AK8" s="44">
        <v>6.2942231656093866E-5</v>
      </c>
      <c r="AL8" s="45">
        <v>3.114180300631128E-4</v>
      </c>
      <c r="AM8" s="6">
        <v>1.0923362578583227</v>
      </c>
      <c r="AN8" s="6">
        <v>0.82222012022481128</v>
      </c>
    </row>
    <row r="9" spans="1:40">
      <c r="A9" s="103">
        <v>15</v>
      </c>
      <c r="B9" s="42" t="s">
        <v>5</v>
      </c>
      <c r="C9" s="26">
        <v>1.2772334085301161E-4</v>
      </c>
      <c r="D9" s="1">
        <v>1.3670383290081232E-4</v>
      </c>
      <c r="E9" s="1">
        <v>5.1803362464036341E-4</v>
      </c>
      <c r="F9" s="1">
        <v>1.74101232533399E-4</v>
      </c>
      <c r="G9" s="1">
        <v>5.0837899084333203E-5</v>
      </c>
      <c r="H9" s="1">
        <v>1.0055496277342768</v>
      </c>
      <c r="I9" s="1">
        <v>1.3859167690150479E-4</v>
      </c>
      <c r="J9" s="1">
        <v>1.9408572178758964E-5</v>
      </c>
      <c r="K9" s="1">
        <v>5.3037405637226966E-6</v>
      </c>
      <c r="L9" s="1">
        <v>8.3567297095062332E-5</v>
      </c>
      <c r="M9" s="1">
        <v>1.7465898216917931E-5</v>
      </c>
      <c r="N9" s="1">
        <v>1.7110504973696275E-5</v>
      </c>
      <c r="O9" s="1">
        <v>5.1326289540567869E-5</v>
      </c>
      <c r="P9" s="1">
        <v>6.0149697772588553E-5</v>
      </c>
      <c r="Q9" s="1">
        <v>2.3703420626152244E-4</v>
      </c>
      <c r="R9" s="1">
        <v>8.2755313010170724E-5</v>
      </c>
      <c r="S9" s="1">
        <v>5.0935885358137701E-5</v>
      </c>
      <c r="T9" s="1">
        <v>1.0702464645655719E-4</v>
      </c>
      <c r="U9" s="1">
        <v>2.1259500766935679E-4</v>
      </c>
      <c r="V9" s="1">
        <v>1.1405347376541748E-4</v>
      </c>
      <c r="W9" s="1">
        <v>2.1243858421020999E-5</v>
      </c>
      <c r="X9" s="1">
        <v>5.7118072754635864E-5</v>
      </c>
      <c r="Y9" s="1">
        <v>8.0312231439514878E-5</v>
      </c>
      <c r="Z9" s="1">
        <v>1.5872501222409256E-4</v>
      </c>
      <c r="AA9" s="1">
        <v>7.0258176269345139E-5</v>
      </c>
      <c r="AB9" s="1">
        <v>1.2262446811959802E-5</v>
      </c>
      <c r="AC9" s="1">
        <v>1.210344949280638E-4</v>
      </c>
      <c r="AD9" s="1">
        <v>4.1148586735574236E-5</v>
      </c>
      <c r="AE9" s="1">
        <v>1.4526746139412189E-4</v>
      </c>
      <c r="AF9" s="1">
        <v>2.1075375098661866E-5</v>
      </c>
      <c r="AG9" s="1">
        <v>1.3048653148245787E-4</v>
      </c>
      <c r="AH9" s="1">
        <v>8.2643405655716186E-4</v>
      </c>
      <c r="AI9" s="1">
        <v>9.3934241358960892E-5</v>
      </c>
      <c r="AJ9" s="1">
        <v>2.3607681816110537E-4</v>
      </c>
      <c r="AK9" s="1">
        <v>6.0392338017130841E-4</v>
      </c>
      <c r="AL9" s="2">
        <v>7.3552635316959133E-5</v>
      </c>
      <c r="AM9" s="3">
        <v>1.0104472032531777</v>
      </c>
      <c r="AN9" s="3">
        <v>0.7605808330198347</v>
      </c>
    </row>
    <row r="10" spans="1:40">
      <c r="A10" s="103">
        <v>16</v>
      </c>
      <c r="B10" s="42" t="s">
        <v>6</v>
      </c>
      <c r="C10" s="26">
        <v>5.0526799817150574E-3</v>
      </c>
      <c r="D10" s="1">
        <v>1.9826527557122429E-3</v>
      </c>
      <c r="E10" s="1">
        <v>1.2280128662136749E-3</v>
      </c>
      <c r="F10" s="1">
        <v>7.430819853746028E-4</v>
      </c>
      <c r="G10" s="1">
        <v>3.0629059188271831E-3</v>
      </c>
      <c r="H10" s="1">
        <v>1.4988154191245384E-3</v>
      </c>
      <c r="I10" s="1">
        <v>1.0269523651346908</v>
      </c>
      <c r="J10" s="1">
        <v>7.6387704964309491E-4</v>
      </c>
      <c r="K10" s="1">
        <v>5.8497345875768238E-5</v>
      </c>
      <c r="L10" s="1">
        <v>4.3964019030174155E-3</v>
      </c>
      <c r="M10" s="1">
        <v>2.1603308162698623E-4</v>
      </c>
      <c r="N10" s="1">
        <v>2.6274832691218708E-4</v>
      </c>
      <c r="O10" s="1">
        <v>7.3601605020865986E-4</v>
      </c>
      <c r="P10" s="1">
        <v>1.5528428434965985E-3</v>
      </c>
      <c r="Q10" s="1">
        <v>1.0555753790590405E-3</v>
      </c>
      <c r="R10" s="1">
        <v>1.1027968684366176E-3</v>
      </c>
      <c r="S10" s="1">
        <v>1.2907955744293472E-3</v>
      </c>
      <c r="T10" s="1">
        <v>6.7979567138332867E-4</v>
      </c>
      <c r="U10" s="1">
        <v>4.8193700027307253E-3</v>
      </c>
      <c r="V10" s="1">
        <v>6.9215831633354895E-3</v>
      </c>
      <c r="W10" s="1">
        <v>8.4982330305449522E-4</v>
      </c>
      <c r="X10" s="1">
        <v>1.1902909890550574E-3</v>
      </c>
      <c r="Y10" s="1">
        <v>1.0630211617317193E-3</v>
      </c>
      <c r="Z10" s="1">
        <v>1.8132774805721254E-3</v>
      </c>
      <c r="AA10" s="1">
        <v>1.3786281649603917E-3</v>
      </c>
      <c r="AB10" s="1">
        <v>5.4027897017093973E-4</v>
      </c>
      <c r="AC10" s="1">
        <v>1.0476561620552684E-3</v>
      </c>
      <c r="AD10" s="1">
        <v>3.3446486602964742E-3</v>
      </c>
      <c r="AE10" s="1">
        <v>8.2292810799883286E-4</v>
      </c>
      <c r="AF10" s="1">
        <v>1.3212981950783823E-3</v>
      </c>
      <c r="AG10" s="1">
        <v>1.4495084804360225E-3</v>
      </c>
      <c r="AH10" s="1">
        <v>3.6154714264820991E-3</v>
      </c>
      <c r="AI10" s="1">
        <v>1.1700267659260446E-3</v>
      </c>
      <c r="AJ10" s="1">
        <v>1.869417987029181E-3</v>
      </c>
      <c r="AK10" s="1">
        <v>7.5719566575316657E-2</v>
      </c>
      <c r="AL10" s="2">
        <v>8.9249391940053493E-4</v>
      </c>
      <c r="AM10" s="3">
        <v>1.1624651836713775</v>
      </c>
      <c r="AN10" s="3">
        <v>0.87500735803590435</v>
      </c>
    </row>
    <row r="11" spans="1:40">
      <c r="A11" s="103">
        <v>20</v>
      </c>
      <c r="B11" s="42" t="s">
        <v>7</v>
      </c>
      <c r="C11" s="26">
        <v>3.248165234733226E-2</v>
      </c>
      <c r="D11" s="1">
        <v>9.966706747005056E-4</v>
      </c>
      <c r="E11" s="1">
        <v>8.2122895853892278E-3</v>
      </c>
      <c r="F11" s="1">
        <v>9.1843229403535624E-3</v>
      </c>
      <c r="G11" s="1">
        <v>7.2830403098133462E-3</v>
      </c>
      <c r="H11" s="1">
        <v>3.9230610045889021E-2</v>
      </c>
      <c r="I11" s="1">
        <v>8.6803218560396102E-3</v>
      </c>
      <c r="J11" s="1">
        <v>1.1730661981896846</v>
      </c>
      <c r="K11" s="1">
        <v>4.6233146263551618E-4</v>
      </c>
      <c r="L11" s="1">
        <v>6.4734195329890784E-3</v>
      </c>
      <c r="M11" s="1">
        <v>1.8201341580827953E-3</v>
      </c>
      <c r="N11" s="1">
        <v>1.8905027134039497E-3</v>
      </c>
      <c r="O11" s="1">
        <v>4.6281722244099913E-3</v>
      </c>
      <c r="P11" s="1">
        <v>8.7394089575127867E-3</v>
      </c>
      <c r="Q11" s="1">
        <v>9.0353778390406068E-3</v>
      </c>
      <c r="R11" s="1">
        <v>4.6479613900860407E-3</v>
      </c>
      <c r="S11" s="1">
        <v>9.3469161410251779E-3</v>
      </c>
      <c r="T11" s="1">
        <v>6.7134652654846144E-3</v>
      </c>
      <c r="U11" s="1">
        <v>6.6610708234579402E-2</v>
      </c>
      <c r="V11" s="1">
        <v>3.1022239517078626E-3</v>
      </c>
      <c r="W11" s="1">
        <v>8.6074402034401823E-4</v>
      </c>
      <c r="X11" s="1">
        <v>7.1733293853457171E-3</v>
      </c>
      <c r="Y11" s="1">
        <v>7.4111759813401193E-3</v>
      </c>
      <c r="Z11" s="1">
        <v>5.4214215164661498E-4</v>
      </c>
      <c r="AA11" s="1">
        <v>6.3918667675534938E-4</v>
      </c>
      <c r="AB11" s="1">
        <v>2.7216719893075655E-4</v>
      </c>
      <c r="AC11" s="1">
        <v>8.0615075021819925E-4</v>
      </c>
      <c r="AD11" s="1">
        <v>1.4895121190582228E-3</v>
      </c>
      <c r="AE11" s="1">
        <v>1.126841246293072E-3</v>
      </c>
      <c r="AF11" s="1">
        <v>1.9799685688618438E-3</v>
      </c>
      <c r="AG11" s="1">
        <v>5.9448883114409073E-2</v>
      </c>
      <c r="AH11" s="1">
        <v>2.0826980451784877E-3</v>
      </c>
      <c r="AI11" s="1">
        <v>2.5930491496490931E-3</v>
      </c>
      <c r="AJ11" s="1">
        <v>2.7420627561066417E-3</v>
      </c>
      <c r="AK11" s="1">
        <v>1.0627035054730906E-2</v>
      </c>
      <c r="AL11" s="2">
        <v>6.6285997145723559E-3</v>
      </c>
      <c r="AM11" s="3">
        <v>1.5090292737536004</v>
      </c>
      <c r="AN11" s="3">
        <v>1.1358720558458038</v>
      </c>
    </row>
    <row r="12" spans="1:40">
      <c r="A12" s="103">
        <v>21</v>
      </c>
      <c r="B12" s="42" t="s">
        <v>8</v>
      </c>
      <c r="C12" s="26">
        <v>1.5333287658385672E-2</v>
      </c>
      <c r="D12" s="1">
        <v>1.670583579114256E-2</v>
      </c>
      <c r="E12" s="1">
        <v>3.8016265348546949E-2</v>
      </c>
      <c r="F12" s="1">
        <v>3.4195973821022047E-2</v>
      </c>
      <c r="G12" s="1">
        <v>6.220367482093269E-3</v>
      </c>
      <c r="H12" s="1">
        <v>1.0722827267984309E-2</v>
      </c>
      <c r="I12" s="1">
        <v>9.5953686086718681E-3</v>
      </c>
      <c r="J12" s="1">
        <v>0.15238533998663439</v>
      </c>
      <c r="K12" s="1">
        <v>1.0298893010652481</v>
      </c>
      <c r="L12" s="1">
        <v>2.2046687017498415E-2</v>
      </c>
      <c r="M12" s="1">
        <v>5.1987741670804589E-2</v>
      </c>
      <c r="N12" s="1">
        <v>7.203709668414369E-3</v>
      </c>
      <c r="O12" s="1">
        <v>1.5263363901148385E-2</v>
      </c>
      <c r="P12" s="1">
        <v>5.8057885683347413E-3</v>
      </c>
      <c r="Q12" s="1">
        <v>6.5769153465386277E-3</v>
      </c>
      <c r="R12" s="1">
        <v>4.8102418842341814E-3</v>
      </c>
      <c r="S12" s="1">
        <v>3.9658128556602553E-3</v>
      </c>
      <c r="T12" s="1">
        <v>7.5535534725922485E-3</v>
      </c>
      <c r="U12" s="1">
        <v>1.5175372390508732E-2</v>
      </c>
      <c r="V12" s="1">
        <v>1.4209147486018033E-2</v>
      </c>
      <c r="W12" s="1">
        <v>6.0147924504664912E-2</v>
      </c>
      <c r="X12" s="1">
        <v>1.442861744900973E-2</v>
      </c>
      <c r="Y12" s="1">
        <v>1.3482492086177333E-2</v>
      </c>
      <c r="Z12" s="1">
        <v>6.1103118679156597E-3</v>
      </c>
      <c r="AA12" s="1">
        <v>2.8677434621525353E-3</v>
      </c>
      <c r="AB12" s="1">
        <v>1.6108320684275043E-3</v>
      </c>
      <c r="AC12" s="1">
        <v>7.3585803833033911E-2</v>
      </c>
      <c r="AD12" s="1">
        <v>3.3890804687340919E-3</v>
      </c>
      <c r="AE12" s="1">
        <v>8.5751610884592482E-3</v>
      </c>
      <c r="AF12" s="1">
        <v>5.0056086956615804E-3</v>
      </c>
      <c r="AG12" s="1">
        <v>1.1604370051446241E-2</v>
      </c>
      <c r="AH12" s="1">
        <v>5.5155208368916006E-3</v>
      </c>
      <c r="AI12" s="1">
        <v>3.6735096819797779E-3</v>
      </c>
      <c r="AJ12" s="1">
        <v>1.0693340339502224E-2</v>
      </c>
      <c r="AK12" s="1">
        <v>5.5260274727102314E-3</v>
      </c>
      <c r="AL12" s="2">
        <v>2.5432194073711539E-2</v>
      </c>
      <c r="AM12" s="3">
        <v>1.71931143927196</v>
      </c>
      <c r="AN12" s="3">
        <v>1.2941550261031769</v>
      </c>
    </row>
    <row r="13" spans="1:40">
      <c r="A13" s="104">
        <v>25</v>
      </c>
      <c r="B13" s="43" t="s">
        <v>9</v>
      </c>
      <c r="C13" s="30">
        <v>1.7988078296425237E-3</v>
      </c>
      <c r="D13" s="44">
        <v>5.6783934786838513E-4</v>
      </c>
      <c r="E13" s="44">
        <v>3.5745905164927272E-4</v>
      </c>
      <c r="F13" s="44">
        <v>4.041447866840366E-4</v>
      </c>
      <c r="G13" s="44">
        <v>2.0396773187196845E-3</v>
      </c>
      <c r="H13" s="44">
        <v>5.3482718214065313E-4</v>
      </c>
      <c r="I13" s="44">
        <v>1.9690004032899304E-3</v>
      </c>
      <c r="J13" s="44">
        <v>1.1190090589377362E-3</v>
      </c>
      <c r="K13" s="44">
        <v>9.2380553417253044E-5</v>
      </c>
      <c r="L13" s="44">
        <v>1.0277728303884759</v>
      </c>
      <c r="M13" s="44">
        <v>2.5388241982808855E-3</v>
      </c>
      <c r="N13" s="44">
        <v>7.7051048049982024E-4</v>
      </c>
      <c r="O13" s="44">
        <v>2.3896409970999262E-3</v>
      </c>
      <c r="P13" s="44">
        <v>2.5778209976356822E-3</v>
      </c>
      <c r="Q13" s="44">
        <v>1.2023103362754044E-2</v>
      </c>
      <c r="R13" s="44">
        <v>3.4421269187721632E-3</v>
      </c>
      <c r="S13" s="44">
        <v>3.8788664395999887E-3</v>
      </c>
      <c r="T13" s="44">
        <v>6.3659045992076162E-3</v>
      </c>
      <c r="U13" s="44">
        <v>1.9154912206145115E-3</v>
      </c>
      <c r="V13" s="44">
        <v>2.536526939400869E-2</v>
      </c>
      <c r="W13" s="44">
        <v>1.1305162418318194E-3</v>
      </c>
      <c r="X13" s="44">
        <v>3.7726584004239539E-3</v>
      </c>
      <c r="Y13" s="44">
        <v>5.618793144798516E-4</v>
      </c>
      <c r="Z13" s="44">
        <v>4.7360911085469624E-4</v>
      </c>
      <c r="AA13" s="44">
        <v>3.0315880704076336E-4</v>
      </c>
      <c r="AB13" s="44">
        <v>1.2948028264114554E-3</v>
      </c>
      <c r="AC13" s="44">
        <v>5.4003243672196921E-4</v>
      </c>
      <c r="AD13" s="44">
        <v>4.7578748358644712E-4</v>
      </c>
      <c r="AE13" s="44">
        <v>7.7942179083403116E-4</v>
      </c>
      <c r="AF13" s="44">
        <v>1.2132186866819427E-3</v>
      </c>
      <c r="AG13" s="44">
        <v>6.4873022229113074E-4</v>
      </c>
      <c r="AH13" s="44">
        <v>4.3691814746839059E-4</v>
      </c>
      <c r="AI13" s="44">
        <v>8.6740333633634494E-4</v>
      </c>
      <c r="AJ13" s="44">
        <v>1.0758840931144741E-3</v>
      </c>
      <c r="AK13" s="44">
        <v>2.7841549209124319E-3</v>
      </c>
      <c r="AL13" s="45">
        <v>3.8116459327266119E-3</v>
      </c>
      <c r="AM13" s="6">
        <v>1.1180933562810147</v>
      </c>
      <c r="AN13" s="6">
        <v>0.84160792723880762</v>
      </c>
    </row>
    <row r="14" spans="1:40">
      <c r="A14" s="103">
        <v>26</v>
      </c>
      <c r="B14" s="42" t="s">
        <v>10</v>
      </c>
      <c r="C14" s="26">
        <v>6.8619364337731983E-4</v>
      </c>
      <c r="D14" s="1">
        <v>4.1236107961266296E-4</v>
      </c>
      <c r="E14" s="1">
        <v>3.0486836387640243E-3</v>
      </c>
      <c r="F14" s="1">
        <v>1.4162678842327156E-3</v>
      </c>
      <c r="G14" s="1">
        <v>9.7357328552513959E-4</v>
      </c>
      <c r="H14" s="1">
        <v>5.9648664997250466E-4</v>
      </c>
      <c r="I14" s="1">
        <v>5.1236076132459207E-3</v>
      </c>
      <c r="J14" s="1">
        <v>5.3650479660962195E-4</v>
      </c>
      <c r="K14" s="1">
        <v>1.1040150075257125E-4</v>
      </c>
      <c r="L14" s="1">
        <v>1.0390893935996418E-2</v>
      </c>
      <c r="M14" s="1">
        <v>1.7119024155064175</v>
      </c>
      <c r="N14" s="1">
        <v>7.5700727685474147E-4</v>
      </c>
      <c r="O14" s="1">
        <v>0.3455169162567685</v>
      </c>
      <c r="P14" s="1">
        <v>4.7222764546075206E-2</v>
      </c>
      <c r="Q14" s="1">
        <v>1.714831316246849E-3</v>
      </c>
      <c r="R14" s="1">
        <v>5.1997010207072009E-2</v>
      </c>
      <c r="S14" s="1">
        <v>3.3677551406763491E-2</v>
      </c>
      <c r="T14" s="1">
        <v>0.11674858530089835</v>
      </c>
      <c r="U14" s="1">
        <v>4.7735470327506966E-3</v>
      </c>
      <c r="V14" s="1">
        <v>3.5445723215335526E-2</v>
      </c>
      <c r="W14" s="1">
        <v>1.6406013090878133E-3</v>
      </c>
      <c r="X14" s="1">
        <v>3.4056940370463485E-3</v>
      </c>
      <c r="Y14" s="1">
        <v>5.0837456617062874E-4</v>
      </c>
      <c r="Z14" s="1">
        <v>7.4049543115353668E-4</v>
      </c>
      <c r="AA14" s="1">
        <v>5.2338760040373058E-4</v>
      </c>
      <c r="AB14" s="1">
        <v>1.8295833011636494E-3</v>
      </c>
      <c r="AC14" s="1">
        <v>1.5650264084671555E-3</v>
      </c>
      <c r="AD14" s="1">
        <v>7.8667142706904535E-4</v>
      </c>
      <c r="AE14" s="1">
        <v>1.8117379492786875E-3</v>
      </c>
      <c r="AF14" s="1">
        <v>7.0754315601763245E-4</v>
      </c>
      <c r="AG14" s="1">
        <v>5.459084386965292E-4</v>
      </c>
      <c r="AH14" s="1">
        <v>5.6138069213794428E-4</v>
      </c>
      <c r="AI14" s="1">
        <v>2.4463180263460814E-3</v>
      </c>
      <c r="AJ14" s="1">
        <v>6.6176144234936533E-4</v>
      </c>
      <c r="AK14" s="1">
        <v>9.9734924374337403E-4</v>
      </c>
      <c r="AL14" s="2">
        <v>1.4602608381464774E-2</v>
      </c>
      <c r="AM14" s="3">
        <v>2.4063857675038673</v>
      </c>
      <c r="AN14" s="3">
        <v>1.8113275841850967</v>
      </c>
    </row>
    <row r="15" spans="1:40">
      <c r="A15" s="103">
        <v>27</v>
      </c>
      <c r="B15" s="42" t="s">
        <v>11</v>
      </c>
      <c r="C15" s="26">
        <v>5.5184034838256173E-5</v>
      </c>
      <c r="D15" s="1">
        <v>3.1350302371019068E-5</v>
      </c>
      <c r="E15" s="1">
        <v>9.6240829474408064E-5</v>
      </c>
      <c r="F15" s="1">
        <v>1.244966567837103E-4</v>
      </c>
      <c r="G15" s="1">
        <v>2.1988236734070177E-4</v>
      </c>
      <c r="H15" s="1">
        <v>3.3525944405278361E-5</v>
      </c>
      <c r="I15" s="1">
        <v>2.583024247132822E-4</v>
      </c>
      <c r="J15" s="1">
        <v>3.538213446157219E-4</v>
      </c>
      <c r="K15" s="1">
        <v>8.5365541434661408E-6</v>
      </c>
      <c r="L15" s="1">
        <v>2.0262955051296074E-3</v>
      </c>
      <c r="M15" s="1">
        <v>4.5216221795028465E-4</v>
      </c>
      <c r="N15" s="1">
        <v>1.0105766723132239</v>
      </c>
      <c r="O15" s="1">
        <v>9.2034355073266922E-3</v>
      </c>
      <c r="P15" s="1">
        <v>8.3760306937319968E-3</v>
      </c>
      <c r="Q15" s="1">
        <v>8.2166970221710951E-3</v>
      </c>
      <c r="R15" s="1">
        <v>9.6549766023790919E-3</v>
      </c>
      <c r="S15" s="1">
        <v>1.118690801550537E-2</v>
      </c>
      <c r="T15" s="1">
        <v>3.5139234610251052E-3</v>
      </c>
      <c r="U15" s="1">
        <v>6.8107530867910231E-4</v>
      </c>
      <c r="V15" s="1">
        <v>1.9671150484633043E-3</v>
      </c>
      <c r="W15" s="1">
        <v>1.5487543095531027E-4</v>
      </c>
      <c r="X15" s="1">
        <v>2.4763754537516955E-4</v>
      </c>
      <c r="Y15" s="1">
        <v>3.7418014680075914E-5</v>
      </c>
      <c r="Z15" s="1">
        <v>5.3242157713341542E-5</v>
      </c>
      <c r="AA15" s="1">
        <v>3.9283840432234903E-5</v>
      </c>
      <c r="AB15" s="1">
        <v>1.0601122438295602E-4</v>
      </c>
      <c r="AC15" s="1">
        <v>8.7259362891187951E-5</v>
      </c>
      <c r="AD15" s="1">
        <v>7.3224902941979543E-5</v>
      </c>
      <c r="AE15" s="1">
        <v>1.3754289128647081E-4</v>
      </c>
      <c r="AF15" s="1">
        <v>5.5161578530441532E-5</v>
      </c>
      <c r="AG15" s="1">
        <v>3.4507399998764493E-4</v>
      </c>
      <c r="AH15" s="1">
        <v>8.213564296719061E-5</v>
      </c>
      <c r="AI15" s="1">
        <v>2.1127095004005542E-4</v>
      </c>
      <c r="AJ15" s="1">
        <v>9.0260578050708096E-5</v>
      </c>
      <c r="AK15" s="1">
        <v>2.7382359910174816E-4</v>
      </c>
      <c r="AL15" s="2">
        <v>1.6128930858121076E-3</v>
      </c>
      <c r="AM15" s="3">
        <v>1.0706437469594197</v>
      </c>
      <c r="AN15" s="3">
        <v>0.80589179752110085</v>
      </c>
    </row>
    <row r="16" spans="1:40">
      <c r="A16" s="103">
        <v>28</v>
      </c>
      <c r="B16" s="42" t="s">
        <v>12</v>
      </c>
      <c r="C16" s="26">
        <v>3.4949894538038184E-4</v>
      </c>
      <c r="D16" s="1">
        <v>1.7677411408539216E-4</v>
      </c>
      <c r="E16" s="1">
        <v>4.3952596112282165E-4</v>
      </c>
      <c r="F16" s="1">
        <v>1.7974160752296257E-3</v>
      </c>
      <c r="G16" s="1">
        <v>1.9730276643229521E-3</v>
      </c>
      <c r="H16" s="1">
        <v>2.7016849248921244E-4</v>
      </c>
      <c r="I16" s="1">
        <v>9.7888895861903704E-4</v>
      </c>
      <c r="J16" s="1">
        <v>4.4995614448880802E-4</v>
      </c>
      <c r="K16" s="1">
        <v>1.0489582987280599E-4</v>
      </c>
      <c r="L16" s="1">
        <v>1.309650447070613E-3</v>
      </c>
      <c r="M16" s="1">
        <v>1.5065474372824133E-4</v>
      </c>
      <c r="N16" s="1">
        <v>1.5421512972193575E-4</v>
      </c>
      <c r="O16" s="1">
        <v>1.0057344806814204</v>
      </c>
      <c r="P16" s="1">
        <v>2.2775108240537137E-3</v>
      </c>
      <c r="Q16" s="1">
        <v>1.6121171872150884E-3</v>
      </c>
      <c r="R16" s="1">
        <v>3.0591879745495258E-3</v>
      </c>
      <c r="S16" s="1">
        <v>3.3359875196407804E-3</v>
      </c>
      <c r="T16" s="1">
        <v>1.6178272288602524E-3</v>
      </c>
      <c r="U16" s="1">
        <v>1.4301221429493638E-3</v>
      </c>
      <c r="V16" s="1">
        <v>1.0324302234559716E-2</v>
      </c>
      <c r="W16" s="1">
        <v>5.0957076670712865E-4</v>
      </c>
      <c r="X16" s="1">
        <v>9.0338693993187295E-4</v>
      </c>
      <c r="Y16" s="1">
        <v>1.5763858161760668E-4</v>
      </c>
      <c r="Z16" s="1">
        <v>4.6829417875197721E-4</v>
      </c>
      <c r="AA16" s="1">
        <v>1.3451133932609123E-4</v>
      </c>
      <c r="AB16" s="1">
        <v>5.5305993627928767E-4</v>
      </c>
      <c r="AC16" s="1">
        <v>4.1892233749228668E-4</v>
      </c>
      <c r="AD16" s="1">
        <v>2.4341762817982828E-4</v>
      </c>
      <c r="AE16" s="1">
        <v>8.5046198102884903E-4</v>
      </c>
      <c r="AF16" s="1">
        <v>1.9697280372664089E-4</v>
      </c>
      <c r="AG16" s="1">
        <v>1.8045576106223474E-4</v>
      </c>
      <c r="AH16" s="1">
        <v>3.9269820255527309E-4</v>
      </c>
      <c r="AI16" s="1">
        <v>2.4721719539306261E-4</v>
      </c>
      <c r="AJ16" s="1">
        <v>3.3408722389021448E-4</v>
      </c>
      <c r="AK16" s="1">
        <v>2.7865058182253532E-4</v>
      </c>
      <c r="AL16" s="2">
        <v>7.6889973948014181E-4</v>
      </c>
      <c r="AM16" s="3">
        <v>1.0441844534966258</v>
      </c>
      <c r="AN16" s="3">
        <v>0.78597543633146472</v>
      </c>
    </row>
    <row r="17" spans="1:40">
      <c r="A17" s="103">
        <v>29</v>
      </c>
      <c r="B17" s="42" t="s">
        <v>13</v>
      </c>
      <c r="C17" s="26">
        <v>1.4340813820260188E-4</v>
      </c>
      <c r="D17" s="1">
        <v>1.1997941177836996E-4</v>
      </c>
      <c r="E17" s="1">
        <v>1.100883753156564E-4</v>
      </c>
      <c r="F17" s="1">
        <v>5.1419880823354921E-4</v>
      </c>
      <c r="G17" s="1">
        <v>1.0356260838048345E-4</v>
      </c>
      <c r="H17" s="1">
        <v>7.7093807489749764E-5</v>
      </c>
      <c r="I17" s="1">
        <v>3.3354041301890739E-4</v>
      </c>
      <c r="J17" s="1">
        <v>7.6728628147844572E-5</v>
      </c>
      <c r="K17" s="1">
        <v>2.1126036726507937E-5</v>
      </c>
      <c r="L17" s="1">
        <v>7.719474386221109E-4</v>
      </c>
      <c r="M17" s="1">
        <v>5.4822431666986828E-5</v>
      </c>
      <c r="N17" s="1">
        <v>4.9226265699199227E-5</v>
      </c>
      <c r="O17" s="1">
        <v>4.2209293207650945E-4</v>
      </c>
      <c r="P17" s="1">
        <v>1.0203719250953713</v>
      </c>
      <c r="Q17" s="1">
        <v>1.1518875457474894E-3</v>
      </c>
      <c r="R17" s="1">
        <v>2.0206866926250635E-3</v>
      </c>
      <c r="S17" s="1">
        <v>2.2046486512565964E-3</v>
      </c>
      <c r="T17" s="1">
        <v>1.953429826684271E-3</v>
      </c>
      <c r="U17" s="1">
        <v>4.5757913153923643E-4</v>
      </c>
      <c r="V17" s="1">
        <v>1.3750627911608099E-3</v>
      </c>
      <c r="W17" s="1">
        <v>2.0291366049542608E-4</v>
      </c>
      <c r="X17" s="1">
        <v>1.3716346853954995E-3</v>
      </c>
      <c r="Y17" s="1">
        <v>1.5638214188640949E-4</v>
      </c>
      <c r="Z17" s="1">
        <v>3.4886812704402917E-4</v>
      </c>
      <c r="AA17" s="1">
        <v>2.3514501437738513E-4</v>
      </c>
      <c r="AB17" s="1">
        <v>1.2540185116760886E-4</v>
      </c>
      <c r="AC17" s="1">
        <v>2.8797808856272268E-4</v>
      </c>
      <c r="AD17" s="1">
        <v>2.9437090064815579E-4</v>
      </c>
      <c r="AE17" s="1">
        <v>2.1149628904694818E-3</v>
      </c>
      <c r="AF17" s="1">
        <v>1.382653493260109E-4</v>
      </c>
      <c r="AG17" s="1">
        <v>1.8919924300034821E-3</v>
      </c>
      <c r="AH17" s="1">
        <v>1.9579537063645132E-4</v>
      </c>
      <c r="AI17" s="1">
        <v>3.9840377153559725E-3</v>
      </c>
      <c r="AJ17" s="1">
        <v>9.3685348794640168E-4</v>
      </c>
      <c r="AK17" s="1">
        <v>4.752793889530013E-3</v>
      </c>
      <c r="AL17" s="2">
        <v>6.202318308680025E-4</v>
      </c>
      <c r="AM17" s="3">
        <v>1.0499906624634565</v>
      </c>
      <c r="AN17" s="3">
        <v>0.79034586878796664</v>
      </c>
    </row>
    <row r="18" spans="1:40">
      <c r="A18" s="104">
        <v>32</v>
      </c>
      <c r="B18" s="43" t="s">
        <v>16</v>
      </c>
      <c r="C18" s="30">
        <v>2.7047796330771982E-6</v>
      </c>
      <c r="D18" s="44">
        <v>3.2350304623528292E-6</v>
      </c>
      <c r="E18" s="44">
        <v>3.2075592470047718E-6</v>
      </c>
      <c r="F18" s="44">
        <v>6.6042717497768126E-6</v>
      </c>
      <c r="G18" s="44">
        <v>2.7920193060785907E-6</v>
      </c>
      <c r="H18" s="44">
        <v>2.2833667736698426E-6</v>
      </c>
      <c r="I18" s="44">
        <v>2.9659203693276979E-6</v>
      </c>
      <c r="J18" s="44">
        <v>2.2344853765447589E-6</v>
      </c>
      <c r="K18" s="44">
        <v>5.3186539180445744E-7</v>
      </c>
      <c r="L18" s="44">
        <v>4.8444756198088188E-6</v>
      </c>
      <c r="M18" s="44">
        <v>1.264906445485663E-6</v>
      </c>
      <c r="N18" s="44">
        <v>1.9712197655344027E-6</v>
      </c>
      <c r="O18" s="44">
        <v>1.701361792520496E-5</v>
      </c>
      <c r="P18" s="44">
        <v>1.4904741465503418E-3</v>
      </c>
      <c r="Q18" s="44">
        <v>1.002662692133564</v>
      </c>
      <c r="R18" s="44">
        <v>1.644764506696129E-3</v>
      </c>
      <c r="S18" s="44">
        <v>2.8660684621318404E-3</v>
      </c>
      <c r="T18" s="44">
        <v>5.645079177719893E-5</v>
      </c>
      <c r="U18" s="44">
        <v>5.9703279581284333E-6</v>
      </c>
      <c r="V18" s="44">
        <v>1.2715864009528947E-5</v>
      </c>
      <c r="W18" s="44">
        <v>5.3813356400247801E-6</v>
      </c>
      <c r="X18" s="44">
        <v>1.1234110114953061E-5</v>
      </c>
      <c r="Y18" s="44">
        <v>5.0255193678268338E-6</v>
      </c>
      <c r="Z18" s="44">
        <v>7.058636366137047E-6</v>
      </c>
      <c r="AA18" s="44">
        <v>8.6736494921262153E-6</v>
      </c>
      <c r="AB18" s="44">
        <v>2.6613290500817073E-6</v>
      </c>
      <c r="AC18" s="44">
        <v>8.3952870206549393E-6</v>
      </c>
      <c r="AD18" s="44">
        <v>1.626804676589725E-5</v>
      </c>
      <c r="AE18" s="44">
        <v>3.475842416605934E-5</v>
      </c>
      <c r="AF18" s="44">
        <v>1.059661150472255E-5</v>
      </c>
      <c r="AG18" s="44">
        <v>7.2048169661803985E-6</v>
      </c>
      <c r="AH18" s="44">
        <v>7.064000180543164E-6</v>
      </c>
      <c r="AI18" s="44">
        <v>1.3285766850336389E-4</v>
      </c>
      <c r="AJ18" s="44">
        <v>5.1240935749371119E-6</v>
      </c>
      <c r="AK18" s="44">
        <v>3.4611466471337252E-4</v>
      </c>
      <c r="AL18" s="45">
        <v>1.2433807488932998E-5</v>
      </c>
      <c r="AM18" s="6">
        <v>1.0094116417516688</v>
      </c>
      <c r="AN18" s="6">
        <v>0.75980134822644307</v>
      </c>
    </row>
    <row r="19" spans="1:40">
      <c r="A19" s="103">
        <v>33</v>
      </c>
      <c r="B19" s="42" t="s">
        <v>14</v>
      </c>
      <c r="C19" s="26">
        <v>1.864013696211908E-5</v>
      </c>
      <c r="D19" s="1">
        <v>1.4512951754182726E-5</v>
      </c>
      <c r="E19" s="1">
        <v>1.0637657610593008E-4</v>
      </c>
      <c r="F19" s="1">
        <v>6.48869038868999E-5</v>
      </c>
      <c r="G19" s="1">
        <v>1.3972779020389505E-5</v>
      </c>
      <c r="H19" s="1">
        <v>1.0793525106186376E-5</v>
      </c>
      <c r="I19" s="1">
        <v>2.1081084399584679E-5</v>
      </c>
      <c r="J19" s="1">
        <v>1.3558666693215667E-5</v>
      </c>
      <c r="K19" s="1">
        <v>3.1592669476844573E-6</v>
      </c>
      <c r="L19" s="1">
        <v>2.8747170247897402E-5</v>
      </c>
      <c r="M19" s="1">
        <v>1.0577782642060928E-5</v>
      </c>
      <c r="N19" s="1">
        <v>1.0610207120958492E-5</v>
      </c>
      <c r="O19" s="1">
        <v>4.4992700399360328E-5</v>
      </c>
      <c r="P19" s="1">
        <v>1.0079087760998162E-3</v>
      </c>
      <c r="Q19" s="1">
        <v>1.1407189170282758E-3</v>
      </c>
      <c r="R19" s="1">
        <v>1.0073441241922148</v>
      </c>
      <c r="S19" s="1">
        <v>1.803927551105502E-3</v>
      </c>
      <c r="T19" s="1">
        <v>2.5193490881306687E-3</v>
      </c>
      <c r="U19" s="1">
        <v>2.5858672026995669E-5</v>
      </c>
      <c r="V19" s="1">
        <v>5.2662349321001747E-4</v>
      </c>
      <c r="W19" s="1">
        <v>4.0877233072545715E-5</v>
      </c>
      <c r="X19" s="1">
        <v>7.742143153739355E-5</v>
      </c>
      <c r="Y19" s="1">
        <v>2.0332997795625415E-5</v>
      </c>
      <c r="Z19" s="1">
        <v>4.2523266196993653E-5</v>
      </c>
      <c r="AA19" s="1">
        <v>3.0638685377776411E-5</v>
      </c>
      <c r="AB19" s="1">
        <v>3.3600206515286639E-5</v>
      </c>
      <c r="AC19" s="1">
        <v>6.2575172928727425E-5</v>
      </c>
      <c r="AD19" s="1">
        <v>4.8892624753210725E-5</v>
      </c>
      <c r="AE19" s="1">
        <v>1.6494015769128711E-4</v>
      </c>
      <c r="AF19" s="1">
        <v>6.1512450626157892E-5</v>
      </c>
      <c r="AG19" s="1">
        <v>3.0186016340091435E-5</v>
      </c>
      <c r="AH19" s="1">
        <v>2.3947768015835461E-5</v>
      </c>
      <c r="AI19" s="1">
        <v>4.9823301829802461E-4</v>
      </c>
      <c r="AJ19" s="1">
        <v>3.6270118861835308E-5</v>
      </c>
      <c r="AK19" s="1">
        <v>1.653979091482182E-5</v>
      </c>
      <c r="AL19" s="2">
        <v>1.5234888326581253E-4</v>
      </c>
      <c r="AM19" s="3">
        <v>1.0160712602632935</v>
      </c>
      <c r="AN19" s="3">
        <v>0.76481415659372676</v>
      </c>
    </row>
    <row r="20" spans="1:40">
      <c r="A20" s="103">
        <v>34</v>
      </c>
      <c r="B20" s="42" t="s">
        <v>15</v>
      </c>
      <c r="C20" s="26">
        <v>6.7467600652919602E-6</v>
      </c>
      <c r="D20" s="1">
        <v>1.1724375711795978E-5</v>
      </c>
      <c r="E20" s="1">
        <v>2.9045026202442902E-5</v>
      </c>
      <c r="F20" s="1">
        <v>1.1171098783073186E-5</v>
      </c>
      <c r="G20" s="1">
        <v>8.5274260652142662E-6</v>
      </c>
      <c r="H20" s="1">
        <v>5.3854049592037089E-6</v>
      </c>
      <c r="I20" s="1">
        <v>7.7348236877511176E-6</v>
      </c>
      <c r="J20" s="1">
        <v>5.7224370684328116E-6</v>
      </c>
      <c r="K20" s="1">
        <v>1.6573434535798379E-6</v>
      </c>
      <c r="L20" s="1">
        <v>9.0876518905069103E-6</v>
      </c>
      <c r="M20" s="1">
        <v>3.806704554414414E-6</v>
      </c>
      <c r="N20" s="1">
        <v>3.9552167647624644E-6</v>
      </c>
      <c r="O20" s="1">
        <v>1.1838059871552461E-5</v>
      </c>
      <c r="P20" s="1">
        <v>3.9294019377145783E-5</v>
      </c>
      <c r="Q20" s="1">
        <v>2.2803508622552074E-5</v>
      </c>
      <c r="R20" s="1">
        <v>1.2048416500470716E-5</v>
      </c>
      <c r="S20" s="1">
        <v>1.0034761696230707</v>
      </c>
      <c r="T20" s="1">
        <v>1.2750193532535788E-3</v>
      </c>
      <c r="U20" s="1">
        <v>9.4247117376260991E-6</v>
      </c>
      <c r="V20" s="1">
        <v>1.6227258167354728E-4</v>
      </c>
      <c r="W20" s="1">
        <v>1.5195502929709103E-5</v>
      </c>
      <c r="X20" s="1">
        <v>2.1000325738288521E-5</v>
      </c>
      <c r="Y20" s="1">
        <v>9.4902992029868686E-6</v>
      </c>
      <c r="Z20" s="1">
        <v>4.7020142214822391E-5</v>
      </c>
      <c r="AA20" s="1">
        <v>2.710625091808726E-5</v>
      </c>
      <c r="AB20" s="1">
        <v>1.7056374207630676E-5</v>
      </c>
      <c r="AC20" s="1">
        <v>3.0096889783322256E-5</v>
      </c>
      <c r="AD20" s="1">
        <v>2.9144444763395466E-5</v>
      </c>
      <c r="AE20" s="1">
        <v>1.9240355749349677E-4</v>
      </c>
      <c r="AF20" s="1">
        <v>1.34488384204217E-5</v>
      </c>
      <c r="AG20" s="1">
        <v>1.113049907836151E-5</v>
      </c>
      <c r="AH20" s="1">
        <v>1.8574045479213947E-5</v>
      </c>
      <c r="AI20" s="1">
        <v>1.2150118084455179E-4</v>
      </c>
      <c r="AJ20" s="1">
        <v>3.5395595489500079E-5</v>
      </c>
      <c r="AK20" s="1">
        <v>9.7606695637344752E-6</v>
      </c>
      <c r="AL20" s="2">
        <v>5.0620373724495767E-5</v>
      </c>
      <c r="AM20" s="3">
        <v>1.0057623795331658</v>
      </c>
      <c r="AN20" s="3">
        <v>0.75705448635268979</v>
      </c>
    </row>
    <row r="21" spans="1:40">
      <c r="A21" s="103">
        <v>35</v>
      </c>
      <c r="B21" s="42" t="s">
        <v>17</v>
      </c>
      <c r="C21" s="26">
        <v>6.0570203554452192E-4</v>
      </c>
      <c r="D21" s="1">
        <v>6.417758198869922E-4</v>
      </c>
      <c r="E21" s="1">
        <v>2.1628606854717389E-2</v>
      </c>
      <c r="F21" s="1">
        <v>1.9434359892768467E-3</v>
      </c>
      <c r="G21" s="1">
        <v>6.9872242434919254E-4</v>
      </c>
      <c r="H21" s="1">
        <v>3.528515345155437E-4</v>
      </c>
      <c r="I21" s="1">
        <v>5.1797377598804424E-4</v>
      </c>
      <c r="J21" s="1">
        <v>3.7379661383985126E-4</v>
      </c>
      <c r="K21" s="1">
        <v>1.7282598443213207E-4</v>
      </c>
      <c r="L21" s="1">
        <v>7.2254517461680561E-4</v>
      </c>
      <c r="M21" s="1">
        <v>2.6145515588199683E-4</v>
      </c>
      <c r="N21" s="1">
        <v>3.9050528486870575E-4</v>
      </c>
      <c r="O21" s="1">
        <v>4.6733428286220384E-4</v>
      </c>
      <c r="P21" s="1">
        <v>4.5611210208041286E-4</v>
      </c>
      <c r="Q21" s="1">
        <v>6.3967415605119672E-4</v>
      </c>
      <c r="R21" s="1">
        <v>4.8566084946731995E-4</v>
      </c>
      <c r="S21" s="1">
        <v>3.3708792498636487E-4</v>
      </c>
      <c r="T21" s="1">
        <v>1.2607884132192355</v>
      </c>
      <c r="U21" s="1">
        <v>7.6954803148917303E-4</v>
      </c>
      <c r="V21" s="1">
        <v>1.0977531287513027E-3</v>
      </c>
      <c r="W21" s="1">
        <v>9.1643230618621929E-4</v>
      </c>
      <c r="X21" s="1">
        <v>1.3502501393280813E-3</v>
      </c>
      <c r="Y21" s="1">
        <v>7.9084804581520376E-4</v>
      </c>
      <c r="Z21" s="1">
        <v>9.6836425172686644E-4</v>
      </c>
      <c r="AA21" s="1">
        <v>1.0931288890073216E-3</v>
      </c>
      <c r="AB21" s="1">
        <v>3.3103757966662683E-4</v>
      </c>
      <c r="AC21" s="1">
        <v>7.9351375774820952E-3</v>
      </c>
      <c r="AD21" s="1">
        <v>1.2373423836961768E-3</v>
      </c>
      <c r="AE21" s="1">
        <v>6.5559233925364651E-3</v>
      </c>
      <c r="AF21" s="1">
        <v>5.7934836802185576E-4</v>
      </c>
      <c r="AG21" s="1">
        <v>5.9580813571396814E-4</v>
      </c>
      <c r="AH21" s="1">
        <v>8.7551792694559724E-4</v>
      </c>
      <c r="AI21" s="1">
        <v>1.8849177131436322E-2</v>
      </c>
      <c r="AJ21" s="1">
        <v>6.3228855190172338E-4</v>
      </c>
      <c r="AK21" s="1">
        <v>4.7086077390629444E-4</v>
      </c>
      <c r="AL21" s="2">
        <v>2.5287558498896757E-3</v>
      </c>
      <c r="AM21" s="3">
        <v>1.3390620016461019</v>
      </c>
      <c r="AN21" s="3">
        <v>1.0079347930284814</v>
      </c>
    </row>
    <row r="22" spans="1:40">
      <c r="A22" s="103">
        <v>39</v>
      </c>
      <c r="B22" s="42" t="s">
        <v>18</v>
      </c>
      <c r="C22" s="26">
        <v>3.0402839695795819E-3</v>
      </c>
      <c r="D22" s="1">
        <v>5.8585017675074078E-3</v>
      </c>
      <c r="E22" s="1">
        <v>5.8227838695824787E-3</v>
      </c>
      <c r="F22" s="1">
        <v>3.0312155569355375E-3</v>
      </c>
      <c r="G22" s="1">
        <v>5.557790977778896E-3</v>
      </c>
      <c r="H22" s="1">
        <v>5.1974598592209893E-3</v>
      </c>
      <c r="I22" s="1">
        <v>4.7856983198194527E-3</v>
      </c>
      <c r="J22" s="1">
        <v>2.009361185683661E-3</v>
      </c>
      <c r="K22" s="1">
        <v>1.3636645833662753E-3</v>
      </c>
      <c r="L22" s="1">
        <v>4.7313715422026802E-3</v>
      </c>
      <c r="M22" s="1">
        <v>4.2477415840095544E-3</v>
      </c>
      <c r="N22" s="1">
        <v>2.3005022545649709E-3</v>
      </c>
      <c r="O22" s="1">
        <v>2.3861461186539296E-3</v>
      </c>
      <c r="P22" s="1">
        <v>1.2395409966700712E-2</v>
      </c>
      <c r="Q22" s="1">
        <v>9.303972478524972E-3</v>
      </c>
      <c r="R22" s="1">
        <v>9.8396736387238223E-3</v>
      </c>
      <c r="S22" s="1">
        <v>1.2056766038819739E-2</v>
      </c>
      <c r="T22" s="1">
        <v>1.0753203251454855E-2</v>
      </c>
      <c r="U22" s="1">
        <v>1.0374846066854153</v>
      </c>
      <c r="V22" s="1">
        <v>4.413447978646721E-3</v>
      </c>
      <c r="W22" s="1">
        <v>2.6031568846638358E-3</v>
      </c>
      <c r="X22" s="1">
        <v>9.0023741595195179E-3</v>
      </c>
      <c r="Y22" s="1">
        <v>3.7041485856701582E-3</v>
      </c>
      <c r="Z22" s="1">
        <v>3.8939694108562047E-3</v>
      </c>
      <c r="AA22" s="1">
        <v>5.5086536417053187E-3</v>
      </c>
      <c r="AB22" s="1">
        <v>7.6763733177332317E-4</v>
      </c>
      <c r="AC22" s="1">
        <v>2.1225188337350427E-3</v>
      </c>
      <c r="AD22" s="1">
        <v>5.2985682872396444E-3</v>
      </c>
      <c r="AE22" s="1">
        <v>3.5301502723313867E-3</v>
      </c>
      <c r="AF22" s="1">
        <v>4.1767536293213425E-3</v>
      </c>
      <c r="AG22" s="1">
        <v>2.2914896206717291E-3</v>
      </c>
      <c r="AH22" s="1">
        <v>1.1816216571521354E-2</v>
      </c>
      <c r="AI22" s="1">
        <v>5.3574334048097855E-3</v>
      </c>
      <c r="AJ22" s="1">
        <v>5.6832028495002636E-3</v>
      </c>
      <c r="AK22" s="1">
        <v>4.341858488725503E-2</v>
      </c>
      <c r="AL22" s="2">
        <v>3.6484072841065822E-3</v>
      </c>
      <c r="AM22" s="3">
        <v>1.259402867281872</v>
      </c>
      <c r="AN22" s="3">
        <v>0.94797400479796146</v>
      </c>
    </row>
    <row r="23" spans="1:40">
      <c r="A23" s="104">
        <v>41</v>
      </c>
      <c r="B23" s="43" t="s">
        <v>19</v>
      </c>
      <c r="C23" s="30">
        <v>1.0015394398520689E-2</v>
      </c>
      <c r="D23" s="44">
        <v>5.7497891170271024E-3</v>
      </c>
      <c r="E23" s="44">
        <v>5.1620748252729255E-3</v>
      </c>
      <c r="F23" s="44">
        <v>1.1109988741428781E-2</v>
      </c>
      <c r="G23" s="44">
        <v>3.9052120430032302E-3</v>
      </c>
      <c r="H23" s="44">
        <v>4.738851248121752E-3</v>
      </c>
      <c r="I23" s="44">
        <v>9.5015491726536672E-3</v>
      </c>
      <c r="J23" s="44">
        <v>9.5338019201124148E-3</v>
      </c>
      <c r="K23" s="44">
        <v>1.4594840263764265E-3</v>
      </c>
      <c r="L23" s="44">
        <v>1.6876720398489295E-2</v>
      </c>
      <c r="M23" s="44">
        <v>1.1400338854230897E-2</v>
      </c>
      <c r="N23" s="44">
        <v>8.5260274831124357E-3</v>
      </c>
      <c r="O23" s="44">
        <v>1.1252201006195296E-2</v>
      </c>
      <c r="P23" s="44">
        <v>5.2682244993969432E-3</v>
      </c>
      <c r="Q23" s="44">
        <v>6.5826348507613359E-3</v>
      </c>
      <c r="R23" s="44">
        <v>6.2546470648327636E-3</v>
      </c>
      <c r="S23" s="44">
        <v>2.6854801755068001E-3</v>
      </c>
      <c r="T23" s="44">
        <v>4.3042433614255476E-3</v>
      </c>
      <c r="U23" s="44">
        <v>8.8313988919686611E-3</v>
      </c>
      <c r="V23" s="44">
        <v>1.0037198620093171</v>
      </c>
      <c r="W23" s="44">
        <v>4.1645384614890542E-2</v>
      </c>
      <c r="X23" s="44">
        <v>7.1896728516388231E-2</v>
      </c>
      <c r="Y23" s="44">
        <v>1.0296510743180136E-2</v>
      </c>
      <c r="Z23" s="44">
        <v>1.1124587542600031E-2</v>
      </c>
      <c r="AA23" s="44">
        <v>8.7074389016071879E-3</v>
      </c>
      <c r="AB23" s="44">
        <v>4.8739928095947488E-2</v>
      </c>
      <c r="AC23" s="44">
        <v>1.489129025589437E-2</v>
      </c>
      <c r="AD23" s="44">
        <v>1.4470649557334217E-2</v>
      </c>
      <c r="AE23" s="44">
        <v>2.335713996616369E-2</v>
      </c>
      <c r="AF23" s="44">
        <v>1.5097305645927187E-2</v>
      </c>
      <c r="AG23" s="44">
        <v>8.1611783605642224E-3</v>
      </c>
      <c r="AH23" s="44">
        <v>6.6268901994752522E-3</v>
      </c>
      <c r="AI23" s="44">
        <v>4.778921387452814E-3</v>
      </c>
      <c r="AJ23" s="44">
        <v>1.0779013409535026E-2</v>
      </c>
      <c r="AK23" s="44">
        <v>3.4416615487008304E-3</v>
      </c>
      <c r="AL23" s="45">
        <v>9.1317178657634689E-3</v>
      </c>
      <c r="AM23" s="6">
        <v>1.4500242706991784</v>
      </c>
      <c r="AN23" s="6">
        <v>1.0914579843030419</v>
      </c>
    </row>
    <row r="24" spans="1:40">
      <c r="A24" s="103">
        <v>46</v>
      </c>
      <c r="B24" s="42" t="s">
        <v>20</v>
      </c>
      <c r="C24" s="26">
        <v>1.5115463857835831E-2</v>
      </c>
      <c r="D24" s="1">
        <v>1.1328772976831126E-2</v>
      </c>
      <c r="E24" s="1">
        <v>1.1386353177046183E-2</v>
      </c>
      <c r="F24" s="1">
        <v>3.9845638490187983E-2</v>
      </c>
      <c r="G24" s="1">
        <v>1.2034014076110426E-2</v>
      </c>
      <c r="H24" s="1">
        <v>1.7776987160599413E-2</v>
      </c>
      <c r="I24" s="1">
        <v>3.6919551679910206E-2</v>
      </c>
      <c r="J24" s="1">
        <v>2.7835194385623679E-2</v>
      </c>
      <c r="K24" s="1">
        <v>6.6718224321672768E-3</v>
      </c>
      <c r="L24" s="1">
        <v>6.5721325323050431E-2</v>
      </c>
      <c r="M24" s="1">
        <v>2.3103439861670138E-2</v>
      </c>
      <c r="N24" s="1">
        <v>2.9861174944864118E-2</v>
      </c>
      <c r="O24" s="1">
        <v>2.2288842922440169E-2</v>
      </c>
      <c r="P24" s="1">
        <v>1.3812591429870699E-2</v>
      </c>
      <c r="Q24" s="1">
        <v>3.8381803696604176E-2</v>
      </c>
      <c r="R24" s="1">
        <v>1.1889088575358106E-2</v>
      </c>
      <c r="S24" s="1">
        <v>9.3162100517032477E-3</v>
      </c>
      <c r="T24" s="1">
        <v>1.557947628923196E-2</v>
      </c>
      <c r="U24" s="1">
        <v>2.3743214910722895E-2</v>
      </c>
      <c r="V24" s="1">
        <v>9.1821482776637004E-3</v>
      </c>
      <c r="W24" s="1">
        <v>1.10842274011304</v>
      </c>
      <c r="X24" s="1">
        <v>4.5142099535335808E-2</v>
      </c>
      <c r="Y24" s="1">
        <v>3.9480721715031003E-2</v>
      </c>
      <c r="Z24" s="1">
        <v>3.1403305797855913E-2</v>
      </c>
      <c r="AA24" s="1">
        <v>6.0471735143959714E-3</v>
      </c>
      <c r="AB24" s="1">
        <v>4.7175620983514787E-3</v>
      </c>
      <c r="AC24" s="1">
        <v>1.1685755930620269E-2</v>
      </c>
      <c r="AD24" s="1">
        <v>1.1999238223429199E-2</v>
      </c>
      <c r="AE24" s="1">
        <v>1.2374893330196798E-2</v>
      </c>
      <c r="AF24" s="1">
        <v>2.1440470562188344E-2</v>
      </c>
      <c r="AG24" s="1">
        <v>1.506301779154739E-2</v>
      </c>
      <c r="AH24" s="1">
        <v>6.5600572361307272E-3</v>
      </c>
      <c r="AI24" s="1">
        <v>8.6046613486359252E-3</v>
      </c>
      <c r="AJ24" s="1">
        <v>3.6367672670455084E-2</v>
      </c>
      <c r="AK24" s="1">
        <v>9.5518304108813366E-3</v>
      </c>
      <c r="AL24" s="2">
        <v>1.5529472571117706E-2</v>
      </c>
      <c r="AM24" s="3">
        <v>1.8261837873687048</v>
      </c>
      <c r="AN24" s="3">
        <v>1.3745996641609668</v>
      </c>
    </row>
    <row r="25" spans="1:40">
      <c r="A25" s="103">
        <v>47</v>
      </c>
      <c r="B25" s="42" t="s">
        <v>190</v>
      </c>
      <c r="C25" s="26">
        <v>2.0838674970976565E-3</v>
      </c>
      <c r="D25" s="1">
        <v>9.333625647827906E-4</v>
      </c>
      <c r="E25" s="1">
        <v>1.207847314666607E-3</v>
      </c>
      <c r="F25" s="1">
        <v>3.7686164817071917E-3</v>
      </c>
      <c r="G25" s="1">
        <v>3.01072771182649E-3</v>
      </c>
      <c r="H25" s="1">
        <v>1.676504578745166E-3</v>
      </c>
      <c r="I25" s="1">
        <v>3.9429170900596774E-3</v>
      </c>
      <c r="J25" s="1">
        <v>3.2117054880492209E-3</v>
      </c>
      <c r="K25" s="1">
        <v>9.9483419836142776E-4</v>
      </c>
      <c r="L25" s="1">
        <v>2.1133472953359976E-3</v>
      </c>
      <c r="M25" s="1">
        <v>1.6697616316186381E-3</v>
      </c>
      <c r="N25" s="1">
        <v>1.2032541215589304E-3</v>
      </c>
      <c r="O25" s="1">
        <v>1.4422337693723679E-3</v>
      </c>
      <c r="P25" s="1">
        <v>1.4388522457231402E-3</v>
      </c>
      <c r="Q25" s="1">
        <v>2.5462276454262071E-3</v>
      </c>
      <c r="R25" s="1">
        <v>1.5350388300978165E-3</v>
      </c>
      <c r="S25" s="1">
        <v>8.50706917403033E-4</v>
      </c>
      <c r="T25" s="1">
        <v>1.3191032484844273E-3</v>
      </c>
      <c r="U25" s="1">
        <v>2.218938734274751E-3</v>
      </c>
      <c r="V25" s="1">
        <v>1.5041749993985134E-3</v>
      </c>
      <c r="W25" s="1">
        <v>1.3057787592572546E-3</v>
      </c>
      <c r="X25" s="1">
        <v>1.0981479103525347</v>
      </c>
      <c r="Y25" s="1">
        <v>1.1502505443367091E-2</v>
      </c>
      <c r="Z25" s="1">
        <v>4.3694200997573835E-3</v>
      </c>
      <c r="AA25" s="1">
        <v>2.323000128349211E-3</v>
      </c>
      <c r="AB25" s="1">
        <v>6.5933745058721876E-4</v>
      </c>
      <c r="AC25" s="1">
        <v>4.553888507313965E-3</v>
      </c>
      <c r="AD25" s="1">
        <v>5.0316961147297912E-3</v>
      </c>
      <c r="AE25" s="1">
        <v>4.7927692411740492E-3</v>
      </c>
      <c r="AF25" s="1">
        <v>1.120414545409072E-2</v>
      </c>
      <c r="AG25" s="1">
        <v>6.9846294505623002E-3</v>
      </c>
      <c r="AH25" s="1">
        <v>3.4010934341684E-3</v>
      </c>
      <c r="AI25" s="1">
        <v>1.425193106760787E-3</v>
      </c>
      <c r="AJ25" s="1">
        <v>1.094950408187525E-2</v>
      </c>
      <c r="AK25" s="1">
        <v>1.26044154648955E-3</v>
      </c>
      <c r="AL25" s="2">
        <v>5.548702708461634E-3</v>
      </c>
      <c r="AM25" s="3">
        <v>1.2121320382434693</v>
      </c>
      <c r="AN25" s="3">
        <v>0.91239244604673386</v>
      </c>
    </row>
    <row r="26" spans="1:40">
      <c r="A26" s="103">
        <v>48</v>
      </c>
      <c r="B26" s="42" t="s">
        <v>191</v>
      </c>
      <c r="C26" s="26">
        <v>7.4697970205811742E-4</v>
      </c>
      <c r="D26" s="1">
        <v>3.118157255714533E-4</v>
      </c>
      <c r="E26" s="1">
        <v>3.739053550428693E-4</v>
      </c>
      <c r="F26" s="1">
        <v>1.5496828965469067E-3</v>
      </c>
      <c r="G26" s="1">
        <v>7.0625572878151076E-4</v>
      </c>
      <c r="H26" s="1">
        <v>4.2342906584313722E-4</v>
      </c>
      <c r="I26" s="1">
        <v>1.7701140079842885E-3</v>
      </c>
      <c r="J26" s="1">
        <v>1.9138433613996898E-3</v>
      </c>
      <c r="K26" s="1">
        <v>1.6333084239699558E-4</v>
      </c>
      <c r="L26" s="1">
        <v>2.8039999763964456E-3</v>
      </c>
      <c r="M26" s="1">
        <v>5.5303653350067194E-4</v>
      </c>
      <c r="N26" s="1">
        <v>4.6430023606249264E-4</v>
      </c>
      <c r="O26" s="1">
        <v>5.14621293258003E-4</v>
      </c>
      <c r="P26" s="1">
        <v>5.2336165737691383E-4</v>
      </c>
      <c r="Q26" s="1">
        <v>1.3715849247580964E-3</v>
      </c>
      <c r="R26" s="1">
        <v>7.4559462334978187E-4</v>
      </c>
      <c r="S26" s="1">
        <v>3.8360184095172732E-4</v>
      </c>
      <c r="T26" s="1">
        <v>5.9213110748828344E-4</v>
      </c>
      <c r="U26" s="1">
        <v>6.9769962785304557E-4</v>
      </c>
      <c r="V26" s="1">
        <v>1.8889938340535958E-3</v>
      </c>
      <c r="W26" s="1">
        <v>9.82702555470771E-3</v>
      </c>
      <c r="X26" s="1">
        <v>2.2879703303418145E-3</v>
      </c>
      <c r="Y26" s="1">
        <v>1.0005448821776473</v>
      </c>
      <c r="Z26" s="1">
        <v>1.9773760957792407E-3</v>
      </c>
      <c r="AA26" s="1">
        <v>2.7168794621708274E-3</v>
      </c>
      <c r="AB26" s="1">
        <v>3.365548018609962E-4</v>
      </c>
      <c r="AC26" s="1">
        <v>2.0324515425960256E-3</v>
      </c>
      <c r="AD26" s="1">
        <v>4.7744445392230604E-3</v>
      </c>
      <c r="AE26" s="1">
        <v>2.276523950215115E-2</v>
      </c>
      <c r="AF26" s="1">
        <v>4.2831073410944014E-3</v>
      </c>
      <c r="AG26" s="1">
        <v>3.3300674759941407E-3</v>
      </c>
      <c r="AH26" s="1">
        <v>5.4190569419763283E-4</v>
      </c>
      <c r="AI26" s="1">
        <v>6.3210753582156206E-4</v>
      </c>
      <c r="AJ26" s="1">
        <v>1.2585817204183431E-2</v>
      </c>
      <c r="AK26" s="1">
        <v>5.6336878894697217E-4</v>
      </c>
      <c r="AL26" s="2">
        <v>9.3975855502290827E-3</v>
      </c>
      <c r="AM26" s="3">
        <v>1.0970950659376195</v>
      </c>
      <c r="AN26" s="3">
        <v>0.82580215618025765</v>
      </c>
    </row>
    <row r="27" spans="1:40">
      <c r="A27" s="103">
        <v>51</v>
      </c>
      <c r="B27" s="42" t="s">
        <v>21</v>
      </c>
      <c r="C27" s="26">
        <v>4.8147867328176962E-2</v>
      </c>
      <c r="D27" s="1">
        <v>2.3140503548073271E-2</v>
      </c>
      <c r="E27" s="1">
        <v>5.2087377053654793E-2</v>
      </c>
      <c r="F27" s="1">
        <v>2.3950925153624868E-2</v>
      </c>
      <c r="G27" s="1">
        <v>4.8596068321893678E-2</v>
      </c>
      <c r="H27" s="1">
        <v>6.0548980064184299E-2</v>
      </c>
      <c r="I27" s="1">
        <v>6.5528383638258234E-2</v>
      </c>
      <c r="J27" s="1">
        <v>2.2503863843868002E-2</v>
      </c>
      <c r="K27" s="1">
        <v>6.6727516156373243E-3</v>
      </c>
      <c r="L27" s="1">
        <v>3.1754063322101865E-2</v>
      </c>
      <c r="M27" s="1">
        <v>1.343919037424389E-2</v>
      </c>
      <c r="N27" s="1">
        <v>1.3380590109292795E-2</v>
      </c>
      <c r="O27" s="1">
        <v>5.1717274325173111E-2</v>
      </c>
      <c r="P27" s="1">
        <v>4.8622438726159317E-2</v>
      </c>
      <c r="Q27" s="1">
        <v>4.0488329730135199E-2</v>
      </c>
      <c r="R27" s="1">
        <v>4.3260056572759165E-2</v>
      </c>
      <c r="S27" s="1">
        <v>4.3357455837715629E-2</v>
      </c>
      <c r="T27" s="1">
        <v>3.8423872610852595E-2</v>
      </c>
      <c r="U27" s="1">
        <v>5.7899996335429339E-2</v>
      </c>
      <c r="V27" s="1">
        <v>5.2926218983269574E-2</v>
      </c>
      <c r="W27" s="1">
        <v>1.7225480037588333E-2</v>
      </c>
      <c r="X27" s="1">
        <v>2.2246766427970282E-2</v>
      </c>
      <c r="Y27" s="1">
        <v>1.3938974188074325E-2</v>
      </c>
      <c r="Z27" s="1">
        <v>1.015629059724549</v>
      </c>
      <c r="AA27" s="1">
        <v>8.596975853599885E-3</v>
      </c>
      <c r="AB27" s="1">
        <v>4.6123433263497056E-3</v>
      </c>
      <c r="AC27" s="1">
        <v>2.5618333744797862E-2</v>
      </c>
      <c r="AD27" s="1">
        <v>1.2927340303709648E-2</v>
      </c>
      <c r="AE27" s="1">
        <v>1.3208329935756871E-2</v>
      </c>
      <c r="AF27" s="1">
        <v>1.2187181769463408E-2</v>
      </c>
      <c r="AG27" s="1">
        <v>4.0113711381054476E-2</v>
      </c>
      <c r="AH27" s="1">
        <v>3.418741954150601E-2</v>
      </c>
      <c r="AI27" s="1">
        <v>1.864436137911046E-2</v>
      </c>
      <c r="AJ27" s="1">
        <v>4.1223929675865377E-2</v>
      </c>
      <c r="AK27" s="1">
        <v>0.17382665900820629</v>
      </c>
      <c r="AL27" s="2">
        <v>1.7671947017306944E-2</v>
      </c>
      <c r="AM27" s="3">
        <v>2.258305020809412</v>
      </c>
      <c r="AN27" s="3">
        <v>1.6998646821032666</v>
      </c>
    </row>
    <row r="28" spans="1:40">
      <c r="A28" s="104">
        <v>53</v>
      </c>
      <c r="B28" s="43" t="s">
        <v>22</v>
      </c>
      <c r="C28" s="30">
        <v>6.8440998632186764E-3</v>
      </c>
      <c r="D28" s="44">
        <v>6.5166342335824965E-3</v>
      </c>
      <c r="E28" s="44">
        <v>9.6976244972108629E-3</v>
      </c>
      <c r="F28" s="44">
        <v>3.0935682379843236E-2</v>
      </c>
      <c r="G28" s="44">
        <v>6.7992318724742033E-3</v>
      </c>
      <c r="H28" s="44">
        <v>9.8340185453173242E-3</v>
      </c>
      <c r="I28" s="44">
        <v>8.7927551263497009E-3</v>
      </c>
      <c r="J28" s="44">
        <v>6.2850979176480087E-3</v>
      </c>
      <c r="K28" s="44">
        <v>2.6934274886446811E-3</v>
      </c>
      <c r="L28" s="44">
        <v>1.0134200350563574E-2</v>
      </c>
      <c r="M28" s="44">
        <v>4.699746944994497E-3</v>
      </c>
      <c r="N28" s="44">
        <v>5.3176779880452166E-3</v>
      </c>
      <c r="O28" s="44">
        <v>9.9395577385860447E-3</v>
      </c>
      <c r="P28" s="44">
        <v>7.7520206252398548E-3</v>
      </c>
      <c r="Q28" s="44">
        <v>7.5067922756530967E-3</v>
      </c>
      <c r="R28" s="44">
        <v>4.9004975433044502E-3</v>
      </c>
      <c r="S28" s="44">
        <v>3.6749831925158836E-3</v>
      </c>
      <c r="T28" s="44">
        <v>5.8509199997480296E-3</v>
      </c>
      <c r="U28" s="44">
        <v>6.0913383258511377E-3</v>
      </c>
      <c r="V28" s="44">
        <v>1.2468107627603829E-2</v>
      </c>
      <c r="W28" s="44">
        <v>1.9086418570461047E-2</v>
      </c>
      <c r="X28" s="44">
        <v>6.8519621442668967E-3</v>
      </c>
      <c r="Y28" s="44">
        <v>9.2451561340318178E-3</v>
      </c>
      <c r="Z28" s="44">
        <v>1.4632096272323264E-2</v>
      </c>
      <c r="AA28" s="44">
        <v>1.0429580020215308</v>
      </c>
      <c r="AB28" s="44">
        <v>5.577163675720205E-2</v>
      </c>
      <c r="AC28" s="44">
        <v>1.8208487817850717E-2</v>
      </c>
      <c r="AD28" s="44">
        <v>7.5032604360140082E-3</v>
      </c>
      <c r="AE28" s="44">
        <v>3.165835415706051E-2</v>
      </c>
      <c r="AF28" s="44">
        <v>2.5149976674610306E-3</v>
      </c>
      <c r="AG28" s="44">
        <v>6.7306116762796053E-3</v>
      </c>
      <c r="AH28" s="44">
        <v>4.5851346283639821E-2</v>
      </c>
      <c r="AI28" s="44">
        <v>1.0325641332274513E-2</v>
      </c>
      <c r="AJ28" s="44">
        <v>1.0088776663864523E-2</v>
      </c>
      <c r="AK28" s="44">
        <v>3.9272839207346597E-3</v>
      </c>
      <c r="AL28" s="45">
        <v>1.4263186861178119E-2</v>
      </c>
      <c r="AM28" s="6">
        <v>1.4663516332525681</v>
      </c>
      <c r="AN28" s="6">
        <v>1.1037478683978197</v>
      </c>
    </row>
    <row r="29" spans="1:40">
      <c r="A29" s="103">
        <v>55</v>
      </c>
      <c r="B29" s="42" t="s">
        <v>23</v>
      </c>
      <c r="C29" s="26">
        <v>3.0355523227395833E-3</v>
      </c>
      <c r="D29" s="1">
        <v>2.1687193170802695E-3</v>
      </c>
      <c r="E29" s="1">
        <v>2.6330595689263618E-3</v>
      </c>
      <c r="F29" s="1">
        <v>6.8849492564530502E-3</v>
      </c>
      <c r="G29" s="1">
        <v>2.5506346643324805E-3</v>
      </c>
      <c r="H29" s="1">
        <v>2.6806354850436582E-3</v>
      </c>
      <c r="I29" s="1">
        <v>3.0433918476084165E-3</v>
      </c>
      <c r="J29" s="1">
        <v>1.9506083664653021E-3</v>
      </c>
      <c r="K29" s="1">
        <v>6.4161872260548635E-4</v>
      </c>
      <c r="L29" s="1">
        <v>3.3099145918577605E-3</v>
      </c>
      <c r="M29" s="1">
        <v>1.5681689039711213E-3</v>
      </c>
      <c r="N29" s="1">
        <v>1.356215791792465E-3</v>
      </c>
      <c r="O29" s="1">
        <v>3.9153771754208665E-3</v>
      </c>
      <c r="P29" s="1">
        <v>2.8444988261301734E-3</v>
      </c>
      <c r="Q29" s="1">
        <v>2.6402053078735193E-3</v>
      </c>
      <c r="R29" s="1">
        <v>2.5124151550253372E-3</v>
      </c>
      <c r="S29" s="1">
        <v>3.705051248292522E-3</v>
      </c>
      <c r="T29" s="1">
        <v>2.37420118911242E-3</v>
      </c>
      <c r="U29" s="1">
        <v>4.1201861720119902E-3</v>
      </c>
      <c r="V29" s="1">
        <v>4.2877963783246814E-3</v>
      </c>
      <c r="W29" s="1">
        <v>5.976150530590512E-3</v>
      </c>
      <c r="X29" s="1">
        <v>3.273482691237891E-3</v>
      </c>
      <c r="Y29" s="1">
        <v>3.3177844228210072E-3</v>
      </c>
      <c r="Z29" s="1">
        <v>1.928374171201433E-2</v>
      </c>
      <c r="AA29" s="1">
        <v>1.5668329964251052E-2</v>
      </c>
      <c r="AB29" s="1">
        <v>1.0163187983252964</v>
      </c>
      <c r="AC29" s="1">
        <v>1.9668142358736887E-2</v>
      </c>
      <c r="AD29" s="1">
        <v>1.0177626482181444E-2</v>
      </c>
      <c r="AE29" s="1">
        <v>2.3146865229992162E-3</v>
      </c>
      <c r="AF29" s="1">
        <v>3.8919036169263099E-3</v>
      </c>
      <c r="AG29" s="1">
        <v>1.1557904497083408E-2</v>
      </c>
      <c r="AH29" s="1">
        <v>1.5967873466701556E-2</v>
      </c>
      <c r="AI29" s="1">
        <v>6.7699096413768979E-3</v>
      </c>
      <c r="AJ29" s="1">
        <v>1.0450339974357972E-2</v>
      </c>
      <c r="AK29" s="1">
        <v>4.1572975123131102E-3</v>
      </c>
      <c r="AL29" s="2">
        <v>2.3794067189061845E-2</v>
      </c>
      <c r="AM29" s="3">
        <v>1.2308112391990171</v>
      </c>
      <c r="AN29" s="3">
        <v>0.92645259899403809</v>
      </c>
    </row>
    <row r="30" spans="1:40">
      <c r="A30" s="103">
        <v>57</v>
      </c>
      <c r="B30" s="42" t="s">
        <v>203</v>
      </c>
      <c r="C30" s="26">
        <v>4.5900741569311621E-2</v>
      </c>
      <c r="D30" s="1">
        <v>4.5913295825789652E-2</v>
      </c>
      <c r="E30" s="1">
        <v>3.583503140607016E-2</v>
      </c>
      <c r="F30" s="1">
        <v>0.22206593987263887</v>
      </c>
      <c r="G30" s="1">
        <v>2.8510467373147053E-2</v>
      </c>
      <c r="H30" s="1">
        <v>1.7699990678059586E-2</v>
      </c>
      <c r="I30" s="1">
        <v>3.4839191572068245E-2</v>
      </c>
      <c r="J30" s="1">
        <v>1.9642239154384164E-2</v>
      </c>
      <c r="K30" s="1">
        <v>1.7533509006364679E-2</v>
      </c>
      <c r="L30" s="1">
        <v>4.3597235105249627E-2</v>
      </c>
      <c r="M30" s="1">
        <v>1.9194352516287802E-2</v>
      </c>
      <c r="N30" s="1">
        <v>3.9155625360349833E-2</v>
      </c>
      <c r="O30" s="1">
        <v>2.8510126586628905E-2</v>
      </c>
      <c r="P30" s="1">
        <v>2.1855908195982973E-2</v>
      </c>
      <c r="Q30" s="1">
        <v>2.049938208568378E-2</v>
      </c>
      <c r="R30" s="1">
        <v>1.789623847336172E-2</v>
      </c>
      <c r="S30" s="1">
        <v>1.3866290617684164E-2</v>
      </c>
      <c r="T30" s="1">
        <v>2.1178397635837204E-2</v>
      </c>
      <c r="U30" s="1">
        <v>5.1909982320886804E-2</v>
      </c>
      <c r="V30" s="1">
        <v>3.6046804182381993E-2</v>
      </c>
      <c r="W30" s="1">
        <v>3.7636221963332557E-2</v>
      </c>
      <c r="X30" s="1">
        <v>1.9409675234831367E-2</v>
      </c>
      <c r="Y30" s="1">
        <v>4.4804483328068301E-2</v>
      </c>
      <c r="Z30" s="1">
        <v>3.9475653416081925E-2</v>
      </c>
      <c r="AA30" s="1">
        <v>2.7955581117271634E-2</v>
      </c>
      <c r="AB30" s="1">
        <v>5.6741824009028741E-3</v>
      </c>
      <c r="AC30" s="1">
        <v>1.1164579709266242</v>
      </c>
      <c r="AD30" s="1">
        <v>2.1969633678382682E-2</v>
      </c>
      <c r="AE30" s="1">
        <v>2.8182042615827706E-2</v>
      </c>
      <c r="AF30" s="1">
        <v>1.8713241461319183E-2</v>
      </c>
      <c r="AG30" s="1">
        <v>1.5942598679989737E-2</v>
      </c>
      <c r="AH30" s="1">
        <v>2.8726086019051366E-2</v>
      </c>
      <c r="AI30" s="1">
        <v>1.4953985933834926E-2</v>
      </c>
      <c r="AJ30" s="1">
        <v>3.057046389100445E-2</v>
      </c>
      <c r="AK30" s="1">
        <v>4.4797327728177676E-2</v>
      </c>
      <c r="AL30" s="2">
        <v>8.8760808830558022E-2</v>
      </c>
      <c r="AM30" s="3">
        <v>2.3656807067634271</v>
      </c>
      <c r="AN30" s="3">
        <v>1.7806881911456469</v>
      </c>
    </row>
    <row r="31" spans="1:40">
      <c r="A31" s="103">
        <v>59</v>
      </c>
      <c r="B31" s="42" t="s">
        <v>25</v>
      </c>
      <c r="C31" s="26">
        <v>4.7131893320133617E-3</v>
      </c>
      <c r="D31" s="1">
        <v>3.1983448929239515E-3</v>
      </c>
      <c r="E31" s="1">
        <v>6.4857223225843145E-3</v>
      </c>
      <c r="F31" s="1">
        <v>1.0682614987579123E-2</v>
      </c>
      <c r="G31" s="1">
        <v>5.1566799601865006E-3</v>
      </c>
      <c r="H31" s="1">
        <v>5.7657838400891736E-3</v>
      </c>
      <c r="I31" s="1">
        <v>5.6987661456511709E-3</v>
      </c>
      <c r="J31" s="1">
        <v>5.0290267199905089E-3</v>
      </c>
      <c r="K31" s="1">
        <v>9.8839547365036241E-4</v>
      </c>
      <c r="L31" s="1">
        <v>7.3509016303886232E-3</v>
      </c>
      <c r="M31" s="1">
        <v>2.6684330741085513E-3</v>
      </c>
      <c r="N31" s="1">
        <v>2.8904692731356258E-3</v>
      </c>
      <c r="O31" s="1">
        <v>6.3887012551897202E-3</v>
      </c>
      <c r="P31" s="1">
        <v>6.4941492375676438E-3</v>
      </c>
      <c r="Q31" s="1">
        <v>8.9930841685626432E-3</v>
      </c>
      <c r="R31" s="1">
        <v>1.0602375047827305E-2</v>
      </c>
      <c r="S31" s="1">
        <v>9.2299663621227095E-3</v>
      </c>
      <c r="T31" s="1">
        <v>4.5382855485512196E-3</v>
      </c>
      <c r="U31" s="1">
        <v>6.9341919385966866E-3</v>
      </c>
      <c r="V31" s="1">
        <v>9.2844776841390381E-3</v>
      </c>
      <c r="W31" s="1">
        <v>1.09740698084386E-2</v>
      </c>
      <c r="X31" s="1">
        <v>2.8651015171319159E-2</v>
      </c>
      <c r="Y31" s="1">
        <v>8.1553699400802454E-3</v>
      </c>
      <c r="Z31" s="1">
        <v>2.7282214860785622E-2</v>
      </c>
      <c r="AA31" s="1">
        <v>3.7928060109875962E-2</v>
      </c>
      <c r="AB31" s="1">
        <v>5.0868887417886109E-3</v>
      </c>
      <c r="AC31" s="1">
        <v>1.2279805628915704E-2</v>
      </c>
      <c r="AD31" s="1">
        <v>1.1182282450269649</v>
      </c>
      <c r="AE31" s="1">
        <v>1.8324897337085568E-2</v>
      </c>
      <c r="AF31" s="1">
        <v>1.137597997227778E-2</v>
      </c>
      <c r="AG31" s="1">
        <v>1.1567057257096454E-2</v>
      </c>
      <c r="AH31" s="1">
        <v>4.021580591307173E-2</v>
      </c>
      <c r="AI31" s="1">
        <v>3.3732300812000737E-2</v>
      </c>
      <c r="AJ31" s="1">
        <v>1.543753140072629E-2</v>
      </c>
      <c r="AK31" s="1">
        <v>5.5983484878000872E-3</v>
      </c>
      <c r="AL31" s="2">
        <v>3.09548840214099E-2</v>
      </c>
      <c r="AM31" s="3">
        <v>1.5388860333844956</v>
      </c>
      <c r="AN31" s="3">
        <v>1.1583457477301775</v>
      </c>
    </row>
    <row r="32" spans="1:40">
      <c r="A32" s="103">
        <v>61</v>
      </c>
      <c r="B32" s="42" t="s">
        <v>26</v>
      </c>
      <c r="C32" s="26">
        <v>1.2639410613327624E-3</v>
      </c>
      <c r="D32" s="1">
        <v>1.0772484321783697E-3</v>
      </c>
      <c r="E32" s="1">
        <v>1.1742922950376102E-3</v>
      </c>
      <c r="F32" s="1">
        <v>1.0243909991608428E-3</v>
      </c>
      <c r="G32" s="1">
        <v>5.4407731449937578E-4</v>
      </c>
      <c r="H32" s="1">
        <v>3.8784028113369627E-4</v>
      </c>
      <c r="I32" s="1">
        <v>5.9882690668159341E-4</v>
      </c>
      <c r="J32" s="1">
        <v>2.981755134676707E-4</v>
      </c>
      <c r="K32" s="1">
        <v>8.3588497801282359E-5</v>
      </c>
      <c r="L32" s="1">
        <v>7.2263692489753706E-4</v>
      </c>
      <c r="M32" s="1">
        <v>2.9967411159724874E-4</v>
      </c>
      <c r="N32" s="1">
        <v>3.6502211274892793E-4</v>
      </c>
      <c r="O32" s="1">
        <v>5.4185284064466684E-4</v>
      </c>
      <c r="P32" s="1">
        <v>6.1635407021612442E-4</v>
      </c>
      <c r="Q32" s="1">
        <v>3.2881260959097199E-4</v>
      </c>
      <c r="R32" s="1">
        <v>5.5065921094869937E-4</v>
      </c>
      <c r="S32" s="1">
        <v>4.8375891832653335E-4</v>
      </c>
      <c r="T32" s="1">
        <v>3.3562077254289328E-4</v>
      </c>
      <c r="U32" s="1">
        <v>5.4415927910234226E-4</v>
      </c>
      <c r="V32" s="1">
        <v>1.3381203731305778E-3</v>
      </c>
      <c r="W32" s="1">
        <v>6.0982876454042335E-4</v>
      </c>
      <c r="X32" s="1">
        <v>9.4575161109203775E-4</v>
      </c>
      <c r="Y32" s="1">
        <v>2.6102773078963182E-4</v>
      </c>
      <c r="Z32" s="1">
        <v>1.4370910384505099E-3</v>
      </c>
      <c r="AA32" s="1">
        <v>8.5699665146751237E-4</v>
      </c>
      <c r="AB32" s="1">
        <v>9.8357109165879853E-4</v>
      </c>
      <c r="AC32" s="1">
        <v>1.9811966428860744E-3</v>
      </c>
      <c r="AD32" s="1">
        <v>1.1424363433767792E-3</v>
      </c>
      <c r="AE32" s="1">
        <v>1.0002823936225813</v>
      </c>
      <c r="AF32" s="1">
        <v>1.0481555763067608E-3</v>
      </c>
      <c r="AG32" s="1">
        <v>8.8470146125462813E-4</v>
      </c>
      <c r="AH32" s="1">
        <v>9.2303674484731329E-4</v>
      </c>
      <c r="AI32" s="1">
        <v>1.0424066553226629E-3</v>
      </c>
      <c r="AJ32" s="1">
        <v>6.636387946853268E-4</v>
      </c>
      <c r="AK32" s="1">
        <v>3.9487232075009282E-4</v>
      </c>
      <c r="AL32" s="2">
        <v>0.22718627342935049</v>
      </c>
      <c r="AM32" s="3">
        <v>1.2532224310043998</v>
      </c>
      <c r="AN32" s="3">
        <v>0.94332188506601333</v>
      </c>
    </row>
    <row r="33" spans="1:40">
      <c r="A33" s="104">
        <v>63</v>
      </c>
      <c r="B33" s="43" t="s">
        <v>27</v>
      </c>
      <c r="C33" s="30">
        <v>1.6738774739940153E-3</v>
      </c>
      <c r="D33" s="44">
        <v>4.7510257002798548E-3</v>
      </c>
      <c r="E33" s="44">
        <v>2.5939146716064581E-3</v>
      </c>
      <c r="F33" s="44">
        <v>3.833372612127912E-3</v>
      </c>
      <c r="G33" s="44">
        <v>3.1864462901209363E-3</v>
      </c>
      <c r="H33" s="44">
        <v>8.2454144976384924E-3</v>
      </c>
      <c r="I33" s="44">
        <v>3.5038731553495104E-3</v>
      </c>
      <c r="J33" s="44">
        <v>2.6784963753852815E-2</v>
      </c>
      <c r="K33" s="44">
        <v>1.5715445072667304E-3</v>
      </c>
      <c r="L33" s="44">
        <v>1.4869825819225913E-2</v>
      </c>
      <c r="M33" s="44">
        <v>5.4677070912317414E-3</v>
      </c>
      <c r="N33" s="44">
        <v>5.2369893292254863E-3</v>
      </c>
      <c r="O33" s="44">
        <v>7.4593487065702097E-3</v>
      </c>
      <c r="P33" s="44">
        <v>3.1377360849797802E-2</v>
      </c>
      <c r="Q33" s="44">
        <v>5.155056968492245E-2</v>
      </c>
      <c r="R33" s="44">
        <v>3.6359229786629477E-2</v>
      </c>
      <c r="S33" s="44">
        <v>2.6420580415685721E-2</v>
      </c>
      <c r="T33" s="44">
        <v>3.609263547082573E-2</v>
      </c>
      <c r="U33" s="44">
        <v>1.6999616915281086E-2</v>
      </c>
      <c r="V33" s="44">
        <v>2.6540493801620593E-3</v>
      </c>
      <c r="W33" s="44">
        <v>5.1786079617029334E-3</v>
      </c>
      <c r="X33" s="44">
        <v>1.5406193271590345E-3</v>
      </c>
      <c r="Y33" s="44">
        <v>9.1464417600250082E-4</v>
      </c>
      <c r="Z33" s="44">
        <v>3.2479594176239631E-3</v>
      </c>
      <c r="AA33" s="44">
        <v>1.4536569977190057E-3</v>
      </c>
      <c r="AB33" s="44">
        <v>3.7051603391358764E-4</v>
      </c>
      <c r="AC33" s="44">
        <v>2.4442686660084874E-3</v>
      </c>
      <c r="AD33" s="44">
        <v>1.485719386889346E-2</v>
      </c>
      <c r="AE33" s="44">
        <v>1.0221407280494445E-3</v>
      </c>
      <c r="AF33" s="44">
        <v>1.0018312885628147</v>
      </c>
      <c r="AG33" s="44">
        <v>4.279212391769106E-3</v>
      </c>
      <c r="AH33" s="44">
        <v>1.1260486995619691E-3</v>
      </c>
      <c r="AI33" s="44">
        <v>3.5110802217576385E-3</v>
      </c>
      <c r="AJ33" s="44">
        <v>1.1656860764871558E-3</v>
      </c>
      <c r="AK33" s="44">
        <v>1.9167240690498839E-3</v>
      </c>
      <c r="AL33" s="45">
        <v>1.9401275496183569E-2</v>
      </c>
      <c r="AM33" s="6">
        <v>1.354893268806491</v>
      </c>
      <c r="AN33" s="6">
        <v>1.019851257664973</v>
      </c>
    </row>
    <row r="34" spans="1:40">
      <c r="A34" s="103">
        <v>64</v>
      </c>
      <c r="B34" s="42" t="s">
        <v>195</v>
      </c>
      <c r="C34" s="26">
        <v>4.1230968056243152E-4</v>
      </c>
      <c r="D34" s="1">
        <v>1.2573695648963757E-4</v>
      </c>
      <c r="E34" s="1">
        <v>1.0752776680823644E-4</v>
      </c>
      <c r="F34" s="1">
        <v>5.3773783571751E-4</v>
      </c>
      <c r="G34" s="1">
        <v>1.2039377082753858E-4</v>
      </c>
      <c r="H34" s="1">
        <v>5.6797251161177365E-5</v>
      </c>
      <c r="I34" s="1">
        <v>9.6702573103481416E-5</v>
      </c>
      <c r="J34" s="1">
        <v>5.9553626855329475E-5</v>
      </c>
      <c r="K34" s="1">
        <v>4.2981528448859183E-5</v>
      </c>
      <c r="L34" s="1">
        <v>1.1900667396371809E-4</v>
      </c>
      <c r="M34" s="1">
        <v>5.4192856294788276E-5</v>
      </c>
      <c r="N34" s="1">
        <v>9.8671699336859043E-5</v>
      </c>
      <c r="O34" s="1">
        <v>8.1503674212993278E-5</v>
      </c>
      <c r="P34" s="1">
        <v>6.7351699843886279E-5</v>
      </c>
      <c r="Q34" s="1">
        <v>6.281820066528763E-5</v>
      </c>
      <c r="R34" s="1">
        <v>6.01467815905458E-5</v>
      </c>
      <c r="S34" s="1">
        <v>4.8238046535365169E-5</v>
      </c>
      <c r="T34" s="1">
        <v>6.0139338036388901E-5</v>
      </c>
      <c r="U34" s="1">
        <v>1.382413333448499E-4</v>
      </c>
      <c r="V34" s="1">
        <v>1.126507094713455E-4</v>
      </c>
      <c r="W34" s="1">
        <v>1.0681533385356528E-4</v>
      </c>
      <c r="X34" s="1">
        <v>3.6281193590687917E-4</v>
      </c>
      <c r="Y34" s="1">
        <v>1.1742907427372998E-4</v>
      </c>
      <c r="Z34" s="1">
        <v>1.5898410129435505E-4</v>
      </c>
      <c r="AA34" s="1">
        <v>2.2498059307591163E-4</v>
      </c>
      <c r="AB34" s="1">
        <v>4.3956727802514189E-5</v>
      </c>
      <c r="AC34" s="1">
        <v>2.6043978501911987E-3</v>
      </c>
      <c r="AD34" s="1">
        <v>9.0172085058985436E-4</v>
      </c>
      <c r="AE34" s="1">
        <v>1.1025539877846332E-4</v>
      </c>
      <c r="AF34" s="1">
        <v>9.8531650599816028E-5</v>
      </c>
      <c r="AG34" s="1">
        <v>1.0282680914593703</v>
      </c>
      <c r="AH34" s="1">
        <v>1.1686721123710848E-4</v>
      </c>
      <c r="AI34" s="1">
        <v>9.2972960954960127E-5</v>
      </c>
      <c r="AJ34" s="1">
        <v>1.220634706169325E-4</v>
      </c>
      <c r="AK34" s="1">
        <v>1.1784580952629049E-4</v>
      </c>
      <c r="AL34" s="2">
        <v>3.4084734605906073E-3</v>
      </c>
      <c r="AM34" s="3">
        <v>1.0393188998919325</v>
      </c>
      <c r="AN34" s="3">
        <v>0.78231305119956873</v>
      </c>
    </row>
    <row r="35" spans="1:40">
      <c r="A35" s="103">
        <v>65</v>
      </c>
      <c r="B35" s="42" t="s">
        <v>196</v>
      </c>
      <c r="C35" s="26">
        <v>3.5604609120843685E-4</v>
      </c>
      <c r="D35" s="1">
        <v>3.1882700315849738E-4</v>
      </c>
      <c r="E35" s="1">
        <v>9.2669347100905498E-3</v>
      </c>
      <c r="F35" s="1">
        <v>3.6152607635673508E-3</v>
      </c>
      <c r="G35" s="1">
        <v>1.2316435380483784E-3</v>
      </c>
      <c r="H35" s="1">
        <v>1.2969587439518966E-3</v>
      </c>
      <c r="I35" s="1">
        <v>7.8754513443427573E-4</v>
      </c>
      <c r="J35" s="1">
        <v>1.1585744405653061E-3</v>
      </c>
      <c r="K35" s="1">
        <v>2.3173764008514264E-4</v>
      </c>
      <c r="L35" s="1">
        <v>1.4473505020220095E-3</v>
      </c>
      <c r="M35" s="1">
        <v>1.4738412549109377E-3</v>
      </c>
      <c r="N35" s="1">
        <v>5.3473170620901042E-4</v>
      </c>
      <c r="O35" s="1">
        <v>1.3311788603486766E-3</v>
      </c>
      <c r="P35" s="1">
        <v>1.3945423162384381E-3</v>
      </c>
      <c r="Q35" s="1">
        <v>1.1723011570241822E-3</v>
      </c>
      <c r="R35" s="1">
        <v>7.4621458226327496E-4</v>
      </c>
      <c r="S35" s="1">
        <v>2.5036086725672101E-4</v>
      </c>
      <c r="T35" s="1">
        <v>6.7001873545441632E-4</v>
      </c>
      <c r="U35" s="1">
        <v>9.248387214598929E-4</v>
      </c>
      <c r="V35" s="1">
        <v>1.5212150730321563E-3</v>
      </c>
      <c r="W35" s="1">
        <v>1.5833149509266655E-3</v>
      </c>
      <c r="X35" s="1">
        <v>1.0083644380754007E-2</v>
      </c>
      <c r="Y35" s="1">
        <v>2.3231033530460793E-3</v>
      </c>
      <c r="Z35" s="1">
        <v>1.013157016833035E-3</v>
      </c>
      <c r="AA35" s="1">
        <v>3.348058884170745E-3</v>
      </c>
      <c r="AB35" s="1">
        <v>6.5247602559027808E-4</v>
      </c>
      <c r="AC35" s="1">
        <v>2.0621155751867387E-3</v>
      </c>
      <c r="AD35" s="1">
        <v>1.8480360767443808E-3</v>
      </c>
      <c r="AE35" s="1">
        <v>4.0903553619006964E-4</v>
      </c>
      <c r="AF35" s="1">
        <v>1.1142834922190227E-3</v>
      </c>
      <c r="AG35" s="1">
        <v>1.4720698800989921E-3</v>
      </c>
      <c r="AH35" s="1">
        <v>1.0004383829953358</v>
      </c>
      <c r="AI35" s="1">
        <v>2.6617468401485206E-3</v>
      </c>
      <c r="AJ35" s="1">
        <v>1.0947644568946226E-2</v>
      </c>
      <c r="AK35" s="1">
        <v>3.4029084537091122E-4</v>
      </c>
      <c r="AL35" s="2">
        <v>2.4157926039393065E-3</v>
      </c>
      <c r="AM35" s="3">
        <v>1.0724432748668302</v>
      </c>
      <c r="AN35" s="3">
        <v>0.80724633285006631</v>
      </c>
    </row>
    <row r="36" spans="1:40">
      <c r="A36" s="103">
        <v>66</v>
      </c>
      <c r="B36" s="42" t="s">
        <v>28</v>
      </c>
      <c r="C36" s="26">
        <v>1.7306406235286367E-2</v>
      </c>
      <c r="D36" s="1">
        <v>1.9586315819285809E-2</v>
      </c>
      <c r="E36" s="1">
        <v>1.1891769763397243E-2</v>
      </c>
      <c r="F36" s="1">
        <v>3.1075200622582913E-2</v>
      </c>
      <c r="G36" s="1">
        <v>1.8373501377358478E-2</v>
      </c>
      <c r="H36" s="1">
        <v>1.3484293708059869E-2</v>
      </c>
      <c r="I36" s="1">
        <v>1.6697881955103817E-2</v>
      </c>
      <c r="J36" s="1">
        <v>1.3970082920821948E-2</v>
      </c>
      <c r="K36" s="1">
        <v>3.5392301264008138E-3</v>
      </c>
      <c r="L36" s="1">
        <v>2.506779532957884E-2</v>
      </c>
      <c r="M36" s="1">
        <v>7.8609586562510842E-3</v>
      </c>
      <c r="N36" s="1">
        <v>8.0989056576064658E-3</v>
      </c>
      <c r="O36" s="1">
        <v>1.6085683388683256E-2</v>
      </c>
      <c r="P36" s="1">
        <v>1.7600180249318378E-2</v>
      </c>
      <c r="Q36" s="1">
        <v>2.8555866021485219E-2</v>
      </c>
      <c r="R36" s="1">
        <v>2.0772331484885141E-2</v>
      </c>
      <c r="S36" s="1">
        <v>1.3876011285830254E-2</v>
      </c>
      <c r="T36" s="1">
        <v>1.7464771178576331E-2</v>
      </c>
      <c r="U36" s="1">
        <v>2.4826952663974004E-2</v>
      </c>
      <c r="V36" s="1">
        <v>4.8629300158447922E-2</v>
      </c>
      <c r="W36" s="1">
        <v>3.8110782317666653E-2</v>
      </c>
      <c r="X36" s="1">
        <v>6.8777816226460037E-2</v>
      </c>
      <c r="Y36" s="1">
        <v>2.8661530985619178E-2</v>
      </c>
      <c r="Z36" s="1">
        <v>4.0122681072052621E-2</v>
      </c>
      <c r="AA36" s="1">
        <v>5.1361612456872138E-2</v>
      </c>
      <c r="AB36" s="1">
        <v>1.6300026117053425E-2</v>
      </c>
      <c r="AC36" s="1">
        <v>5.4117737098026517E-2</v>
      </c>
      <c r="AD36" s="1">
        <v>6.1439518838269806E-2</v>
      </c>
      <c r="AE36" s="1">
        <v>3.7917619857002698E-2</v>
      </c>
      <c r="AF36" s="1">
        <v>2.3612009861966855E-2</v>
      </c>
      <c r="AG36" s="1">
        <v>2.7449418778884203E-2</v>
      </c>
      <c r="AH36" s="1">
        <v>3.8836211695801051E-2</v>
      </c>
      <c r="AI36" s="1">
        <v>1.0537724127039216</v>
      </c>
      <c r="AJ36" s="1">
        <v>2.3467452878401639E-2</v>
      </c>
      <c r="AK36" s="1">
        <v>1.0633331504261235E-2</v>
      </c>
      <c r="AL36" s="2">
        <v>3.8144243423088892E-2</v>
      </c>
      <c r="AM36" s="3">
        <v>1.9874878444182829</v>
      </c>
      <c r="AN36" s="3">
        <v>1.4960159773391895</v>
      </c>
    </row>
    <row r="37" spans="1:40">
      <c r="A37" s="103">
        <v>67</v>
      </c>
      <c r="B37" s="42" t="s">
        <v>29</v>
      </c>
      <c r="C37" s="26">
        <v>2.3526750509636406E-4</v>
      </c>
      <c r="D37" s="1">
        <v>2.9843241161172881E-4</v>
      </c>
      <c r="E37" s="1">
        <v>7.5328221648052857E-4</v>
      </c>
      <c r="F37" s="1">
        <v>2.371220980957972E-4</v>
      </c>
      <c r="G37" s="1">
        <v>2.9641321218598464E-3</v>
      </c>
      <c r="H37" s="1">
        <v>9.0016185857282418E-5</v>
      </c>
      <c r="I37" s="1">
        <v>1.4855631956200437E-4</v>
      </c>
      <c r="J37" s="1">
        <v>1.1475570785261038E-4</v>
      </c>
      <c r="K37" s="1">
        <v>2.8125143389426285E-5</v>
      </c>
      <c r="L37" s="1">
        <v>1.3236944471929047E-4</v>
      </c>
      <c r="M37" s="1">
        <v>9.1223211082175668E-5</v>
      </c>
      <c r="N37" s="1">
        <v>7.2021081366932215E-5</v>
      </c>
      <c r="O37" s="1">
        <v>1.0285262119864982E-4</v>
      </c>
      <c r="P37" s="1">
        <v>1.9690332701969687E-4</v>
      </c>
      <c r="Q37" s="1">
        <v>2.8860296416684039E-4</v>
      </c>
      <c r="R37" s="1">
        <v>1.3570257336308596E-4</v>
      </c>
      <c r="S37" s="1">
        <v>2.3649614090539474E-4</v>
      </c>
      <c r="T37" s="1">
        <v>1.556558020938563E-4</v>
      </c>
      <c r="U37" s="1">
        <v>1.6507602092818462E-4</v>
      </c>
      <c r="V37" s="1">
        <v>2.9807854958047088E-4</v>
      </c>
      <c r="W37" s="1">
        <v>1.7480352154307255E-4</v>
      </c>
      <c r="X37" s="1">
        <v>4.1695142269756758E-4</v>
      </c>
      <c r="Y37" s="1">
        <v>1.3281479296909049E-4</v>
      </c>
      <c r="Z37" s="1">
        <v>7.2015133633689988E-4</v>
      </c>
      <c r="AA37" s="1">
        <v>3.9816011558058622E-4</v>
      </c>
      <c r="AB37" s="1">
        <v>4.0992017162574246E-4</v>
      </c>
      <c r="AC37" s="1">
        <v>4.16091413812352E-4</v>
      </c>
      <c r="AD37" s="1">
        <v>5.26526931004142E-3</v>
      </c>
      <c r="AE37" s="1">
        <v>4.6443992020744234E-4</v>
      </c>
      <c r="AF37" s="1">
        <v>5.7634627028710264E-4</v>
      </c>
      <c r="AG37" s="1">
        <v>1.2904020801452937E-2</v>
      </c>
      <c r="AH37" s="1">
        <v>1.8439216752624604E-3</v>
      </c>
      <c r="AI37" s="1">
        <v>1.0720558355358748E-3</v>
      </c>
      <c r="AJ37" s="1">
        <v>1.0051077271613271</v>
      </c>
      <c r="AK37" s="1">
        <v>1.4965754644376313E-4</v>
      </c>
      <c r="AL37" s="2">
        <v>2.108932401249881E-3</v>
      </c>
      <c r="AM37" s="3">
        <v>1.0389059351426035</v>
      </c>
      <c r="AN37" s="3">
        <v>0.78200220559374067</v>
      </c>
    </row>
    <row r="38" spans="1:40">
      <c r="A38" s="104">
        <v>68</v>
      </c>
      <c r="B38" s="43" t="s">
        <v>30</v>
      </c>
      <c r="C38" s="30">
        <v>7.4948732418307358E-4</v>
      </c>
      <c r="D38" s="44">
        <v>1.6386831701907796E-3</v>
      </c>
      <c r="E38" s="44">
        <v>1.4994567624003904E-3</v>
      </c>
      <c r="F38" s="44">
        <v>2.5407361924165589E-3</v>
      </c>
      <c r="G38" s="44">
        <v>7.9367852268352941E-4</v>
      </c>
      <c r="H38" s="44">
        <v>1.1438881978160446E-3</v>
      </c>
      <c r="I38" s="44">
        <v>8.4906404451246355E-4</v>
      </c>
      <c r="J38" s="44">
        <v>4.9445386151828082E-4</v>
      </c>
      <c r="K38" s="44">
        <v>1.0565134309809785E-4</v>
      </c>
      <c r="L38" s="44">
        <v>1.2236800481698667E-3</v>
      </c>
      <c r="M38" s="44">
        <v>2.8843273919451233E-4</v>
      </c>
      <c r="N38" s="44">
        <v>3.2118974872848713E-4</v>
      </c>
      <c r="O38" s="44">
        <v>6.197000440378382E-4</v>
      </c>
      <c r="P38" s="44">
        <v>1.8288198564389707E-3</v>
      </c>
      <c r="Q38" s="44">
        <v>1.0185023772723348E-3</v>
      </c>
      <c r="R38" s="44">
        <v>1.3720095912112442E-3</v>
      </c>
      <c r="S38" s="44">
        <v>5.9956246659176662E-4</v>
      </c>
      <c r="T38" s="44">
        <v>6.061811461427302E-4</v>
      </c>
      <c r="U38" s="44">
        <v>8.0478294844453914E-4</v>
      </c>
      <c r="V38" s="44">
        <v>1.4012905472678477E-3</v>
      </c>
      <c r="W38" s="44">
        <v>4.238094419548786E-4</v>
      </c>
      <c r="X38" s="44">
        <v>1.2620421551054687E-3</v>
      </c>
      <c r="Y38" s="44">
        <v>3.6022781034979472E-3</v>
      </c>
      <c r="Z38" s="44">
        <v>2.8577351387614634E-3</v>
      </c>
      <c r="AA38" s="44">
        <v>4.2554415320880711E-3</v>
      </c>
      <c r="AB38" s="44">
        <v>6.295269603422153E-4</v>
      </c>
      <c r="AC38" s="44">
        <v>2.6459353437108223E-3</v>
      </c>
      <c r="AD38" s="44">
        <v>2.7252957594162634E-3</v>
      </c>
      <c r="AE38" s="44">
        <v>3.3370526147993122E-3</v>
      </c>
      <c r="AF38" s="44">
        <v>2.993056427333194E-3</v>
      </c>
      <c r="AG38" s="44">
        <v>2.6229717197759571E-3</v>
      </c>
      <c r="AH38" s="44">
        <v>5.0702910576102709E-3</v>
      </c>
      <c r="AI38" s="44">
        <v>1.8542977945632364E-3</v>
      </c>
      <c r="AJ38" s="44">
        <v>1.738149732762046E-3</v>
      </c>
      <c r="AK38" s="44">
        <v>1.0006548956536672</v>
      </c>
      <c r="AL38" s="45">
        <v>1.5865765732874827E-3</v>
      </c>
      <c r="AM38" s="6">
        <v>1.0581586069409952</v>
      </c>
      <c r="AN38" s="6">
        <v>0.79649401981929724</v>
      </c>
    </row>
    <row r="39" spans="1:40">
      <c r="A39" s="103">
        <v>69</v>
      </c>
      <c r="B39" s="42" t="s">
        <v>31</v>
      </c>
      <c r="C39" s="26">
        <v>5.5716155863714074E-3</v>
      </c>
      <c r="D39" s="1">
        <v>4.7486503435455636E-3</v>
      </c>
      <c r="E39" s="1">
        <v>5.1764322357629915E-3</v>
      </c>
      <c r="F39" s="1">
        <v>4.5156479459927071E-3</v>
      </c>
      <c r="G39" s="1">
        <v>2.3983631344798402E-3</v>
      </c>
      <c r="H39" s="1">
        <v>1.7096500948458888E-3</v>
      </c>
      <c r="I39" s="1">
        <v>2.639706414227607E-3</v>
      </c>
      <c r="J39" s="1">
        <v>1.3143962081261871E-3</v>
      </c>
      <c r="K39" s="1">
        <v>3.6846890368441343E-4</v>
      </c>
      <c r="L39" s="1">
        <v>3.1854769792834625E-3</v>
      </c>
      <c r="M39" s="1">
        <v>1.3210022224031978E-3</v>
      </c>
      <c r="N39" s="1">
        <v>1.6090646589308896E-3</v>
      </c>
      <c r="O39" s="1">
        <v>2.3885573661734422E-3</v>
      </c>
      <c r="P39" s="1">
        <v>2.7169684168014464E-3</v>
      </c>
      <c r="Q39" s="1">
        <v>1.4494484882552558E-3</v>
      </c>
      <c r="R39" s="1">
        <v>2.4273769848616495E-3</v>
      </c>
      <c r="S39" s="1">
        <v>2.1324718468693528E-3</v>
      </c>
      <c r="T39" s="1">
        <v>1.4794597506296921E-3</v>
      </c>
      <c r="U39" s="1">
        <v>2.398724445045174E-3</v>
      </c>
      <c r="V39" s="1">
        <v>5.8986075818393052E-3</v>
      </c>
      <c r="W39" s="1">
        <v>2.6882040258651811E-3</v>
      </c>
      <c r="X39" s="1">
        <v>4.16899535777403E-3</v>
      </c>
      <c r="Y39" s="1">
        <v>1.1506439800358548E-3</v>
      </c>
      <c r="Z39" s="1">
        <v>6.3348830683787093E-3</v>
      </c>
      <c r="AA39" s="1">
        <v>3.7777520225109633E-3</v>
      </c>
      <c r="AB39" s="1">
        <v>4.3357085169873607E-3</v>
      </c>
      <c r="AC39" s="1">
        <v>8.7333709085542725E-3</v>
      </c>
      <c r="AD39" s="1">
        <v>5.0360070828646226E-3</v>
      </c>
      <c r="AE39" s="1">
        <v>1.2448275929945588E-3</v>
      </c>
      <c r="AF39" s="1">
        <v>4.6204052740678831E-3</v>
      </c>
      <c r="AG39" s="1">
        <v>3.8998784054172864E-3</v>
      </c>
      <c r="AH39" s="1">
        <v>4.0688652910460775E-3</v>
      </c>
      <c r="AI39" s="1">
        <v>4.595063287214444E-3</v>
      </c>
      <c r="AJ39" s="1">
        <v>2.9254055946965046E-3</v>
      </c>
      <c r="AK39" s="1">
        <v>1.7406482344975772E-3</v>
      </c>
      <c r="AL39" s="2">
        <v>1.0014664613505702</v>
      </c>
      <c r="AM39" s="3">
        <v>1.1162372096016049</v>
      </c>
      <c r="AN39" s="3">
        <v>0.84021077399508803</v>
      </c>
    </row>
    <row r="40" spans="1:40">
      <c r="A40" s="56"/>
      <c r="B40" s="46" t="s">
        <v>221</v>
      </c>
      <c r="C40" s="47">
        <v>1.3729193092264751</v>
      </c>
      <c r="D40" s="48">
        <v>1.300345247832952</v>
      </c>
      <c r="E40" s="48">
        <v>1.2799265267279776</v>
      </c>
      <c r="F40" s="48">
        <v>1.4521398895328557</v>
      </c>
      <c r="G40" s="48">
        <v>1.3615843446919207</v>
      </c>
      <c r="H40" s="48">
        <v>1.223621363881386</v>
      </c>
      <c r="I40" s="48">
        <v>1.3870986677644654</v>
      </c>
      <c r="J40" s="48">
        <v>1.4743588970321297</v>
      </c>
      <c r="K40" s="48">
        <v>1.0783080688699882</v>
      </c>
      <c r="L40" s="48">
        <v>1.3124975863252044</v>
      </c>
      <c r="M40" s="48">
        <v>1.8696309264018165</v>
      </c>
      <c r="N40" s="48">
        <v>1.1449225944332333</v>
      </c>
      <c r="O40" s="48">
        <v>1.5518040343846149</v>
      </c>
      <c r="P40" s="48">
        <v>1.2772281310273665</v>
      </c>
      <c r="Q40" s="48">
        <v>1.269221780931242</v>
      </c>
      <c r="R40" s="48">
        <v>1.2625240893863636</v>
      </c>
      <c r="S40" s="48">
        <v>1.2209844409711494</v>
      </c>
      <c r="T40" s="48">
        <v>1.5720062713372445</v>
      </c>
      <c r="U40" s="48">
        <v>1.3548547530014217</v>
      </c>
      <c r="V40" s="48">
        <v>1.300371278726919</v>
      </c>
      <c r="W40" s="48">
        <v>1.3717667927011603</v>
      </c>
      <c r="X40" s="48">
        <v>1.4289350242993306</v>
      </c>
      <c r="Y40" s="48">
        <v>1.2067196638592921</v>
      </c>
      <c r="Z40" s="48">
        <v>1.2372752694245752</v>
      </c>
      <c r="AA40" s="48">
        <v>1.2317171459450891</v>
      </c>
      <c r="AB40" s="48">
        <v>1.1732983931607488</v>
      </c>
      <c r="AC40" s="48">
        <v>1.3894416972195711</v>
      </c>
      <c r="AD40" s="48">
        <v>1.3177349260632545</v>
      </c>
      <c r="AE40" s="48">
        <v>1.2289415319694299</v>
      </c>
      <c r="AF40" s="48">
        <v>1.1532784777525484</v>
      </c>
      <c r="AG40" s="48">
        <v>1.2845652701454806</v>
      </c>
      <c r="AH40" s="48">
        <v>1.2634089792008292</v>
      </c>
      <c r="AI40" s="48">
        <v>1.2089988152323499</v>
      </c>
      <c r="AJ40" s="48">
        <v>1.2728765541869969</v>
      </c>
      <c r="AK40" s="48">
        <v>1.419164292750452</v>
      </c>
      <c r="AL40" s="49">
        <v>1.5722657651142034</v>
      </c>
      <c r="AM40" s="24"/>
      <c r="AN40" s="41"/>
    </row>
    <row r="41" spans="1:40">
      <c r="A41" s="56"/>
      <c r="B41" s="46" t="s">
        <v>222</v>
      </c>
      <c r="C41" s="47">
        <v>1.0334197655439985</v>
      </c>
      <c r="D41" s="48">
        <v>0.97879203250400915</v>
      </c>
      <c r="E41" s="48">
        <v>0.9634225130900097</v>
      </c>
      <c r="F41" s="48">
        <v>1.0930504466599957</v>
      </c>
      <c r="G41" s="48">
        <v>1.0248877445337117</v>
      </c>
      <c r="H41" s="48">
        <v>0.92104065729061479</v>
      </c>
      <c r="I41" s="48">
        <v>1.0440928104035321</v>
      </c>
      <c r="J41" s="48">
        <v>1.1097750723289705</v>
      </c>
      <c r="K41" s="48">
        <v>0.8116608632619966</v>
      </c>
      <c r="L41" s="48">
        <v>0.9879393048244417</v>
      </c>
      <c r="M41" s="48">
        <v>1.4073030662701931</v>
      </c>
      <c r="N41" s="48">
        <v>0.86180275210190194</v>
      </c>
      <c r="O41" s="48">
        <v>1.1680693472710426</v>
      </c>
      <c r="P41" s="48">
        <v>0.96139138465184859</v>
      </c>
      <c r="Q41" s="48">
        <v>0.95536486846579405</v>
      </c>
      <c r="R41" s="48">
        <v>0.95032340187742337</v>
      </c>
      <c r="S41" s="48">
        <v>0.9190558004695758</v>
      </c>
      <c r="T41" s="48">
        <v>1.1832759153735872</v>
      </c>
      <c r="U41" s="48">
        <v>1.0198222661619925</v>
      </c>
      <c r="V41" s="48">
        <v>0.97881162640159625</v>
      </c>
      <c r="W41" s="48">
        <v>1.0325522467106829</v>
      </c>
      <c r="X41" s="48">
        <v>1.0755837490704481</v>
      </c>
      <c r="Y41" s="48">
        <v>0.90831845959352786</v>
      </c>
      <c r="Z41" s="48">
        <v>0.93131818472458505</v>
      </c>
      <c r="AA41" s="48">
        <v>0.92713449044303875</v>
      </c>
      <c r="AB41" s="48">
        <v>0.88316169947123746</v>
      </c>
      <c r="AC41" s="48">
        <v>1.0458564486114632</v>
      </c>
      <c r="AD41" s="48">
        <v>0.99188153971603155</v>
      </c>
      <c r="AE41" s="48">
        <v>0.92504523849305897</v>
      </c>
      <c r="AF41" s="48">
        <v>0.86809236790286604</v>
      </c>
      <c r="AG41" s="48">
        <v>0.96691417432801474</v>
      </c>
      <c r="AH41" s="48">
        <v>0.95098947352376983</v>
      </c>
      <c r="AI41" s="48">
        <v>0.91003401568029574</v>
      </c>
      <c r="AJ41" s="48">
        <v>0.95811587859122282</v>
      </c>
      <c r="AK41" s="48">
        <v>1.0682291528909214</v>
      </c>
      <c r="AL41" s="49">
        <v>1.1834712407625907</v>
      </c>
      <c r="AM41" s="26"/>
      <c r="AN41" s="1"/>
    </row>
    <row r="42" spans="1:40" ht="11.25" customHeight="1"/>
  </sheetData>
  <sheetProtection sheet="1"/>
  <phoneticPr fontId="5"/>
  <pageMargins left="0.70866141732283472" right="0.70866141732283472" top="0.74803149606299213" bottom="0.74803149606299213" header="0.31496062992125984" footer="0.31496062992125984"/>
  <pageSetup paperSize="9" scale="70" orientation="landscape" horizontalDpi="300" verticalDpi="300" r:id="rId1"/>
  <drawing r:id="rId2"/>
  <legacyDrawing r:id="rId3"/>
  <oleObjects>
    <mc:AlternateContent xmlns:mc="http://schemas.openxmlformats.org/markup-compatibility/2006">
      <mc:Choice Requires="x14">
        <oleObject progId="Equation.3" shapeId="3073" r:id="rId4">
          <objectPr defaultSize="0" autoPict="0" r:id="rId5">
            <anchor moveWithCells="1">
              <from>
                <xdr:col>6</xdr:col>
                <xdr:colOff>295275</xdr:colOff>
                <xdr:row>0</xdr:row>
                <xdr:rowOff>47625</xdr:rowOff>
              </from>
              <to>
                <xdr:col>8</xdr:col>
                <xdr:colOff>561975</xdr:colOff>
                <xdr:row>0</xdr:row>
                <xdr:rowOff>238125</xdr:rowOff>
              </to>
            </anchor>
          </objectPr>
        </oleObject>
      </mc:Choice>
      <mc:Fallback>
        <oleObject progId="Equation.3" shapeId="3073" r:id="rId4"/>
      </mc:Fallback>
    </mc:AlternateContent>
  </oleObjec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AM89"/>
  <sheetViews>
    <sheetView zoomScaleNormal="100" workbookViewId="0">
      <pane xSplit="2" ySplit="3" topLeftCell="C37" activePane="bottomRight" state="frozen"/>
      <selection activeCell="M1" sqref="M1"/>
      <selection pane="topRight" activeCell="M1" sqref="M1"/>
      <selection pane="bottomLeft" activeCell="M1" sqref="M1"/>
      <selection pane="bottomRight" activeCell="J83" sqref="J83"/>
    </sheetView>
  </sheetViews>
  <sheetFormatPr defaultColWidth="10.33203125" defaultRowHeight="11.25"/>
  <cols>
    <col min="1" max="1" width="4.6640625" style="32" bestFit="1" customWidth="1"/>
    <col min="2" max="2" width="31.6640625" style="32" bestFit="1" customWidth="1"/>
    <col min="3" max="39" width="10.33203125" style="32" customWidth="1"/>
    <col min="40" max="16384" width="10.33203125" style="32"/>
  </cols>
  <sheetData>
    <row r="1" spans="1:39" ht="21" customHeight="1">
      <c r="A1" s="31" t="s">
        <v>38</v>
      </c>
      <c r="C1" s="32" t="s">
        <v>194</v>
      </c>
    </row>
    <row r="2" spans="1:39">
      <c r="A2" s="33"/>
      <c r="B2" s="34"/>
      <c r="C2" s="97">
        <v>1</v>
      </c>
      <c r="D2" s="98">
        <v>2</v>
      </c>
      <c r="E2" s="98">
        <v>3</v>
      </c>
      <c r="F2" s="98">
        <v>6</v>
      </c>
      <c r="G2" s="98">
        <v>11</v>
      </c>
      <c r="H2" s="98">
        <v>15</v>
      </c>
      <c r="I2" s="98">
        <v>16</v>
      </c>
      <c r="J2" s="98">
        <v>20</v>
      </c>
      <c r="K2" s="98">
        <v>21</v>
      </c>
      <c r="L2" s="98">
        <v>25</v>
      </c>
      <c r="M2" s="98">
        <v>26</v>
      </c>
      <c r="N2" s="98">
        <v>27</v>
      </c>
      <c r="O2" s="98">
        <v>28</v>
      </c>
      <c r="P2" s="98">
        <v>29</v>
      </c>
      <c r="Q2" s="98">
        <v>32</v>
      </c>
      <c r="R2" s="98">
        <v>33</v>
      </c>
      <c r="S2" s="98">
        <v>34</v>
      </c>
      <c r="T2" s="98">
        <v>35</v>
      </c>
      <c r="U2" s="98">
        <v>39</v>
      </c>
      <c r="V2" s="98">
        <v>41</v>
      </c>
      <c r="W2" s="98">
        <v>46</v>
      </c>
      <c r="X2" s="98">
        <v>47</v>
      </c>
      <c r="Y2" s="98">
        <v>48</v>
      </c>
      <c r="Z2" s="98">
        <v>51</v>
      </c>
      <c r="AA2" s="98">
        <v>53</v>
      </c>
      <c r="AB2" s="98">
        <v>55</v>
      </c>
      <c r="AC2" s="98">
        <v>57</v>
      </c>
      <c r="AD2" s="98">
        <v>59</v>
      </c>
      <c r="AE2" s="98">
        <v>61</v>
      </c>
      <c r="AF2" s="98">
        <v>63</v>
      </c>
      <c r="AG2" s="98">
        <v>64</v>
      </c>
      <c r="AH2" s="98">
        <v>65</v>
      </c>
      <c r="AI2" s="98">
        <v>66</v>
      </c>
      <c r="AJ2" s="98">
        <v>67</v>
      </c>
      <c r="AK2" s="98">
        <v>68</v>
      </c>
      <c r="AL2" s="99">
        <v>69</v>
      </c>
      <c r="AM2" s="100">
        <v>70</v>
      </c>
    </row>
    <row r="3" spans="1:39" ht="33.75">
      <c r="A3" s="35"/>
      <c r="B3" s="36"/>
      <c r="C3" s="37" t="s">
        <v>0</v>
      </c>
      <c r="D3" s="38" t="s">
        <v>1</v>
      </c>
      <c r="E3" s="38" t="s">
        <v>2</v>
      </c>
      <c r="F3" s="38" t="s">
        <v>3</v>
      </c>
      <c r="G3" s="38" t="s">
        <v>4</v>
      </c>
      <c r="H3" s="38" t="s">
        <v>5</v>
      </c>
      <c r="I3" s="38" t="s">
        <v>6</v>
      </c>
      <c r="J3" s="38" t="s">
        <v>7</v>
      </c>
      <c r="K3" s="38" t="s">
        <v>204</v>
      </c>
      <c r="L3" s="38" t="s">
        <v>205</v>
      </c>
      <c r="M3" s="38" t="s">
        <v>10</v>
      </c>
      <c r="N3" s="38" t="s">
        <v>11</v>
      </c>
      <c r="O3" s="38" t="s">
        <v>12</v>
      </c>
      <c r="P3" s="38" t="s">
        <v>13</v>
      </c>
      <c r="Q3" s="38" t="s">
        <v>16</v>
      </c>
      <c r="R3" s="38" t="s">
        <v>14</v>
      </c>
      <c r="S3" s="38" t="s">
        <v>206</v>
      </c>
      <c r="T3" s="38" t="s">
        <v>17</v>
      </c>
      <c r="U3" s="38" t="s">
        <v>18</v>
      </c>
      <c r="V3" s="38" t="s">
        <v>19</v>
      </c>
      <c r="W3" s="38" t="s">
        <v>207</v>
      </c>
      <c r="X3" s="38" t="s">
        <v>190</v>
      </c>
      <c r="Y3" s="38" t="s">
        <v>191</v>
      </c>
      <c r="Z3" s="38" t="s">
        <v>21</v>
      </c>
      <c r="AA3" s="38" t="s">
        <v>22</v>
      </c>
      <c r="AB3" s="38" t="s">
        <v>23</v>
      </c>
      <c r="AC3" s="38" t="s">
        <v>203</v>
      </c>
      <c r="AD3" s="38" t="s">
        <v>25</v>
      </c>
      <c r="AE3" s="38" t="s">
        <v>26</v>
      </c>
      <c r="AF3" s="38" t="s">
        <v>27</v>
      </c>
      <c r="AG3" s="38" t="s">
        <v>195</v>
      </c>
      <c r="AH3" s="38" t="s">
        <v>196</v>
      </c>
      <c r="AI3" s="38" t="s">
        <v>208</v>
      </c>
      <c r="AJ3" s="38" t="s">
        <v>209</v>
      </c>
      <c r="AK3" s="38" t="s">
        <v>30</v>
      </c>
      <c r="AL3" s="39" t="s">
        <v>31</v>
      </c>
      <c r="AM3" s="40" t="s">
        <v>210</v>
      </c>
    </row>
    <row r="4" spans="1:39">
      <c r="A4" s="105">
        <v>1</v>
      </c>
      <c r="B4" s="34" t="s">
        <v>0</v>
      </c>
      <c r="C4" s="24">
        <v>0.1391448796862399</v>
      </c>
      <c r="D4" s="41">
        <v>2.9762888984424087E-3</v>
      </c>
      <c r="E4" s="41">
        <v>0</v>
      </c>
      <c r="F4" s="41">
        <v>0</v>
      </c>
      <c r="G4" s="41">
        <v>0.17988832312498462</v>
      </c>
      <c r="H4" s="41">
        <v>1.2934144079150778E-2</v>
      </c>
      <c r="I4" s="41">
        <v>0</v>
      </c>
      <c r="J4" s="41">
        <v>2.2948060888854891E-4</v>
      </c>
      <c r="K4" s="41">
        <v>0</v>
      </c>
      <c r="L4" s="41">
        <v>3.1287806099036338E-5</v>
      </c>
      <c r="M4" s="41">
        <v>0</v>
      </c>
      <c r="N4" s="41">
        <v>2.5678915509364635E-5</v>
      </c>
      <c r="O4" s="41">
        <v>0</v>
      </c>
      <c r="P4" s="41">
        <v>0</v>
      </c>
      <c r="Q4" s="41">
        <v>0</v>
      </c>
      <c r="R4" s="41">
        <v>0</v>
      </c>
      <c r="S4" s="41">
        <v>0</v>
      </c>
      <c r="T4" s="41">
        <v>0</v>
      </c>
      <c r="U4" s="41">
        <v>1.122122953838774E-2</v>
      </c>
      <c r="V4" s="41">
        <v>1.2137504890110441E-3</v>
      </c>
      <c r="W4" s="41">
        <v>0</v>
      </c>
      <c r="X4" s="41">
        <v>0</v>
      </c>
      <c r="Y4" s="41">
        <v>0</v>
      </c>
      <c r="Z4" s="41">
        <v>1.5418303778697102E-4</v>
      </c>
      <c r="AA4" s="41">
        <v>0</v>
      </c>
      <c r="AB4" s="41">
        <v>2.1498764895956726E-6</v>
      </c>
      <c r="AC4" s="41">
        <v>2.0438361987916841E-5</v>
      </c>
      <c r="AD4" s="41">
        <v>0</v>
      </c>
      <c r="AE4" s="41">
        <v>2.9960527005670031E-5</v>
      </c>
      <c r="AF4" s="41">
        <v>7.804220851235121E-4</v>
      </c>
      <c r="AG4" s="41">
        <v>1.7953051643192488E-3</v>
      </c>
      <c r="AH4" s="41">
        <v>1.6573975175868292E-3</v>
      </c>
      <c r="AI4" s="41">
        <v>1.2133370003073787E-5</v>
      </c>
      <c r="AJ4" s="41">
        <v>8.1577048023745453E-3</v>
      </c>
      <c r="AK4" s="41">
        <v>0</v>
      </c>
      <c r="AL4" s="25">
        <v>0</v>
      </c>
      <c r="AM4" s="28">
        <v>7.6834262416337427E-3</v>
      </c>
    </row>
    <row r="5" spans="1:39">
      <c r="A5" s="106">
        <v>2</v>
      </c>
      <c r="B5" s="42" t="s">
        <v>1</v>
      </c>
      <c r="C5" s="26">
        <v>1.3096313043238511E-4</v>
      </c>
      <c r="D5" s="1">
        <v>0.15390720592612189</v>
      </c>
      <c r="E5" s="1">
        <v>2.7433473825972017E-4</v>
      </c>
      <c r="F5" s="1">
        <v>3.924184750618059E-5</v>
      </c>
      <c r="G5" s="1">
        <v>2.2138587558113792E-4</v>
      </c>
      <c r="H5" s="1">
        <v>0</v>
      </c>
      <c r="I5" s="1">
        <v>0.14760756095234201</v>
      </c>
      <c r="J5" s="1">
        <v>1.4710295441573649E-5</v>
      </c>
      <c r="K5" s="1">
        <v>0</v>
      </c>
      <c r="L5" s="1">
        <v>0</v>
      </c>
      <c r="M5" s="1">
        <v>0</v>
      </c>
      <c r="N5" s="1">
        <v>0</v>
      </c>
      <c r="O5" s="1">
        <v>0</v>
      </c>
      <c r="P5" s="1">
        <v>0</v>
      </c>
      <c r="Q5" s="1">
        <v>0</v>
      </c>
      <c r="R5" s="1">
        <v>0</v>
      </c>
      <c r="S5" s="1">
        <v>0</v>
      </c>
      <c r="T5" s="1">
        <v>0</v>
      </c>
      <c r="U5" s="1">
        <v>3.4263296300420581E-5</v>
      </c>
      <c r="V5" s="1">
        <v>3.0092987330852332E-5</v>
      </c>
      <c r="W5" s="1">
        <v>0</v>
      </c>
      <c r="X5" s="1">
        <v>0</v>
      </c>
      <c r="Y5" s="1">
        <v>0</v>
      </c>
      <c r="Z5" s="1">
        <v>0</v>
      </c>
      <c r="AA5" s="1">
        <v>0</v>
      </c>
      <c r="AB5" s="1">
        <v>0</v>
      </c>
      <c r="AC5" s="1">
        <v>0</v>
      </c>
      <c r="AD5" s="1">
        <v>0</v>
      </c>
      <c r="AE5" s="1">
        <v>4.9934211676116719E-6</v>
      </c>
      <c r="AF5" s="1">
        <v>0</v>
      </c>
      <c r="AG5" s="1">
        <v>6.3098591549295779E-5</v>
      </c>
      <c r="AH5" s="1">
        <v>0</v>
      </c>
      <c r="AI5" s="1">
        <v>0</v>
      </c>
      <c r="AJ5" s="1">
        <v>5.9186532038215907E-4</v>
      </c>
      <c r="AK5" s="1">
        <v>0</v>
      </c>
      <c r="AL5" s="2">
        <v>0</v>
      </c>
      <c r="AM5" s="3">
        <v>1.5242278451446038E-3</v>
      </c>
    </row>
    <row r="6" spans="1:39">
      <c r="A6" s="106">
        <v>3</v>
      </c>
      <c r="B6" s="42" t="s">
        <v>2</v>
      </c>
      <c r="C6" s="26">
        <v>0</v>
      </c>
      <c r="D6" s="1">
        <v>0</v>
      </c>
      <c r="E6" s="1">
        <v>5.3769608698905152E-2</v>
      </c>
      <c r="F6" s="1">
        <v>0</v>
      </c>
      <c r="G6" s="1">
        <v>3.956130456019763E-2</v>
      </c>
      <c r="H6" s="1">
        <v>0</v>
      </c>
      <c r="I6" s="1">
        <v>0</v>
      </c>
      <c r="J6" s="1">
        <v>5.8841181766294598E-6</v>
      </c>
      <c r="K6" s="1">
        <v>0</v>
      </c>
      <c r="L6" s="1">
        <v>0</v>
      </c>
      <c r="M6" s="1">
        <v>0</v>
      </c>
      <c r="N6" s="1">
        <v>0</v>
      </c>
      <c r="O6" s="1">
        <v>0</v>
      </c>
      <c r="P6" s="1">
        <v>0</v>
      </c>
      <c r="Q6" s="1">
        <v>0</v>
      </c>
      <c r="R6" s="1">
        <v>0</v>
      </c>
      <c r="S6" s="1">
        <v>0</v>
      </c>
      <c r="T6" s="1">
        <v>0</v>
      </c>
      <c r="U6" s="1">
        <v>7.709241667594631E-5</v>
      </c>
      <c r="V6" s="1">
        <v>0</v>
      </c>
      <c r="W6" s="1">
        <v>0</v>
      </c>
      <c r="X6" s="1">
        <v>0</v>
      </c>
      <c r="Y6" s="1">
        <v>0</v>
      </c>
      <c r="Z6" s="1">
        <v>0</v>
      </c>
      <c r="AA6" s="1">
        <v>0</v>
      </c>
      <c r="AB6" s="1">
        <v>0</v>
      </c>
      <c r="AC6" s="1">
        <v>2.043836198791684E-6</v>
      </c>
      <c r="AD6" s="1">
        <v>0</v>
      </c>
      <c r="AE6" s="1">
        <v>4.9934211676116719E-6</v>
      </c>
      <c r="AF6" s="1">
        <v>0</v>
      </c>
      <c r="AG6" s="1">
        <v>4.6272300469483567E-4</v>
      </c>
      <c r="AH6" s="1">
        <v>0</v>
      </c>
      <c r="AI6" s="1">
        <v>0</v>
      </c>
      <c r="AJ6" s="1">
        <v>2.5740975529837539E-3</v>
      </c>
      <c r="AK6" s="1">
        <v>0</v>
      </c>
      <c r="AL6" s="2">
        <v>0</v>
      </c>
      <c r="AM6" s="3">
        <v>1.4700115553808481E-3</v>
      </c>
    </row>
    <row r="7" spans="1:39">
      <c r="A7" s="106">
        <v>6</v>
      </c>
      <c r="B7" s="42" t="s">
        <v>3</v>
      </c>
      <c r="C7" s="26">
        <v>0</v>
      </c>
      <c r="D7" s="1">
        <v>1.653493832468005E-4</v>
      </c>
      <c r="E7" s="1">
        <v>0</v>
      </c>
      <c r="F7" s="1">
        <v>6.6711140760507001E-3</v>
      </c>
      <c r="G7" s="1">
        <v>3.8654676688770115E-5</v>
      </c>
      <c r="H7" s="1">
        <v>0</v>
      </c>
      <c r="I7" s="1">
        <v>2.4530847540782533E-3</v>
      </c>
      <c r="J7" s="1">
        <v>2.9729507087420345E-3</v>
      </c>
      <c r="K7" s="1">
        <v>0.65888453424994908</v>
      </c>
      <c r="L7" s="1">
        <v>9.8421008718868636E-2</v>
      </c>
      <c r="M7" s="1">
        <v>0.10396560523734613</v>
      </c>
      <c r="N7" s="1">
        <v>0.57920428044177075</v>
      </c>
      <c r="O7" s="1">
        <v>1.8236527765113522E-4</v>
      </c>
      <c r="P7" s="1">
        <v>1.0322562273526543E-4</v>
      </c>
      <c r="Q7" s="1">
        <v>7.2823929943379396E-6</v>
      </c>
      <c r="R7" s="1">
        <v>4.583161464778404E-5</v>
      </c>
      <c r="S7" s="1">
        <v>0</v>
      </c>
      <c r="T7" s="1">
        <v>4.7628716606629415E-5</v>
      </c>
      <c r="U7" s="1">
        <v>1.0278988890126174E-4</v>
      </c>
      <c r="V7" s="1">
        <v>6.6706121916722677E-3</v>
      </c>
      <c r="W7" s="1">
        <v>0.38135163169233222</v>
      </c>
      <c r="X7" s="1">
        <v>0</v>
      </c>
      <c r="Y7" s="1">
        <v>0</v>
      </c>
      <c r="Z7" s="1">
        <v>0</v>
      </c>
      <c r="AA7" s="1">
        <v>0</v>
      </c>
      <c r="AB7" s="1">
        <v>0</v>
      </c>
      <c r="AC7" s="1">
        <v>0</v>
      </c>
      <c r="AD7" s="1">
        <v>0</v>
      </c>
      <c r="AE7" s="1">
        <v>7.4901317514175078E-6</v>
      </c>
      <c r="AF7" s="1">
        <v>2.0537423292724003E-5</v>
      </c>
      <c r="AG7" s="1">
        <v>0</v>
      </c>
      <c r="AH7" s="1">
        <v>0</v>
      </c>
      <c r="AI7" s="1">
        <v>0</v>
      </c>
      <c r="AJ7" s="1">
        <v>-7.3798668376827807E-6</v>
      </c>
      <c r="AK7" s="1">
        <v>0</v>
      </c>
      <c r="AL7" s="2">
        <v>7.558007709167864E-5</v>
      </c>
      <c r="AM7" s="3">
        <v>9.7187969110957298E-2</v>
      </c>
    </row>
    <row r="8" spans="1:39">
      <c r="A8" s="107">
        <v>11</v>
      </c>
      <c r="B8" s="43" t="s">
        <v>4</v>
      </c>
      <c r="C8" s="30">
        <v>0.10106217991577003</v>
      </c>
      <c r="D8" s="44">
        <v>1.5774331161744766E-2</v>
      </c>
      <c r="E8" s="44">
        <v>0.12577000773125172</v>
      </c>
      <c r="F8" s="44">
        <v>0</v>
      </c>
      <c r="G8" s="44">
        <v>9.2845019344908658E-2</v>
      </c>
      <c r="H8" s="44">
        <v>1.5459136349582603E-4</v>
      </c>
      <c r="I8" s="44">
        <v>6.1327118851956333E-4</v>
      </c>
      <c r="J8" s="44">
        <v>1.0473730354400438E-3</v>
      </c>
      <c r="K8" s="44">
        <v>2.6770321350937498E-6</v>
      </c>
      <c r="L8" s="44">
        <v>5.9446831588169039E-4</v>
      </c>
      <c r="M8" s="44">
        <v>0</v>
      </c>
      <c r="N8" s="44">
        <v>0</v>
      </c>
      <c r="O8" s="44">
        <v>0</v>
      </c>
      <c r="P8" s="44">
        <v>0</v>
      </c>
      <c r="Q8" s="44">
        <v>0</v>
      </c>
      <c r="R8" s="44">
        <v>0</v>
      </c>
      <c r="S8" s="44">
        <v>0</v>
      </c>
      <c r="T8" s="44">
        <v>0</v>
      </c>
      <c r="U8" s="44">
        <v>1.3705318520168232E-4</v>
      </c>
      <c r="V8" s="44">
        <v>1.8055792398511399E-5</v>
      </c>
      <c r="W8" s="44">
        <v>0</v>
      </c>
      <c r="X8" s="44">
        <v>0</v>
      </c>
      <c r="Y8" s="44">
        <v>0</v>
      </c>
      <c r="Z8" s="44">
        <v>1.3339431359097491E-4</v>
      </c>
      <c r="AA8" s="44">
        <v>0</v>
      </c>
      <c r="AB8" s="44">
        <v>0</v>
      </c>
      <c r="AC8" s="44">
        <v>8.3797284150459046E-5</v>
      </c>
      <c r="AD8" s="44">
        <v>0</v>
      </c>
      <c r="AE8" s="44">
        <v>3.3206250764617617E-4</v>
      </c>
      <c r="AF8" s="44">
        <v>8.7900171692858727E-4</v>
      </c>
      <c r="AG8" s="44">
        <v>7.1106103286384973E-3</v>
      </c>
      <c r="AH8" s="44">
        <v>1.2706714301499024E-3</v>
      </c>
      <c r="AI8" s="44">
        <v>8.0889133353825247E-6</v>
      </c>
      <c r="AJ8" s="44">
        <v>6.033483931815934E-2</v>
      </c>
      <c r="AK8" s="44">
        <v>0</v>
      </c>
      <c r="AL8" s="45">
        <v>1.2470712720126975E-3</v>
      </c>
      <c r="AM8" s="6">
        <v>8.8898573760265252E-3</v>
      </c>
    </row>
    <row r="9" spans="1:39">
      <c r="A9" s="106">
        <v>15</v>
      </c>
      <c r="B9" s="42" t="s">
        <v>5</v>
      </c>
      <c r="C9" s="26">
        <v>2.8398320914811929E-3</v>
      </c>
      <c r="D9" s="1">
        <v>3.1416382816892093E-3</v>
      </c>
      <c r="E9" s="1">
        <v>1.4065890216225653E-2</v>
      </c>
      <c r="F9" s="1">
        <v>4.0026684456304206E-3</v>
      </c>
      <c r="G9" s="1">
        <v>4.1465925902498847E-4</v>
      </c>
      <c r="H9" s="1">
        <v>0.15995053076368135</v>
      </c>
      <c r="I9" s="1">
        <v>2.9845864507952085E-3</v>
      </c>
      <c r="J9" s="1">
        <v>2.2800957934439154E-4</v>
      </c>
      <c r="K9" s="1">
        <v>3.3462901688671868E-5</v>
      </c>
      <c r="L9" s="1">
        <v>1.8668390972425013E-3</v>
      </c>
      <c r="M9" s="1">
        <v>1.512226985270489E-4</v>
      </c>
      <c r="N9" s="1">
        <v>2.2877579271979401E-4</v>
      </c>
      <c r="O9" s="1">
        <v>9.7261481413938786E-4</v>
      </c>
      <c r="P9" s="1">
        <v>1.2031124305006799E-3</v>
      </c>
      <c r="Q9" s="1">
        <v>6.3575290840570215E-3</v>
      </c>
      <c r="R9" s="1">
        <v>1.9249278152069298E-3</v>
      </c>
      <c r="S9" s="1">
        <v>1.0580683163078869E-3</v>
      </c>
      <c r="T9" s="1">
        <v>2.1182245017158873E-3</v>
      </c>
      <c r="U9" s="1">
        <v>5.3536400469407159E-3</v>
      </c>
      <c r="V9" s="1">
        <v>2.6421642876488351E-3</v>
      </c>
      <c r="W9" s="1">
        <v>9.8938801563871383E-5</v>
      </c>
      <c r="X9" s="1">
        <v>7.2135499321926303E-4</v>
      </c>
      <c r="Y9" s="1">
        <v>1.8746474667374498E-3</v>
      </c>
      <c r="Z9" s="1">
        <v>4.1317589339542231E-3</v>
      </c>
      <c r="AA9" s="1">
        <v>1.4927601134497686E-3</v>
      </c>
      <c r="AB9" s="1">
        <v>2.1498764895956726E-5</v>
      </c>
      <c r="AC9" s="1">
        <v>2.7203459805917314E-3</v>
      </c>
      <c r="AD9" s="1">
        <v>6.2393032778006456E-4</v>
      </c>
      <c r="AE9" s="1">
        <v>3.7051185063678603E-3</v>
      </c>
      <c r="AF9" s="1">
        <v>2.6698650280541203E-4</v>
      </c>
      <c r="AG9" s="1">
        <v>3.1549295774647886E-3</v>
      </c>
      <c r="AH9" s="1">
        <v>2.3277227358108356E-2</v>
      </c>
      <c r="AI9" s="1">
        <v>2.2365845372332681E-3</v>
      </c>
      <c r="AJ9" s="1">
        <v>6.0263992596517584E-3</v>
      </c>
      <c r="AK9" s="1">
        <v>1.6044234952864396E-2</v>
      </c>
      <c r="AL9" s="2">
        <v>6.4243065527926839E-4</v>
      </c>
      <c r="AM9" s="3">
        <v>2.3319651078771235E-3</v>
      </c>
    </row>
    <row r="10" spans="1:39">
      <c r="A10" s="106">
        <v>16</v>
      </c>
      <c r="B10" s="42" t="s">
        <v>6</v>
      </c>
      <c r="C10" s="26">
        <v>2.3821504146016997E-2</v>
      </c>
      <c r="D10" s="1">
        <v>8.3997486689374647E-3</v>
      </c>
      <c r="E10" s="1">
        <v>4.5639324637753451E-3</v>
      </c>
      <c r="F10" s="1">
        <v>1.1380135776792371E-3</v>
      </c>
      <c r="G10" s="1">
        <v>1.1849415435866621E-2</v>
      </c>
      <c r="H10" s="1">
        <v>6.492837266824693E-3</v>
      </c>
      <c r="I10" s="1">
        <v>0.15023781293865926</v>
      </c>
      <c r="J10" s="1">
        <v>2.6169615590559523E-3</v>
      </c>
      <c r="K10" s="1">
        <v>1.8739224945656247E-5</v>
      </c>
      <c r="L10" s="1">
        <v>2.2183054524216761E-2</v>
      </c>
      <c r="M10" s="1">
        <v>8.9613450978991941E-5</v>
      </c>
      <c r="N10" s="1">
        <v>5.2758499137421882E-4</v>
      </c>
      <c r="O10" s="1">
        <v>2.5227196741740374E-3</v>
      </c>
      <c r="P10" s="1">
        <v>6.446262164605714E-3</v>
      </c>
      <c r="Q10" s="1">
        <v>3.7395088025925318E-3</v>
      </c>
      <c r="R10" s="1">
        <v>4.1706769329483478E-3</v>
      </c>
      <c r="S10" s="1">
        <v>5.7539282149733032E-3</v>
      </c>
      <c r="T10" s="1">
        <v>1.7597557398870446E-3</v>
      </c>
      <c r="U10" s="1">
        <v>2.4335506197373718E-2</v>
      </c>
      <c r="V10" s="1">
        <v>3.6847859887050985E-2</v>
      </c>
      <c r="W10" s="1">
        <v>2.0394159419133487E-3</v>
      </c>
      <c r="X10" s="1">
        <v>1.7889603831837725E-3</v>
      </c>
      <c r="Y10" s="1">
        <v>3.3179601181193802E-3</v>
      </c>
      <c r="Z10" s="1">
        <v>7.5341801273655839E-3</v>
      </c>
      <c r="AA10" s="1">
        <v>4.3193736185949761E-3</v>
      </c>
      <c r="AB10" s="1">
        <v>4.6652319824226098E-4</v>
      </c>
      <c r="AC10" s="1">
        <v>3.0126145570189421E-3</v>
      </c>
      <c r="AD10" s="1">
        <v>1.473168829480708E-2</v>
      </c>
      <c r="AE10" s="1">
        <v>1.3632039787579864E-3</v>
      </c>
      <c r="AF10" s="1">
        <v>4.9618414675221189E-3</v>
      </c>
      <c r="AG10" s="1">
        <v>5.4655399061032863E-3</v>
      </c>
      <c r="AH10" s="1">
        <v>1.6408235424109609E-2</v>
      </c>
      <c r="AI10" s="1">
        <v>4.3882354844450196E-3</v>
      </c>
      <c r="AJ10" s="1">
        <v>7.7783796469176507E-3</v>
      </c>
      <c r="AK10" s="1">
        <v>0.4270304568527919</v>
      </c>
      <c r="AL10" s="2">
        <v>2.1918222356586805E-3</v>
      </c>
      <c r="AM10" s="3">
        <v>7.3520517210111389E-3</v>
      </c>
    </row>
    <row r="11" spans="1:39">
      <c r="A11" s="106">
        <v>20</v>
      </c>
      <c r="B11" s="42" t="s">
        <v>7</v>
      </c>
      <c r="C11" s="26">
        <v>6.3399940721951487E-2</v>
      </c>
      <c r="D11" s="1">
        <v>6.9446740963656202E-4</v>
      </c>
      <c r="E11" s="1">
        <v>1.6285507643963387E-2</v>
      </c>
      <c r="F11" s="1">
        <v>1.9346230820547032E-2</v>
      </c>
      <c r="G11" s="1">
        <v>4.642075264169575E-3</v>
      </c>
      <c r="H11" s="1">
        <v>8.5179841286200139E-2</v>
      </c>
      <c r="I11" s="1">
        <v>1.7662210229363425E-2</v>
      </c>
      <c r="J11" s="1">
        <v>0.38469040712213665</v>
      </c>
      <c r="K11" s="1">
        <v>6.9870538725946862E-4</v>
      </c>
      <c r="L11" s="1">
        <v>1.2754995619707147E-2</v>
      </c>
      <c r="M11" s="1">
        <v>1.8433766908412953E-3</v>
      </c>
      <c r="N11" s="1">
        <v>3.5810414901241224E-3</v>
      </c>
      <c r="O11" s="1">
        <v>8.9055043919637703E-3</v>
      </c>
      <c r="P11" s="1">
        <v>1.6775943446596758E-2</v>
      </c>
      <c r="Q11" s="1">
        <v>1.8002075482003388E-2</v>
      </c>
      <c r="R11" s="1">
        <v>8.2267748292772346E-3</v>
      </c>
      <c r="S11" s="1">
        <v>1.8472563852241306E-2</v>
      </c>
      <c r="T11" s="1">
        <v>1.006469985134827E-2</v>
      </c>
      <c r="U11" s="1">
        <v>0.14186717833189141</v>
      </c>
      <c r="V11" s="1">
        <v>5.1057768504679463E-3</v>
      </c>
      <c r="W11" s="1">
        <v>6.9576318519109549E-4</v>
      </c>
      <c r="X11" s="1">
        <v>1.2407305883371324E-2</v>
      </c>
      <c r="Y11" s="1">
        <v>1.5445104349845714E-2</v>
      </c>
      <c r="Z11" s="1">
        <v>1.0394362097998045E-5</v>
      </c>
      <c r="AA11" s="1">
        <v>1.9261420818706691E-5</v>
      </c>
      <c r="AB11" s="1">
        <v>2.7948394364743746E-5</v>
      </c>
      <c r="AC11" s="1">
        <v>3.4336448139700291E-4</v>
      </c>
      <c r="AD11" s="1">
        <v>1.5034987759700168E-3</v>
      </c>
      <c r="AE11" s="1">
        <v>1.0136644970251693E-3</v>
      </c>
      <c r="AF11" s="1">
        <v>3.1586557024209515E-3</v>
      </c>
      <c r="AG11" s="1">
        <v>0.12775511737089201</v>
      </c>
      <c r="AH11" s="1">
        <v>2.2098633567824389E-3</v>
      </c>
      <c r="AI11" s="1">
        <v>4.2305016744050607E-3</v>
      </c>
      <c r="AJ11" s="1">
        <v>3.8714781430483867E-3</v>
      </c>
      <c r="AK11" s="1">
        <v>1.5772298767222626E-2</v>
      </c>
      <c r="AL11" s="2">
        <v>1.277303302849369E-2</v>
      </c>
      <c r="AM11" s="3">
        <v>3.9072379221583207E-2</v>
      </c>
    </row>
    <row r="12" spans="1:39">
      <c r="A12" s="106">
        <v>21</v>
      </c>
      <c r="B12" s="42" t="s">
        <v>8</v>
      </c>
      <c r="C12" s="26">
        <v>1.2331212649659841E-2</v>
      </c>
      <c r="D12" s="1">
        <v>2.2189887231720627E-2</v>
      </c>
      <c r="E12" s="1">
        <v>6.5541062922413143E-2</v>
      </c>
      <c r="F12" s="1">
        <v>3.1982105717537179E-2</v>
      </c>
      <c r="G12" s="1">
        <v>2.3263087243605286E-3</v>
      </c>
      <c r="H12" s="1">
        <v>6.544367721323302E-3</v>
      </c>
      <c r="I12" s="1">
        <v>4.5382067950447691E-3</v>
      </c>
      <c r="J12" s="1">
        <v>0.25146514542598075</v>
      </c>
      <c r="K12" s="1">
        <v>5.5809427436366944E-2</v>
      </c>
      <c r="L12" s="1">
        <v>2.7501981561052938E-2</v>
      </c>
      <c r="M12" s="1">
        <v>5.6613297655978161E-2</v>
      </c>
      <c r="N12" s="1">
        <v>5.1941442734851195E-3</v>
      </c>
      <c r="O12" s="1">
        <v>2.79626759065074E-3</v>
      </c>
      <c r="P12" s="1">
        <v>1.6302529383707437E-3</v>
      </c>
      <c r="Q12" s="1">
        <v>3.0185518961530758E-3</v>
      </c>
      <c r="R12" s="1">
        <v>1.099958751546817E-3</v>
      </c>
      <c r="S12" s="1">
        <v>1.9088861376688682E-4</v>
      </c>
      <c r="T12" s="1">
        <v>1.2759482501460196E-3</v>
      </c>
      <c r="U12" s="1">
        <v>2.94664348183617E-3</v>
      </c>
      <c r="V12" s="1">
        <v>1.8250393716584247E-2</v>
      </c>
      <c r="W12" s="1">
        <v>0.10133886539535626</v>
      </c>
      <c r="X12" s="1">
        <v>1.5869809850823789E-2</v>
      </c>
      <c r="Y12" s="1">
        <v>1.4383357112047513E-2</v>
      </c>
      <c r="Z12" s="1">
        <v>2.8515200022174638E-3</v>
      </c>
      <c r="AA12" s="1">
        <v>5.971040453799074E-4</v>
      </c>
      <c r="AB12" s="1">
        <v>5.8691628165961863E-4</v>
      </c>
      <c r="AC12" s="1">
        <v>0.12792370768237149</v>
      </c>
      <c r="AD12" s="1">
        <v>1.1092094716090037E-3</v>
      </c>
      <c r="AE12" s="1">
        <v>1.0556092348331074E-2</v>
      </c>
      <c r="AF12" s="1">
        <v>3.8980029409590154E-3</v>
      </c>
      <c r="AG12" s="1">
        <v>3.3592488262910798E-3</v>
      </c>
      <c r="AH12" s="1">
        <v>5.2484254723582924E-3</v>
      </c>
      <c r="AI12" s="1">
        <v>3.0171646740976819E-3</v>
      </c>
      <c r="AJ12" s="1">
        <v>1.1537683814033259E-2</v>
      </c>
      <c r="AK12" s="1">
        <v>0</v>
      </c>
      <c r="AL12" s="2">
        <v>3.1479102108684154E-2</v>
      </c>
      <c r="AM12" s="3">
        <v>4.101400603310517E-2</v>
      </c>
    </row>
    <row r="13" spans="1:39">
      <c r="A13" s="107">
        <v>25</v>
      </c>
      <c r="B13" s="43" t="s">
        <v>9</v>
      </c>
      <c r="C13" s="30">
        <v>2.8191537024655532E-3</v>
      </c>
      <c r="D13" s="44">
        <v>6.9446740963656202E-4</v>
      </c>
      <c r="E13" s="44">
        <v>2.4939521659974562E-5</v>
      </c>
      <c r="F13" s="44">
        <v>7.848369501236118E-5</v>
      </c>
      <c r="G13" s="44">
        <v>3.6440817932958734E-3</v>
      </c>
      <c r="H13" s="44">
        <v>7.2142636298052145E-4</v>
      </c>
      <c r="I13" s="44">
        <v>3.5160881475121632E-3</v>
      </c>
      <c r="J13" s="44">
        <v>1.556349257718492E-3</v>
      </c>
      <c r="K13" s="44">
        <v>9.5034640795828114E-5</v>
      </c>
      <c r="L13" s="44">
        <v>6.0656626757331779E-2</v>
      </c>
      <c r="M13" s="44">
        <v>2.8865332686436236E-3</v>
      </c>
      <c r="N13" s="44">
        <v>1.1602200916503839E-3</v>
      </c>
      <c r="O13" s="44">
        <v>3.5561229141971369E-3</v>
      </c>
      <c r="P13" s="44">
        <v>4.9477108828282395E-3</v>
      </c>
      <c r="Q13" s="44">
        <v>2.6063684526735485E-2</v>
      </c>
      <c r="R13" s="44">
        <v>6.8518263898437138E-3</v>
      </c>
      <c r="S13" s="44">
        <v>8.0718613821426435E-3</v>
      </c>
      <c r="T13" s="44">
        <v>1.0608669930487142E-2</v>
      </c>
      <c r="U13" s="44">
        <v>3.3492372133661118E-3</v>
      </c>
      <c r="V13" s="44">
        <v>5.5882677473392782E-2</v>
      </c>
      <c r="W13" s="44">
        <v>4.7873613659937766E-5</v>
      </c>
      <c r="X13" s="44">
        <v>3.7799001644689386E-3</v>
      </c>
      <c r="Y13" s="44">
        <v>5.1428381830850389E-4</v>
      </c>
      <c r="Z13" s="44">
        <v>2.4426750930295408E-4</v>
      </c>
      <c r="AA13" s="44">
        <v>9.6307104093533456E-6</v>
      </c>
      <c r="AB13" s="44">
        <v>7.5245677135848547E-5</v>
      </c>
      <c r="AC13" s="44">
        <v>6.5402758361333889E-5</v>
      </c>
      <c r="AD13" s="44">
        <v>4.3328494984726707E-6</v>
      </c>
      <c r="AE13" s="44">
        <v>2.0473026787207855E-4</v>
      </c>
      <c r="AF13" s="44">
        <v>1.6840687100033681E-3</v>
      </c>
      <c r="AG13" s="44">
        <v>6.8356807511737094E-4</v>
      </c>
      <c r="AH13" s="44">
        <v>3.8672608743692684E-4</v>
      </c>
      <c r="AI13" s="44">
        <v>1.265914936987365E-3</v>
      </c>
      <c r="AJ13" s="44">
        <v>1.5350123022380183E-3</v>
      </c>
      <c r="AK13" s="44">
        <v>5.4387237128353883E-3</v>
      </c>
      <c r="AL13" s="45">
        <v>7.6713778248053812E-3</v>
      </c>
      <c r="AM13" s="6">
        <v>5.6211183367847559E-3</v>
      </c>
    </row>
    <row r="14" spans="1:39">
      <c r="A14" s="106">
        <v>26</v>
      </c>
      <c r="B14" s="42" t="s">
        <v>10</v>
      </c>
      <c r="C14" s="26">
        <v>4.1356778031279507E-5</v>
      </c>
      <c r="D14" s="1">
        <v>0</v>
      </c>
      <c r="E14" s="1">
        <v>4.9879043319949118E-4</v>
      </c>
      <c r="F14" s="1">
        <v>1.1772554251854177E-4</v>
      </c>
      <c r="G14" s="1">
        <v>0</v>
      </c>
      <c r="H14" s="1">
        <v>2.0612181799443472E-4</v>
      </c>
      <c r="I14" s="1">
        <v>3.3661774125407144E-3</v>
      </c>
      <c r="J14" s="1">
        <v>1.471029544157365E-6</v>
      </c>
      <c r="K14" s="1">
        <v>-1.3385160675468749E-6</v>
      </c>
      <c r="L14" s="1">
        <v>7.1336197905802843E-3</v>
      </c>
      <c r="M14" s="1">
        <v>0.56549518082664207</v>
      </c>
      <c r="N14" s="1">
        <v>2.801336237385233E-4</v>
      </c>
      <c r="O14" s="1">
        <v>0.27269687851433089</v>
      </c>
      <c r="P14" s="1">
        <v>3.5883362165317616E-2</v>
      </c>
      <c r="Q14" s="1">
        <v>4.8427913412347296E-4</v>
      </c>
      <c r="R14" s="1">
        <v>3.9850588936248224E-2</v>
      </c>
      <c r="S14" s="1">
        <v>2.5431817314142666E-2</v>
      </c>
      <c r="T14" s="1">
        <v>7.2932098997540856E-2</v>
      </c>
      <c r="U14" s="1">
        <v>2.9380776577610651E-3</v>
      </c>
      <c r="V14" s="1">
        <v>2.4822702149642394E-2</v>
      </c>
      <c r="W14" s="1">
        <v>0</v>
      </c>
      <c r="X14" s="1">
        <v>3.7510459647401679E-4</v>
      </c>
      <c r="Y14" s="1">
        <v>0</v>
      </c>
      <c r="Z14" s="1">
        <v>0</v>
      </c>
      <c r="AA14" s="1">
        <v>0</v>
      </c>
      <c r="AB14" s="1">
        <v>0</v>
      </c>
      <c r="AC14" s="1">
        <v>4.4964396373417052E-5</v>
      </c>
      <c r="AD14" s="1">
        <v>0</v>
      </c>
      <c r="AE14" s="1">
        <v>2.2470395254252522E-5</v>
      </c>
      <c r="AF14" s="1">
        <v>0</v>
      </c>
      <c r="AG14" s="1">
        <v>3.0046948356807513E-6</v>
      </c>
      <c r="AH14" s="1">
        <v>0</v>
      </c>
      <c r="AI14" s="1">
        <v>1.3346707003381166E-4</v>
      </c>
      <c r="AJ14" s="1">
        <v>1.3283760307829005E-5</v>
      </c>
      <c r="AK14" s="1">
        <v>0</v>
      </c>
      <c r="AL14" s="2">
        <v>1.0883531101201722E-2</v>
      </c>
      <c r="AM14" s="3">
        <v>8.3231689658741212E-2</v>
      </c>
    </row>
    <row r="15" spans="1:39">
      <c r="A15" s="106">
        <v>27</v>
      </c>
      <c r="B15" s="42" t="s">
        <v>11</v>
      </c>
      <c r="C15" s="26">
        <v>0</v>
      </c>
      <c r="D15" s="1">
        <v>0</v>
      </c>
      <c r="E15" s="1">
        <v>0</v>
      </c>
      <c r="F15" s="1">
        <v>3.1393478004944472E-4</v>
      </c>
      <c r="G15" s="1">
        <v>9.2771224053048271E-4</v>
      </c>
      <c r="H15" s="1">
        <v>0</v>
      </c>
      <c r="I15" s="1">
        <v>1.1038881393352141E-3</v>
      </c>
      <c r="J15" s="1">
        <v>1.4842688100547812E-3</v>
      </c>
      <c r="K15" s="1">
        <v>8.0310964052812493E-6</v>
      </c>
      <c r="L15" s="1">
        <v>1.0304117475282632E-2</v>
      </c>
      <c r="M15" s="1">
        <v>1.3182978765112644E-3</v>
      </c>
      <c r="N15" s="1">
        <v>5.7112242539691431E-2</v>
      </c>
      <c r="O15" s="1">
        <v>4.8873894410504243E-2</v>
      </c>
      <c r="P15" s="1">
        <v>4.3977674789455322E-2</v>
      </c>
      <c r="Q15" s="1">
        <v>4.3890982576874758E-2</v>
      </c>
      <c r="R15" s="1">
        <v>5.1331408405518128E-2</v>
      </c>
      <c r="S15" s="1">
        <v>5.967723462392216E-2</v>
      </c>
      <c r="T15" s="1">
        <v>1.4526758565021973E-2</v>
      </c>
      <c r="U15" s="1">
        <v>3.2036182040893245E-3</v>
      </c>
      <c r="V15" s="1">
        <v>9.5796009669879938E-3</v>
      </c>
      <c r="W15" s="1">
        <v>2.8724168195962661E-4</v>
      </c>
      <c r="X15" s="1">
        <v>3.1739619701647573E-4</v>
      </c>
      <c r="Y15" s="1">
        <v>0</v>
      </c>
      <c r="Z15" s="1">
        <v>1.2126755780997721E-5</v>
      </c>
      <c r="AA15" s="1">
        <v>0</v>
      </c>
      <c r="AB15" s="1">
        <v>0</v>
      </c>
      <c r="AC15" s="1">
        <v>4.0876723975833683E-5</v>
      </c>
      <c r="AD15" s="1">
        <v>8.665698996945341E-5</v>
      </c>
      <c r="AE15" s="1">
        <v>2.0473026787207855E-4</v>
      </c>
      <c r="AF15" s="1">
        <v>2.8752392609813602E-5</v>
      </c>
      <c r="AG15" s="1">
        <v>1.4783098591549296E-3</v>
      </c>
      <c r="AH15" s="1">
        <v>2.2098633567824388E-4</v>
      </c>
      <c r="AI15" s="1">
        <v>4.8937925679064275E-4</v>
      </c>
      <c r="AJ15" s="1">
        <v>2.0811224482265441E-4</v>
      </c>
      <c r="AK15" s="1">
        <v>9.0645395213923138E-4</v>
      </c>
      <c r="AL15" s="2">
        <v>8.3515985186304893E-3</v>
      </c>
      <c r="AM15" s="3">
        <v>7.6503837392908587E-3</v>
      </c>
    </row>
    <row r="16" spans="1:39">
      <c r="A16" s="106">
        <v>28</v>
      </c>
      <c r="B16" s="42" t="s">
        <v>12</v>
      </c>
      <c r="C16" s="26">
        <v>1.1442041921987331E-3</v>
      </c>
      <c r="D16" s="1">
        <v>5.6218790303912169E-4</v>
      </c>
      <c r="E16" s="1">
        <v>2.219617427737736E-3</v>
      </c>
      <c r="F16" s="1">
        <v>1.3577679237138485E-2</v>
      </c>
      <c r="G16" s="1">
        <v>1.5426730060336437E-2</v>
      </c>
      <c r="H16" s="1">
        <v>1.4428527259610429E-3</v>
      </c>
      <c r="I16" s="1">
        <v>6.7868678196165008E-3</v>
      </c>
      <c r="J16" s="1">
        <v>2.2948060888854892E-3</v>
      </c>
      <c r="K16" s="1">
        <v>6.3445661601721872E-4</v>
      </c>
      <c r="L16" s="1">
        <v>8.9796003504234289E-3</v>
      </c>
      <c r="M16" s="1">
        <v>4.0606094974855729E-5</v>
      </c>
      <c r="N16" s="1">
        <v>3.5483592340212946E-4</v>
      </c>
      <c r="O16" s="1">
        <v>4.7141424272818457E-2</v>
      </c>
      <c r="P16" s="1">
        <v>1.7961258355936184E-2</v>
      </c>
      <c r="Q16" s="1">
        <v>1.250750996777541E-2</v>
      </c>
      <c r="R16" s="1">
        <v>2.4703240295155599E-2</v>
      </c>
      <c r="S16" s="1">
        <v>2.7357065332991551E-2</v>
      </c>
      <c r="T16" s="1">
        <v>1.0137396313537335E-2</v>
      </c>
      <c r="U16" s="1">
        <v>1.0381778779027436E-2</v>
      </c>
      <c r="V16" s="1">
        <v>8.6214402503736548E-2</v>
      </c>
      <c r="W16" s="1">
        <v>3.7341418654751455E-4</v>
      </c>
      <c r="X16" s="1">
        <v>8.9448019159188625E-4</v>
      </c>
      <c r="Y16" s="1">
        <v>1.6589800590596901E-4</v>
      </c>
      <c r="Z16" s="1">
        <v>2.686942602332495E-3</v>
      </c>
      <c r="AA16" s="1">
        <v>1.0593781450288681E-4</v>
      </c>
      <c r="AB16" s="1">
        <v>3.5687949727288167E-4</v>
      </c>
      <c r="AC16" s="1">
        <v>1.6800333554067642E-3</v>
      </c>
      <c r="AD16" s="1">
        <v>4.5061634784115772E-4</v>
      </c>
      <c r="AE16" s="1">
        <v>4.83862511141571E-3</v>
      </c>
      <c r="AF16" s="1">
        <v>1.3143950907343362E-4</v>
      </c>
      <c r="AG16" s="1">
        <v>3.2751173708920185E-4</v>
      </c>
      <c r="AH16" s="1">
        <v>2.320356524621561E-3</v>
      </c>
      <c r="AI16" s="1">
        <v>1.124358953618171E-3</v>
      </c>
      <c r="AJ16" s="1">
        <v>1.2929526699620231E-3</v>
      </c>
      <c r="AK16" s="1">
        <v>3.6258158085569254E-4</v>
      </c>
      <c r="AL16" s="2">
        <v>4.1569042400423249E-3</v>
      </c>
      <c r="AM16" s="3">
        <v>7.5390077184626881E-3</v>
      </c>
    </row>
    <row r="17" spans="1:39">
      <c r="A17" s="106">
        <v>29</v>
      </c>
      <c r="B17" s="42" t="s">
        <v>13</v>
      </c>
      <c r="C17" s="26">
        <v>2.2056948283349071E-4</v>
      </c>
      <c r="D17" s="1">
        <v>9.9209629948080291E-5</v>
      </c>
      <c r="E17" s="1">
        <v>2.4939521659974562E-5</v>
      </c>
      <c r="F17" s="1">
        <v>1.922850527802849E-3</v>
      </c>
      <c r="G17" s="1">
        <v>0</v>
      </c>
      <c r="H17" s="1">
        <v>0</v>
      </c>
      <c r="I17" s="1">
        <v>1.2401706256728949E-3</v>
      </c>
      <c r="J17" s="1">
        <v>4.4130886324720942E-6</v>
      </c>
      <c r="K17" s="1">
        <v>8.0310964052812493E-6</v>
      </c>
      <c r="L17" s="1">
        <v>3.3895123273956032E-3</v>
      </c>
      <c r="M17" s="1">
        <v>7.7011559435071203E-6</v>
      </c>
      <c r="N17" s="1">
        <v>0</v>
      </c>
      <c r="O17" s="1">
        <v>1.7932585635694965E-3</v>
      </c>
      <c r="P17" s="1">
        <v>0.11045497583096626</v>
      </c>
      <c r="Q17" s="1">
        <v>5.4800007282392992E-3</v>
      </c>
      <c r="R17" s="1">
        <v>1.0335029103075301E-2</v>
      </c>
      <c r="S17" s="1">
        <v>1.1529672271519964E-2</v>
      </c>
      <c r="T17" s="1">
        <v>8.0216785863796904E-3</v>
      </c>
      <c r="U17" s="1">
        <v>1.7474281113214498E-3</v>
      </c>
      <c r="V17" s="1">
        <v>6.2332607757972138E-3</v>
      </c>
      <c r="W17" s="1">
        <v>3.191574243995851E-6</v>
      </c>
      <c r="X17" s="1">
        <v>5.0206307528060708E-3</v>
      </c>
      <c r="Y17" s="1">
        <v>1.6589800590596902E-5</v>
      </c>
      <c r="Z17" s="1">
        <v>8.609996604508381E-4</v>
      </c>
      <c r="AA17" s="1">
        <v>1.4446065614030019E-5</v>
      </c>
      <c r="AB17" s="1">
        <v>0</v>
      </c>
      <c r="AC17" s="1">
        <v>1.287616805238761E-4</v>
      </c>
      <c r="AD17" s="1">
        <v>7.799129097250807E-5</v>
      </c>
      <c r="AE17" s="1">
        <v>1.040878642388653E-2</v>
      </c>
      <c r="AF17" s="1">
        <v>0</v>
      </c>
      <c r="AG17" s="1">
        <v>9.2214084507042261E-3</v>
      </c>
      <c r="AH17" s="1">
        <v>0</v>
      </c>
      <c r="AI17" s="1">
        <v>2.0323394755148595E-2</v>
      </c>
      <c r="AJ17" s="1">
        <v>4.3659292211731329E-3</v>
      </c>
      <c r="AK17" s="1">
        <v>2.5290065264684553E-2</v>
      </c>
      <c r="AL17" s="2">
        <v>0</v>
      </c>
      <c r="AM17" s="3">
        <v>5.8411168365791891E-3</v>
      </c>
    </row>
    <row r="18" spans="1:39">
      <c r="A18" s="107">
        <v>32</v>
      </c>
      <c r="B18" s="43" t="s">
        <v>16</v>
      </c>
      <c r="C18" s="30">
        <v>0</v>
      </c>
      <c r="D18" s="44">
        <v>0</v>
      </c>
      <c r="E18" s="44">
        <v>0</v>
      </c>
      <c r="F18" s="44">
        <v>7.848369501236118E-5</v>
      </c>
      <c r="G18" s="44">
        <v>0</v>
      </c>
      <c r="H18" s="44">
        <v>0</v>
      </c>
      <c r="I18" s="44">
        <v>0</v>
      </c>
      <c r="J18" s="44">
        <v>0</v>
      </c>
      <c r="K18" s="44">
        <v>0</v>
      </c>
      <c r="L18" s="44">
        <v>0</v>
      </c>
      <c r="M18" s="44">
        <v>7.0010508577337454E-7</v>
      </c>
      <c r="N18" s="44">
        <v>5.8361171612192351E-5</v>
      </c>
      <c r="O18" s="44">
        <v>1.185374304732379E-3</v>
      </c>
      <c r="P18" s="44">
        <v>0.12398465141775053</v>
      </c>
      <c r="Q18" s="44">
        <v>0.22607460811622698</v>
      </c>
      <c r="R18" s="44">
        <v>0.13850313946560339</v>
      </c>
      <c r="S18" s="44">
        <v>0.24250489492945301</v>
      </c>
      <c r="T18" s="44">
        <v>2.9228991349120998E-3</v>
      </c>
      <c r="U18" s="44">
        <v>1.4561900927678747E-4</v>
      </c>
      <c r="V18" s="44">
        <v>2.4275009780220881E-4</v>
      </c>
      <c r="W18" s="44">
        <v>3.191574243995851E-6</v>
      </c>
      <c r="X18" s="44">
        <v>0</v>
      </c>
      <c r="Y18" s="44">
        <v>0</v>
      </c>
      <c r="Z18" s="44">
        <v>2.7718298927994789E-5</v>
      </c>
      <c r="AA18" s="44">
        <v>2.8892131228060039E-5</v>
      </c>
      <c r="AB18" s="44">
        <v>0</v>
      </c>
      <c r="AC18" s="44">
        <v>2.043836198791684E-6</v>
      </c>
      <c r="AD18" s="44">
        <v>5.5460473580450185E-4</v>
      </c>
      <c r="AE18" s="44">
        <v>2.1122171538997371E-3</v>
      </c>
      <c r="AF18" s="44">
        <v>5.3397300561082407E-4</v>
      </c>
      <c r="AG18" s="44">
        <v>4.5070422535211269E-6</v>
      </c>
      <c r="AH18" s="44">
        <v>0</v>
      </c>
      <c r="AI18" s="44">
        <v>1.0046430362545095E-2</v>
      </c>
      <c r="AJ18" s="44">
        <v>2.9519467350731124E-6</v>
      </c>
      <c r="AK18" s="44">
        <v>2.8734590282813634E-2</v>
      </c>
      <c r="AL18" s="45">
        <v>0</v>
      </c>
      <c r="AM18" s="6">
        <v>1.4501955489470551E-2</v>
      </c>
    </row>
    <row r="19" spans="1:39">
      <c r="A19" s="106">
        <v>33</v>
      </c>
      <c r="B19" s="42" t="s">
        <v>14</v>
      </c>
      <c r="C19" s="26">
        <v>3.4463981692732921E-5</v>
      </c>
      <c r="D19" s="1">
        <v>0</v>
      </c>
      <c r="E19" s="1">
        <v>7.7312517145921146E-4</v>
      </c>
      <c r="F19" s="1">
        <v>5.4938586508652824E-4</v>
      </c>
      <c r="G19" s="1">
        <v>0</v>
      </c>
      <c r="H19" s="1">
        <v>0</v>
      </c>
      <c r="I19" s="1">
        <v>8.1769491802608453E-5</v>
      </c>
      <c r="J19" s="1">
        <v>0</v>
      </c>
      <c r="K19" s="1">
        <v>0</v>
      </c>
      <c r="L19" s="1">
        <v>7.3004880897751452E-5</v>
      </c>
      <c r="M19" s="1">
        <v>0</v>
      </c>
      <c r="N19" s="1">
        <v>1.167223432243847E-5</v>
      </c>
      <c r="O19" s="1">
        <v>4.2551898118598218E-4</v>
      </c>
      <c r="P19" s="1">
        <v>1.4238016929002128E-2</v>
      </c>
      <c r="Q19" s="1">
        <v>1.6345331075791506E-2</v>
      </c>
      <c r="R19" s="1">
        <v>0.10724597827581465</v>
      </c>
      <c r="S19" s="1">
        <v>2.609174652173676E-2</v>
      </c>
      <c r="T19" s="1">
        <v>2.9066051002835162E-2</v>
      </c>
      <c r="U19" s="1">
        <v>8.5658240751051458E-5</v>
      </c>
      <c r="V19" s="1">
        <v>7.282502934066265E-3</v>
      </c>
      <c r="W19" s="1">
        <v>3.191574243995851E-6</v>
      </c>
      <c r="X19" s="1">
        <v>8.6562599186311572E-5</v>
      </c>
      <c r="Y19" s="1">
        <v>0</v>
      </c>
      <c r="Z19" s="1">
        <v>2.2521117878995765E-4</v>
      </c>
      <c r="AA19" s="1">
        <v>4.8153552046766728E-6</v>
      </c>
      <c r="AB19" s="1">
        <v>1.0749382447978363E-5</v>
      </c>
      <c r="AC19" s="1">
        <v>1.8394525789125157E-4</v>
      </c>
      <c r="AD19" s="1">
        <v>1.3865118395112546E-4</v>
      </c>
      <c r="AE19" s="1">
        <v>1.7651743827507259E-3</v>
      </c>
      <c r="AF19" s="1">
        <v>6.038002448060856E-4</v>
      </c>
      <c r="AG19" s="1">
        <v>1.3370892018779344E-4</v>
      </c>
      <c r="AH19" s="1">
        <v>0</v>
      </c>
      <c r="AI19" s="1">
        <v>6.2891301182599127E-3</v>
      </c>
      <c r="AJ19" s="1">
        <v>2.4501157901106831E-4</v>
      </c>
      <c r="AK19" s="1">
        <v>0</v>
      </c>
      <c r="AL19" s="2">
        <v>1.3982314261960548E-3</v>
      </c>
      <c r="AM19" s="3">
        <v>3.4403131821543901E-3</v>
      </c>
    </row>
    <row r="20" spans="1:39">
      <c r="A20" s="106">
        <v>34</v>
      </c>
      <c r="B20" s="42" t="s">
        <v>15</v>
      </c>
      <c r="C20" s="26">
        <v>0</v>
      </c>
      <c r="D20" s="1">
        <v>6.6139753298720194E-5</v>
      </c>
      <c r="E20" s="1">
        <v>2.4939521659974562E-5</v>
      </c>
      <c r="F20" s="1">
        <v>0</v>
      </c>
      <c r="G20" s="1">
        <v>3.1626553654448275E-5</v>
      </c>
      <c r="H20" s="1">
        <v>0</v>
      </c>
      <c r="I20" s="1">
        <v>0</v>
      </c>
      <c r="J20" s="1">
        <v>8.8261772649441885E-6</v>
      </c>
      <c r="K20" s="1">
        <v>4.0155482026406246E-6</v>
      </c>
      <c r="L20" s="1">
        <v>1.0429268699678779E-5</v>
      </c>
      <c r="M20" s="1">
        <v>0</v>
      </c>
      <c r="N20" s="1">
        <v>2.3344468644876938E-6</v>
      </c>
      <c r="O20" s="1">
        <v>6.0788425883711741E-5</v>
      </c>
      <c r="P20" s="1">
        <v>3.8086695285080693E-4</v>
      </c>
      <c r="Q20" s="1">
        <v>1.8205982485844849E-4</v>
      </c>
      <c r="R20" s="1">
        <v>6.8747421971676064E-5</v>
      </c>
      <c r="S20" s="1">
        <v>4.0222957900879722E-2</v>
      </c>
      <c r="T20" s="1">
        <v>1.1674049117740695E-2</v>
      </c>
      <c r="U20" s="1">
        <v>1.713164815021029E-5</v>
      </c>
      <c r="V20" s="1">
        <v>1.7694676550541171E-3</v>
      </c>
      <c r="W20" s="1">
        <v>2.5532593951966808E-5</v>
      </c>
      <c r="X20" s="1">
        <v>0</v>
      </c>
      <c r="Y20" s="1">
        <v>3.3179601181193804E-5</v>
      </c>
      <c r="Z20" s="1">
        <v>4.4349278284791662E-4</v>
      </c>
      <c r="AA20" s="1">
        <v>2.0224491859642025E-4</v>
      </c>
      <c r="AB20" s="1">
        <v>7.0945924156657199E-5</v>
      </c>
      <c r="AC20" s="1">
        <v>1.3080551672266778E-4</v>
      </c>
      <c r="AD20" s="1">
        <v>1.906453779327975E-4</v>
      </c>
      <c r="AE20" s="1">
        <v>2.0473026787207853E-3</v>
      </c>
      <c r="AF20" s="1">
        <v>8.214969317089601E-5</v>
      </c>
      <c r="AG20" s="1">
        <v>4.3568075117370894E-5</v>
      </c>
      <c r="AH20" s="1">
        <v>1.1049316783912194E-4</v>
      </c>
      <c r="AI20" s="1">
        <v>1.096047756944332E-3</v>
      </c>
      <c r="AJ20" s="1">
        <v>3.2323816749050578E-4</v>
      </c>
      <c r="AK20" s="1">
        <v>0</v>
      </c>
      <c r="AL20" s="2">
        <v>0</v>
      </c>
      <c r="AM20" s="3">
        <v>1.4161750644945969E-3</v>
      </c>
    </row>
    <row r="21" spans="1:39">
      <c r="A21" s="106">
        <v>35</v>
      </c>
      <c r="B21" s="42" t="s">
        <v>17</v>
      </c>
      <c r="C21" s="26">
        <v>0</v>
      </c>
      <c r="D21" s="1">
        <v>0</v>
      </c>
      <c r="E21" s="1">
        <v>3.773349627154151E-2</v>
      </c>
      <c r="F21" s="1">
        <v>0</v>
      </c>
      <c r="G21" s="1">
        <v>0</v>
      </c>
      <c r="H21" s="1">
        <v>0</v>
      </c>
      <c r="I21" s="1">
        <v>0</v>
      </c>
      <c r="J21" s="1">
        <v>0</v>
      </c>
      <c r="K21" s="1">
        <v>0</v>
      </c>
      <c r="L21" s="1">
        <v>0</v>
      </c>
      <c r="M21" s="1">
        <v>0</v>
      </c>
      <c r="N21" s="1">
        <v>0</v>
      </c>
      <c r="O21" s="1">
        <v>0</v>
      </c>
      <c r="P21" s="1">
        <v>3.5595042322505321E-6</v>
      </c>
      <c r="Q21" s="1">
        <v>0</v>
      </c>
      <c r="R21" s="1">
        <v>0</v>
      </c>
      <c r="S21" s="1">
        <v>0</v>
      </c>
      <c r="T21" s="1">
        <v>0.4693935360311241</v>
      </c>
      <c r="U21" s="1">
        <v>0</v>
      </c>
      <c r="V21" s="1">
        <v>0</v>
      </c>
      <c r="W21" s="1">
        <v>0</v>
      </c>
      <c r="X21" s="1">
        <v>0</v>
      </c>
      <c r="Y21" s="1">
        <v>0</v>
      </c>
      <c r="Z21" s="1">
        <v>0</v>
      </c>
      <c r="AA21" s="1">
        <v>0</v>
      </c>
      <c r="AB21" s="1">
        <v>0</v>
      </c>
      <c r="AC21" s="1">
        <v>1.1241099093354263E-2</v>
      </c>
      <c r="AD21" s="1">
        <v>0</v>
      </c>
      <c r="AE21" s="1">
        <v>1.0283950894696237E-2</v>
      </c>
      <c r="AF21" s="1">
        <v>6.5719754536716811E-5</v>
      </c>
      <c r="AG21" s="1">
        <v>0</v>
      </c>
      <c r="AH21" s="1">
        <v>0</v>
      </c>
      <c r="AI21" s="1">
        <v>3.208063028812709E-2</v>
      </c>
      <c r="AJ21" s="1">
        <v>1.0331813572755893E-5</v>
      </c>
      <c r="AK21" s="1">
        <v>0</v>
      </c>
      <c r="AL21" s="2">
        <v>0</v>
      </c>
      <c r="AM21" s="3">
        <v>1.9591735196626627E-2</v>
      </c>
    </row>
    <row r="22" spans="1:39">
      <c r="A22" s="106">
        <v>39</v>
      </c>
      <c r="B22" s="42" t="s">
        <v>18</v>
      </c>
      <c r="C22" s="26">
        <v>9.7670924117205116E-3</v>
      </c>
      <c r="D22" s="1">
        <v>2.1991467971824465E-2</v>
      </c>
      <c r="E22" s="1">
        <v>2.2320871885677232E-2</v>
      </c>
      <c r="F22" s="1">
        <v>9.2218341639524384E-3</v>
      </c>
      <c r="G22" s="1">
        <v>2.1130051902688608E-2</v>
      </c>
      <c r="H22" s="1">
        <v>2.1179016798928165E-2</v>
      </c>
      <c r="I22" s="1">
        <v>1.5904166155607344E-2</v>
      </c>
      <c r="J22" s="1">
        <v>5.3721998952626967E-3</v>
      </c>
      <c r="K22" s="1">
        <v>5.594997162345937E-3</v>
      </c>
      <c r="L22" s="1">
        <v>1.7886195819949106E-2</v>
      </c>
      <c r="M22" s="1">
        <v>1.051207786288722E-2</v>
      </c>
      <c r="N22" s="1">
        <v>9.0880016434505932E-3</v>
      </c>
      <c r="O22" s="1">
        <v>4.7718914318713715E-3</v>
      </c>
      <c r="P22" s="1">
        <v>5.2680662637307876E-2</v>
      </c>
      <c r="Q22" s="1">
        <v>3.9102809183097567E-2</v>
      </c>
      <c r="R22" s="1">
        <v>4.1569274485540125E-2</v>
      </c>
      <c r="S22" s="1">
        <v>5.2619809874940686E-2</v>
      </c>
      <c r="T22" s="1">
        <v>3.6260493984994445E-2</v>
      </c>
      <c r="U22" s="1">
        <v>0.16970610657598315</v>
      </c>
      <c r="V22" s="1">
        <v>1.6059624238898194E-2</v>
      </c>
      <c r="W22" s="1">
        <v>7.7651001356419053E-3</v>
      </c>
      <c r="X22" s="1">
        <v>3.3095767088899788E-2</v>
      </c>
      <c r="Y22" s="1">
        <v>1.3852483493148412E-2</v>
      </c>
      <c r="Z22" s="1">
        <v>1.4411783048874291E-2</v>
      </c>
      <c r="AA22" s="1">
        <v>2.1023840823618353E-2</v>
      </c>
      <c r="AB22" s="1">
        <v>6.7936097071223255E-4</v>
      </c>
      <c r="AC22" s="1">
        <v>5.0339685576239182E-3</v>
      </c>
      <c r="AD22" s="1">
        <v>1.8761238328386665E-2</v>
      </c>
      <c r="AE22" s="1">
        <v>1.2054118698614575E-2</v>
      </c>
      <c r="AF22" s="1">
        <v>1.6565485627911179E-2</v>
      </c>
      <c r="AG22" s="1">
        <v>6.6824413145539904E-3</v>
      </c>
      <c r="AH22" s="1">
        <v>4.9850834223417184E-2</v>
      </c>
      <c r="AI22" s="1">
        <v>2.0598417808551598E-2</v>
      </c>
      <c r="AJ22" s="1">
        <v>2.1887209067199591E-2</v>
      </c>
      <c r="AK22" s="1">
        <v>0.19534082668600436</v>
      </c>
      <c r="AL22" s="2">
        <v>9.7498299448265432E-3</v>
      </c>
      <c r="AM22" s="3">
        <v>1.7210396234673929E-2</v>
      </c>
    </row>
    <row r="23" spans="1:39">
      <c r="A23" s="107">
        <v>41</v>
      </c>
      <c r="B23" s="43" t="s">
        <v>19</v>
      </c>
      <c r="C23" s="30">
        <v>6.9272603202393179E-3</v>
      </c>
      <c r="D23" s="44">
        <v>3.670756308078971E-3</v>
      </c>
      <c r="E23" s="44">
        <v>3.2171982941367186E-3</v>
      </c>
      <c r="F23" s="44">
        <v>5.8077934309147278E-3</v>
      </c>
      <c r="G23" s="44">
        <v>9.2771224053048271E-4</v>
      </c>
      <c r="H23" s="44">
        <v>2.5249922704318251E-3</v>
      </c>
      <c r="I23" s="44">
        <v>5.8465186638865041E-3</v>
      </c>
      <c r="J23" s="44">
        <v>6.1135987855180087E-3</v>
      </c>
      <c r="K23" s="44">
        <v>7.6696970670435925E-4</v>
      </c>
      <c r="L23" s="44">
        <v>1.247340536481582E-2</v>
      </c>
      <c r="M23" s="44">
        <v>5.7093569744818698E-3</v>
      </c>
      <c r="N23" s="44">
        <v>6.4640833677664248E-3</v>
      </c>
      <c r="O23" s="44">
        <v>6.9906689766268499E-3</v>
      </c>
      <c r="P23" s="44">
        <v>2.7586157799941624E-3</v>
      </c>
      <c r="Q23" s="44">
        <v>3.098658219090793E-3</v>
      </c>
      <c r="R23" s="44">
        <v>3.8269398230899674E-3</v>
      </c>
      <c r="S23" s="44">
        <v>6.2175148484071708E-4</v>
      </c>
      <c r="T23" s="44">
        <v>1.1857043660492481E-3</v>
      </c>
      <c r="U23" s="44">
        <v>5.3964691673162417E-3</v>
      </c>
      <c r="V23" s="44">
        <v>1.1615893109709001E-3</v>
      </c>
      <c r="W23" s="44">
        <v>3.614776988749701E-2</v>
      </c>
      <c r="X23" s="44">
        <v>6.264246761116081E-2</v>
      </c>
      <c r="Y23" s="44">
        <v>7.0174856498224887E-3</v>
      </c>
      <c r="Z23" s="44">
        <v>7.5740251820745758E-3</v>
      </c>
      <c r="AA23" s="44">
        <v>6.2551464108749986E-3</v>
      </c>
      <c r="AB23" s="44">
        <v>4.7075845492676446E-2</v>
      </c>
      <c r="AC23" s="44">
        <v>1.1120512757625553E-2</v>
      </c>
      <c r="AD23" s="44">
        <v>1.0983773478628219E-2</v>
      </c>
      <c r="AE23" s="44">
        <v>2.1284457726944751E-2</v>
      </c>
      <c r="AF23" s="44">
        <v>1.274963238012306E-2</v>
      </c>
      <c r="AG23" s="44">
        <v>5.1260093896713611E-3</v>
      </c>
      <c r="AH23" s="44">
        <v>3.8120142904497071E-3</v>
      </c>
      <c r="AI23" s="44">
        <v>2.9443644540792391E-3</v>
      </c>
      <c r="AJ23" s="44">
        <v>6.9533105344647163E-3</v>
      </c>
      <c r="AK23" s="44">
        <v>0</v>
      </c>
      <c r="AL23" s="45">
        <v>0</v>
      </c>
      <c r="AM23" s="6">
        <v>8.8259562148864067E-3</v>
      </c>
    </row>
    <row r="24" spans="1:39">
      <c r="A24" s="106">
        <v>46</v>
      </c>
      <c r="B24" s="42" t="s">
        <v>20</v>
      </c>
      <c r="C24" s="26">
        <v>1.0566656786991915E-2</v>
      </c>
      <c r="D24" s="1">
        <v>8.5650980521842657E-3</v>
      </c>
      <c r="E24" s="1">
        <v>8.2051026261316315E-3</v>
      </c>
      <c r="F24" s="1">
        <v>3.6887336655809753E-2</v>
      </c>
      <c r="G24" s="1">
        <v>7.5657744464474597E-3</v>
      </c>
      <c r="H24" s="1">
        <v>1.4480057714109039E-2</v>
      </c>
      <c r="I24" s="1">
        <v>3.2517001240170623E-2</v>
      </c>
      <c r="J24" s="1">
        <v>2.189333270569406E-2</v>
      </c>
      <c r="K24" s="1">
        <v>6.0608007538522496E-3</v>
      </c>
      <c r="L24" s="1">
        <v>6.2815485378165281E-2</v>
      </c>
      <c r="M24" s="1">
        <v>1.2944242930863922E-2</v>
      </c>
      <c r="N24" s="1">
        <v>2.9035850100497938E-2</v>
      </c>
      <c r="O24" s="1">
        <v>1.531868332269536E-2</v>
      </c>
      <c r="P24" s="1">
        <v>9.724565562508454E-3</v>
      </c>
      <c r="Q24" s="1">
        <v>3.4875380049884393E-2</v>
      </c>
      <c r="R24" s="1">
        <v>7.9059535267427469E-3</v>
      </c>
      <c r="S24" s="1">
        <v>5.6066712843531328E-3</v>
      </c>
      <c r="T24" s="1">
        <v>8.8288599941341479E-3</v>
      </c>
      <c r="U24" s="1">
        <v>1.8656364835579007E-2</v>
      </c>
      <c r="V24" s="1">
        <v>3.9943425183817998E-3</v>
      </c>
      <c r="W24" s="1">
        <v>0.10875289236415862</v>
      </c>
      <c r="X24" s="1">
        <v>3.961681622760193E-2</v>
      </c>
      <c r="Y24" s="1">
        <v>3.8488337370184811E-2</v>
      </c>
      <c r="Z24" s="1">
        <v>3.0110734604217339E-2</v>
      </c>
      <c r="AA24" s="1">
        <v>4.2423279353201492E-3</v>
      </c>
      <c r="AB24" s="1">
        <v>3.7300357094484922E-3</v>
      </c>
      <c r="AC24" s="1">
        <v>8.4308243200156962E-3</v>
      </c>
      <c r="AD24" s="1">
        <v>8.9040057193613374E-3</v>
      </c>
      <c r="AE24" s="1">
        <v>9.9643719399690901E-3</v>
      </c>
      <c r="AF24" s="1">
        <v>2.0134889796186613E-2</v>
      </c>
      <c r="AG24" s="1">
        <v>1.0875492957746478E-2</v>
      </c>
      <c r="AH24" s="1">
        <v>3.7751832345033331E-3</v>
      </c>
      <c r="AI24" s="1">
        <v>6.6248200216782877E-3</v>
      </c>
      <c r="AJ24" s="1">
        <v>3.3664000566773773E-2</v>
      </c>
      <c r="AK24" s="1">
        <v>0</v>
      </c>
      <c r="AL24" s="2">
        <v>9.6742498677348659E-3</v>
      </c>
      <c r="AM24" s="3">
        <v>1.8145271171651052E-2</v>
      </c>
    </row>
    <row r="25" spans="1:39">
      <c r="A25" s="106">
        <v>47</v>
      </c>
      <c r="B25" s="42" t="s">
        <v>190</v>
      </c>
      <c r="C25" s="26">
        <v>1.1717753775529194E-3</v>
      </c>
      <c r="D25" s="1">
        <v>3.9683851979232116E-4</v>
      </c>
      <c r="E25" s="1">
        <v>5.2372995485946581E-4</v>
      </c>
      <c r="F25" s="1">
        <v>2.3152690028646547E-3</v>
      </c>
      <c r="G25" s="1">
        <v>2.0627541105734597E-3</v>
      </c>
      <c r="H25" s="1">
        <v>9.7907863547356481E-4</v>
      </c>
      <c r="I25" s="1">
        <v>2.9300734562601361E-3</v>
      </c>
      <c r="J25" s="1">
        <v>1.9594113528176101E-3</v>
      </c>
      <c r="K25" s="1">
        <v>7.576000942315312E-4</v>
      </c>
      <c r="L25" s="1">
        <v>1.2619415126611322E-3</v>
      </c>
      <c r="M25" s="1">
        <v>7.2390865868966932E-4</v>
      </c>
      <c r="N25" s="1">
        <v>7.7503635900991435E-4</v>
      </c>
      <c r="O25" s="1">
        <v>5.774900458952615E-4</v>
      </c>
      <c r="P25" s="1">
        <v>5.6952067716008518E-4</v>
      </c>
      <c r="Q25" s="1">
        <v>1.4091430444043913E-3</v>
      </c>
      <c r="R25" s="1">
        <v>6.4164260506897658E-4</v>
      </c>
      <c r="S25" s="1">
        <v>1.5271089101350947E-4</v>
      </c>
      <c r="T25" s="1">
        <v>3.4593488903762417E-4</v>
      </c>
      <c r="U25" s="1">
        <v>1.1563862501391946E-3</v>
      </c>
      <c r="V25" s="1">
        <v>7.703804756698197E-4</v>
      </c>
      <c r="W25" s="1">
        <v>5.7448336391925322E-4</v>
      </c>
      <c r="X25" s="1">
        <v>8.889978936434198E-2</v>
      </c>
      <c r="Y25" s="1">
        <v>1.011977836026411E-2</v>
      </c>
      <c r="Z25" s="1">
        <v>3.4959704522933427E-3</v>
      </c>
      <c r="AA25" s="1">
        <v>1.6372207695900688E-3</v>
      </c>
      <c r="AB25" s="1">
        <v>3.5687949727288167E-4</v>
      </c>
      <c r="AC25" s="1">
        <v>3.3498475298195701E-3</v>
      </c>
      <c r="AD25" s="1">
        <v>3.6482592777139886E-3</v>
      </c>
      <c r="AE25" s="1">
        <v>3.7750264027144238E-3</v>
      </c>
      <c r="AF25" s="1">
        <v>9.903145511751513E-3</v>
      </c>
      <c r="AG25" s="1">
        <v>5.5601877934272305E-3</v>
      </c>
      <c r="AH25" s="1">
        <v>2.5229273323266179E-3</v>
      </c>
      <c r="AI25" s="1">
        <v>8.7764709688900394E-4</v>
      </c>
      <c r="AJ25" s="1">
        <v>9.3119159757881331E-3</v>
      </c>
      <c r="AK25" s="1">
        <v>0</v>
      </c>
      <c r="AL25" s="2">
        <v>3.2499433149421812E-3</v>
      </c>
      <c r="AM25" s="3">
        <v>2.7531620630295225E-3</v>
      </c>
    </row>
    <row r="26" spans="1:39">
      <c r="A26" s="106">
        <v>48</v>
      </c>
      <c r="B26" s="42" t="s">
        <v>191</v>
      </c>
      <c r="C26" s="26">
        <v>2.7571185354186337E-4</v>
      </c>
      <c r="D26" s="1">
        <v>0</v>
      </c>
      <c r="E26" s="1">
        <v>0</v>
      </c>
      <c r="F26" s="1">
        <v>6.2786956009888944E-4</v>
      </c>
      <c r="G26" s="1">
        <v>3.05723351993E-4</v>
      </c>
      <c r="H26" s="1">
        <v>0</v>
      </c>
      <c r="I26" s="1">
        <v>1.1584011338702863E-3</v>
      </c>
      <c r="J26" s="1">
        <v>1.2194834921064556E-3</v>
      </c>
      <c r="K26" s="1">
        <v>4.2832514161499996E-5</v>
      </c>
      <c r="L26" s="1">
        <v>1.8876976346418588E-3</v>
      </c>
      <c r="M26" s="1">
        <v>1.2881933578230093E-4</v>
      </c>
      <c r="N26" s="1">
        <v>4.9023384154241574E-5</v>
      </c>
      <c r="O26" s="1">
        <v>3.0394212941855871E-5</v>
      </c>
      <c r="P26" s="1">
        <v>7.1190084645010647E-5</v>
      </c>
      <c r="Q26" s="1">
        <v>6.2628579751306283E-4</v>
      </c>
      <c r="R26" s="1">
        <v>2.9790549521059627E-4</v>
      </c>
      <c r="S26" s="1">
        <v>1.636188118001887E-5</v>
      </c>
      <c r="T26" s="1">
        <v>1.077913060044771E-4</v>
      </c>
      <c r="U26" s="1">
        <v>8.5658240751051458E-5</v>
      </c>
      <c r="V26" s="1">
        <v>1.4665315825902038E-3</v>
      </c>
      <c r="W26" s="1">
        <v>8.6012925875688182E-3</v>
      </c>
      <c r="X26" s="1">
        <v>1.3850015869809852E-3</v>
      </c>
      <c r="Y26" s="1">
        <v>0</v>
      </c>
      <c r="Z26" s="1">
        <v>1.3720557969357421E-3</v>
      </c>
      <c r="AA26" s="1">
        <v>2.2872937222214195E-3</v>
      </c>
      <c r="AB26" s="1">
        <v>8.5995059583826906E-6</v>
      </c>
      <c r="AC26" s="1">
        <v>1.4858689165215544E-3</v>
      </c>
      <c r="AD26" s="1">
        <v>3.9212287961177669E-3</v>
      </c>
      <c r="AE26" s="1">
        <v>2.2378016962651705E-2</v>
      </c>
      <c r="AF26" s="1">
        <v>3.8980029409590154E-3</v>
      </c>
      <c r="AG26" s="1">
        <v>2.6741784037558687E-3</v>
      </c>
      <c r="AH26" s="1">
        <v>3.6831055946373985E-5</v>
      </c>
      <c r="AI26" s="1">
        <v>2.5480077006454952E-4</v>
      </c>
      <c r="AJ26" s="1">
        <v>1.1943576490105813E-2</v>
      </c>
      <c r="AK26" s="1">
        <v>0</v>
      </c>
      <c r="AL26" s="2">
        <v>3.7034237774922528E-3</v>
      </c>
      <c r="AM26" s="3">
        <v>2.6643840754128653E-3</v>
      </c>
    </row>
    <row r="27" spans="1:39">
      <c r="A27" s="106">
        <v>51</v>
      </c>
      <c r="B27" s="42" t="s">
        <v>21</v>
      </c>
      <c r="C27" s="26">
        <v>5.5990184658013913E-2</v>
      </c>
      <c r="D27" s="1">
        <v>2.5563014649955355E-2</v>
      </c>
      <c r="E27" s="1">
        <v>6.7311768960271343E-2</v>
      </c>
      <c r="F27" s="1">
        <v>2.3545108503708355E-2</v>
      </c>
      <c r="G27" s="1">
        <v>5.5416750125627696E-2</v>
      </c>
      <c r="H27" s="1">
        <v>8.2139544470782228E-2</v>
      </c>
      <c r="I27" s="1">
        <v>8.4304346048489312E-2</v>
      </c>
      <c r="J27" s="1">
        <v>2.3838033763070098E-2</v>
      </c>
      <c r="K27" s="1">
        <v>8.2399049118185609E-3</v>
      </c>
      <c r="L27" s="1">
        <v>3.8233699053022402E-2</v>
      </c>
      <c r="M27" s="1">
        <v>9.4122127731372483E-3</v>
      </c>
      <c r="N27" s="1">
        <v>1.5951275425044414E-2</v>
      </c>
      <c r="O27" s="1">
        <v>6.6988845323850341E-2</v>
      </c>
      <c r="P27" s="1">
        <v>6.3473079469491489E-2</v>
      </c>
      <c r="Q27" s="1">
        <v>5.2498771096182208E-2</v>
      </c>
      <c r="R27" s="1">
        <v>5.6808286355928321E-2</v>
      </c>
      <c r="S27" s="1">
        <v>5.7751986605073274E-2</v>
      </c>
      <c r="T27" s="1">
        <v>3.9554395754526607E-2</v>
      </c>
      <c r="U27" s="1">
        <v>7.3623257925528721E-2</v>
      </c>
      <c r="V27" s="1">
        <v>6.9278069233932857E-2</v>
      </c>
      <c r="W27" s="1">
        <v>1.6455756802042608E-2</v>
      </c>
      <c r="X27" s="1">
        <v>1.9505439016648873E-2</v>
      </c>
      <c r="Y27" s="1">
        <v>1.461561432031587E-2</v>
      </c>
      <c r="Z27" s="1">
        <v>1.7013838360739802E-2</v>
      </c>
      <c r="AA27" s="1">
        <v>6.9485575603484388E-3</v>
      </c>
      <c r="AB27" s="1">
        <v>1.6188569966655417E-3</v>
      </c>
      <c r="AC27" s="1">
        <v>2.8307131353264823E-2</v>
      </c>
      <c r="AD27" s="1">
        <v>1.1586039558915922E-2</v>
      </c>
      <c r="AE27" s="1">
        <v>1.2808125294923938E-2</v>
      </c>
      <c r="AF27" s="1">
        <v>1.3045371275538287E-2</v>
      </c>
      <c r="AG27" s="1">
        <v>5.0202441314553987E-2</v>
      </c>
      <c r="AH27" s="1">
        <v>4.3000257817391627E-2</v>
      </c>
      <c r="AI27" s="1">
        <v>2.1726821218837462E-2</v>
      </c>
      <c r="AJ27" s="1">
        <v>5.2385246760607448E-2</v>
      </c>
      <c r="AK27" s="1">
        <v>0.23658448150833938</v>
      </c>
      <c r="AL27" s="2">
        <v>1.5191595495427406E-2</v>
      </c>
      <c r="AM27" s="3">
        <v>2.9592409339634196E-2</v>
      </c>
    </row>
    <row r="28" spans="1:39">
      <c r="A28" s="107">
        <v>53</v>
      </c>
      <c r="B28" s="43" t="s">
        <v>22</v>
      </c>
      <c r="C28" s="30">
        <v>5.6038434232383739E-3</v>
      </c>
      <c r="D28" s="44">
        <v>5.9525777968848174E-3</v>
      </c>
      <c r="E28" s="44">
        <v>9.9009900990099011E-3</v>
      </c>
      <c r="F28" s="44">
        <v>3.5513871993093436E-2</v>
      </c>
      <c r="G28" s="44">
        <v>5.8649686721415741E-3</v>
      </c>
      <c r="H28" s="44">
        <v>1.0872925899206432E-2</v>
      </c>
      <c r="I28" s="44">
        <v>7.7681017212478023E-3</v>
      </c>
      <c r="J28" s="44">
        <v>5.3118876839522442E-3</v>
      </c>
      <c r="K28" s="44">
        <v>2.810883741848437E-3</v>
      </c>
      <c r="L28" s="44">
        <v>9.7305076968003008E-3</v>
      </c>
      <c r="M28" s="44">
        <v>2.7262092040015208E-3</v>
      </c>
      <c r="N28" s="44">
        <v>5.152124229924341E-3</v>
      </c>
      <c r="O28" s="44">
        <v>9.8781192061031583E-3</v>
      </c>
      <c r="P28" s="44">
        <v>7.955491959079939E-3</v>
      </c>
      <c r="Q28" s="44">
        <v>7.2969577803266156E-3</v>
      </c>
      <c r="R28" s="44">
        <v>4.3310875842155917E-3</v>
      </c>
      <c r="S28" s="44">
        <v>2.8796910876833213E-3</v>
      </c>
      <c r="T28" s="44">
        <v>4.414429997067074E-3</v>
      </c>
      <c r="U28" s="44">
        <v>4.3600044542285192E-3</v>
      </c>
      <c r="V28" s="44">
        <v>1.3628110862565327E-2</v>
      </c>
      <c r="W28" s="44">
        <v>2.0984600654272718E-2</v>
      </c>
      <c r="X28" s="44">
        <v>4.2415673601292666E-3</v>
      </c>
      <c r="Y28" s="44">
        <v>9.7216231460897848E-3</v>
      </c>
      <c r="Z28" s="44">
        <v>1.5988261300403993E-2</v>
      </c>
      <c r="AA28" s="44">
        <v>5.5906273926296171E-2</v>
      </c>
      <c r="AB28" s="44">
        <v>7.4319080368832807E-2</v>
      </c>
      <c r="AC28" s="44">
        <v>1.9226367122033371E-2</v>
      </c>
      <c r="AD28" s="44">
        <v>6.5989297861738776E-3</v>
      </c>
      <c r="AE28" s="44">
        <v>4.1145790421120175E-2</v>
      </c>
      <c r="AF28" s="44">
        <v>1.3061801214172466E-3</v>
      </c>
      <c r="AG28" s="44">
        <v>5.7254460093896717E-3</v>
      </c>
      <c r="AH28" s="44">
        <v>5.9684726161099037E-2</v>
      </c>
      <c r="AI28" s="44">
        <v>1.1599501722938541E-2</v>
      </c>
      <c r="AJ28" s="44">
        <v>9.4285178718235205E-3</v>
      </c>
      <c r="AK28" s="44">
        <v>0</v>
      </c>
      <c r="AL28" s="45">
        <v>4.8749149724132716E-3</v>
      </c>
      <c r="AM28" s="6">
        <v>1.317095032325632E-2</v>
      </c>
    </row>
    <row r="29" spans="1:39">
      <c r="A29" s="106">
        <v>55</v>
      </c>
      <c r="B29" s="42" t="s">
        <v>23</v>
      </c>
      <c r="C29" s="26">
        <v>8.5470674597977654E-4</v>
      </c>
      <c r="D29" s="1">
        <v>5.2911802638976155E-4</v>
      </c>
      <c r="E29" s="1">
        <v>5.2372995485946581E-4</v>
      </c>
      <c r="F29" s="1">
        <v>1.8051249852843072E-3</v>
      </c>
      <c r="G29" s="1">
        <v>6.6767168826057472E-4</v>
      </c>
      <c r="H29" s="1">
        <v>8.7601772647634749E-4</v>
      </c>
      <c r="I29" s="1">
        <v>7.2229717758970791E-4</v>
      </c>
      <c r="J29" s="1">
        <v>6.472529994292405E-4</v>
      </c>
      <c r="K29" s="1">
        <v>1.1912793001167185E-4</v>
      </c>
      <c r="L29" s="1">
        <v>1.2306537065620959E-3</v>
      </c>
      <c r="M29" s="1">
        <v>4.0676105483433066E-4</v>
      </c>
      <c r="N29" s="1">
        <v>1.4006681186926165E-4</v>
      </c>
      <c r="O29" s="1">
        <v>1.91483541533692E-3</v>
      </c>
      <c r="P29" s="1">
        <v>1.0785297823719113E-3</v>
      </c>
      <c r="Q29" s="1">
        <v>8.6660476632621482E-4</v>
      </c>
      <c r="R29" s="1">
        <v>9.1663229295568078E-4</v>
      </c>
      <c r="S29" s="1">
        <v>2.2961173255959815E-3</v>
      </c>
      <c r="T29" s="1">
        <v>6.7181558160929911E-4</v>
      </c>
      <c r="U29" s="1">
        <v>1.6446382224201879E-3</v>
      </c>
      <c r="V29" s="1">
        <v>1.9921557613024245E-3</v>
      </c>
      <c r="W29" s="1">
        <v>3.8873374291869467E-3</v>
      </c>
      <c r="X29" s="1">
        <v>1.1830221888795914E-3</v>
      </c>
      <c r="Y29" s="1">
        <v>1.7419290620126746E-3</v>
      </c>
      <c r="Z29" s="1">
        <v>1.7462528324636718E-2</v>
      </c>
      <c r="AA29" s="1">
        <v>1.3747839109351902E-2</v>
      </c>
      <c r="AB29" s="1">
        <v>1.5072784068555261E-2</v>
      </c>
      <c r="AC29" s="1">
        <v>1.638339096951414E-2</v>
      </c>
      <c r="AD29" s="1">
        <v>7.9247817327065141E-3</v>
      </c>
      <c r="AE29" s="1">
        <v>6.4914475178951729E-4</v>
      </c>
      <c r="AF29" s="1">
        <v>2.8629168070057258E-3</v>
      </c>
      <c r="AG29" s="1">
        <v>9.6646009389671356E-3</v>
      </c>
      <c r="AH29" s="1">
        <v>1.3609075172185186E-2</v>
      </c>
      <c r="AI29" s="1">
        <v>5.2941937780078621E-3</v>
      </c>
      <c r="AJ29" s="1">
        <v>8.3850047009751752E-3</v>
      </c>
      <c r="AK29" s="1">
        <v>0</v>
      </c>
      <c r="AL29" s="2">
        <v>2.1011261431486659E-2</v>
      </c>
      <c r="AM29" s="3">
        <v>4.8522155092770624E-3</v>
      </c>
    </row>
    <row r="30" spans="1:39">
      <c r="A30" s="106">
        <v>57</v>
      </c>
      <c r="B30" s="42" t="s">
        <v>203</v>
      </c>
      <c r="C30" s="26">
        <v>5.2764355971574105E-2</v>
      </c>
      <c r="D30" s="1">
        <v>5.4631436224742883E-2</v>
      </c>
      <c r="E30" s="1">
        <v>4.3295009601715839E-2</v>
      </c>
      <c r="F30" s="1">
        <v>0.31389553820193855</v>
      </c>
      <c r="G30" s="1">
        <v>2.640465823994715E-2</v>
      </c>
      <c r="H30" s="1">
        <v>1.8241780892507473E-2</v>
      </c>
      <c r="I30" s="1">
        <v>3.4697521021573516E-2</v>
      </c>
      <c r="J30" s="1">
        <v>1.7259589641598364E-2</v>
      </c>
      <c r="K30" s="1">
        <v>2.2920749140672686E-2</v>
      </c>
      <c r="L30" s="1">
        <v>5.2980684994368192E-2</v>
      </c>
      <c r="M30" s="1">
        <v>1.3418214073932497E-2</v>
      </c>
      <c r="N30" s="1">
        <v>5.2016145034514794E-2</v>
      </c>
      <c r="O30" s="1">
        <v>2.9755934470076899E-2</v>
      </c>
      <c r="P30" s="1">
        <v>2.3435775865137502E-2</v>
      </c>
      <c r="Q30" s="1">
        <v>2.0987856609681943E-2</v>
      </c>
      <c r="R30" s="1">
        <v>1.8309730051789725E-2</v>
      </c>
      <c r="S30" s="1">
        <v>1.3209492072668569E-2</v>
      </c>
      <c r="T30" s="1">
        <v>1.8146541027125807E-2</v>
      </c>
      <c r="U30" s="1">
        <v>6.4269378035513913E-2</v>
      </c>
      <c r="V30" s="1">
        <v>4.3127263243422177E-2</v>
      </c>
      <c r="W30" s="1">
        <v>4.2355381792068936E-2</v>
      </c>
      <c r="X30" s="1">
        <v>1.5812101451366245E-2</v>
      </c>
      <c r="Y30" s="1">
        <v>5.9623743322605262E-2</v>
      </c>
      <c r="Z30" s="1">
        <v>5.0895994012847431E-2</v>
      </c>
      <c r="AA30" s="1">
        <v>3.4583881079987867E-2</v>
      </c>
      <c r="AB30" s="1">
        <v>2.4487093216494712E-3</v>
      </c>
      <c r="AC30" s="1">
        <v>0.16062304302683966</v>
      </c>
      <c r="AD30" s="1">
        <v>2.3579366970688274E-2</v>
      </c>
      <c r="AE30" s="1">
        <v>3.3887852753996611E-2</v>
      </c>
      <c r="AF30" s="1">
        <v>2.2303641695898265E-2</v>
      </c>
      <c r="AG30" s="1">
        <v>1.5334460093896714E-2</v>
      </c>
      <c r="AH30" s="1">
        <v>3.3902986998637252E-2</v>
      </c>
      <c r="AI30" s="1">
        <v>1.6100981994078917E-2</v>
      </c>
      <c r="AJ30" s="1">
        <v>3.5351038125868053E-2</v>
      </c>
      <c r="AK30" s="1">
        <v>4.8042059463379264E-2</v>
      </c>
      <c r="AL30" s="2">
        <v>0.11386138613861387</v>
      </c>
      <c r="AM30" s="3">
        <v>3.4115244272395553E-2</v>
      </c>
    </row>
    <row r="31" spans="1:39">
      <c r="A31" s="106">
        <v>59</v>
      </c>
      <c r="B31" s="42" t="s">
        <v>25</v>
      </c>
      <c r="C31" s="26">
        <v>2.9156528512052056E-3</v>
      </c>
      <c r="D31" s="1">
        <v>1.686563709117365E-3</v>
      </c>
      <c r="E31" s="1">
        <v>6.0104247200538693E-3</v>
      </c>
      <c r="F31" s="1">
        <v>9.8497037240513289E-3</v>
      </c>
      <c r="G31" s="1">
        <v>3.8900660994971377E-3</v>
      </c>
      <c r="H31" s="1">
        <v>5.1015149953622593E-3</v>
      </c>
      <c r="I31" s="1">
        <v>3.952192103792742E-3</v>
      </c>
      <c r="J31" s="1">
        <v>4.4513354006201862E-3</v>
      </c>
      <c r="K31" s="1">
        <v>6.157173910715624E-4</v>
      </c>
      <c r="L31" s="1">
        <v>7.1440490592799633E-3</v>
      </c>
      <c r="M31" s="1">
        <v>1.3750063884589076E-3</v>
      </c>
      <c r="N31" s="1">
        <v>2.4488347608475911E-3</v>
      </c>
      <c r="O31" s="1">
        <v>5.8356888848363269E-3</v>
      </c>
      <c r="P31" s="1">
        <v>6.2469299275996837E-3</v>
      </c>
      <c r="Q31" s="1">
        <v>9.9404664372712871E-3</v>
      </c>
      <c r="R31" s="1">
        <v>1.3818231816306889E-2</v>
      </c>
      <c r="S31" s="1">
        <v>1.2195055439507399E-2</v>
      </c>
      <c r="T31" s="1">
        <v>2.6847555518789527E-3</v>
      </c>
      <c r="U31" s="1">
        <v>5.7990628988461839E-3</v>
      </c>
      <c r="V31" s="1">
        <v>9.1984231274638631E-3</v>
      </c>
      <c r="W31" s="1">
        <v>1.2603526689539615E-2</v>
      </c>
      <c r="X31" s="1">
        <v>3.9155149031941602E-2</v>
      </c>
      <c r="Y31" s="1">
        <v>9.7382129466803812E-3</v>
      </c>
      <c r="Z31" s="1">
        <v>4.271909582908897E-2</v>
      </c>
      <c r="AA31" s="1">
        <v>6.0124525085592941E-2</v>
      </c>
      <c r="AB31" s="1">
        <v>3.592443614114369E-3</v>
      </c>
      <c r="AC31" s="1">
        <v>1.3695746368103074E-2</v>
      </c>
      <c r="AD31" s="1">
        <v>0.20302866179943241</v>
      </c>
      <c r="AE31" s="1">
        <v>2.6500086136515142E-2</v>
      </c>
      <c r="AF31" s="1">
        <v>1.6602452989838083E-2</v>
      </c>
      <c r="AG31" s="1">
        <v>1.4647887323943662E-2</v>
      </c>
      <c r="AH31" s="1">
        <v>6.3644064675334247E-2</v>
      </c>
      <c r="AI31" s="1">
        <v>5.4240208370407522E-2</v>
      </c>
      <c r="AJ31" s="1">
        <v>2.0960297792386635E-2</v>
      </c>
      <c r="AK31" s="1">
        <v>0</v>
      </c>
      <c r="AL31" s="2">
        <v>4.2362633209885876E-2</v>
      </c>
      <c r="AM31" s="3">
        <v>1.6935042048483225E-2</v>
      </c>
    </row>
    <row r="32" spans="1:39">
      <c r="A32" s="106">
        <v>61</v>
      </c>
      <c r="B32" s="42" t="s">
        <v>26</v>
      </c>
      <c r="C32" s="26">
        <v>0</v>
      </c>
      <c r="D32" s="1">
        <v>0</v>
      </c>
      <c r="E32" s="1">
        <v>0</v>
      </c>
      <c r="F32" s="1">
        <v>0</v>
      </c>
      <c r="G32" s="1">
        <v>0</v>
      </c>
      <c r="H32" s="1">
        <v>0</v>
      </c>
      <c r="I32" s="1">
        <v>0</v>
      </c>
      <c r="J32" s="1">
        <v>0</v>
      </c>
      <c r="K32" s="1">
        <v>0</v>
      </c>
      <c r="L32" s="1">
        <v>0</v>
      </c>
      <c r="M32" s="1">
        <v>0</v>
      </c>
      <c r="N32" s="1">
        <v>0</v>
      </c>
      <c r="O32" s="1">
        <v>0</v>
      </c>
      <c r="P32" s="1">
        <v>0</v>
      </c>
      <c r="Q32" s="1">
        <v>0</v>
      </c>
      <c r="R32" s="1">
        <v>0</v>
      </c>
      <c r="S32" s="1">
        <v>0</v>
      </c>
      <c r="T32" s="1">
        <v>0</v>
      </c>
      <c r="U32" s="1">
        <v>0</v>
      </c>
      <c r="V32" s="1">
        <v>0</v>
      </c>
      <c r="W32" s="1">
        <v>0</v>
      </c>
      <c r="X32" s="1">
        <v>0</v>
      </c>
      <c r="Y32" s="1">
        <v>0</v>
      </c>
      <c r="Z32" s="1">
        <v>0</v>
      </c>
      <c r="AA32" s="1">
        <v>0</v>
      </c>
      <c r="AB32" s="1">
        <v>0</v>
      </c>
      <c r="AC32" s="1">
        <v>0</v>
      </c>
      <c r="AD32" s="1">
        <v>0</v>
      </c>
      <c r="AE32" s="1">
        <v>0</v>
      </c>
      <c r="AF32" s="1">
        <v>0</v>
      </c>
      <c r="AG32" s="1">
        <v>0</v>
      </c>
      <c r="AH32" s="1">
        <v>0</v>
      </c>
      <c r="AI32" s="1">
        <v>0</v>
      </c>
      <c r="AJ32" s="1">
        <v>0</v>
      </c>
      <c r="AK32" s="1">
        <v>0</v>
      </c>
      <c r="AL32" s="2">
        <v>0.22685360139067343</v>
      </c>
      <c r="AM32" s="3">
        <v>5.6998316541475463E-4</v>
      </c>
    </row>
    <row r="33" spans="1:39">
      <c r="A33" s="107">
        <v>63</v>
      </c>
      <c r="B33" s="43" t="s">
        <v>27</v>
      </c>
      <c r="C33" s="30">
        <v>3.8599659495860874E-4</v>
      </c>
      <c r="D33" s="44">
        <v>5.1589007573001749E-3</v>
      </c>
      <c r="E33" s="44">
        <v>1.5711898645783973E-3</v>
      </c>
      <c r="F33" s="44">
        <v>3.6102499705686145E-3</v>
      </c>
      <c r="G33" s="44">
        <v>3.3067318876484251E-3</v>
      </c>
      <c r="H33" s="44">
        <v>9.4300731732453874E-3</v>
      </c>
      <c r="I33" s="44">
        <v>2.8755604617250637E-3</v>
      </c>
      <c r="J33" s="44">
        <v>3.0812184831920164E-2</v>
      </c>
      <c r="K33" s="44">
        <v>1.9194320408622186E-3</v>
      </c>
      <c r="L33" s="44">
        <v>1.8657961703725336E-2</v>
      </c>
      <c r="M33" s="44">
        <v>4.0333053991404109E-3</v>
      </c>
      <c r="N33" s="44">
        <v>6.5808057109908091E-3</v>
      </c>
      <c r="O33" s="44">
        <v>7.9024953648825259E-3</v>
      </c>
      <c r="P33" s="44">
        <v>4.0948536687810122E-2</v>
      </c>
      <c r="Q33" s="44">
        <v>6.940120523604057E-2</v>
      </c>
      <c r="R33" s="44">
        <v>4.8352353453412163E-2</v>
      </c>
      <c r="S33" s="44">
        <v>3.4638102458099951E-2</v>
      </c>
      <c r="T33" s="44">
        <v>3.8140574903677185E-2</v>
      </c>
      <c r="U33" s="44">
        <v>1.98127510857182E-2</v>
      </c>
      <c r="V33" s="44">
        <v>1.8376784263373824E-3</v>
      </c>
      <c r="W33" s="44">
        <v>5.6714274315806269E-3</v>
      </c>
      <c r="X33" s="44">
        <v>1.7312519837262314E-4</v>
      </c>
      <c r="Y33" s="44">
        <v>2.4884700885895351E-4</v>
      </c>
      <c r="Z33" s="44">
        <v>3.2153226756473957E-3</v>
      </c>
      <c r="AA33" s="44">
        <v>7.3674934631553092E-4</v>
      </c>
      <c r="AB33" s="44">
        <v>0</v>
      </c>
      <c r="AC33" s="44">
        <v>1.8271895617197654E-3</v>
      </c>
      <c r="AD33" s="44">
        <v>1.7691024502263914E-2</v>
      </c>
      <c r="AE33" s="44">
        <v>2.0722697845588437E-4</v>
      </c>
      <c r="AF33" s="44">
        <v>1.7004986486375473E-3</v>
      </c>
      <c r="AG33" s="44">
        <v>3.1384037558685445E-3</v>
      </c>
      <c r="AH33" s="44">
        <v>0</v>
      </c>
      <c r="AI33" s="44">
        <v>2.6895636840146894E-3</v>
      </c>
      <c r="AJ33" s="44">
        <v>4.0294072933747986E-4</v>
      </c>
      <c r="AK33" s="44">
        <v>0</v>
      </c>
      <c r="AL33" s="45">
        <v>2.5092585594437306E-2</v>
      </c>
      <c r="AM33" s="6">
        <v>9.9841528918361289E-3</v>
      </c>
    </row>
    <row r="34" spans="1:39">
      <c r="A34" s="106">
        <v>64</v>
      </c>
      <c r="B34" s="42" t="s">
        <v>195</v>
      </c>
      <c r="C34" s="26">
        <v>2.5503346452622364E-4</v>
      </c>
      <c r="D34" s="1">
        <v>0</v>
      </c>
      <c r="E34" s="1">
        <v>0</v>
      </c>
      <c r="F34" s="1">
        <v>0</v>
      </c>
      <c r="G34" s="1">
        <v>0</v>
      </c>
      <c r="H34" s="1">
        <v>0</v>
      </c>
      <c r="I34" s="1">
        <v>0</v>
      </c>
      <c r="J34" s="1">
        <v>2.9420590883147299E-6</v>
      </c>
      <c r="K34" s="1">
        <v>0</v>
      </c>
      <c r="L34" s="1">
        <v>0</v>
      </c>
      <c r="M34" s="1">
        <v>1.4002101715467491E-6</v>
      </c>
      <c r="N34" s="1">
        <v>0</v>
      </c>
      <c r="O34" s="1">
        <v>0</v>
      </c>
      <c r="P34" s="1">
        <v>0</v>
      </c>
      <c r="Q34" s="1">
        <v>0</v>
      </c>
      <c r="R34" s="1">
        <v>0</v>
      </c>
      <c r="S34" s="1">
        <v>0</v>
      </c>
      <c r="T34" s="1">
        <v>0</v>
      </c>
      <c r="U34" s="1">
        <v>0</v>
      </c>
      <c r="V34" s="1">
        <v>0</v>
      </c>
      <c r="W34" s="1">
        <v>0</v>
      </c>
      <c r="X34" s="1">
        <v>2.5968779755893468E-4</v>
      </c>
      <c r="Y34" s="1">
        <v>0</v>
      </c>
      <c r="Z34" s="1">
        <v>2.4253511561995441E-5</v>
      </c>
      <c r="AA34" s="1">
        <v>1.1556852491224015E-4</v>
      </c>
      <c r="AB34" s="1">
        <v>6.4496294687870179E-6</v>
      </c>
      <c r="AC34" s="1">
        <v>2.3279294304237282E-3</v>
      </c>
      <c r="AD34" s="1">
        <v>7.5391581273424467E-4</v>
      </c>
      <c r="AE34" s="1">
        <v>2.2470395254252522E-5</v>
      </c>
      <c r="AF34" s="1">
        <v>2.8752392609813602E-5</v>
      </c>
      <c r="AG34" s="1">
        <v>2.8606197183098592E-2</v>
      </c>
      <c r="AH34" s="1">
        <v>0</v>
      </c>
      <c r="AI34" s="1">
        <v>1.6177826670765049E-5</v>
      </c>
      <c r="AJ34" s="1">
        <v>2.3615573880584899E-5</v>
      </c>
      <c r="AK34" s="1">
        <v>0</v>
      </c>
      <c r="AL34" s="2">
        <v>3.2121532763963417E-3</v>
      </c>
      <c r="AM34" s="3">
        <v>1.9527359286889627E-3</v>
      </c>
    </row>
    <row r="35" spans="1:39">
      <c r="A35" s="106">
        <v>65</v>
      </c>
      <c r="B35" s="42" t="s">
        <v>196</v>
      </c>
      <c r="C35" s="26">
        <v>6.2035167046919264E-5</v>
      </c>
      <c r="D35" s="1">
        <v>9.9209629948080291E-5</v>
      </c>
      <c r="E35" s="1">
        <v>9.4770182307903333E-3</v>
      </c>
      <c r="F35" s="1">
        <v>3.1393478004944474E-3</v>
      </c>
      <c r="G35" s="1">
        <v>9.3122630204764368E-4</v>
      </c>
      <c r="H35" s="1">
        <v>1.1336699989693908E-3</v>
      </c>
      <c r="I35" s="1">
        <v>5.0424519944941874E-4</v>
      </c>
      <c r="J35" s="1">
        <v>8.4142889925801275E-4</v>
      </c>
      <c r="K35" s="1">
        <v>1.5928341203807811E-4</v>
      </c>
      <c r="L35" s="1">
        <v>1.1367902882649869E-3</v>
      </c>
      <c r="M35" s="1">
        <v>8.20523160526395E-4</v>
      </c>
      <c r="N35" s="1">
        <v>3.7117705145354334E-4</v>
      </c>
      <c r="O35" s="1">
        <v>8.8143217531382024E-4</v>
      </c>
      <c r="P35" s="1">
        <v>1.1746363966426757E-3</v>
      </c>
      <c r="Q35" s="1">
        <v>9.0665792779507347E-4</v>
      </c>
      <c r="R35" s="1">
        <v>5.0414776112562448E-4</v>
      </c>
      <c r="S35" s="1">
        <v>3.8177722753377367E-5</v>
      </c>
      <c r="T35" s="1">
        <v>3.0582649610572571E-4</v>
      </c>
      <c r="U35" s="1">
        <v>5.9104186118225501E-4</v>
      </c>
      <c r="V35" s="1">
        <v>1.2157566881664343E-3</v>
      </c>
      <c r="W35" s="1">
        <v>1.1936487672544482E-3</v>
      </c>
      <c r="X35" s="1">
        <v>9.3487607121216492E-3</v>
      </c>
      <c r="Y35" s="1">
        <v>2.0903148744152097E-3</v>
      </c>
      <c r="Z35" s="1">
        <v>6.8429550478487137E-4</v>
      </c>
      <c r="AA35" s="1">
        <v>3.1251655278351606E-3</v>
      </c>
      <c r="AB35" s="1">
        <v>3.6332912674166866E-4</v>
      </c>
      <c r="AC35" s="1">
        <v>1.6432443038285139E-3</v>
      </c>
      <c r="AD35" s="1">
        <v>1.3951775385081999E-3</v>
      </c>
      <c r="AE35" s="1">
        <v>2.4967105838058359E-6</v>
      </c>
      <c r="AF35" s="1">
        <v>8.7900171692858727E-4</v>
      </c>
      <c r="AG35" s="1">
        <v>1.056150234741784E-3</v>
      </c>
      <c r="AH35" s="1">
        <v>0</v>
      </c>
      <c r="AI35" s="1">
        <v>2.5035186773008913E-3</v>
      </c>
      <c r="AJ35" s="1">
        <v>1.1179022285721877E-2</v>
      </c>
      <c r="AK35" s="1">
        <v>0</v>
      </c>
      <c r="AL35" s="2">
        <v>2.040662081475323E-3</v>
      </c>
      <c r="AM35" s="3">
        <v>1.584615866667806E-3</v>
      </c>
    </row>
    <row r="36" spans="1:39">
      <c r="A36" s="106">
        <v>66</v>
      </c>
      <c r="B36" s="42" t="s">
        <v>28</v>
      </c>
      <c r="C36" s="26">
        <v>2.4048966425189035E-2</v>
      </c>
      <c r="D36" s="1">
        <v>3.2441548993022255E-2</v>
      </c>
      <c r="E36" s="1">
        <v>1.3891313564605831E-2</v>
      </c>
      <c r="F36" s="1">
        <v>3.8692461641094064E-2</v>
      </c>
      <c r="G36" s="1">
        <v>2.862203105727569E-2</v>
      </c>
      <c r="H36" s="1">
        <v>1.9942285890961559E-2</v>
      </c>
      <c r="I36" s="1">
        <v>1.9692819275794866E-2</v>
      </c>
      <c r="J36" s="1">
        <v>1.9423474101053845E-2</v>
      </c>
      <c r="K36" s="1">
        <v>4.54426204932164E-3</v>
      </c>
      <c r="L36" s="1">
        <v>4.1758791873513827E-2</v>
      </c>
      <c r="M36" s="1">
        <v>6.3779573313954424E-3</v>
      </c>
      <c r="N36" s="1">
        <v>9.4148242044788701E-3</v>
      </c>
      <c r="O36" s="1">
        <v>2.3373149752287166E-2</v>
      </c>
      <c r="P36" s="1">
        <v>2.9145220653667356E-2</v>
      </c>
      <c r="Q36" s="1">
        <v>5.3886066961603585E-2</v>
      </c>
      <c r="R36" s="1">
        <v>3.774233466245016E-2</v>
      </c>
      <c r="S36" s="1">
        <v>2.2852094048093022E-2</v>
      </c>
      <c r="T36" s="1">
        <v>2.3959751227692842E-2</v>
      </c>
      <c r="U36" s="1">
        <v>4.088467831047686E-2</v>
      </c>
      <c r="V36" s="1">
        <v>0.10300227703604137</v>
      </c>
      <c r="W36" s="1">
        <v>6.9684832043405406E-2</v>
      </c>
      <c r="X36" s="1">
        <v>0.13275817295207318</v>
      </c>
      <c r="Y36" s="1">
        <v>5.5326984969640662E-2</v>
      </c>
      <c r="Z36" s="1">
        <v>8.1252728520050721E-2</v>
      </c>
      <c r="AA36" s="1">
        <v>0.10834549210522514</v>
      </c>
      <c r="AB36" s="1">
        <v>2.5458837389791957E-2</v>
      </c>
      <c r="AC36" s="1">
        <v>0.10779805263286979</v>
      </c>
      <c r="AD36" s="1">
        <v>0.12466474577005568</v>
      </c>
      <c r="AE36" s="1">
        <v>7.6194613596586497E-2</v>
      </c>
      <c r="AF36" s="1">
        <v>4.6804787684117999E-2</v>
      </c>
      <c r="AG36" s="1">
        <v>5.2023286384976525E-2</v>
      </c>
      <c r="AH36" s="1">
        <v>7.5098523074656545E-2</v>
      </c>
      <c r="AI36" s="1">
        <v>0.11876951450342162</v>
      </c>
      <c r="AJ36" s="1">
        <v>3.881219567274128E-2</v>
      </c>
      <c r="AK36" s="1">
        <v>0</v>
      </c>
      <c r="AL36" s="2">
        <v>5.267931373290001E-2</v>
      </c>
      <c r="AM36" s="3">
        <v>4.5120676345841063E-2</v>
      </c>
    </row>
    <row r="37" spans="1:39">
      <c r="A37" s="106">
        <v>67</v>
      </c>
      <c r="B37" s="42" t="s">
        <v>29</v>
      </c>
      <c r="C37" s="26">
        <v>1.1717753775529195E-4</v>
      </c>
      <c r="D37" s="1">
        <v>3.30698766493601E-4</v>
      </c>
      <c r="E37" s="1">
        <v>9.7264134473900796E-4</v>
      </c>
      <c r="F37" s="1">
        <v>1.1772554251854177E-4</v>
      </c>
      <c r="G37" s="1">
        <v>4.8107502169932983E-3</v>
      </c>
      <c r="H37" s="1">
        <v>0</v>
      </c>
      <c r="I37" s="1">
        <v>4.0884745901304227E-5</v>
      </c>
      <c r="J37" s="1">
        <v>5.7370152222137227E-5</v>
      </c>
      <c r="K37" s="1">
        <v>1.6062192810562499E-5</v>
      </c>
      <c r="L37" s="1">
        <v>4.1717074798715115E-5</v>
      </c>
      <c r="M37" s="1">
        <v>4.8307250918362846E-5</v>
      </c>
      <c r="N37" s="1">
        <v>4.2020043560778493E-5</v>
      </c>
      <c r="O37" s="1">
        <v>0</v>
      </c>
      <c r="P37" s="1">
        <v>1.5661818621902341E-4</v>
      </c>
      <c r="Q37" s="1">
        <v>2.767309337848417E-4</v>
      </c>
      <c r="R37" s="1">
        <v>2.291580732389202E-5</v>
      </c>
      <c r="S37" s="1">
        <v>2.290663365202642E-4</v>
      </c>
      <c r="T37" s="1">
        <v>9.0243884096771523E-5</v>
      </c>
      <c r="U37" s="1">
        <v>7.709241667594631E-5</v>
      </c>
      <c r="V37" s="1">
        <v>2.6883068682228087E-4</v>
      </c>
      <c r="W37" s="1">
        <v>7.9789356099896279E-5</v>
      </c>
      <c r="X37" s="1">
        <v>2.5968779755893468E-4</v>
      </c>
      <c r="Y37" s="1">
        <v>6.6359202362387609E-5</v>
      </c>
      <c r="Z37" s="1">
        <v>8.835207783298339E-4</v>
      </c>
      <c r="AA37" s="1">
        <v>2.4076776023383364E-4</v>
      </c>
      <c r="AB37" s="1">
        <v>5.8046665219083169E-4</v>
      </c>
      <c r="AC37" s="1">
        <v>3.5971517098733641E-4</v>
      </c>
      <c r="AD37" s="1">
        <v>7.9291145822049866E-3</v>
      </c>
      <c r="AE37" s="1">
        <v>5.4677961785347807E-4</v>
      </c>
      <c r="AF37" s="1">
        <v>8.1328196239187041E-4</v>
      </c>
      <c r="AG37" s="1">
        <v>2.1337840375586854E-2</v>
      </c>
      <c r="AH37" s="1">
        <v>2.7070826120584876E-3</v>
      </c>
      <c r="AI37" s="1">
        <v>1.4357821170303982E-3</v>
      </c>
      <c r="AJ37" s="1">
        <v>8.4440436356766381E-3</v>
      </c>
      <c r="AK37" s="1">
        <v>0</v>
      </c>
      <c r="AL37" s="2">
        <v>3.0232030836671452E-3</v>
      </c>
      <c r="AM37" s="3">
        <v>2.4422966817921571E-3</v>
      </c>
    </row>
    <row r="38" spans="1:39">
      <c r="A38" s="107">
        <v>68</v>
      </c>
      <c r="B38" s="43" t="s">
        <v>30</v>
      </c>
      <c r="C38" s="30">
        <v>3.7221100228151558E-4</v>
      </c>
      <c r="D38" s="44">
        <v>1.2235854360263237E-3</v>
      </c>
      <c r="E38" s="44">
        <v>1.1222784746988553E-3</v>
      </c>
      <c r="F38" s="44">
        <v>1.7658831377781266E-3</v>
      </c>
      <c r="G38" s="44">
        <v>4.2871550509363215E-4</v>
      </c>
      <c r="H38" s="44">
        <v>8.2448727197773888E-4</v>
      </c>
      <c r="I38" s="44">
        <v>3.2707796721043381E-4</v>
      </c>
      <c r="J38" s="44">
        <v>1.9858898846124426E-4</v>
      </c>
      <c r="K38" s="44">
        <v>2.0077741013203124E-5</v>
      </c>
      <c r="L38" s="44">
        <v>8.4477076467398104E-4</v>
      </c>
      <c r="M38" s="44">
        <v>7.7711664520844576E-5</v>
      </c>
      <c r="N38" s="44">
        <v>1.2839457754682316E-4</v>
      </c>
      <c r="O38" s="44">
        <v>2.7354791647670281E-4</v>
      </c>
      <c r="P38" s="44">
        <v>1.4380397098292151E-3</v>
      </c>
      <c r="Q38" s="44">
        <v>5.9351502903854205E-4</v>
      </c>
      <c r="R38" s="44">
        <v>1.008295522251249E-3</v>
      </c>
      <c r="S38" s="44">
        <v>2.9996782163367928E-4</v>
      </c>
      <c r="T38" s="44">
        <v>2.1056906289246689E-4</v>
      </c>
      <c r="U38" s="44">
        <v>3.6833043522952125E-4</v>
      </c>
      <c r="V38" s="44">
        <v>9.8103138698578613E-4</v>
      </c>
      <c r="W38" s="44">
        <v>3.5107316683954364E-5</v>
      </c>
      <c r="X38" s="44">
        <v>7.5020919294803358E-4</v>
      </c>
      <c r="Y38" s="44">
        <v>3.334549918709977E-3</v>
      </c>
      <c r="Z38" s="44">
        <v>2.5067736593005286E-3</v>
      </c>
      <c r="AA38" s="44">
        <v>3.799315256489895E-3</v>
      </c>
      <c r="AB38" s="44">
        <v>2.9238320258501149E-4</v>
      </c>
      <c r="AC38" s="44">
        <v>2.0908444313638926E-3</v>
      </c>
      <c r="AD38" s="44">
        <v>2.1620918997378624E-3</v>
      </c>
      <c r="AE38" s="44">
        <v>2.9086678301337987E-3</v>
      </c>
      <c r="AF38" s="44">
        <v>2.7930895678104643E-3</v>
      </c>
      <c r="AG38" s="44">
        <v>2.2460093896713614E-3</v>
      </c>
      <c r="AH38" s="44">
        <v>4.567050937350374E-3</v>
      </c>
      <c r="AI38" s="44">
        <v>1.5288046203872972E-3</v>
      </c>
      <c r="AJ38" s="44">
        <v>1.3180442172101446E-3</v>
      </c>
      <c r="AK38" s="44">
        <v>0</v>
      </c>
      <c r="AL38" s="45">
        <v>3.7790038545839315E-4</v>
      </c>
      <c r="AM38" s="6">
        <v>1.0474853041571835E-3</v>
      </c>
    </row>
    <row r="39" spans="1:39">
      <c r="A39" s="108">
        <v>69</v>
      </c>
      <c r="B39" s="42" t="s">
        <v>31</v>
      </c>
      <c r="C39" s="26">
        <v>1.4916011276614809E-2</v>
      </c>
      <c r="D39" s="1">
        <v>1.2798042263302358E-2</v>
      </c>
      <c r="E39" s="1">
        <v>1.5337805820884355E-2</v>
      </c>
      <c r="F39" s="1">
        <v>8.2800298238041043E-3</v>
      </c>
      <c r="G39" s="1">
        <v>3.4859490250236319E-3</v>
      </c>
      <c r="H39" s="1">
        <v>3.4010099969081727E-3</v>
      </c>
      <c r="I39" s="1">
        <v>4.4291808059746243E-3</v>
      </c>
      <c r="J39" s="1">
        <v>2.1403479867489659E-3</v>
      </c>
      <c r="K39" s="1">
        <v>4.9123539678970311E-4</v>
      </c>
      <c r="L39" s="1">
        <v>7.7489466438613328E-3</v>
      </c>
      <c r="M39" s="1">
        <v>1.8762816298726439E-3</v>
      </c>
      <c r="N39" s="1">
        <v>3.7397838769092856E-3</v>
      </c>
      <c r="O39" s="1">
        <v>5.0758335612899304E-3</v>
      </c>
      <c r="P39" s="1">
        <v>6.6776299397019985E-3</v>
      </c>
      <c r="Q39" s="1">
        <v>1.8606514100533436E-3</v>
      </c>
      <c r="R39" s="1">
        <v>5.7976992529446816E-3</v>
      </c>
      <c r="S39" s="1">
        <v>5.2085321756393408E-3</v>
      </c>
      <c r="T39" s="1">
        <v>1.9628044791047809E-3</v>
      </c>
      <c r="U39" s="1">
        <v>4.4199652227542548E-3</v>
      </c>
      <c r="V39" s="1">
        <v>1.7451926452738964E-2</v>
      </c>
      <c r="W39" s="1">
        <v>5.7671746589005026E-3</v>
      </c>
      <c r="X39" s="1">
        <v>9.7238653085956663E-3</v>
      </c>
      <c r="Y39" s="1">
        <v>1.4101330502007366E-3</v>
      </c>
      <c r="Z39" s="1">
        <v>1.9382020525400355E-2</v>
      </c>
      <c r="AA39" s="1">
        <v>1.0367459755668877E-2</v>
      </c>
      <c r="AB39" s="1">
        <v>1.319594189313824E-2</v>
      </c>
      <c r="AC39" s="1">
        <v>2.5711459380799384E-2</v>
      </c>
      <c r="AD39" s="1">
        <v>1.3717801512164476E-2</v>
      </c>
      <c r="AE39" s="1">
        <v>1.6628092488146866E-3</v>
      </c>
      <c r="AF39" s="1">
        <v>1.4577463053175496E-2</v>
      </c>
      <c r="AG39" s="1">
        <v>1.0950610328638498E-2</v>
      </c>
      <c r="AH39" s="1">
        <v>1.0975654672019447E-2</v>
      </c>
      <c r="AI39" s="1">
        <v>1.3864397456845647E-2</v>
      </c>
      <c r="AJ39" s="1">
        <v>7.0950039777482252E-3</v>
      </c>
      <c r="AK39" s="1">
        <v>4.5322697606961569E-4</v>
      </c>
      <c r="AL39" s="2">
        <v>0</v>
      </c>
      <c r="AM39" s="3">
        <v>7.896113613036217E-3</v>
      </c>
    </row>
    <row r="40" spans="1:39">
      <c r="A40" s="109">
        <v>70</v>
      </c>
      <c r="B40" s="46" t="s">
        <v>210</v>
      </c>
      <c r="C40" s="47">
        <v>0.5339849323472039</v>
      </c>
      <c r="D40" s="48">
        <v>0.38370977876252521</v>
      </c>
      <c r="E40" s="48">
        <v>0.52525126568072422</v>
      </c>
      <c r="F40" s="48">
        <v>0.57489306596554568</v>
      </c>
      <c r="G40" s="48">
        <v>0.51763883178538928</v>
      </c>
      <c r="H40" s="48">
        <v>0.46475316912295167</v>
      </c>
      <c r="I40" s="48">
        <v>0.55986208212382627</v>
      </c>
      <c r="J40" s="48">
        <v>0.79016351964412856</v>
      </c>
      <c r="K40" s="48">
        <v>0.77127571289365759</v>
      </c>
      <c r="L40" s="48">
        <v>0.5297338450627842</v>
      </c>
      <c r="M40" s="48">
        <v>0.80300443096508789</v>
      </c>
      <c r="N40" s="48">
        <v>0.78913875251828458</v>
      </c>
      <c r="O40" s="48">
        <v>0.57068174219628587</v>
      </c>
      <c r="P40" s="48">
        <v>0.62552591675031499</v>
      </c>
      <c r="Q40" s="48">
        <v>0.65978116409052012</v>
      </c>
      <c r="R40" s="48">
        <v>0.63621155873321422</v>
      </c>
      <c r="S40" s="48">
        <v>0.67697828778367408</v>
      </c>
      <c r="T40" s="48">
        <v>0.82141988724528037</v>
      </c>
      <c r="U40" s="48">
        <v>0.6187951311855957</v>
      </c>
      <c r="V40" s="48">
        <v>0.54824006179093399</v>
      </c>
      <c r="W40" s="48">
        <v>0.8268283730950291</v>
      </c>
      <c r="X40" s="48">
        <v>0.50007213549932195</v>
      </c>
      <c r="Y40" s="48">
        <v>0.26314741696804805</v>
      </c>
      <c r="Z40" s="48">
        <v>0.32830939165263429</v>
      </c>
      <c r="AA40" s="48">
        <v>0.34028189089368177</v>
      </c>
      <c r="AB40" s="48">
        <v>0.19041886043646791</v>
      </c>
      <c r="AC40" s="48">
        <v>0.55703938063587832</v>
      </c>
      <c r="AD40" s="48">
        <v>0.48672198271193051</v>
      </c>
      <c r="AE40" s="48">
        <v>0.31489762238251107</v>
      </c>
      <c r="AF40" s="48">
        <v>0.20406394532116423</v>
      </c>
      <c r="AG40" s="48">
        <v>0.40691380281690143</v>
      </c>
      <c r="AH40" s="48">
        <v>0.42029759493204671</v>
      </c>
      <c r="AI40" s="48">
        <v>0.36781097827317877</v>
      </c>
      <c r="AJ40" s="48">
        <v>0.38640687567433535</v>
      </c>
      <c r="AK40" s="48">
        <v>1</v>
      </c>
      <c r="AL40" s="49">
        <v>0.61782934018592695</v>
      </c>
      <c r="AM40" s="50">
        <v>0.57422248048545887</v>
      </c>
    </row>
    <row r="41" spans="1:39">
      <c r="A41" s="106">
        <v>71</v>
      </c>
      <c r="B41" s="42" t="s">
        <v>211</v>
      </c>
      <c r="C41" s="26">
        <v>2.3642291441214785E-3</v>
      </c>
      <c r="D41" s="1">
        <v>9.8548232415093095E-3</v>
      </c>
      <c r="E41" s="1">
        <v>2.2769783275556774E-2</v>
      </c>
      <c r="F41" s="1">
        <v>7.0321390731075614E-2</v>
      </c>
      <c r="G41" s="1">
        <v>1.1406643684704345E-2</v>
      </c>
      <c r="H41" s="1">
        <v>2.3858600432855818E-2</v>
      </c>
      <c r="I41" s="1">
        <v>1.7703094975264729E-2</v>
      </c>
      <c r="J41" s="1">
        <v>1.0079494436566264E-2</v>
      </c>
      <c r="K41" s="1">
        <v>4.356869799865078E-3</v>
      </c>
      <c r="L41" s="1">
        <v>2.0848108130657877E-2</v>
      </c>
      <c r="M41" s="1">
        <v>6.4703712027175276E-3</v>
      </c>
      <c r="N41" s="1">
        <v>1.6758994040157155E-2</v>
      </c>
      <c r="O41" s="1">
        <v>2.7476368499437707E-2</v>
      </c>
      <c r="P41" s="1">
        <v>1.4775502068071959E-2</v>
      </c>
      <c r="Q41" s="1">
        <v>2.417026234820762E-2</v>
      </c>
      <c r="R41" s="1">
        <v>1.5491085750951006E-2</v>
      </c>
      <c r="S41" s="1">
        <v>3.1251193053836042E-3</v>
      </c>
      <c r="T41" s="1">
        <v>8.8363803178088778E-3</v>
      </c>
      <c r="U41" s="1">
        <v>1.8330863520725011E-2</v>
      </c>
      <c r="V41" s="1">
        <v>1.8294530098002828E-2</v>
      </c>
      <c r="W41" s="1">
        <v>8.3491582222931463E-3</v>
      </c>
      <c r="X41" s="1">
        <v>1.2926681478489193E-2</v>
      </c>
      <c r="Y41" s="1">
        <v>2.3142771823882677E-2</v>
      </c>
      <c r="Z41" s="1">
        <v>2.0319245507903181E-2</v>
      </c>
      <c r="AA41" s="1">
        <v>3.1140902108644043E-2</v>
      </c>
      <c r="AB41" s="1">
        <v>3.7321855859380878E-3</v>
      </c>
      <c r="AC41" s="1">
        <v>1.7703709153933569E-2</v>
      </c>
      <c r="AD41" s="1">
        <v>1.3423167746268333E-2</v>
      </c>
      <c r="AE41" s="1">
        <v>9.8495232531140217E-3</v>
      </c>
      <c r="AF41" s="1">
        <v>1.2199229435878057E-2</v>
      </c>
      <c r="AG41" s="1">
        <v>1.0855962441314555E-2</v>
      </c>
      <c r="AH41" s="1">
        <v>6.6940444182534711E-2</v>
      </c>
      <c r="AI41" s="1">
        <v>1.7706631291152346E-2</v>
      </c>
      <c r="AJ41" s="1">
        <v>2.3547679105678218E-2</v>
      </c>
      <c r="AK41" s="1">
        <v>0</v>
      </c>
      <c r="AL41" s="2">
        <v>2.9098329680296276E-3</v>
      </c>
      <c r="AM41" s="3">
        <v>1.3192598859274072E-2</v>
      </c>
    </row>
    <row r="42" spans="1:39">
      <c r="A42" s="106">
        <v>91</v>
      </c>
      <c r="B42" s="42" t="s">
        <v>212</v>
      </c>
      <c r="C42" s="26">
        <v>8.6263346176910505E-2</v>
      </c>
      <c r="D42" s="1">
        <v>0.13783524587453289</v>
      </c>
      <c r="E42" s="1">
        <v>0.11449734394094321</v>
      </c>
      <c r="F42" s="1">
        <v>0.33661656790801708</v>
      </c>
      <c r="G42" s="1">
        <v>0.14804389765647238</v>
      </c>
      <c r="H42" s="1">
        <v>0.19447593527774915</v>
      </c>
      <c r="I42" s="1">
        <v>0.20674053177426169</v>
      </c>
      <c r="J42" s="1">
        <v>2.2650912920935105E-2</v>
      </c>
      <c r="K42" s="1">
        <v>4.4438733442556241E-3</v>
      </c>
      <c r="L42" s="1">
        <v>0.18238705101998248</v>
      </c>
      <c r="M42" s="1">
        <v>1.6710808292324679E-2</v>
      </c>
      <c r="N42" s="1">
        <v>2.1455901131506395E-2</v>
      </c>
      <c r="O42" s="1">
        <v>0.36944165830825809</v>
      </c>
      <c r="P42" s="1">
        <v>0.10874641379948601</v>
      </c>
      <c r="Q42" s="1">
        <v>0.21120032042529174</v>
      </c>
      <c r="R42" s="1">
        <v>0.21854805444795819</v>
      </c>
      <c r="S42" s="1">
        <v>0.19839871722851549</v>
      </c>
      <c r="T42" s="1">
        <v>0.10353730957913762</v>
      </c>
      <c r="U42" s="1">
        <v>0.23101170948151067</v>
      </c>
      <c r="V42" s="1">
        <v>0.34892016330461123</v>
      </c>
      <c r="W42" s="1">
        <v>7.5222213356738205E-2</v>
      </c>
      <c r="X42" s="1">
        <v>0.12788181319791095</v>
      </c>
      <c r="Y42" s="1">
        <v>0.21349414380039153</v>
      </c>
      <c r="Z42" s="1">
        <v>0.4291901406010713</v>
      </c>
      <c r="AA42" s="1">
        <v>0.32251323018842487</v>
      </c>
      <c r="AB42" s="1">
        <v>3.8044214359885024E-2</v>
      </c>
      <c r="AC42" s="1">
        <v>0.2297271887441853</v>
      </c>
      <c r="AD42" s="1">
        <v>0.16321844060746549</v>
      </c>
      <c r="AE42" s="1">
        <v>0.36779293281102149</v>
      </c>
      <c r="AF42" s="1">
        <v>0.63386703250663357</v>
      </c>
      <c r="AG42" s="1">
        <v>0.48767549295774648</v>
      </c>
      <c r="AH42" s="1">
        <v>0.32164561157968397</v>
      </c>
      <c r="AI42" s="1">
        <v>0.47467765680358498</v>
      </c>
      <c r="AJ42" s="1">
        <v>0.14081523912982513</v>
      </c>
      <c r="AK42" s="1">
        <v>0</v>
      </c>
      <c r="AL42" s="2">
        <v>3.5711586425818155E-2</v>
      </c>
      <c r="AM42" s="3">
        <v>0.18323244925649623</v>
      </c>
    </row>
    <row r="43" spans="1:39">
      <c r="A43" s="106">
        <v>92</v>
      </c>
      <c r="B43" s="42" t="s">
        <v>213</v>
      </c>
      <c r="C43" s="26">
        <v>0.23671241185836683</v>
      </c>
      <c r="D43" s="1">
        <v>0.39095208174873508</v>
      </c>
      <c r="E43" s="1">
        <v>0.1831309075491932</v>
      </c>
      <c r="F43" s="1">
        <v>-8.3192716713102854E-2</v>
      </c>
      <c r="G43" s="1">
        <v>6.8369580877882849E-2</v>
      </c>
      <c r="H43" s="1">
        <v>0.11949912398227353</v>
      </c>
      <c r="I43" s="1">
        <v>0.11981956198808891</v>
      </c>
      <c r="J43" s="1">
        <v>8.6400920276082829E-2</v>
      </c>
      <c r="K43" s="1">
        <v>-1.234379517491728E-2</v>
      </c>
      <c r="L43" s="1">
        <v>0.12246047307162822</v>
      </c>
      <c r="M43" s="1">
        <v>8.0729117440527826E-2</v>
      </c>
      <c r="N43" s="1">
        <v>0.14022788870291128</v>
      </c>
      <c r="O43" s="1">
        <v>-6.814382541564086E-2</v>
      </c>
      <c r="P43" s="1">
        <v>0.16081840121307905</v>
      </c>
      <c r="Q43" s="1">
        <v>-8.6868024832960106E-2</v>
      </c>
      <c r="R43" s="1">
        <v>3.7329850130620103E-2</v>
      </c>
      <c r="S43" s="1">
        <v>-4.9925553440630911E-2</v>
      </c>
      <c r="T43" s="1">
        <v>1.5747557774886629E-2</v>
      </c>
      <c r="U43" s="1">
        <v>1.8767720548555373E-2</v>
      </c>
      <c r="V43" s="1">
        <v>1.9432045019109046E-2</v>
      </c>
      <c r="W43" s="1">
        <v>-0.13666001755365834</v>
      </c>
      <c r="X43" s="1">
        <v>0.13232535995614161</v>
      </c>
      <c r="Y43" s="1">
        <v>0.33096652178240815</v>
      </c>
      <c r="Z43" s="1">
        <v>0.11514874332162235</v>
      </c>
      <c r="AA43" s="1">
        <v>0.20874083276752908</v>
      </c>
      <c r="AB43" s="1">
        <v>0.44338407758474274</v>
      </c>
      <c r="AC43" s="1">
        <v>6.2422845183495612E-2</v>
      </c>
      <c r="AD43" s="1">
        <v>0.20759981802032107</v>
      </c>
      <c r="AE43" s="1">
        <v>0</v>
      </c>
      <c r="AF43" s="1">
        <v>2.5219955803465074E-3</v>
      </c>
      <c r="AG43" s="1">
        <v>1.7834366197183097E-2</v>
      </c>
      <c r="AH43" s="1">
        <v>3.4547530477698797E-2</v>
      </c>
      <c r="AI43" s="1">
        <v>-1.7832009447850777E-2</v>
      </c>
      <c r="AJ43" s="1">
        <v>0.30029268551878252</v>
      </c>
      <c r="AK43" s="1">
        <v>0</v>
      </c>
      <c r="AL43" s="2">
        <v>0.27938175496939005</v>
      </c>
      <c r="AM43" s="3">
        <v>8.9758628318374001E-2</v>
      </c>
    </row>
    <row r="44" spans="1:39">
      <c r="A44" s="106">
        <v>93</v>
      </c>
      <c r="B44" s="42" t="s">
        <v>214</v>
      </c>
      <c r="C44" s="26">
        <v>0.14767816155336058</v>
      </c>
      <c r="D44" s="1">
        <v>0.1152815899996693</v>
      </c>
      <c r="E44" s="1">
        <v>0.11147966182008628</v>
      </c>
      <c r="F44" s="1">
        <v>7.1380920613742502E-2</v>
      </c>
      <c r="G44" s="1">
        <v>6.4416261671076808E-2</v>
      </c>
      <c r="H44" s="1">
        <v>0.1354735648768422</v>
      </c>
      <c r="I44" s="1">
        <v>5.6407321095166059E-2</v>
      </c>
      <c r="J44" s="1">
        <v>7.003571659733214E-2</v>
      </c>
      <c r="K44" s="1">
        <v>6.174306916380224E-2</v>
      </c>
      <c r="L44" s="1">
        <v>0.10778649201118018</v>
      </c>
      <c r="M44" s="1">
        <v>8.1823381689591607E-2</v>
      </c>
      <c r="N44" s="1">
        <v>2.2366335408656596E-2</v>
      </c>
      <c r="O44" s="1">
        <v>6.6776085833257351E-2</v>
      </c>
      <c r="P44" s="1">
        <v>7.4735350860332173E-2</v>
      </c>
      <c r="Q44" s="1">
        <v>0.17469004314817849</v>
      </c>
      <c r="R44" s="1">
        <v>8.4009349649388151E-2</v>
      </c>
      <c r="S44" s="1">
        <v>0.16442054397800962</v>
      </c>
      <c r="T44" s="1">
        <v>5.3439420032638206E-2</v>
      </c>
      <c r="U44" s="1">
        <v>7.7041021731495685E-2</v>
      </c>
      <c r="V44" s="1">
        <v>3.2343942783200089E-2</v>
      </c>
      <c r="W44" s="1">
        <v>0.18803159658501556</v>
      </c>
      <c r="X44" s="1">
        <v>0.24615517788614133</v>
      </c>
      <c r="Y44" s="1">
        <v>0.10184478582567437</v>
      </c>
      <c r="Z44" s="1">
        <v>7.1208309946018608E-2</v>
      </c>
      <c r="AA44" s="1">
        <v>0.10796989439926036</v>
      </c>
      <c r="AB44" s="1">
        <v>0.2721077174116347</v>
      </c>
      <c r="AC44" s="1">
        <v>9.1923576876854776E-2</v>
      </c>
      <c r="AD44" s="1">
        <v>0.11085595441842327</v>
      </c>
      <c r="AE44" s="1">
        <v>0.30460118793489577</v>
      </c>
      <c r="AF44" s="1">
        <v>0.13496373091046504</v>
      </c>
      <c r="AG44" s="1">
        <v>7.5760375586854459E-2</v>
      </c>
      <c r="AH44" s="1">
        <v>0.12979264115502193</v>
      </c>
      <c r="AI44" s="1">
        <v>0.12131347774739941</v>
      </c>
      <c r="AJ44" s="1">
        <v>0.1182638420472341</v>
      </c>
      <c r="AK44" s="1">
        <v>0</v>
      </c>
      <c r="AL44" s="2">
        <v>5.4908926007104529E-2</v>
      </c>
      <c r="AM44" s="3">
        <v>0.10410211272620584</v>
      </c>
    </row>
    <row r="45" spans="1:39">
      <c r="A45" s="106">
        <v>94</v>
      </c>
      <c r="B45" s="42" t="s">
        <v>215</v>
      </c>
      <c r="C45" s="26">
        <v>4.3962255047250119E-2</v>
      </c>
      <c r="D45" s="1">
        <v>2.9167631204735606E-2</v>
      </c>
      <c r="E45" s="1">
        <v>4.3045614385116095E-2</v>
      </c>
      <c r="F45" s="1">
        <v>3.0020013342228154E-2</v>
      </c>
      <c r="G45" s="1">
        <v>0.19205049003587857</v>
      </c>
      <c r="H45" s="1">
        <v>6.193960630732763E-2</v>
      </c>
      <c r="I45" s="1">
        <v>3.9494664540659877E-2</v>
      </c>
      <c r="J45" s="1">
        <v>2.0675320243131762E-2</v>
      </c>
      <c r="K45" s="1">
        <v>0.17268061935815476</v>
      </c>
      <c r="L45" s="1">
        <v>3.6804889241166407E-2</v>
      </c>
      <c r="M45" s="1">
        <v>1.1270291670779784E-2</v>
      </c>
      <c r="N45" s="1">
        <v>1.0054462645348499E-2</v>
      </c>
      <c r="O45" s="1">
        <v>3.3767970578401869E-2</v>
      </c>
      <c r="P45" s="1">
        <v>1.5419772334109304E-2</v>
      </c>
      <c r="Q45" s="1">
        <v>1.7048081999745116E-2</v>
      </c>
      <c r="R45" s="1">
        <v>8.4101012878683712E-3</v>
      </c>
      <c r="S45" s="1">
        <v>7.030154947014775E-3</v>
      </c>
      <c r="T45" s="1">
        <v>-2.965514302402242E-3</v>
      </c>
      <c r="U45" s="1">
        <v>3.6070685180267771E-2</v>
      </c>
      <c r="V45" s="1">
        <v>3.702239921356993E-2</v>
      </c>
      <c r="W45" s="1">
        <v>3.8573366312933857E-2</v>
      </c>
      <c r="X45" s="1">
        <v>3.990535822488963E-2</v>
      </c>
      <c r="Y45" s="1">
        <v>6.7420949600185812E-2</v>
      </c>
      <c r="Z45" s="1">
        <v>3.6189704037863195E-2</v>
      </c>
      <c r="AA45" s="1">
        <v>1.6343315564672629E-2</v>
      </c>
      <c r="AB45" s="1">
        <v>5.3140647069825839E-2</v>
      </c>
      <c r="AC45" s="1">
        <v>4.5101333398736093E-2</v>
      </c>
      <c r="AD45" s="1">
        <v>1.820663359258216E-2</v>
      </c>
      <c r="AE45" s="1">
        <v>2.8587336184576818E-3</v>
      </c>
      <c r="AF45" s="1">
        <v>1.2445678515390746E-2</v>
      </c>
      <c r="AG45" s="1">
        <v>1.5262347417840376E-2</v>
      </c>
      <c r="AH45" s="1">
        <v>5.2060697580199627E-2</v>
      </c>
      <c r="AI45" s="1">
        <v>3.6525488165919794E-2</v>
      </c>
      <c r="AJ45" s="1">
        <v>3.0697294098025296E-2</v>
      </c>
      <c r="AK45" s="1">
        <v>0</v>
      </c>
      <c r="AL45" s="2">
        <v>9.2585594437306334E-3</v>
      </c>
      <c r="AM45" s="3">
        <v>3.8815730130109603E-2</v>
      </c>
    </row>
    <row r="46" spans="1:39">
      <c r="A46" s="106">
        <v>95</v>
      </c>
      <c r="B46" s="42" t="s">
        <v>216</v>
      </c>
      <c r="C46" s="26">
        <v>-5.0965336127213448E-2</v>
      </c>
      <c r="D46" s="1">
        <v>-6.6801150831707401E-2</v>
      </c>
      <c r="E46" s="1">
        <v>-1.7457665161982192E-4</v>
      </c>
      <c r="F46" s="1">
        <v>-3.924184750618059E-5</v>
      </c>
      <c r="G46" s="1">
        <v>-1.9257057114041838E-3</v>
      </c>
      <c r="H46" s="1">
        <v>0</v>
      </c>
      <c r="I46" s="1">
        <v>-2.725649726753615E-5</v>
      </c>
      <c r="J46" s="1">
        <v>-5.8841181766294598E-6</v>
      </c>
      <c r="K46" s="1">
        <v>-2.1563493848180152E-3</v>
      </c>
      <c r="L46" s="1">
        <v>-2.0858537399357557E-5</v>
      </c>
      <c r="M46" s="1">
        <v>-8.4012610292804944E-6</v>
      </c>
      <c r="N46" s="1">
        <v>-2.3344468644876938E-6</v>
      </c>
      <c r="O46" s="1">
        <v>0</v>
      </c>
      <c r="P46" s="1">
        <v>-2.1357025393503193E-5</v>
      </c>
      <c r="Q46" s="1">
        <v>-2.1847178983013817E-5</v>
      </c>
      <c r="R46" s="1">
        <v>0</v>
      </c>
      <c r="S46" s="1">
        <v>-2.7269801966698117E-5</v>
      </c>
      <c r="T46" s="1">
        <v>-1.5040647349461921E-5</v>
      </c>
      <c r="U46" s="1">
        <v>-1.713164815021029E-5</v>
      </c>
      <c r="V46" s="1">
        <v>-4.2531422094271298E-3</v>
      </c>
      <c r="W46" s="1">
        <v>-3.4469001835155192E-4</v>
      </c>
      <c r="X46" s="1">
        <v>-5.9266526242894656E-2</v>
      </c>
      <c r="Y46" s="1">
        <v>-1.6589800590596902E-5</v>
      </c>
      <c r="Z46" s="1">
        <v>-3.6553506711293126E-4</v>
      </c>
      <c r="AA46" s="1">
        <v>-2.6990065922212751E-2</v>
      </c>
      <c r="AB46" s="1">
        <v>-8.2770244849433405E-4</v>
      </c>
      <c r="AC46" s="1">
        <v>-3.9180339930836583E-3</v>
      </c>
      <c r="AD46" s="1">
        <v>-2.5997096990836022E-5</v>
      </c>
      <c r="AE46" s="1">
        <v>0</v>
      </c>
      <c r="AF46" s="1">
        <v>-6.1612269878172008E-5</v>
      </c>
      <c r="AG46" s="1">
        <v>-1.4302347417840375E-2</v>
      </c>
      <c r="AH46" s="1">
        <v>-2.5284519907185738E-2</v>
      </c>
      <c r="AI46" s="1">
        <v>-2.0222283338456313E-4</v>
      </c>
      <c r="AJ46" s="1">
        <v>-2.3615573880584899E-5</v>
      </c>
      <c r="AK46" s="1">
        <v>0</v>
      </c>
      <c r="AL46" s="2">
        <v>0</v>
      </c>
      <c r="AM46" s="3">
        <v>-3.3239997759186624E-3</v>
      </c>
    </row>
    <row r="47" spans="1:39">
      <c r="A47" s="109">
        <v>96</v>
      </c>
      <c r="B47" s="46" t="s">
        <v>217</v>
      </c>
      <c r="C47" s="47">
        <v>0.46601506765279604</v>
      </c>
      <c r="D47" s="48">
        <v>0.61629022123747479</v>
      </c>
      <c r="E47" s="48">
        <v>0.47474873431927578</v>
      </c>
      <c r="F47" s="48">
        <v>0.42510693403445432</v>
      </c>
      <c r="G47" s="48">
        <v>0.48236116821461078</v>
      </c>
      <c r="H47" s="48">
        <v>0.53524683087704839</v>
      </c>
      <c r="I47" s="48">
        <v>0.44013791787617373</v>
      </c>
      <c r="J47" s="48">
        <v>0.20983648035587146</v>
      </c>
      <c r="K47" s="48">
        <v>0.22872428710634243</v>
      </c>
      <c r="L47" s="48">
        <v>0.4702661549372158</v>
      </c>
      <c r="M47" s="48">
        <v>0.19699556903491214</v>
      </c>
      <c r="N47" s="48">
        <v>0.21086124748171545</v>
      </c>
      <c r="O47" s="48">
        <v>0.42931825780371419</v>
      </c>
      <c r="P47" s="48">
        <v>0.37447408324968501</v>
      </c>
      <c r="Q47" s="48">
        <v>0.34021883590947988</v>
      </c>
      <c r="R47" s="48">
        <v>0.36378844126678583</v>
      </c>
      <c r="S47" s="48">
        <v>0.32302171221632586</v>
      </c>
      <c r="T47" s="48">
        <v>0.17858011275471963</v>
      </c>
      <c r="U47" s="48">
        <v>0.3812048688144043</v>
      </c>
      <c r="V47" s="48">
        <v>0.45175993820906601</v>
      </c>
      <c r="W47" s="48">
        <v>0.17317162690497087</v>
      </c>
      <c r="X47" s="48">
        <v>0.49992786450067805</v>
      </c>
      <c r="Y47" s="48">
        <v>0.736852583031952</v>
      </c>
      <c r="Z47" s="48">
        <v>0.67169060834736571</v>
      </c>
      <c r="AA47" s="48">
        <v>0.65971810910631823</v>
      </c>
      <c r="AB47" s="48">
        <v>0.80958113956353206</v>
      </c>
      <c r="AC47" s="48">
        <v>0.44296061936412168</v>
      </c>
      <c r="AD47" s="48">
        <v>0.51327801728806954</v>
      </c>
      <c r="AE47" s="48">
        <v>0.68510237761748893</v>
      </c>
      <c r="AF47" s="48">
        <v>0.79593605467883577</v>
      </c>
      <c r="AG47" s="48">
        <v>0.59308619718309863</v>
      </c>
      <c r="AH47" s="48">
        <v>0.57970240506795334</v>
      </c>
      <c r="AI47" s="48">
        <v>0.63218902172682123</v>
      </c>
      <c r="AJ47" s="48">
        <v>0.61359312432566471</v>
      </c>
      <c r="AK47" s="48">
        <v>0</v>
      </c>
      <c r="AL47" s="49">
        <v>0.382170659814073</v>
      </c>
      <c r="AM47" s="50">
        <v>0.42577751951454107</v>
      </c>
    </row>
    <row r="48" spans="1:39">
      <c r="A48" s="109">
        <v>97</v>
      </c>
      <c r="B48" s="46" t="s">
        <v>218</v>
      </c>
      <c r="C48" s="47">
        <v>1</v>
      </c>
      <c r="D48" s="48">
        <v>1</v>
      </c>
      <c r="E48" s="48">
        <v>1</v>
      </c>
      <c r="F48" s="48">
        <v>1</v>
      </c>
      <c r="G48" s="48">
        <v>1</v>
      </c>
      <c r="H48" s="48">
        <v>1</v>
      </c>
      <c r="I48" s="48">
        <v>1</v>
      </c>
      <c r="J48" s="48">
        <v>1</v>
      </c>
      <c r="K48" s="48">
        <v>1</v>
      </c>
      <c r="L48" s="48">
        <v>1</v>
      </c>
      <c r="M48" s="48">
        <v>1</v>
      </c>
      <c r="N48" s="48">
        <v>1</v>
      </c>
      <c r="O48" s="48">
        <v>1</v>
      </c>
      <c r="P48" s="48">
        <v>1</v>
      </c>
      <c r="Q48" s="48">
        <v>1</v>
      </c>
      <c r="R48" s="48">
        <v>1</v>
      </c>
      <c r="S48" s="48">
        <v>1</v>
      </c>
      <c r="T48" s="48">
        <v>1</v>
      </c>
      <c r="U48" s="48">
        <v>1</v>
      </c>
      <c r="V48" s="48">
        <v>1</v>
      </c>
      <c r="W48" s="48">
        <v>1</v>
      </c>
      <c r="X48" s="48">
        <v>1</v>
      </c>
      <c r="Y48" s="48">
        <v>1</v>
      </c>
      <c r="Z48" s="48">
        <v>1</v>
      </c>
      <c r="AA48" s="48">
        <v>1</v>
      </c>
      <c r="AB48" s="48">
        <v>1</v>
      </c>
      <c r="AC48" s="48">
        <v>1</v>
      </c>
      <c r="AD48" s="48">
        <v>1</v>
      </c>
      <c r="AE48" s="48">
        <v>1</v>
      </c>
      <c r="AF48" s="48">
        <v>1</v>
      </c>
      <c r="AG48" s="48">
        <v>1</v>
      </c>
      <c r="AH48" s="48">
        <v>1</v>
      </c>
      <c r="AI48" s="48">
        <v>1</v>
      </c>
      <c r="AJ48" s="48">
        <v>1</v>
      </c>
      <c r="AK48" s="48">
        <v>1</v>
      </c>
      <c r="AL48" s="49">
        <v>1</v>
      </c>
      <c r="AM48" s="50">
        <v>1</v>
      </c>
    </row>
    <row r="50" spans="1:39">
      <c r="A50" s="32" t="s">
        <v>83</v>
      </c>
    </row>
    <row r="51" spans="1:39">
      <c r="A51" s="33"/>
      <c r="B51" s="34"/>
      <c r="C51" s="97">
        <v>1</v>
      </c>
      <c r="D51" s="98">
        <v>2</v>
      </c>
      <c r="E51" s="98">
        <v>3</v>
      </c>
      <c r="F51" s="98">
        <v>4</v>
      </c>
      <c r="G51" s="98">
        <v>5</v>
      </c>
      <c r="H51" s="98">
        <v>6</v>
      </c>
      <c r="I51" s="98">
        <v>7</v>
      </c>
      <c r="J51" s="98">
        <v>8</v>
      </c>
      <c r="K51" s="98">
        <v>9</v>
      </c>
      <c r="L51" s="98">
        <v>10</v>
      </c>
      <c r="M51" s="98">
        <v>11</v>
      </c>
      <c r="N51" s="98">
        <v>12</v>
      </c>
      <c r="O51" s="98">
        <v>13</v>
      </c>
      <c r="P51" s="98">
        <v>14</v>
      </c>
      <c r="Q51" s="98">
        <v>15</v>
      </c>
      <c r="R51" s="98">
        <v>16</v>
      </c>
      <c r="S51" s="98">
        <v>17</v>
      </c>
      <c r="T51" s="98">
        <v>18</v>
      </c>
      <c r="U51" s="98">
        <v>19</v>
      </c>
      <c r="V51" s="98">
        <v>20</v>
      </c>
      <c r="W51" s="98">
        <v>21</v>
      </c>
      <c r="X51" s="98">
        <v>22</v>
      </c>
      <c r="Y51" s="98">
        <v>23</v>
      </c>
      <c r="Z51" s="98">
        <v>24</v>
      </c>
      <c r="AA51" s="98">
        <v>25</v>
      </c>
      <c r="AB51" s="98">
        <v>26</v>
      </c>
      <c r="AC51" s="98">
        <v>27</v>
      </c>
      <c r="AD51" s="98">
        <v>28</v>
      </c>
      <c r="AE51" s="98">
        <v>29</v>
      </c>
      <c r="AF51" s="98">
        <v>30</v>
      </c>
      <c r="AG51" s="98">
        <v>31</v>
      </c>
      <c r="AH51" s="98">
        <v>32</v>
      </c>
      <c r="AI51" s="98">
        <v>33</v>
      </c>
      <c r="AJ51" s="98">
        <v>34</v>
      </c>
      <c r="AK51" s="98">
        <v>35</v>
      </c>
      <c r="AL51" s="99">
        <v>36</v>
      </c>
      <c r="AM51" s="64"/>
    </row>
    <row r="52" spans="1:39" ht="33.75">
      <c r="A52" s="35"/>
      <c r="B52" s="36"/>
      <c r="C52" s="37" t="s">
        <v>0</v>
      </c>
      <c r="D52" s="38" t="s">
        <v>1</v>
      </c>
      <c r="E52" s="38" t="s">
        <v>2</v>
      </c>
      <c r="F52" s="38" t="s">
        <v>3</v>
      </c>
      <c r="G52" s="38" t="s">
        <v>4</v>
      </c>
      <c r="H52" s="38" t="s">
        <v>5</v>
      </c>
      <c r="I52" s="38" t="s">
        <v>6</v>
      </c>
      <c r="J52" s="38" t="s">
        <v>7</v>
      </c>
      <c r="K52" s="38" t="s">
        <v>8</v>
      </c>
      <c r="L52" s="38" t="s">
        <v>9</v>
      </c>
      <c r="M52" s="38" t="s">
        <v>10</v>
      </c>
      <c r="N52" s="38" t="s">
        <v>11</v>
      </c>
      <c r="O52" s="38" t="s">
        <v>12</v>
      </c>
      <c r="P52" s="38" t="s">
        <v>13</v>
      </c>
      <c r="Q52" s="38" t="s">
        <v>16</v>
      </c>
      <c r="R52" s="38" t="s">
        <v>14</v>
      </c>
      <c r="S52" s="38" t="s">
        <v>15</v>
      </c>
      <c r="T52" s="38" t="s">
        <v>17</v>
      </c>
      <c r="U52" s="38" t="s">
        <v>18</v>
      </c>
      <c r="V52" s="38" t="s">
        <v>19</v>
      </c>
      <c r="W52" s="38" t="s">
        <v>20</v>
      </c>
      <c r="X52" s="38" t="s">
        <v>190</v>
      </c>
      <c r="Y52" s="38" t="s">
        <v>191</v>
      </c>
      <c r="Z52" s="38" t="s">
        <v>21</v>
      </c>
      <c r="AA52" s="38" t="s">
        <v>22</v>
      </c>
      <c r="AB52" s="38" t="s">
        <v>23</v>
      </c>
      <c r="AC52" s="38" t="s">
        <v>24</v>
      </c>
      <c r="AD52" s="38" t="s">
        <v>25</v>
      </c>
      <c r="AE52" s="38" t="s">
        <v>26</v>
      </c>
      <c r="AF52" s="38" t="s">
        <v>27</v>
      </c>
      <c r="AG52" s="38" t="s">
        <v>195</v>
      </c>
      <c r="AH52" s="38" t="s">
        <v>196</v>
      </c>
      <c r="AI52" s="38" t="s">
        <v>28</v>
      </c>
      <c r="AJ52" s="38" t="s">
        <v>29</v>
      </c>
      <c r="AK52" s="38" t="s">
        <v>30</v>
      </c>
      <c r="AL52" s="39" t="s">
        <v>31</v>
      </c>
      <c r="AM52" s="101" t="s">
        <v>82</v>
      </c>
    </row>
    <row r="53" spans="1:39">
      <c r="A53" s="56" t="s">
        <v>84</v>
      </c>
      <c r="B53" s="46"/>
      <c r="C53" s="56">
        <f t="array" ref="C53:AL53">TRANSPOSE(計算!D5:D40)</f>
        <v>0</v>
      </c>
      <c r="D53" s="63">
        <v>0</v>
      </c>
      <c r="E53" s="63">
        <v>0</v>
      </c>
      <c r="F53" s="63">
        <v>0</v>
      </c>
      <c r="G53" s="63">
        <v>0</v>
      </c>
      <c r="H53" s="63">
        <v>0</v>
      </c>
      <c r="I53" s="63">
        <v>0</v>
      </c>
      <c r="J53" s="63">
        <v>0</v>
      </c>
      <c r="K53" s="63">
        <v>0</v>
      </c>
      <c r="L53" s="63">
        <v>0</v>
      </c>
      <c r="M53" s="63">
        <v>0</v>
      </c>
      <c r="N53" s="63">
        <v>0</v>
      </c>
      <c r="O53" s="63">
        <v>0</v>
      </c>
      <c r="P53" s="63">
        <v>0</v>
      </c>
      <c r="Q53" s="63">
        <v>0</v>
      </c>
      <c r="R53" s="63">
        <v>0</v>
      </c>
      <c r="S53" s="63">
        <v>0</v>
      </c>
      <c r="T53" s="63">
        <v>0</v>
      </c>
      <c r="U53" s="63">
        <v>0</v>
      </c>
      <c r="V53" s="63">
        <v>0</v>
      </c>
      <c r="W53" s="63">
        <v>0</v>
      </c>
      <c r="X53" s="63">
        <v>0</v>
      </c>
      <c r="Y53" s="63">
        <v>0</v>
      </c>
      <c r="Z53" s="63">
        <v>0</v>
      </c>
      <c r="AA53" s="63">
        <v>0</v>
      </c>
      <c r="AB53" s="63">
        <v>0</v>
      </c>
      <c r="AC53" s="63">
        <v>0</v>
      </c>
      <c r="AD53" s="63">
        <v>0</v>
      </c>
      <c r="AE53" s="63">
        <v>0</v>
      </c>
      <c r="AF53" s="63">
        <v>0</v>
      </c>
      <c r="AG53" s="63">
        <v>0</v>
      </c>
      <c r="AH53" s="63">
        <v>0</v>
      </c>
      <c r="AI53" s="63">
        <v>0</v>
      </c>
      <c r="AJ53" s="63">
        <v>0</v>
      </c>
      <c r="AK53" s="63">
        <v>0</v>
      </c>
      <c r="AL53" s="46">
        <v>0</v>
      </c>
      <c r="AM53" s="67">
        <f>SUM(C53:AL53)</f>
        <v>0</v>
      </c>
    </row>
    <row r="54" spans="1:39">
      <c r="A54" s="105">
        <v>1</v>
      </c>
      <c r="B54" s="34" t="s">
        <v>0</v>
      </c>
      <c r="C54" s="93">
        <f>+C$53*C4</f>
        <v>0</v>
      </c>
      <c r="D54" s="93">
        <f t="shared" ref="D54:AL54" si="0">+D$53*D4</f>
        <v>0</v>
      </c>
      <c r="E54" s="93">
        <f t="shared" si="0"/>
        <v>0</v>
      </c>
      <c r="F54" s="93">
        <f t="shared" si="0"/>
        <v>0</v>
      </c>
      <c r="G54" s="93">
        <f>+G$53*G4</f>
        <v>0</v>
      </c>
      <c r="H54" s="93">
        <f t="shared" si="0"/>
        <v>0</v>
      </c>
      <c r="I54" s="93">
        <f t="shared" si="0"/>
        <v>0</v>
      </c>
      <c r="J54" s="93">
        <f t="shared" si="0"/>
        <v>0</v>
      </c>
      <c r="K54" s="93">
        <f t="shared" si="0"/>
        <v>0</v>
      </c>
      <c r="L54" s="93">
        <f t="shared" si="0"/>
        <v>0</v>
      </c>
      <c r="M54" s="93">
        <f t="shared" si="0"/>
        <v>0</v>
      </c>
      <c r="N54" s="93">
        <f t="shared" si="0"/>
        <v>0</v>
      </c>
      <c r="O54" s="93">
        <f t="shared" si="0"/>
        <v>0</v>
      </c>
      <c r="P54" s="93">
        <f t="shared" si="0"/>
        <v>0</v>
      </c>
      <c r="Q54" s="93">
        <f t="shared" si="0"/>
        <v>0</v>
      </c>
      <c r="R54" s="93">
        <f t="shared" si="0"/>
        <v>0</v>
      </c>
      <c r="S54" s="93">
        <f t="shared" si="0"/>
        <v>0</v>
      </c>
      <c r="T54" s="93">
        <f t="shared" si="0"/>
        <v>0</v>
      </c>
      <c r="U54" s="93">
        <f t="shared" si="0"/>
        <v>0</v>
      </c>
      <c r="V54" s="93">
        <f t="shared" si="0"/>
        <v>0</v>
      </c>
      <c r="W54" s="93">
        <f t="shared" si="0"/>
        <v>0</v>
      </c>
      <c r="X54" s="93">
        <f t="shared" si="0"/>
        <v>0</v>
      </c>
      <c r="Y54" s="93">
        <f t="shared" si="0"/>
        <v>0</v>
      </c>
      <c r="Z54" s="93">
        <f t="shared" si="0"/>
        <v>0</v>
      </c>
      <c r="AA54" s="93">
        <f t="shared" si="0"/>
        <v>0</v>
      </c>
      <c r="AB54" s="93">
        <f t="shared" si="0"/>
        <v>0</v>
      </c>
      <c r="AC54" s="93">
        <f t="shared" si="0"/>
        <v>0</v>
      </c>
      <c r="AD54" s="93">
        <f t="shared" si="0"/>
        <v>0</v>
      </c>
      <c r="AE54" s="93">
        <f t="shared" si="0"/>
        <v>0</v>
      </c>
      <c r="AF54" s="93">
        <f t="shared" si="0"/>
        <v>0</v>
      </c>
      <c r="AG54" s="93">
        <f t="shared" si="0"/>
        <v>0</v>
      </c>
      <c r="AH54" s="93">
        <f t="shared" si="0"/>
        <v>0</v>
      </c>
      <c r="AI54" s="93">
        <f t="shared" si="0"/>
        <v>0</v>
      </c>
      <c r="AJ54" s="93">
        <f t="shared" si="0"/>
        <v>0</v>
      </c>
      <c r="AK54" s="93">
        <f t="shared" si="0"/>
        <v>0</v>
      </c>
      <c r="AL54" s="42">
        <f t="shared" si="0"/>
        <v>0</v>
      </c>
      <c r="AM54" s="64">
        <f>SUM(C54:AL54)</f>
        <v>0</v>
      </c>
    </row>
    <row r="55" spans="1:39">
      <c r="A55" s="106">
        <v>2</v>
      </c>
      <c r="B55" s="42" t="s">
        <v>1</v>
      </c>
      <c r="C55" s="93">
        <f t="shared" ref="C55:AL55" si="1">+C$53*C5</f>
        <v>0</v>
      </c>
      <c r="D55" s="93">
        <f t="shared" si="1"/>
        <v>0</v>
      </c>
      <c r="E55" s="93">
        <f t="shared" si="1"/>
        <v>0</v>
      </c>
      <c r="F55" s="93">
        <f t="shared" si="1"/>
        <v>0</v>
      </c>
      <c r="G55" s="93">
        <f t="shared" si="1"/>
        <v>0</v>
      </c>
      <c r="H55" s="93">
        <f t="shared" si="1"/>
        <v>0</v>
      </c>
      <c r="I55" s="93">
        <f t="shared" si="1"/>
        <v>0</v>
      </c>
      <c r="J55" s="93">
        <f t="shared" si="1"/>
        <v>0</v>
      </c>
      <c r="K55" s="93">
        <f t="shared" si="1"/>
        <v>0</v>
      </c>
      <c r="L55" s="93">
        <f t="shared" si="1"/>
        <v>0</v>
      </c>
      <c r="M55" s="93">
        <f t="shared" si="1"/>
        <v>0</v>
      </c>
      <c r="N55" s="93">
        <f t="shared" si="1"/>
        <v>0</v>
      </c>
      <c r="O55" s="93">
        <f t="shared" si="1"/>
        <v>0</v>
      </c>
      <c r="P55" s="93">
        <f t="shared" si="1"/>
        <v>0</v>
      </c>
      <c r="Q55" s="93">
        <f t="shared" si="1"/>
        <v>0</v>
      </c>
      <c r="R55" s="93">
        <f t="shared" si="1"/>
        <v>0</v>
      </c>
      <c r="S55" s="93">
        <f t="shared" si="1"/>
        <v>0</v>
      </c>
      <c r="T55" s="93">
        <f t="shared" si="1"/>
        <v>0</v>
      </c>
      <c r="U55" s="93">
        <f t="shared" si="1"/>
        <v>0</v>
      </c>
      <c r="V55" s="93">
        <f t="shared" si="1"/>
        <v>0</v>
      </c>
      <c r="W55" s="93">
        <f t="shared" si="1"/>
        <v>0</v>
      </c>
      <c r="X55" s="93">
        <f t="shared" si="1"/>
        <v>0</v>
      </c>
      <c r="Y55" s="93">
        <f t="shared" si="1"/>
        <v>0</v>
      </c>
      <c r="Z55" s="93">
        <f t="shared" si="1"/>
        <v>0</v>
      </c>
      <c r="AA55" s="93">
        <f t="shared" si="1"/>
        <v>0</v>
      </c>
      <c r="AB55" s="93">
        <f t="shared" si="1"/>
        <v>0</v>
      </c>
      <c r="AC55" s="93">
        <f t="shared" si="1"/>
        <v>0</v>
      </c>
      <c r="AD55" s="93">
        <f t="shared" si="1"/>
        <v>0</v>
      </c>
      <c r="AE55" s="93">
        <f t="shared" si="1"/>
        <v>0</v>
      </c>
      <c r="AF55" s="93">
        <f t="shared" si="1"/>
        <v>0</v>
      </c>
      <c r="AG55" s="93">
        <f t="shared" si="1"/>
        <v>0</v>
      </c>
      <c r="AH55" s="93">
        <f t="shared" si="1"/>
        <v>0</v>
      </c>
      <c r="AI55" s="93">
        <f t="shared" si="1"/>
        <v>0</v>
      </c>
      <c r="AJ55" s="93">
        <f t="shared" si="1"/>
        <v>0</v>
      </c>
      <c r="AK55" s="93">
        <f t="shared" si="1"/>
        <v>0</v>
      </c>
      <c r="AL55" s="42">
        <f t="shared" si="1"/>
        <v>0</v>
      </c>
      <c r="AM55" s="61">
        <f t="shared" ref="AM55:AM89" si="2">SUM(C55:AL55)</f>
        <v>0</v>
      </c>
    </row>
    <row r="56" spans="1:39">
      <c r="A56" s="106">
        <v>3</v>
      </c>
      <c r="B56" s="42" t="s">
        <v>2</v>
      </c>
      <c r="C56" s="93">
        <f t="shared" ref="C56:AL56" si="3">+C$53*C6</f>
        <v>0</v>
      </c>
      <c r="D56" s="93">
        <f t="shared" si="3"/>
        <v>0</v>
      </c>
      <c r="E56" s="93">
        <f t="shared" si="3"/>
        <v>0</v>
      </c>
      <c r="F56" s="93">
        <f t="shared" si="3"/>
        <v>0</v>
      </c>
      <c r="G56" s="93">
        <f t="shared" si="3"/>
        <v>0</v>
      </c>
      <c r="H56" s="93">
        <f t="shared" si="3"/>
        <v>0</v>
      </c>
      <c r="I56" s="93">
        <f t="shared" si="3"/>
        <v>0</v>
      </c>
      <c r="J56" s="93">
        <f t="shared" si="3"/>
        <v>0</v>
      </c>
      <c r="K56" s="93">
        <f t="shared" si="3"/>
        <v>0</v>
      </c>
      <c r="L56" s="93">
        <f t="shared" si="3"/>
        <v>0</v>
      </c>
      <c r="M56" s="93">
        <f t="shared" si="3"/>
        <v>0</v>
      </c>
      <c r="N56" s="93">
        <f t="shared" si="3"/>
        <v>0</v>
      </c>
      <c r="O56" s="93">
        <f t="shared" si="3"/>
        <v>0</v>
      </c>
      <c r="P56" s="93">
        <f t="shared" si="3"/>
        <v>0</v>
      </c>
      <c r="Q56" s="93">
        <f t="shared" si="3"/>
        <v>0</v>
      </c>
      <c r="R56" s="93">
        <f t="shared" si="3"/>
        <v>0</v>
      </c>
      <c r="S56" s="93">
        <f t="shared" si="3"/>
        <v>0</v>
      </c>
      <c r="T56" s="93">
        <f t="shared" si="3"/>
        <v>0</v>
      </c>
      <c r="U56" s="93">
        <f t="shared" si="3"/>
        <v>0</v>
      </c>
      <c r="V56" s="93">
        <f t="shared" si="3"/>
        <v>0</v>
      </c>
      <c r="W56" s="93">
        <f t="shared" si="3"/>
        <v>0</v>
      </c>
      <c r="X56" s="93">
        <f t="shared" si="3"/>
        <v>0</v>
      </c>
      <c r="Y56" s="93">
        <f t="shared" si="3"/>
        <v>0</v>
      </c>
      <c r="Z56" s="93">
        <f t="shared" si="3"/>
        <v>0</v>
      </c>
      <c r="AA56" s="93">
        <f t="shared" si="3"/>
        <v>0</v>
      </c>
      <c r="AB56" s="93">
        <f t="shared" si="3"/>
        <v>0</v>
      </c>
      <c r="AC56" s="93">
        <f t="shared" si="3"/>
        <v>0</v>
      </c>
      <c r="AD56" s="93">
        <f t="shared" si="3"/>
        <v>0</v>
      </c>
      <c r="AE56" s="93">
        <f t="shared" si="3"/>
        <v>0</v>
      </c>
      <c r="AF56" s="93">
        <f t="shared" si="3"/>
        <v>0</v>
      </c>
      <c r="AG56" s="93">
        <f t="shared" si="3"/>
        <v>0</v>
      </c>
      <c r="AH56" s="93">
        <f t="shared" si="3"/>
        <v>0</v>
      </c>
      <c r="AI56" s="93">
        <f t="shared" si="3"/>
        <v>0</v>
      </c>
      <c r="AJ56" s="93">
        <f t="shared" si="3"/>
        <v>0</v>
      </c>
      <c r="AK56" s="93">
        <f t="shared" si="3"/>
        <v>0</v>
      </c>
      <c r="AL56" s="42">
        <f t="shared" si="3"/>
        <v>0</v>
      </c>
      <c r="AM56" s="61">
        <f t="shared" si="2"/>
        <v>0</v>
      </c>
    </row>
    <row r="57" spans="1:39">
      <c r="A57" s="106">
        <v>6</v>
      </c>
      <c r="B57" s="42" t="s">
        <v>3</v>
      </c>
      <c r="C57" s="93">
        <f t="shared" ref="C57:AL57" si="4">+C$53*C7</f>
        <v>0</v>
      </c>
      <c r="D57" s="93">
        <f t="shared" si="4"/>
        <v>0</v>
      </c>
      <c r="E57" s="93">
        <f t="shared" si="4"/>
        <v>0</v>
      </c>
      <c r="F57" s="93">
        <f t="shared" si="4"/>
        <v>0</v>
      </c>
      <c r="G57" s="93">
        <f t="shared" si="4"/>
        <v>0</v>
      </c>
      <c r="H57" s="93">
        <f t="shared" si="4"/>
        <v>0</v>
      </c>
      <c r="I57" s="93">
        <f t="shared" si="4"/>
        <v>0</v>
      </c>
      <c r="J57" s="93">
        <f t="shared" si="4"/>
        <v>0</v>
      </c>
      <c r="K57" s="93">
        <f t="shared" si="4"/>
        <v>0</v>
      </c>
      <c r="L57" s="93">
        <f t="shared" si="4"/>
        <v>0</v>
      </c>
      <c r="M57" s="93">
        <f t="shared" si="4"/>
        <v>0</v>
      </c>
      <c r="N57" s="93">
        <f t="shared" si="4"/>
        <v>0</v>
      </c>
      <c r="O57" s="93">
        <f t="shared" si="4"/>
        <v>0</v>
      </c>
      <c r="P57" s="93">
        <f t="shared" si="4"/>
        <v>0</v>
      </c>
      <c r="Q57" s="93">
        <f t="shared" si="4"/>
        <v>0</v>
      </c>
      <c r="R57" s="93">
        <f t="shared" si="4"/>
        <v>0</v>
      </c>
      <c r="S57" s="93">
        <f t="shared" si="4"/>
        <v>0</v>
      </c>
      <c r="T57" s="93">
        <f t="shared" si="4"/>
        <v>0</v>
      </c>
      <c r="U57" s="93">
        <f t="shared" si="4"/>
        <v>0</v>
      </c>
      <c r="V57" s="93">
        <f t="shared" si="4"/>
        <v>0</v>
      </c>
      <c r="W57" s="93">
        <f t="shared" si="4"/>
        <v>0</v>
      </c>
      <c r="X57" s="93">
        <f t="shared" si="4"/>
        <v>0</v>
      </c>
      <c r="Y57" s="93">
        <f t="shared" si="4"/>
        <v>0</v>
      </c>
      <c r="Z57" s="93">
        <f t="shared" si="4"/>
        <v>0</v>
      </c>
      <c r="AA57" s="93">
        <f t="shared" si="4"/>
        <v>0</v>
      </c>
      <c r="AB57" s="93">
        <f t="shared" si="4"/>
        <v>0</v>
      </c>
      <c r="AC57" s="93">
        <f t="shared" si="4"/>
        <v>0</v>
      </c>
      <c r="AD57" s="93">
        <f t="shared" si="4"/>
        <v>0</v>
      </c>
      <c r="AE57" s="93">
        <f t="shared" si="4"/>
        <v>0</v>
      </c>
      <c r="AF57" s="93">
        <f t="shared" si="4"/>
        <v>0</v>
      </c>
      <c r="AG57" s="93">
        <f t="shared" si="4"/>
        <v>0</v>
      </c>
      <c r="AH57" s="93">
        <f t="shared" si="4"/>
        <v>0</v>
      </c>
      <c r="AI57" s="93">
        <f t="shared" si="4"/>
        <v>0</v>
      </c>
      <c r="AJ57" s="93">
        <f t="shared" si="4"/>
        <v>0</v>
      </c>
      <c r="AK57" s="93">
        <f t="shared" si="4"/>
        <v>0</v>
      </c>
      <c r="AL57" s="42">
        <f t="shared" si="4"/>
        <v>0</v>
      </c>
      <c r="AM57" s="61">
        <f t="shared" si="2"/>
        <v>0</v>
      </c>
    </row>
    <row r="58" spans="1:39">
      <c r="A58" s="107">
        <v>11</v>
      </c>
      <c r="B58" s="43" t="s">
        <v>4</v>
      </c>
      <c r="C58" s="93">
        <f t="shared" ref="C58:AL58" si="5">+C$53*C8</f>
        <v>0</v>
      </c>
      <c r="D58" s="93">
        <f t="shared" si="5"/>
        <v>0</v>
      </c>
      <c r="E58" s="93">
        <f t="shared" si="5"/>
        <v>0</v>
      </c>
      <c r="F58" s="93">
        <f t="shared" si="5"/>
        <v>0</v>
      </c>
      <c r="G58" s="93">
        <f t="shared" si="5"/>
        <v>0</v>
      </c>
      <c r="H58" s="93">
        <f t="shared" si="5"/>
        <v>0</v>
      </c>
      <c r="I58" s="93">
        <f t="shared" si="5"/>
        <v>0</v>
      </c>
      <c r="J58" s="93">
        <f t="shared" si="5"/>
        <v>0</v>
      </c>
      <c r="K58" s="93">
        <f t="shared" si="5"/>
        <v>0</v>
      </c>
      <c r="L58" s="93">
        <f t="shared" si="5"/>
        <v>0</v>
      </c>
      <c r="M58" s="93">
        <f t="shared" si="5"/>
        <v>0</v>
      </c>
      <c r="N58" s="93">
        <f t="shared" si="5"/>
        <v>0</v>
      </c>
      <c r="O58" s="93">
        <f t="shared" si="5"/>
        <v>0</v>
      </c>
      <c r="P58" s="93">
        <f t="shared" si="5"/>
        <v>0</v>
      </c>
      <c r="Q58" s="93">
        <f t="shared" si="5"/>
        <v>0</v>
      </c>
      <c r="R58" s="93">
        <f t="shared" si="5"/>
        <v>0</v>
      </c>
      <c r="S58" s="93">
        <f t="shared" si="5"/>
        <v>0</v>
      </c>
      <c r="T58" s="93">
        <f t="shared" si="5"/>
        <v>0</v>
      </c>
      <c r="U58" s="93">
        <f t="shared" si="5"/>
        <v>0</v>
      </c>
      <c r="V58" s="93">
        <f t="shared" si="5"/>
        <v>0</v>
      </c>
      <c r="W58" s="93">
        <f t="shared" si="5"/>
        <v>0</v>
      </c>
      <c r="X58" s="93">
        <f t="shared" si="5"/>
        <v>0</v>
      </c>
      <c r="Y58" s="93">
        <f t="shared" si="5"/>
        <v>0</v>
      </c>
      <c r="Z58" s="93">
        <f t="shared" si="5"/>
        <v>0</v>
      </c>
      <c r="AA58" s="93">
        <f t="shared" si="5"/>
        <v>0</v>
      </c>
      <c r="AB58" s="93">
        <f t="shared" si="5"/>
        <v>0</v>
      </c>
      <c r="AC58" s="93">
        <f t="shared" si="5"/>
        <v>0</v>
      </c>
      <c r="AD58" s="93">
        <f t="shared" si="5"/>
        <v>0</v>
      </c>
      <c r="AE58" s="93">
        <f t="shared" si="5"/>
        <v>0</v>
      </c>
      <c r="AF58" s="93">
        <f t="shared" si="5"/>
        <v>0</v>
      </c>
      <c r="AG58" s="93">
        <f t="shared" si="5"/>
        <v>0</v>
      </c>
      <c r="AH58" s="93">
        <f t="shared" si="5"/>
        <v>0</v>
      </c>
      <c r="AI58" s="93">
        <f t="shared" si="5"/>
        <v>0</v>
      </c>
      <c r="AJ58" s="93">
        <f t="shared" si="5"/>
        <v>0</v>
      </c>
      <c r="AK58" s="93">
        <f t="shared" si="5"/>
        <v>0</v>
      </c>
      <c r="AL58" s="42">
        <f t="shared" si="5"/>
        <v>0</v>
      </c>
      <c r="AM58" s="61">
        <f t="shared" si="2"/>
        <v>0</v>
      </c>
    </row>
    <row r="59" spans="1:39">
      <c r="A59" s="106">
        <v>15</v>
      </c>
      <c r="B59" s="42" t="s">
        <v>5</v>
      </c>
      <c r="C59" s="71">
        <f t="shared" ref="C59:AL59" si="6">+C$53*C9</f>
        <v>0</v>
      </c>
      <c r="D59" s="92">
        <f t="shared" si="6"/>
        <v>0</v>
      </c>
      <c r="E59" s="92">
        <f t="shared" si="6"/>
        <v>0</v>
      </c>
      <c r="F59" s="92">
        <f t="shared" si="6"/>
        <v>0</v>
      </c>
      <c r="G59" s="92">
        <f t="shared" si="6"/>
        <v>0</v>
      </c>
      <c r="H59" s="92">
        <f t="shared" si="6"/>
        <v>0</v>
      </c>
      <c r="I59" s="92">
        <f t="shared" si="6"/>
        <v>0</v>
      </c>
      <c r="J59" s="92">
        <f t="shared" si="6"/>
        <v>0</v>
      </c>
      <c r="K59" s="92">
        <f t="shared" si="6"/>
        <v>0</v>
      </c>
      <c r="L59" s="92">
        <f t="shared" si="6"/>
        <v>0</v>
      </c>
      <c r="M59" s="92">
        <f t="shared" si="6"/>
        <v>0</v>
      </c>
      <c r="N59" s="92">
        <f t="shared" si="6"/>
        <v>0</v>
      </c>
      <c r="O59" s="92">
        <f t="shared" si="6"/>
        <v>0</v>
      </c>
      <c r="P59" s="92">
        <f t="shared" si="6"/>
        <v>0</v>
      </c>
      <c r="Q59" s="92">
        <f t="shared" si="6"/>
        <v>0</v>
      </c>
      <c r="R59" s="92">
        <f t="shared" si="6"/>
        <v>0</v>
      </c>
      <c r="S59" s="92">
        <f t="shared" si="6"/>
        <v>0</v>
      </c>
      <c r="T59" s="92">
        <f t="shared" si="6"/>
        <v>0</v>
      </c>
      <c r="U59" s="92">
        <f t="shared" si="6"/>
        <v>0</v>
      </c>
      <c r="V59" s="92">
        <f t="shared" si="6"/>
        <v>0</v>
      </c>
      <c r="W59" s="92">
        <f t="shared" si="6"/>
        <v>0</v>
      </c>
      <c r="X59" s="92">
        <f t="shared" si="6"/>
        <v>0</v>
      </c>
      <c r="Y59" s="92">
        <f t="shared" si="6"/>
        <v>0</v>
      </c>
      <c r="Z59" s="92">
        <f t="shared" si="6"/>
        <v>0</v>
      </c>
      <c r="AA59" s="92">
        <f t="shared" si="6"/>
        <v>0</v>
      </c>
      <c r="AB59" s="92">
        <f t="shared" si="6"/>
        <v>0</v>
      </c>
      <c r="AC59" s="92">
        <f t="shared" si="6"/>
        <v>0</v>
      </c>
      <c r="AD59" s="92">
        <f t="shared" si="6"/>
        <v>0</v>
      </c>
      <c r="AE59" s="92">
        <f t="shared" si="6"/>
        <v>0</v>
      </c>
      <c r="AF59" s="92">
        <f t="shared" si="6"/>
        <v>0</v>
      </c>
      <c r="AG59" s="92">
        <f t="shared" si="6"/>
        <v>0</v>
      </c>
      <c r="AH59" s="92">
        <f t="shared" si="6"/>
        <v>0</v>
      </c>
      <c r="AI59" s="92">
        <f t="shared" si="6"/>
        <v>0</v>
      </c>
      <c r="AJ59" s="92">
        <f t="shared" si="6"/>
        <v>0</v>
      </c>
      <c r="AK59" s="92">
        <f t="shared" si="6"/>
        <v>0</v>
      </c>
      <c r="AL59" s="95">
        <f t="shared" si="6"/>
        <v>0</v>
      </c>
      <c r="AM59" s="68">
        <f t="shared" si="2"/>
        <v>0</v>
      </c>
    </row>
    <row r="60" spans="1:39">
      <c r="A60" s="106">
        <v>16</v>
      </c>
      <c r="B60" s="42" t="s">
        <v>6</v>
      </c>
      <c r="C60" s="65">
        <f t="shared" ref="C60:AL60" si="7">+C$53*C10</f>
        <v>0</v>
      </c>
      <c r="D60" s="93">
        <f t="shared" si="7"/>
        <v>0</v>
      </c>
      <c r="E60" s="93">
        <f t="shared" si="7"/>
        <v>0</v>
      </c>
      <c r="F60" s="93">
        <f t="shared" si="7"/>
        <v>0</v>
      </c>
      <c r="G60" s="93">
        <f t="shared" si="7"/>
        <v>0</v>
      </c>
      <c r="H60" s="93">
        <f t="shared" si="7"/>
        <v>0</v>
      </c>
      <c r="I60" s="93">
        <f t="shared" si="7"/>
        <v>0</v>
      </c>
      <c r="J60" s="93">
        <f t="shared" si="7"/>
        <v>0</v>
      </c>
      <c r="K60" s="93">
        <f t="shared" si="7"/>
        <v>0</v>
      </c>
      <c r="L60" s="93">
        <f t="shared" si="7"/>
        <v>0</v>
      </c>
      <c r="M60" s="93">
        <f t="shared" si="7"/>
        <v>0</v>
      </c>
      <c r="N60" s="93">
        <f t="shared" si="7"/>
        <v>0</v>
      </c>
      <c r="O60" s="93">
        <f t="shared" si="7"/>
        <v>0</v>
      </c>
      <c r="P60" s="93">
        <f t="shared" si="7"/>
        <v>0</v>
      </c>
      <c r="Q60" s="93">
        <f t="shared" si="7"/>
        <v>0</v>
      </c>
      <c r="R60" s="93">
        <f t="shared" si="7"/>
        <v>0</v>
      </c>
      <c r="S60" s="93">
        <f t="shared" si="7"/>
        <v>0</v>
      </c>
      <c r="T60" s="93">
        <f t="shared" si="7"/>
        <v>0</v>
      </c>
      <c r="U60" s="93">
        <f t="shared" si="7"/>
        <v>0</v>
      </c>
      <c r="V60" s="93">
        <f t="shared" si="7"/>
        <v>0</v>
      </c>
      <c r="W60" s="93">
        <f t="shared" si="7"/>
        <v>0</v>
      </c>
      <c r="X60" s="93">
        <f t="shared" si="7"/>
        <v>0</v>
      </c>
      <c r="Y60" s="93">
        <f t="shared" si="7"/>
        <v>0</v>
      </c>
      <c r="Z60" s="93">
        <f t="shared" si="7"/>
        <v>0</v>
      </c>
      <c r="AA60" s="93">
        <f t="shared" si="7"/>
        <v>0</v>
      </c>
      <c r="AB60" s="93">
        <f t="shared" si="7"/>
        <v>0</v>
      </c>
      <c r="AC60" s="93">
        <f t="shared" si="7"/>
        <v>0</v>
      </c>
      <c r="AD60" s="93">
        <f t="shared" si="7"/>
        <v>0</v>
      </c>
      <c r="AE60" s="93">
        <f t="shared" si="7"/>
        <v>0</v>
      </c>
      <c r="AF60" s="93">
        <f t="shared" si="7"/>
        <v>0</v>
      </c>
      <c r="AG60" s="93">
        <f t="shared" si="7"/>
        <v>0</v>
      </c>
      <c r="AH60" s="93">
        <f t="shared" si="7"/>
        <v>0</v>
      </c>
      <c r="AI60" s="93">
        <f t="shared" si="7"/>
        <v>0</v>
      </c>
      <c r="AJ60" s="93">
        <f t="shared" si="7"/>
        <v>0</v>
      </c>
      <c r="AK60" s="93">
        <f t="shared" si="7"/>
        <v>0</v>
      </c>
      <c r="AL60" s="42">
        <f t="shared" si="7"/>
        <v>0</v>
      </c>
      <c r="AM60" s="61">
        <f t="shared" si="2"/>
        <v>0</v>
      </c>
    </row>
    <row r="61" spans="1:39">
      <c r="A61" s="106">
        <v>20</v>
      </c>
      <c r="B61" s="42" t="s">
        <v>7</v>
      </c>
      <c r="C61" s="65">
        <f t="shared" ref="C61:AL61" si="8">+C$53*C11</f>
        <v>0</v>
      </c>
      <c r="D61" s="93">
        <f t="shared" si="8"/>
        <v>0</v>
      </c>
      <c r="E61" s="93">
        <f t="shared" si="8"/>
        <v>0</v>
      </c>
      <c r="F61" s="93">
        <f t="shared" si="8"/>
        <v>0</v>
      </c>
      <c r="G61" s="93">
        <f t="shared" si="8"/>
        <v>0</v>
      </c>
      <c r="H61" s="93">
        <f t="shared" si="8"/>
        <v>0</v>
      </c>
      <c r="I61" s="93">
        <f t="shared" si="8"/>
        <v>0</v>
      </c>
      <c r="J61" s="93">
        <f t="shared" si="8"/>
        <v>0</v>
      </c>
      <c r="K61" s="93">
        <f t="shared" si="8"/>
        <v>0</v>
      </c>
      <c r="L61" s="93">
        <f t="shared" si="8"/>
        <v>0</v>
      </c>
      <c r="M61" s="93">
        <f t="shared" si="8"/>
        <v>0</v>
      </c>
      <c r="N61" s="93">
        <f t="shared" si="8"/>
        <v>0</v>
      </c>
      <c r="O61" s="93">
        <f t="shared" si="8"/>
        <v>0</v>
      </c>
      <c r="P61" s="93">
        <f t="shared" si="8"/>
        <v>0</v>
      </c>
      <c r="Q61" s="93">
        <f t="shared" si="8"/>
        <v>0</v>
      </c>
      <c r="R61" s="93">
        <f t="shared" si="8"/>
        <v>0</v>
      </c>
      <c r="S61" s="93">
        <f t="shared" si="8"/>
        <v>0</v>
      </c>
      <c r="T61" s="93">
        <f t="shared" si="8"/>
        <v>0</v>
      </c>
      <c r="U61" s="93">
        <f t="shared" si="8"/>
        <v>0</v>
      </c>
      <c r="V61" s="93">
        <f t="shared" si="8"/>
        <v>0</v>
      </c>
      <c r="W61" s="93">
        <f t="shared" si="8"/>
        <v>0</v>
      </c>
      <c r="X61" s="93">
        <f t="shared" si="8"/>
        <v>0</v>
      </c>
      <c r="Y61" s="93">
        <f t="shared" si="8"/>
        <v>0</v>
      </c>
      <c r="Z61" s="93">
        <f t="shared" si="8"/>
        <v>0</v>
      </c>
      <c r="AA61" s="93">
        <f t="shared" si="8"/>
        <v>0</v>
      </c>
      <c r="AB61" s="93">
        <f t="shared" si="8"/>
        <v>0</v>
      </c>
      <c r="AC61" s="93">
        <f t="shared" si="8"/>
        <v>0</v>
      </c>
      <c r="AD61" s="93">
        <f t="shared" si="8"/>
        <v>0</v>
      </c>
      <c r="AE61" s="93">
        <f t="shared" si="8"/>
        <v>0</v>
      </c>
      <c r="AF61" s="93">
        <f t="shared" si="8"/>
        <v>0</v>
      </c>
      <c r="AG61" s="93">
        <f t="shared" si="8"/>
        <v>0</v>
      </c>
      <c r="AH61" s="93">
        <f t="shared" si="8"/>
        <v>0</v>
      </c>
      <c r="AI61" s="93">
        <f t="shared" si="8"/>
        <v>0</v>
      </c>
      <c r="AJ61" s="93">
        <f t="shared" si="8"/>
        <v>0</v>
      </c>
      <c r="AK61" s="93">
        <f t="shared" si="8"/>
        <v>0</v>
      </c>
      <c r="AL61" s="42">
        <f t="shared" si="8"/>
        <v>0</v>
      </c>
      <c r="AM61" s="61">
        <f t="shared" si="2"/>
        <v>0</v>
      </c>
    </row>
    <row r="62" spans="1:39">
      <c r="A62" s="106">
        <v>21</v>
      </c>
      <c r="B62" s="42" t="s">
        <v>8</v>
      </c>
      <c r="C62" s="65">
        <f t="shared" ref="C62:AL62" si="9">+C$53*C12</f>
        <v>0</v>
      </c>
      <c r="D62" s="93">
        <f t="shared" si="9"/>
        <v>0</v>
      </c>
      <c r="E62" s="93">
        <f t="shared" si="9"/>
        <v>0</v>
      </c>
      <c r="F62" s="93">
        <f t="shared" si="9"/>
        <v>0</v>
      </c>
      <c r="G62" s="93">
        <f t="shared" si="9"/>
        <v>0</v>
      </c>
      <c r="H62" s="93">
        <f t="shared" si="9"/>
        <v>0</v>
      </c>
      <c r="I62" s="93">
        <f t="shared" si="9"/>
        <v>0</v>
      </c>
      <c r="J62" s="93">
        <f t="shared" si="9"/>
        <v>0</v>
      </c>
      <c r="K62" s="93">
        <f t="shared" si="9"/>
        <v>0</v>
      </c>
      <c r="L62" s="93">
        <f t="shared" si="9"/>
        <v>0</v>
      </c>
      <c r="M62" s="93">
        <f t="shared" si="9"/>
        <v>0</v>
      </c>
      <c r="N62" s="93">
        <f t="shared" si="9"/>
        <v>0</v>
      </c>
      <c r="O62" s="93">
        <f t="shared" si="9"/>
        <v>0</v>
      </c>
      <c r="P62" s="93">
        <f t="shared" si="9"/>
        <v>0</v>
      </c>
      <c r="Q62" s="93">
        <f t="shared" si="9"/>
        <v>0</v>
      </c>
      <c r="R62" s="93">
        <f t="shared" si="9"/>
        <v>0</v>
      </c>
      <c r="S62" s="93">
        <f t="shared" si="9"/>
        <v>0</v>
      </c>
      <c r="T62" s="93">
        <f t="shared" si="9"/>
        <v>0</v>
      </c>
      <c r="U62" s="93">
        <f t="shared" si="9"/>
        <v>0</v>
      </c>
      <c r="V62" s="93">
        <f t="shared" si="9"/>
        <v>0</v>
      </c>
      <c r="W62" s="93">
        <f t="shared" si="9"/>
        <v>0</v>
      </c>
      <c r="X62" s="93">
        <f t="shared" si="9"/>
        <v>0</v>
      </c>
      <c r="Y62" s="93">
        <f t="shared" si="9"/>
        <v>0</v>
      </c>
      <c r="Z62" s="93">
        <f t="shared" si="9"/>
        <v>0</v>
      </c>
      <c r="AA62" s="93">
        <f t="shared" si="9"/>
        <v>0</v>
      </c>
      <c r="AB62" s="93">
        <f t="shared" si="9"/>
        <v>0</v>
      </c>
      <c r="AC62" s="93">
        <f t="shared" si="9"/>
        <v>0</v>
      </c>
      <c r="AD62" s="93">
        <f t="shared" si="9"/>
        <v>0</v>
      </c>
      <c r="AE62" s="93">
        <f t="shared" si="9"/>
        <v>0</v>
      </c>
      <c r="AF62" s="93">
        <f t="shared" si="9"/>
        <v>0</v>
      </c>
      <c r="AG62" s="93">
        <f t="shared" si="9"/>
        <v>0</v>
      </c>
      <c r="AH62" s="93">
        <f t="shared" si="9"/>
        <v>0</v>
      </c>
      <c r="AI62" s="93">
        <f t="shared" si="9"/>
        <v>0</v>
      </c>
      <c r="AJ62" s="93">
        <f t="shared" si="9"/>
        <v>0</v>
      </c>
      <c r="AK62" s="93">
        <f t="shared" si="9"/>
        <v>0</v>
      </c>
      <c r="AL62" s="42">
        <f t="shared" si="9"/>
        <v>0</v>
      </c>
      <c r="AM62" s="61">
        <f t="shared" si="2"/>
        <v>0</v>
      </c>
    </row>
    <row r="63" spans="1:39">
      <c r="A63" s="107">
        <v>25</v>
      </c>
      <c r="B63" s="43" t="s">
        <v>9</v>
      </c>
      <c r="C63" s="72">
        <f t="shared" ref="C63:AL63" si="10">+C$53*C13</f>
        <v>0</v>
      </c>
      <c r="D63" s="94">
        <f t="shared" si="10"/>
        <v>0</v>
      </c>
      <c r="E63" s="94">
        <f t="shared" si="10"/>
        <v>0</v>
      </c>
      <c r="F63" s="94">
        <f t="shared" si="10"/>
        <v>0</v>
      </c>
      <c r="G63" s="94">
        <f t="shared" si="10"/>
        <v>0</v>
      </c>
      <c r="H63" s="94">
        <f t="shared" si="10"/>
        <v>0</v>
      </c>
      <c r="I63" s="94">
        <f t="shared" si="10"/>
        <v>0</v>
      </c>
      <c r="J63" s="94">
        <f t="shared" si="10"/>
        <v>0</v>
      </c>
      <c r="K63" s="94">
        <f t="shared" si="10"/>
        <v>0</v>
      </c>
      <c r="L63" s="94">
        <f t="shared" si="10"/>
        <v>0</v>
      </c>
      <c r="M63" s="94">
        <f t="shared" si="10"/>
        <v>0</v>
      </c>
      <c r="N63" s="94">
        <f t="shared" si="10"/>
        <v>0</v>
      </c>
      <c r="O63" s="94">
        <f t="shared" si="10"/>
        <v>0</v>
      </c>
      <c r="P63" s="94">
        <f t="shared" si="10"/>
        <v>0</v>
      </c>
      <c r="Q63" s="94">
        <f t="shared" si="10"/>
        <v>0</v>
      </c>
      <c r="R63" s="94">
        <f t="shared" si="10"/>
        <v>0</v>
      </c>
      <c r="S63" s="94">
        <f t="shared" si="10"/>
        <v>0</v>
      </c>
      <c r="T63" s="94">
        <f t="shared" si="10"/>
        <v>0</v>
      </c>
      <c r="U63" s="94">
        <f t="shared" si="10"/>
        <v>0</v>
      </c>
      <c r="V63" s="94">
        <f t="shared" si="10"/>
        <v>0</v>
      </c>
      <c r="W63" s="94">
        <f t="shared" si="10"/>
        <v>0</v>
      </c>
      <c r="X63" s="94">
        <f t="shared" si="10"/>
        <v>0</v>
      </c>
      <c r="Y63" s="94">
        <f t="shared" si="10"/>
        <v>0</v>
      </c>
      <c r="Z63" s="94">
        <f t="shared" si="10"/>
        <v>0</v>
      </c>
      <c r="AA63" s="94">
        <f t="shared" si="10"/>
        <v>0</v>
      </c>
      <c r="AB63" s="94">
        <f t="shared" si="10"/>
        <v>0</v>
      </c>
      <c r="AC63" s="94">
        <f t="shared" si="10"/>
        <v>0</v>
      </c>
      <c r="AD63" s="94">
        <f t="shared" si="10"/>
        <v>0</v>
      </c>
      <c r="AE63" s="94">
        <f t="shared" si="10"/>
        <v>0</v>
      </c>
      <c r="AF63" s="94">
        <f t="shared" si="10"/>
        <v>0</v>
      </c>
      <c r="AG63" s="94">
        <f t="shared" si="10"/>
        <v>0</v>
      </c>
      <c r="AH63" s="94">
        <f t="shared" si="10"/>
        <v>0</v>
      </c>
      <c r="AI63" s="94">
        <f t="shared" si="10"/>
        <v>0</v>
      </c>
      <c r="AJ63" s="94">
        <f t="shared" si="10"/>
        <v>0</v>
      </c>
      <c r="AK63" s="94">
        <f t="shared" si="10"/>
        <v>0</v>
      </c>
      <c r="AL63" s="43">
        <f t="shared" si="10"/>
        <v>0</v>
      </c>
      <c r="AM63" s="69">
        <f t="shared" si="2"/>
        <v>0</v>
      </c>
    </row>
    <row r="64" spans="1:39">
      <c r="A64" s="106">
        <v>26</v>
      </c>
      <c r="B64" s="42" t="s">
        <v>10</v>
      </c>
      <c r="C64" s="93">
        <f t="shared" ref="C64:AL64" si="11">+C$53*C14</f>
        <v>0</v>
      </c>
      <c r="D64" s="93">
        <f t="shared" si="11"/>
        <v>0</v>
      </c>
      <c r="E64" s="93">
        <f t="shared" si="11"/>
        <v>0</v>
      </c>
      <c r="F64" s="93">
        <f t="shared" si="11"/>
        <v>0</v>
      </c>
      <c r="G64" s="93">
        <f t="shared" si="11"/>
        <v>0</v>
      </c>
      <c r="H64" s="93">
        <f t="shared" si="11"/>
        <v>0</v>
      </c>
      <c r="I64" s="93">
        <f t="shared" si="11"/>
        <v>0</v>
      </c>
      <c r="J64" s="93">
        <f t="shared" si="11"/>
        <v>0</v>
      </c>
      <c r="K64" s="93">
        <f t="shared" si="11"/>
        <v>0</v>
      </c>
      <c r="L64" s="93">
        <f t="shared" si="11"/>
        <v>0</v>
      </c>
      <c r="M64" s="93">
        <f t="shared" si="11"/>
        <v>0</v>
      </c>
      <c r="N64" s="93">
        <f t="shared" si="11"/>
        <v>0</v>
      </c>
      <c r="O64" s="93">
        <f t="shared" si="11"/>
        <v>0</v>
      </c>
      <c r="P64" s="93">
        <f t="shared" si="11"/>
        <v>0</v>
      </c>
      <c r="Q64" s="93">
        <f t="shared" si="11"/>
        <v>0</v>
      </c>
      <c r="R64" s="93">
        <f t="shared" si="11"/>
        <v>0</v>
      </c>
      <c r="S64" s="93">
        <f t="shared" si="11"/>
        <v>0</v>
      </c>
      <c r="T64" s="93">
        <f t="shared" si="11"/>
        <v>0</v>
      </c>
      <c r="U64" s="93">
        <f t="shared" si="11"/>
        <v>0</v>
      </c>
      <c r="V64" s="93">
        <f t="shared" si="11"/>
        <v>0</v>
      </c>
      <c r="W64" s="93">
        <f t="shared" si="11"/>
        <v>0</v>
      </c>
      <c r="X64" s="93">
        <f t="shared" si="11"/>
        <v>0</v>
      </c>
      <c r="Y64" s="93">
        <f t="shared" si="11"/>
        <v>0</v>
      </c>
      <c r="Z64" s="93">
        <f t="shared" si="11"/>
        <v>0</v>
      </c>
      <c r="AA64" s="93">
        <f t="shared" si="11"/>
        <v>0</v>
      </c>
      <c r="AB64" s="93">
        <f t="shared" si="11"/>
        <v>0</v>
      </c>
      <c r="AC64" s="93">
        <f t="shared" si="11"/>
        <v>0</v>
      </c>
      <c r="AD64" s="93">
        <f t="shared" si="11"/>
        <v>0</v>
      </c>
      <c r="AE64" s="93">
        <f t="shared" si="11"/>
        <v>0</v>
      </c>
      <c r="AF64" s="93">
        <f t="shared" si="11"/>
        <v>0</v>
      </c>
      <c r="AG64" s="93">
        <f t="shared" si="11"/>
        <v>0</v>
      </c>
      <c r="AH64" s="93">
        <f t="shared" si="11"/>
        <v>0</v>
      </c>
      <c r="AI64" s="93">
        <f t="shared" si="11"/>
        <v>0</v>
      </c>
      <c r="AJ64" s="93">
        <f t="shared" si="11"/>
        <v>0</v>
      </c>
      <c r="AK64" s="93">
        <f t="shared" si="11"/>
        <v>0</v>
      </c>
      <c r="AL64" s="42">
        <f t="shared" si="11"/>
        <v>0</v>
      </c>
      <c r="AM64" s="61">
        <f t="shared" si="2"/>
        <v>0</v>
      </c>
    </row>
    <row r="65" spans="1:39">
      <c r="A65" s="106">
        <v>27</v>
      </c>
      <c r="B65" s="42" t="s">
        <v>11</v>
      </c>
      <c r="C65" s="93">
        <f t="shared" ref="C65:AL65" si="12">+C$53*C15</f>
        <v>0</v>
      </c>
      <c r="D65" s="93">
        <f t="shared" si="12"/>
        <v>0</v>
      </c>
      <c r="E65" s="93">
        <f t="shared" si="12"/>
        <v>0</v>
      </c>
      <c r="F65" s="93">
        <f t="shared" si="12"/>
        <v>0</v>
      </c>
      <c r="G65" s="93">
        <f t="shared" si="12"/>
        <v>0</v>
      </c>
      <c r="H65" s="93">
        <f t="shared" si="12"/>
        <v>0</v>
      </c>
      <c r="I65" s="93">
        <f t="shared" si="12"/>
        <v>0</v>
      </c>
      <c r="J65" s="93">
        <f t="shared" si="12"/>
        <v>0</v>
      </c>
      <c r="K65" s="93">
        <f t="shared" si="12"/>
        <v>0</v>
      </c>
      <c r="L65" s="93">
        <f t="shared" si="12"/>
        <v>0</v>
      </c>
      <c r="M65" s="93">
        <f t="shared" si="12"/>
        <v>0</v>
      </c>
      <c r="N65" s="93">
        <f t="shared" si="12"/>
        <v>0</v>
      </c>
      <c r="O65" s="93">
        <f t="shared" si="12"/>
        <v>0</v>
      </c>
      <c r="P65" s="93">
        <f t="shared" si="12"/>
        <v>0</v>
      </c>
      <c r="Q65" s="93">
        <f t="shared" si="12"/>
        <v>0</v>
      </c>
      <c r="R65" s="93">
        <f t="shared" si="12"/>
        <v>0</v>
      </c>
      <c r="S65" s="93">
        <f t="shared" si="12"/>
        <v>0</v>
      </c>
      <c r="T65" s="93">
        <f t="shared" si="12"/>
        <v>0</v>
      </c>
      <c r="U65" s="93">
        <f t="shared" si="12"/>
        <v>0</v>
      </c>
      <c r="V65" s="93">
        <f t="shared" si="12"/>
        <v>0</v>
      </c>
      <c r="W65" s="93">
        <f t="shared" si="12"/>
        <v>0</v>
      </c>
      <c r="X65" s="93">
        <f t="shared" si="12"/>
        <v>0</v>
      </c>
      <c r="Y65" s="93">
        <f t="shared" si="12"/>
        <v>0</v>
      </c>
      <c r="Z65" s="93">
        <f t="shared" si="12"/>
        <v>0</v>
      </c>
      <c r="AA65" s="93">
        <f t="shared" si="12"/>
        <v>0</v>
      </c>
      <c r="AB65" s="93">
        <f t="shared" si="12"/>
        <v>0</v>
      </c>
      <c r="AC65" s="93">
        <f t="shared" si="12"/>
        <v>0</v>
      </c>
      <c r="AD65" s="93">
        <f t="shared" si="12"/>
        <v>0</v>
      </c>
      <c r="AE65" s="93">
        <f t="shared" si="12"/>
        <v>0</v>
      </c>
      <c r="AF65" s="93">
        <f t="shared" si="12"/>
        <v>0</v>
      </c>
      <c r="AG65" s="93">
        <f t="shared" si="12"/>
        <v>0</v>
      </c>
      <c r="AH65" s="93">
        <f t="shared" si="12"/>
        <v>0</v>
      </c>
      <c r="AI65" s="93">
        <f t="shared" si="12"/>
        <v>0</v>
      </c>
      <c r="AJ65" s="93">
        <f t="shared" si="12"/>
        <v>0</v>
      </c>
      <c r="AK65" s="93">
        <f t="shared" si="12"/>
        <v>0</v>
      </c>
      <c r="AL65" s="42">
        <f t="shared" si="12"/>
        <v>0</v>
      </c>
      <c r="AM65" s="61">
        <f t="shared" si="2"/>
        <v>0</v>
      </c>
    </row>
    <row r="66" spans="1:39">
      <c r="A66" s="106">
        <v>28</v>
      </c>
      <c r="B66" s="42" t="s">
        <v>12</v>
      </c>
      <c r="C66" s="93">
        <f t="shared" ref="C66:AL66" si="13">+C$53*C16</f>
        <v>0</v>
      </c>
      <c r="D66" s="93">
        <f t="shared" si="13"/>
        <v>0</v>
      </c>
      <c r="E66" s="93">
        <f t="shared" si="13"/>
        <v>0</v>
      </c>
      <c r="F66" s="93">
        <f t="shared" si="13"/>
        <v>0</v>
      </c>
      <c r="G66" s="93">
        <f t="shared" si="13"/>
        <v>0</v>
      </c>
      <c r="H66" s="93">
        <f t="shared" si="13"/>
        <v>0</v>
      </c>
      <c r="I66" s="93">
        <f t="shared" si="13"/>
        <v>0</v>
      </c>
      <c r="J66" s="93">
        <f t="shared" si="13"/>
        <v>0</v>
      </c>
      <c r="K66" s="93">
        <f t="shared" si="13"/>
        <v>0</v>
      </c>
      <c r="L66" s="93">
        <f t="shared" si="13"/>
        <v>0</v>
      </c>
      <c r="M66" s="93">
        <f t="shared" si="13"/>
        <v>0</v>
      </c>
      <c r="N66" s="93">
        <f t="shared" si="13"/>
        <v>0</v>
      </c>
      <c r="O66" s="93">
        <f t="shared" si="13"/>
        <v>0</v>
      </c>
      <c r="P66" s="93">
        <f t="shared" si="13"/>
        <v>0</v>
      </c>
      <c r="Q66" s="93">
        <f t="shared" si="13"/>
        <v>0</v>
      </c>
      <c r="R66" s="93">
        <f t="shared" si="13"/>
        <v>0</v>
      </c>
      <c r="S66" s="93">
        <f t="shared" si="13"/>
        <v>0</v>
      </c>
      <c r="T66" s="93">
        <f t="shared" si="13"/>
        <v>0</v>
      </c>
      <c r="U66" s="93">
        <f t="shared" si="13"/>
        <v>0</v>
      </c>
      <c r="V66" s="93">
        <f t="shared" si="13"/>
        <v>0</v>
      </c>
      <c r="W66" s="93">
        <f t="shared" si="13"/>
        <v>0</v>
      </c>
      <c r="X66" s="93">
        <f t="shared" si="13"/>
        <v>0</v>
      </c>
      <c r="Y66" s="93">
        <f t="shared" si="13"/>
        <v>0</v>
      </c>
      <c r="Z66" s="93">
        <f t="shared" si="13"/>
        <v>0</v>
      </c>
      <c r="AA66" s="93">
        <f t="shared" si="13"/>
        <v>0</v>
      </c>
      <c r="AB66" s="93">
        <f t="shared" si="13"/>
        <v>0</v>
      </c>
      <c r="AC66" s="93">
        <f t="shared" si="13"/>
        <v>0</v>
      </c>
      <c r="AD66" s="93">
        <f t="shared" si="13"/>
        <v>0</v>
      </c>
      <c r="AE66" s="93">
        <f t="shared" si="13"/>
        <v>0</v>
      </c>
      <c r="AF66" s="93">
        <f t="shared" si="13"/>
        <v>0</v>
      </c>
      <c r="AG66" s="93">
        <f t="shared" si="13"/>
        <v>0</v>
      </c>
      <c r="AH66" s="93">
        <f t="shared" si="13"/>
        <v>0</v>
      </c>
      <c r="AI66" s="93">
        <f t="shared" si="13"/>
        <v>0</v>
      </c>
      <c r="AJ66" s="93">
        <f t="shared" si="13"/>
        <v>0</v>
      </c>
      <c r="AK66" s="93">
        <f t="shared" si="13"/>
        <v>0</v>
      </c>
      <c r="AL66" s="42">
        <f t="shared" si="13"/>
        <v>0</v>
      </c>
      <c r="AM66" s="61">
        <f t="shared" si="2"/>
        <v>0</v>
      </c>
    </row>
    <row r="67" spans="1:39">
      <c r="A67" s="106">
        <v>29</v>
      </c>
      <c r="B67" s="42" t="s">
        <v>13</v>
      </c>
      <c r="C67" s="93">
        <f t="shared" ref="C67:AL67" si="14">+C$53*C17</f>
        <v>0</v>
      </c>
      <c r="D67" s="93">
        <f t="shared" si="14"/>
        <v>0</v>
      </c>
      <c r="E67" s="93">
        <f t="shared" si="14"/>
        <v>0</v>
      </c>
      <c r="F67" s="93">
        <f t="shared" si="14"/>
        <v>0</v>
      </c>
      <c r="G67" s="93">
        <f t="shared" si="14"/>
        <v>0</v>
      </c>
      <c r="H67" s="93">
        <f t="shared" si="14"/>
        <v>0</v>
      </c>
      <c r="I67" s="93">
        <f t="shared" si="14"/>
        <v>0</v>
      </c>
      <c r="J67" s="93">
        <f t="shared" si="14"/>
        <v>0</v>
      </c>
      <c r="K67" s="93">
        <f t="shared" si="14"/>
        <v>0</v>
      </c>
      <c r="L67" s="93">
        <f t="shared" si="14"/>
        <v>0</v>
      </c>
      <c r="M67" s="93">
        <f t="shared" si="14"/>
        <v>0</v>
      </c>
      <c r="N67" s="93">
        <f t="shared" si="14"/>
        <v>0</v>
      </c>
      <c r="O67" s="93">
        <f t="shared" si="14"/>
        <v>0</v>
      </c>
      <c r="P67" s="93">
        <f t="shared" si="14"/>
        <v>0</v>
      </c>
      <c r="Q67" s="93">
        <f t="shared" si="14"/>
        <v>0</v>
      </c>
      <c r="R67" s="93">
        <f t="shared" si="14"/>
        <v>0</v>
      </c>
      <c r="S67" s="93">
        <f t="shared" si="14"/>
        <v>0</v>
      </c>
      <c r="T67" s="93">
        <f t="shared" si="14"/>
        <v>0</v>
      </c>
      <c r="U67" s="93">
        <f t="shared" si="14"/>
        <v>0</v>
      </c>
      <c r="V67" s="93">
        <f t="shared" si="14"/>
        <v>0</v>
      </c>
      <c r="W67" s="93">
        <f t="shared" si="14"/>
        <v>0</v>
      </c>
      <c r="X67" s="93">
        <f t="shared" si="14"/>
        <v>0</v>
      </c>
      <c r="Y67" s="93">
        <f t="shared" si="14"/>
        <v>0</v>
      </c>
      <c r="Z67" s="93">
        <f t="shared" si="14"/>
        <v>0</v>
      </c>
      <c r="AA67" s="93">
        <f t="shared" si="14"/>
        <v>0</v>
      </c>
      <c r="AB67" s="93">
        <f t="shared" si="14"/>
        <v>0</v>
      </c>
      <c r="AC67" s="93">
        <f t="shared" si="14"/>
        <v>0</v>
      </c>
      <c r="AD67" s="93">
        <f t="shared" si="14"/>
        <v>0</v>
      </c>
      <c r="AE67" s="93">
        <f t="shared" si="14"/>
        <v>0</v>
      </c>
      <c r="AF67" s="93">
        <f t="shared" si="14"/>
        <v>0</v>
      </c>
      <c r="AG67" s="93">
        <f t="shared" si="14"/>
        <v>0</v>
      </c>
      <c r="AH67" s="93">
        <f t="shared" si="14"/>
        <v>0</v>
      </c>
      <c r="AI67" s="93">
        <f t="shared" si="14"/>
        <v>0</v>
      </c>
      <c r="AJ67" s="93">
        <f t="shared" si="14"/>
        <v>0</v>
      </c>
      <c r="AK67" s="93">
        <f t="shared" si="14"/>
        <v>0</v>
      </c>
      <c r="AL67" s="42">
        <f t="shared" si="14"/>
        <v>0</v>
      </c>
      <c r="AM67" s="61">
        <f t="shared" si="2"/>
        <v>0</v>
      </c>
    </row>
    <row r="68" spans="1:39">
      <c r="A68" s="107">
        <v>32</v>
      </c>
      <c r="B68" s="43" t="s">
        <v>16</v>
      </c>
      <c r="C68" s="93">
        <f t="shared" ref="C68:AL68" si="15">+C$53*C18</f>
        <v>0</v>
      </c>
      <c r="D68" s="93">
        <f t="shared" si="15"/>
        <v>0</v>
      </c>
      <c r="E68" s="93">
        <f t="shared" si="15"/>
        <v>0</v>
      </c>
      <c r="F68" s="93">
        <f t="shared" si="15"/>
        <v>0</v>
      </c>
      <c r="G68" s="93">
        <f t="shared" si="15"/>
        <v>0</v>
      </c>
      <c r="H68" s="93">
        <f t="shared" si="15"/>
        <v>0</v>
      </c>
      <c r="I68" s="93">
        <f t="shared" si="15"/>
        <v>0</v>
      </c>
      <c r="J68" s="93">
        <f t="shared" si="15"/>
        <v>0</v>
      </c>
      <c r="K68" s="93">
        <f t="shared" si="15"/>
        <v>0</v>
      </c>
      <c r="L68" s="93">
        <f t="shared" si="15"/>
        <v>0</v>
      </c>
      <c r="M68" s="93">
        <f t="shared" si="15"/>
        <v>0</v>
      </c>
      <c r="N68" s="93">
        <f t="shared" si="15"/>
        <v>0</v>
      </c>
      <c r="O68" s="93">
        <f t="shared" si="15"/>
        <v>0</v>
      </c>
      <c r="P68" s="93">
        <f t="shared" si="15"/>
        <v>0</v>
      </c>
      <c r="Q68" s="93">
        <f t="shared" si="15"/>
        <v>0</v>
      </c>
      <c r="R68" s="93">
        <f t="shared" si="15"/>
        <v>0</v>
      </c>
      <c r="S68" s="93">
        <f t="shared" si="15"/>
        <v>0</v>
      </c>
      <c r="T68" s="93">
        <f t="shared" si="15"/>
        <v>0</v>
      </c>
      <c r="U68" s="93">
        <f t="shared" si="15"/>
        <v>0</v>
      </c>
      <c r="V68" s="93">
        <f t="shared" si="15"/>
        <v>0</v>
      </c>
      <c r="W68" s="93">
        <f t="shared" si="15"/>
        <v>0</v>
      </c>
      <c r="X68" s="93">
        <f t="shared" si="15"/>
        <v>0</v>
      </c>
      <c r="Y68" s="93">
        <f t="shared" si="15"/>
        <v>0</v>
      </c>
      <c r="Z68" s="93">
        <f t="shared" si="15"/>
        <v>0</v>
      </c>
      <c r="AA68" s="93">
        <f t="shared" si="15"/>
        <v>0</v>
      </c>
      <c r="AB68" s="93">
        <f t="shared" si="15"/>
        <v>0</v>
      </c>
      <c r="AC68" s="93">
        <f t="shared" si="15"/>
        <v>0</v>
      </c>
      <c r="AD68" s="93">
        <f t="shared" si="15"/>
        <v>0</v>
      </c>
      <c r="AE68" s="93">
        <f t="shared" si="15"/>
        <v>0</v>
      </c>
      <c r="AF68" s="93">
        <f t="shared" si="15"/>
        <v>0</v>
      </c>
      <c r="AG68" s="93">
        <f t="shared" si="15"/>
        <v>0</v>
      </c>
      <c r="AH68" s="93">
        <f t="shared" si="15"/>
        <v>0</v>
      </c>
      <c r="AI68" s="93">
        <f t="shared" si="15"/>
        <v>0</v>
      </c>
      <c r="AJ68" s="93">
        <f t="shared" si="15"/>
        <v>0</v>
      </c>
      <c r="AK68" s="93">
        <f t="shared" si="15"/>
        <v>0</v>
      </c>
      <c r="AL68" s="42">
        <f t="shared" si="15"/>
        <v>0</v>
      </c>
      <c r="AM68" s="61">
        <f t="shared" si="2"/>
        <v>0</v>
      </c>
    </row>
    <row r="69" spans="1:39">
      <c r="A69" s="106">
        <v>33</v>
      </c>
      <c r="B69" s="42" t="s">
        <v>14</v>
      </c>
      <c r="C69" s="71">
        <f t="shared" ref="C69:AL69" si="16">+C$53*C19</f>
        <v>0</v>
      </c>
      <c r="D69" s="92">
        <f t="shared" si="16"/>
        <v>0</v>
      </c>
      <c r="E69" s="92">
        <f t="shared" si="16"/>
        <v>0</v>
      </c>
      <c r="F69" s="92">
        <f t="shared" si="16"/>
        <v>0</v>
      </c>
      <c r="G69" s="92">
        <f t="shared" si="16"/>
        <v>0</v>
      </c>
      <c r="H69" s="92">
        <f t="shared" si="16"/>
        <v>0</v>
      </c>
      <c r="I69" s="92">
        <f t="shared" si="16"/>
        <v>0</v>
      </c>
      <c r="J69" s="92">
        <f t="shared" si="16"/>
        <v>0</v>
      </c>
      <c r="K69" s="92">
        <f t="shared" si="16"/>
        <v>0</v>
      </c>
      <c r="L69" s="92">
        <f t="shared" si="16"/>
        <v>0</v>
      </c>
      <c r="M69" s="92">
        <f t="shared" si="16"/>
        <v>0</v>
      </c>
      <c r="N69" s="92">
        <f t="shared" si="16"/>
        <v>0</v>
      </c>
      <c r="O69" s="92">
        <f t="shared" si="16"/>
        <v>0</v>
      </c>
      <c r="P69" s="92">
        <f t="shared" si="16"/>
        <v>0</v>
      </c>
      <c r="Q69" s="92">
        <f t="shared" si="16"/>
        <v>0</v>
      </c>
      <c r="R69" s="92">
        <f t="shared" si="16"/>
        <v>0</v>
      </c>
      <c r="S69" s="92">
        <f t="shared" si="16"/>
        <v>0</v>
      </c>
      <c r="T69" s="92">
        <f t="shared" si="16"/>
        <v>0</v>
      </c>
      <c r="U69" s="92">
        <f t="shared" si="16"/>
        <v>0</v>
      </c>
      <c r="V69" s="92">
        <f t="shared" si="16"/>
        <v>0</v>
      </c>
      <c r="W69" s="92">
        <f t="shared" si="16"/>
        <v>0</v>
      </c>
      <c r="X69" s="92">
        <f t="shared" si="16"/>
        <v>0</v>
      </c>
      <c r="Y69" s="92">
        <f t="shared" si="16"/>
        <v>0</v>
      </c>
      <c r="Z69" s="92">
        <f t="shared" si="16"/>
        <v>0</v>
      </c>
      <c r="AA69" s="92">
        <f t="shared" si="16"/>
        <v>0</v>
      </c>
      <c r="AB69" s="92">
        <f t="shared" si="16"/>
        <v>0</v>
      </c>
      <c r="AC69" s="92">
        <f t="shared" si="16"/>
        <v>0</v>
      </c>
      <c r="AD69" s="92">
        <f t="shared" si="16"/>
        <v>0</v>
      </c>
      <c r="AE69" s="92">
        <f t="shared" si="16"/>
        <v>0</v>
      </c>
      <c r="AF69" s="92">
        <f t="shared" si="16"/>
        <v>0</v>
      </c>
      <c r="AG69" s="92">
        <f t="shared" si="16"/>
        <v>0</v>
      </c>
      <c r="AH69" s="92">
        <f t="shared" si="16"/>
        <v>0</v>
      </c>
      <c r="AI69" s="92">
        <f t="shared" si="16"/>
        <v>0</v>
      </c>
      <c r="AJ69" s="92">
        <f t="shared" si="16"/>
        <v>0</v>
      </c>
      <c r="AK69" s="92">
        <f t="shared" si="16"/>
        <v>0</v>
      </c>
      <c r="AL69" s="95">
        <f t="shared" si="16"/>
        <v>0</v>
      </c>
      <c r="AM69" s="68">
        <f t="shared" si="2"/>
        <v>0</v>
      </c>
    </row>
    <row r="70" spans="1:39">
      <c r="A70" s="106">
        <v>34</v>
      </c>
      <c r="B70" s="42" t="s">
        <v>15</v>
      </c>
      <c r="C70" s="65">
        <f t="shared" ref="C70:AL70" si="17">+C$53*C20</f>
        <v>0</v>
      </c>
      <c r="D70" s="93">
        <f t="shared" si="17"/>
        <v>0</v>
      </c>
      <c r="E70" s="93">
        <f t="shared" si="17"/>
        <v>0</v>
      </c>
      <c r="F70" s="93">
        <f t="shared" si="17"/>
        <v>0</v>
      </c>
      <c r="G70" s="93">
        <f t="shared" si="17"/>
        <v>0</v>
      </c>
      <c r="H70" s="93">
        <f t="shared" si="17"/>
        <v>0</v>
      </c>
      <c r="I70" s="93">
        <f t="shared" si="17"/>
        <v>0</v>
      </c>
      <c r="J70" s="93">
        <f t="shared" si="17"/>
        <v>0</v>
      </c>
      <c r="K70" s="93">
        <f t="shared" si="17"/>
        <v>0</v>
      </c>
      <c r="L70" s="93">
        <f t="shared" si="17"/>
        <v>0</v>
      </c>
      <c r="M70" s="93">
        <f t="shared" si="17"/>
        <v>0</v>
      </c>
      <c r="N70" s="93">
        <f t="shared" si="17"/>
        <v>0</v>
      </c>
      <c r="O70" s="93">
        <f t="shared" si="17"/>
        <v>0</v>
      </c>
      <c r="P70" s="93">
        <f t="shared" si="17"/>
        <v>0</v>
      </c>
      <c r="Q70" s="93">
        <f t="shared" si="17"/>
        <v>0</v>
      </c>
      <c r="R70" s="93">
        <f t="shared" si="17"/>
        <v>0</v>
      </c>
      <c r="S70" s="93">
        <f t="shared" si="17"/>
        <v>0</v>
      </c>
      <c r="T70" s="93">
        <f t="shared" si="17"/>
        <v>0</v>
      </c>
      <c r="U70" s="93">
        <f t="shared" si="17"/>
        <v>0</v>
      </c>
      <c r="V70" s="93">
        <f t="shared" si="17"/>
        <v>0</v>
      </c>
      <c r="W70" s="93">
        <f t="shared" si="17"/>
        <v>0</v>
      </c>
      <c r="X70" s="93">
        <f t="shared" si="17"/>
        <v>0</v>
      </c>
      <c r="Y70" s="93">
        <f t="shared" si="17"/>
        <v>0</v>
      </c>
      <c r="Z70" s="93">
        <f t="shared" si="17"/>
        <v>0</v>
      </c>
      <c r="AA70" s="93">
        <f t="shared" si="17"/>
        <v>0</v>
      </c>
      <c r="AB70" s="93">
        <f t="shared" si="17"/>
        <v>0</v>
      </c>
      <c r="AC70" s="93">
        <f t="shared" si="17"/>
        <v>0</v>
      </c>
      <c r="AD70" s="93">
        <f t="shared" si="17"/>
        <v>0</v>
      </c>
      <c r="AE70" s="93">
        <f t="shared" si="17"/>
        <v>0</v>
      </c>
      <c r="AF70" s="93">
        <f t="shared" si="17"/>
        <v>0</v>
      </c>
      <c r="AG70" s="93">
        <f t="shared" si="17"/>
        <v>0</v>
      </c>
      <c r="AH70" s="93">
        <f t="shared" si="17"/>
        <v>0</v>
      </c>
      <c r="AI70" s="93">
        <f t="shared" si="17"/>
        <v>0</v>
      </c>
      <c r="AJ70" s="93">
        <f t="shared" si="17"/>
        <v>0</v>
      </c>
      <c r="AK70" s="93">
        <f t="shared" si="17"/>
        <v>0</v>
      </c>
      <c r="AL70" s="42">
        <f t="shared" si="17"/>
        <v>0</v>
      </c>
      <c r="AM70" s="61">
        <f t="shared" si="2"/>
        <v>0</v>
      </c>
    </row>
    <row r="71" spans="1:39">
      <c r="A71" s="106">
        <v>35</v>
      </c>
      <c r="B71" s="42" t="s">
        <v>17</v>
      </c>
      <c r="C71" s="65">
        <f t="shared" ref="C71:AL71" si="18">+C$53*C21</f>
        <v>0</v>
      </c>
      <c r="D71" s="93">
        <f t="shared" si="18"/>
        <v>0</v>
      </c>
      <c r="E71" s="93">
        <f t="shared" si="18"/>
        <v>0</v>
      </c>
      <c r="F71" s="93">
        <f t="shared" si="18"/>
        <v>0</v>
      </c>
      <c r="G71" s="93">
        <f t="shared" si="18"/>
        <v>0</v>
      </c>
      <c r="H71" s="93">
        <f t="shared" si="18"/>
        <v>0</v>
      </c>
      <c r="I71" s="93">
        <f t="shared" si="18"/>
        <v>0</v>
      </c>
      <c r="J71" s="93">
        <f t="shared" si="18"/>
        <v>0</v>
      </c>
      <c r="K71" s="93">
        <f t="shared" si="18"/>
        <v>0</v>
      </c>
      <c r="L71" s="93">
        <f t="shared" si="18"/>
        <v>0</v>
      </c>
      <c r="M71" s="93">
        <f t="shared" si="18"/>
        <v>0</v>
      </c>
      <c r="N71" s="93">
        <f t="shared" si="18"/>
        <v>0</v>
      </c>
      <c r="O71" s="93">
        <f t="shared" si="18"/>
        <v>0</v>
      </c>
      <c r="P71" s="93">
        <f t="shared" si="18"/>
        <v>0</v>
      </c>
      <c r="Q71" s="93">
        <f t="shared" si="18"/>
        <v>0</v>
      </c>
      <c r="R71" s="93">
        <f t="shared" si="18"/>
        <v>0</v>
      </c>
      <c r="S71" s="93">
        <f t="shared" si="18"/>
        <v>0</v>
      </c>
      <c r="T71" s="93">
        <f t="shared" si="18"/>
        <v>0</v>
      </c>
      <c r="U71" s="93">
        <f t="shared" si="18"/>
        <v>0</v>
      </c>
      <c r="V71" s="93">
        <f t="shared" si="18"/>
        <v>0</v>
      </c>
      <c r="W71" s="93">
        <f t="shared" si="18"/>
        <v>0</v>
      </c>
      <c r="X71" s="93">
        <f t="shared" si="18"/>
        <v>0</v>
      </c>
      <c r="Y71" s="93">
        <f t="shared" si="18"/>
        <v>0</v>
      </c>
      <c r="Z71" s="93">
        <f t="shared" si="18"/>
        <v>0</v>
      </c>
      <c r="AA71" s="93">
        <f t="shared" si="18"/>
        <v>0</v>
      </c>
      <c r="AB71" s="93">
        <f t="shared" si="18"/>
        <v>0</v>
      </c>
      <c r="AC71" s="93">
        <f t="shared" si="18"/>
        <v>0</v>
      </c>
      <c r="AD71" s="93">
        <f t="shared" si="18"/>
        <v>0</v>
      </c>
      <c r="AE71" s="93">
        <f t="shared" si="18"/>
        <v>0</v>
      </c>
      <c r="AF71" s="93">
        <f t="shared" si="18"/>
        <v>0</v>
      </c>
      <c r="AG71" s="93">
        <f t="shared" si="18"/>
        <v>0</v>
      </c>
      <c r="AH71" s="93">
        <f t="shared" si="18"/>
        <v>0</v>
      </c>
      <c r="AI71" s="93">
        <f t="shared" si="18"/>
        <v>0</v>
      </c>
      <c r="AJ71" s="93">
        <f t="shared" si="18"/>
        <v>0</v>
      </c>
      <c r="AK71" s="93">
        <f t="shared" si="18"/>
        <v>0</v>
      </c>
      <c r="AL71" s="42">
        <f t="shared" si="18"/>
        <v>0</v>
      </c>
      <c r="AM71" s="61">
        <f t="shared" si="2"/>
        <v>0</v>
      </c>
    </row>
    <row r="72" spans="1:39">
      <c r="A72" s="106">
        <v>39</v>
      </c>
      <c r="B72" s="42" t="s">
        <v>18</v>
      </c>
      <c r="C72" s="65">
        <f t="shared" ref="C72:AL72" si="19">+C$53*C22</f>
        <v>0</v>
      </c>
      <c r="D72" s="93">
        <f t="shared" si="19"/>
        <v>0</v>
      </c>
      <c r="E72" s="93">
        <f t="shared" si="19"/>
        <v>0</v>
      </c>
      <c r="F72" s="93">
        <f t="shared" si="19"/>
        <v>0</v>
      </c>
      <c r="G72" s="93">
        <f t="shared" si="19"/>
        <v>0</v>
      </c>
      <c r="H72" s="93">
        <f t="shared" si="19"/>
        <v>0</v>
      </c>
      <c r="I72" s="93">
        <f t="shared" si="19"/>
        <v>0</v>
      </c>
      <c r="J72" s="93">
        <f t="shared" si="19"/>
        <v>0</v>
      </c>
      <c r="K72" s="93">
        <f t="shared" si="19"/>
        <v>0</v>
      </c>
      <c r="L72" s="93">
        <f t="shared" si="19"/>
        <v>0</v>
      </c>
      <c r="M72" s="93">
        <f t="shared" si="19"/>
        <v>0</v>
      </c>
      <c r="N72" s="93">
        <f t="shared" si="19"/>
        <v>0</v>
      </c>
      <c r="O72" s="93">
        <f t="shared" si="19"/>
        <v>0</v>
      </c>
      <c r="P72" s="93">
        <f t="shared" si="19"/>
        <v>0</v>
      </c>
      <c r="Q72" s="93">
        <f t="shared" si="19"/>
        <v>0</v>
      </c>
      <c r="R72" s="93">
        <f t="shared" si="19"/>
        <v>0</v>
      </c>
      <c r="S72" s="93">
        <f t="shared" si="19"/>
        <v>0</v>
      </c>
      <c r="T72" s="93">
        <f t="shared" si="19"/>
        <v>0</v>
      </c>
      <c r="U72" s="93">
        <f t="shared" si="19"/>
        <v>0</v>
      </c>
      <c r="V72" s="93">
        <f t="shared" si="19"/>
        <v>0</v>
      </c>
      <c r="W72" s="93">
        <f t="shared" si="19"/>
        <v>0</v>
      </c>
      <c r="X72" s="93">
        <f t="shared" si="19"/>
        <v>0</v>
      </c>
      <c r="Y72" s="93">
        <f t="shared" si="19"/>
        <v>0</v>
      </c>
      <c r="Z72" s="93">
        <f t="shared" si="19"/>
        <v>0</v>
      </c>
      <c r="AA72" s="93">
        <f t="shared" si="19"/>
        <v>0</v>
      </c>
      <c r="AB72" s="93">
        <f t="shared" si="19"/>
        <v>0</v>
      </c>
      <c r="AC72" s="93">
        <f t="shared" si="19"/>
        <v>0</v>
      </c>
      <c r="AD72" s="93">
        <f t="shared" si="19"/>
        <v>0</v>
      </c>
      <c r="AE72" s="93">
        <f t="shared" si="19"/>
        <v>0</v>
      </c>
      <c r="AF72" s="93">
        <f t="shared" si="19"/>
        <v>0</v>
      </c>
      <c r="AG72" s="93">
        <f t="shared" si="19"/>
        <v>0</v>
      </c>
      <c r="AH72" s="93">
        <f t="shared" si="19"/>
        <v>0</v>
      </c>
      <c r="AI72" s="93">
        <f t="shared" si="19"/>
        <v>0</v>
      </c>
      <c r="AJ72" s="93">
        <f t="shared" si="19"/>
        <v>0</v>
      </c>
      <c r="AK72" s="93">
        <f t="shared" si="19"/>
        <v>0</v>
      </c>
      <c r="AL72" s="42">
        <f t="shared" si="19"/>
        <v>0</v>
      </c>
      <c r="AM72" s="61">
        <f t="shared" si="2"/>
        <v>0</v>
      </c>
    </row>
    <row r="73" spans="1:39">
      <c r="A73" s="107">
        <v>41</v>
      </c>
      <c r="B73" s="43" t="s">
        <v>19</v>
      </c>
      <c r="C73" s="72">
        <f t="shared" ref="C73:AL73" si="20">+C$53*C23</f>
        <v>0</v>
      </c>
      <c r="D73" s="94">
        <f t="shared" si="20"/>
        <v>0</v>
      </c>
      <c r="E73" s="94">
        <f t="shared" si="20"/>
        <v>0</v>
      </c>
      <c r="F73" s="94">
        <f t="shared" si="20"/>
        <v>0</v>
      </c>
      <c r="G73" s="94">
        <f t="shared" si="20"/>
        <v>0</v>
      </c>
      <c r="H73" s="94">
        <f t="shared" si="20"/>
        <v>0</v>
      </c>
      <c r="I73" s="94">
        <f t="shared" si="20"/>
        <v>0</v>
      </c>
      <c r="J73" s="94">
        <f t="shared" si="20"/>
        <v>0</v>
      </c>
      <c r="K73" s="94">
        <f t="shared" si="20"/>
        <v>0</v>
      </c>
      <c r="L73" s="94">
        <f t="shared" si="20"/>
        <v>0</v>
      </c>
      <c r="M73" s="94">
        <f t="shared" si="20"/>
        <v>0</v>
      </c>
      <c r="N73" s="94">
        <f t="shared" si="20"/>
        <v>0</v>
      </c>
      <c r="O73" s="94">
        <f t="shared" si="20"/>
        <v>0</v>
      </c>
      <c r="P73" s="94">
        <f t="shared" si="20"/>
        <v>0</v>
      </c>
      <c r="Q73" s="94">
        <f t="shared" si="20"/>
        <v>0</v>
      </c>
      <c r="R73" s="94">
        <f t="shared" si="20"/>
        <v>0</v>
      </c>
      <c r="S73" s="94">
        <f t="shared" si="20"/>
        <v>0</v>
      </c>
      <c r="T73" s="94">
        <f t="shared" si="20"/>
        <v>0</v>
      </c>
      <c r="U73" s="94">
        <f t="shared" si="20"/>
        <v>0</v>
      </c>
      <c r="V73" s="94">
        <f t="shared" si="20"/>
        <v>0</v>
      </c>
      <c r="W73" s="94">
        <f t="shared" si="20"/>
        <v>0</v>
      </c>
      <c r="X73" s="94">
        <f t="shared" si="20"/>
        <v>0</v>
      </c>
      <c r="Y73" s="94">
        <f t="shared" si="20"/>
        <v>0</v>
      </c>
      <c r="Z73" s="94">
        <f t="shared" si="20"/>
        <v>0</v>
      </c>
      <c r="AA73" s="94">
        <f t="shared" si="20"/>
        <v>0</v>
      </c>
      <c r="AB73" s="94">
        <f t="shared" si="20"/>
        <v>0</v>
      </c>
      <c r="AC73" s="94">
        <f t="shared" si="20"/>
        <v>0</v>
      </c>
      <c r="AD73" s="94">
        <f t="shared" si="20"/>
        <v>0</v>
      </c>
      <c r="AE73" s="94">
        <f t="shared" si="20"/>
        <v>0</v>
      </c>
      <c r="AF73" s="94">
        <f t="shared" si="20"/>
        <v>0</v>
      </c>
      <c r="AG73" s="94">
        <f t="shared" si="20"/>
        <v>0</v>
      </c>
      <c r="AH73" s="94">
        <f t="shared" si="20"/>
        <v>0</v>
      </c>
      <c r="AI73" s="94">
        <f t="shared" si="20"/>
        <v>0</v>
      </c>
      <c r="AJ73" s="94">
        <f t="shared" si="20"/>
        <v>0</v>
      </c>
      <c r="AK73" s="94">
        <f t="shared" si="20"/>
        <v>0</v>
      </c>
      <c r="AL73" s="43">
        <f t="shared" si="20"/>
        <v>0</v>
      </c>
      <c r="AM73" s="69">
        <f t="shared" si="2"/>
        <v>0</v>
      </c>
    </row>
    <row r="74" spans="1:39">
      <c r="A74" s="106">
        <v>46</v>
      </c>
      <c r="B74" s="42" t="s">
        <v>20</v>
      </c>
      <c r="C74" s="93">
        <f t="shared" ref="C74:AL74" si="21">+C$53*C24</f>
        <v>0</v>
      </c>
      <c r="D74" s="93">
        <f t="shared" si="21"/>
        <v>0</v>
      </c>
      <c r="E74" s="93">
        <f t="shared" si="21"/>
        <v>0</v>
      </c>
      <c r="F74" s="93">
        <f t="shared" si="21"/>
        <v>0</v>
      </c>
      <c r="G74" s="93">
        <f t="shared" si="21"/>
        <v>0</v>
      </c>
      <c r="H74" s="93">
        <f t="shared" si="21"/>
        <v>0</v>
      </c>
      <c r="I74" s="93">
        <f t="shared" si="21"/>
        <v>0</v>
      </c>
      <c r="J74" s="93">
        <f t="shared" si="21"/>
        <v>0</v>
      </c>
      <c r="K74" s="93">
        <f t="shared" si="21"/>
        <v>0</v>
      </c>
      <c r="L74" s="93">
        <f t="shared" si="21"/>
        <v>0</v>
      </c>
      <c r="M74" s="93">
        <f t="shared" si="21"/>
        <v>0</v>
      </c>
      <c r="N74" s="93">
        <f t="shared" si="21"/>
        <v>0</v>
      </c>
      <c r="O74" s="93">
        <f t="shared" si="21"/>
        <v>0</v>
      </c>
      <c r="P74" s="93">
        <f t="shared" si="21"/>
        <v>0</v>
      </c>
      <c r="Q74" s="93">
        <f t="shared" si="21"/>
        <v>0</v>
      </c>
      <c r="R74" s="93">
        <f t="shared" si="21"/>
        <v>0</v>
      </c>
      <c r="S74" s="93">
        <f t="shared" si="21"/>
        <v>0</v>
      </c>
      <c r="T74" s="93">
        <f t="shared" si="21"/>
        <v>0</v>
      </c>
      <c r="U74" s="93">
        <f t="shared" si="21"/>
        <v>0</v>
      </c>
      <c r="V74" s="93">
        <f t="shared" si="21"/>
        <v>0</v>
      </c>
      <c r="W74" s="93">
        <f t="shared" si="21"/>
        <v>0</v>
      </c>
      <c r="X74" s="93">
        <f t="shared" si="21"/>
        <v>0</v>
      </c>
      <c r="Y74" s="93">
        <f t="shared" si="21"/>
        <v>0</v>
      </c>
      <c r="Z74" s="93">
        <f t="shared" si="21"/>
        <v>0</v>
      </c>
      <c r="AA74" s="93">
        <f t="shared" si="21"/>
        <v>0</v>
      </c>
      <c r="AB74" s="93">
        <f t="shared" si="21"/>
        <v>0</v>
      </c>
      <c r="AC74" s="93">
        <f t="shared" si="21"/>
        <v>0</v>
      </c>
      <c r="AD74" s="93">
        <f t="shared" si="21"/>
        <v>0</v>
      </c>
      <c r="AE74" s="93">
        <f t="shared" si="21"/>
        <v>0</v>
      </c>
      <c r="AF74" s="93">
        <f t="shared" si="21"/>
        <v>0</v>
      </c>
      <c r="AG74" s="93">
        <f t="shared" si="21"/>
        <v>0</v>
      </c>
      <c r="AH74" s="93">
        <f t="shared" si="21"/>
        <v>0</v>
      </c>
      <c r="AI74" s="93">
        <f t="shared" si="21"/>
        <v>0</v>
      </c>
      <c r="AJ74" s="93">
        <f t="shared" si="21"/>
        <v>0</v>
      </c>
      <c r="AK74" s="93">
        <f t="shared" si="21"/>
        <v>0</v>
      </c>
      <c r="AL74" s="42">
        <f t="shared" si="21"/>
        <v>0</v>
      </c>
      <c r="AM74" s="61">
        <f t="shared" si="2"/>
        <v>0</v>
      </c>
    </row>
    <row r="75" spans="1:39">
      <c r="A75" s="106">
        <v>47</v>
      </c>
      <c r="B75" s="42" t="s">
        <v>190</v>
      </c>
      <c r="C75" s="93">
        <f t="shared" ref="C75:AL75" si="22">+C$53*C25</f>
        <v>0</v>
      </c>
      <c r="D75" s="93">
        <f t="shared" si="22"/>
        <v>0</v>
      </c>
      <c r="E75" s="93">
        <f t="shared" si="22"/>
        <v>0</v>
      </c>
      <c r="F75" s="93">
        <f t="shared" si="22"/>
        <v>0</v>
      </c>
      <c r="G75" s="93">
        <f t="shared" si="22"/>
        <v>0</v>
      </c>
      <c r="H75" s="93">
        <f t="shared" si="22"/>
        <v>0</v>
      </c>
      <c r="I75" s="93">
        <f t="shared" si="22"/>
        <v>0</v>
      </c>
      <c r="J75" s="93">
        <f t="shared" si="22"/>
        <v>0</v>
      </c>
      <c r="K75" s="93">
        <f t="shared" si="22"/>
        <v>0</v>
      </c>
      <c r="L75" s="93">
        <f t="shared" si="22"/>
        <v>0</v>
      </c>
      <c r="M75" s="93">
        <f t="shared" si="22"/>
        <v>0</v>
      </c>
      <c r="N75" s="93">
        <f t="shared" si="22"/>
        <v>0</v>
      </c>
      <c r="O75" s="93">
        <f t="shared" si="22"/>
        <v>0</v>
      </c>
      <c r="P75" s="93">
        <f t="shared" si="22"/>
        <v>0</v>
      </c>
      <c r="Q75" s="93">
        <f t="shared" si="22"/>
        <v>0</v>
      </c>
      <c r="R75" s="93">
        <f t="shared" si="22"/>
        <v>0</v>
      </c>
      <c r="S75" s="93">
        <f t="shared" si="22"/>
        <v>0</v>
      </c>
      <c r="T75" s="93">
        <f t="shared" si="22"/>
        <v>0</v>
      </c>
      <c r="U75" s="93">
        <f t="shared" si="22"/>
        <v>0</v>
      </c>
      <c r="V75" s="93">
        <f t="shared" si="22"/>
        <v>0</v>
      </c>
      <c r="W75" s="93">
        <f t="shared" si="22"/>
        <v>0</v>
      </c>
      <c r="X75" s="93">
        <f t="shared" si="22"/>
        <v>0</v>
      </c>
      <c r="Y75" s="93">
        <f t="shared" si="22"/>
        <v>0</v>
      </c>
      <c r="Z75" s="93">
        <f t="shared" si="22"/>
        <v>0</v>
      </c>
      <c r="AA75" s="93">
        <f t="shared" si="22"/>
        <v>0</v>
      </c>
      <c r="AB75" s="93">
        <f t="shared" si="22"/>
        <v>0</v>
      </c>
      <c r="AC75" s="93">
        <f t="shared" si="22"/>
        <v>0</v>
      </c>
      <c r="AD75" s="93">
        <f t="shared" si="22"/>
        <v>0</v>
      </c>
      <c r="AE75" s="93">
        <f t="shared" si="22"/>
        <v>0</v>
      </c>
      <c r="AF75" s="93">
        <f t="shared" si="22"/>
        <v>0</v>
      </c>
      <c r="AG75" s="93">
        <f t="shared" si="22"/>
        <v>0</v>
      </c>
      <c r="AH75" s="93">
        <f t="shared" si="22"/>
        <v>0</v>
      </c>
      <c r="AI75" s="93">
        <f t="shared" si="22"/>
        <v>0</v>
      </c>
      <c r="AJ75" s="93">
        <f t="shared" si="22"/>
        <v>0</v>
      </c>
      <c r="AK75" s="93">
        <f t="shared" si="22"/>
        <v>0</v>
      </c>
      <c r="AL75" s="42">
        <f t="shared" si="22"/>
        <v>0</v>
      </c>
      <c r="AM75" s="61">
        <f t="shared" si="2"/>
        <v>0</v>
      </c>
    </row>
    <row r="76" spans="1:39">
      <c r="A76" s="106">
        <v>48</v>
      </c>
      <c r="B76" s="42" t="s">
        <v>191</v>
      </c>
      <c r="C76" s="93">
        <f t="shared" ref="C76:AL76" si="23">+C$53*C26</f>
        <v>0</v>
      </c>
      <c r="D76" s="93">
        <f t="shared" si="23"/>
        <v>0</v>
      </c>
      <c r="E76" s="93">
        <f t="shared" si="23"/>
        <v>0</v>
      </c>
      <c r="F76" s="93">
        <f t="shared" si="23"/>
        <v>0</v>
      </c>
      <c r="G76" s="93">
        <f t="shared" si="23"/>
        <v>0</v>
      </c>
      <c r="H76" s="93">
        <f t="shared" si="23"/>
        <v>0</v>
      </c>
      <c r="I76" s="93">
        <f t="shared" si="23"/>
        <v>0</v>
      </c>
      <c r="J76" s="93">
        <f t="shared" si="23"/>
        <v>0</v>
      </c>
      <c r="K76" s="93">
        <f t="shared" si="23"/>
        <v>0</v>
      </c>
      <c r="L76" s="93">
        <f t="shared" si="23"/>
        <v>0</v>
      </c>
      <c r="M76" s="93">
        <f t="shared" si="23"/>
        <v>0</v>
      </c>
      <c r="N76" s="93">
        <f t="shared" si="23"/>
        <v>0</v>
      </c>
      <c r="O76" s="93">
        <f t="shared" si="23"/>
        <v>0</v>
      </c>
      <c r="P76" s="93">
        <f t="shared" si="23"/>
        <v>0</v>
      </c>
      <c r="Q76" s="93">
        <f t="shared" si="23"/>
        <v>0</v>
      </c>
      <c r="R76" s="93">
        <f t="shared" si="23"/>
        <v>0</v>
      </c>
      <c r="S76" s="93">
        <f t="shared" si="23"/>
        <v>0</v>
      </c>
      <c r="T76" s="93">
        <f t="shared" si="23"/>
        <v>0</v>
      </c>
      <c r="U76" s="93">
        <f t="shared" si="23"/>
        <v>0</v>
      </c>
      <c r="V76" s="93">
        <f t="shared" si="23"/>
        <v>0</v>
      </c>
      <c r="W76" s="93">
        <f t="shared" si="23"/>
        <v>0</v>
      </c>
      <c r="X76" s="93">
        <f t="shared" si="23"/>
        <v>0</v>
      </c>
      <c r="Y76" s="93">
        <f t="shared" si="23"/>
        <v>0</v>
      </c>
      <c r="Z76" s="93">
        <f t="shared" si="23"/>
        <v>0</v>
      </c>
      <c r="AA76" s="93">
        <f t="shared" si="23"/>
        <v>0</v>
      </c>
      <c r="AB76" s="93">
        <f t="shared" si="23"/>
        <v>0</v>
      </c>
      <c r="AC76" s="93">
        <f t="shared" si="23"/>
        <v>0</v>
      </c>
      <c r="AD76" s="93">
        <f t="shared" si="23"/>
        <v>0</v>
      </c>
      <c r="AE76" s="93">
        <f t="shared" si="23"/>
        <v>0</v>
      </c>
      <c r="AF76" s="93">
        <f t="shared" si="23"/>
        <v>0</v>
      </c>
      <c r="AG76" s="93">
        <f t="shared" si="23"/>
        <v>0</v>
      </c>
      <c r="AH76" s="93">
        <f t="shared" si="23"/>
        <v>0</v>
      </c>
      <c r="AI76" s="93">
        <f t="shared" si="23"/>
        <v>0</v>
      </c>
      <c r="AJ76" s="93">
        <f t="shared" si="23"/>
        <v>0</v>
      </c>
      <c r="AK76" s="93">
        <f t="shared" si="23"/>
        <v>0</v>
      </c>
      <c r="AL76" s="42">
        <f t="shared" si="23"/>
        <v>0</v>
      </c>
      <c r="AM76" s="61">
        <f t="shared" si="2"/>
        <v>0</v>
      </c>
    </row>
    <row r="77" spans="1:39">
      <c r="A77" s="106">
        <v>51</v>
      </c>
      <c r="B77" s="42" t="s">
        <v>21</v>
      </c>
      <c r="C77" s="93">
        <f t="shared" ref="C77:AL77" si="24">+C$53*C27</f>
        <v>0</v>
      </c>
      <c r="D77" s="93">
        <f t="shared" si="24"/>
        <v>0</v>
      </c>
      <c r="E77" s="93">
        <f t="shared" si="24"/>
        <v>0</v>
      </c>
      <c r="F77" s="93">
        <f t="shared" si="24"/>
        <v>0</v>
      </c>
      <c r="G77" s="93">
        <f t="shared" si="24"/>
        <v>0</v>
      </c>
      <c r="H77" s="93">
        <f t="shared" si="24"/>
        <v>0</v>
      </c>
      <c r="I77" s="93">
        <f t="shared" si="24"/>
        <v>0</v>
      </c>
      <c r="J77" s="93">
        <f t="shared" si="24"/>
        <v>0</v>
      </c>
      <c r="K77" s="93">
        <f t="shared" si="24"/>
        <v>0</v>
      </c>
      <c r="L77" s="93">
        <f t="shared" si="24"/>
        <v>0</v>
      </c>
      <c r="M77" s="93">
        <f t="shared" si="24"/>
        <v>0</v>
      </c>
      <c r="N77" s="93">
        <f t="shared" si="24"/>
        <v>0</v>
      </c>
      <c r="O77" s="93">
        <f t="shared" si="24"/>
        <v>0</v>
      </c>
      <c r="P77" s="93">
        <f t="shared" si="24"/>
        <v>0</v>
      </c>
      <c r="Q77" s="93">
        <f t="shared" si="24"/>
        <v>0</v>
      </c>
      <c r="R77" s="93">
        <f t="shared" si="24"/>
        <v>0</v>
      </c>
      <c r="S77" s="93">
        <f t="shared" si="24"/>
        <v>0</v>
      </c>
      <c r="T77" s="93">
        <f t="shared" si="24"/>
        <v>0</v>
      </c>
      <c r="U77" s="93">
        <f t="shared" si="24"/>
        <v>0</v>
      </c>
      <c r="V77" s="93">
        <f t="shared" si="24"/>
        <v>0</v>
      </c>
      <c r="W77" s="93">
        <f t="shared" si="24"/>
        <v>0</v>
      </c>
      <c r="X77" s="93">
        <f t="shared" si="24"/>
        <v>0</v>
      </c>
      <c r="Y77" s="93">
        <f t="shared" si="24"/>
        <v>0</v>
      </c>
      <c r="Z77" s="93">
        <f t="shared" si="24"/>
        <v>0</v>
      </c>
      <c r="AA77" s="93">
        <f t="shared" si="24"/>
        <v>0</v>
      </c>
      <c r="AB77" s="93">
        <f t="shared" si="24"/>
        <v>0</v>
      </c>
      <c r="AC77" s="93">
        <f t="shared" si="24"/>
        <v>0</v>
      </c>
      <c r="AD77" s="93">
        <f t="shared" si="24"/>
        <v>0</v>
      </c>
      <c r="AE77" s="93">
        <f t="shared" si="24"/>
        <v>0</v>
      </c>
      <c r="AF77" s="93">
        <f t="shared" si="24"/>
        <v>0</v>
      </c>
      <c r="AG77" s="93">
        <f t="shared" si="24"/>
        <v>0</v>
      </c>
      <c r="AH77" s="93">
        <f t="shared" si="24"/>
        <v>0</v>
      </c>
      <c r="AI77" s="93">
        <f t="shared" si="24"/>
        <v>0</v>
      </c>
      <c r="AJ77" s="93">
        <f t="shared" si="24"/>
        <v>0</v>
      </c>
      <c r="AK77" s="93">
        <f t="shared" si="24"/>
        <v>0</v>
      </c>
      <c r="AL77" s="42">
        <f t="shared" si="24"/>
        <v>0</v>
      </c>
      <c r="AM77" s="61">
        <f t="shared" si="2"/>
        <v>0</v>
      </c>
    </row>
    <row r="78" spans="1:39">
      <c r="A78" s="107">
        <v>53</v>
      </c>
      <c r="B78" s="43" t="s">
        <v>22</v>
      </c>
      <c r="C78" s="93">
        <f t="shared" ref="C78:AL78" si="25">+C$53*C28</f>
        <v>0</v>
      </c>
      <c r="D78" s="93">
        <f t="shared" si="25"/>
        <v>0</v>
      </c>
      <c r="E78" s="93">
        <f t="shared" si="25"/>
        <v>0</v>
      </c>
      <c r="F78" s="93">
        <f t="shared" si="25"/>
        <v>0</v>
      </c>
      <c r="G78" s="93">
        <f t="shared" si="25"/>
        <v>0</v>
      </c>
      <c r="H78" s="93">
        <f t="shared" si="25"/>
        <v>0</v>
      </c>
      <c r="I78" s="93">
        <f t="shared" si="25"/>
        <v>0</v>
      </c>
      <c r="J78" s="93">
        <f t="shared" si="25"/>
        <v>0</v>
      </c>
      <c r="K78" s="93">
        <f t="shared" si="25"/>
        <v>0</v>
      </c>
      <c r="L78" s="93">
        <f t="shared" si="25"/>
        <v>0</v>
      </c>
      <c r="M78" s="93">
        <f t="shared" si="25"/>
        <v>0</v>
      </c>
      <c r="N78" s="93">
        <f t="shared" si="25"/>
        <v>0</v>
      </c>
      <c r="O78" s="93">
        <f t="shared" si="25"/>
        <v>0</v>
      </c>
      <c r="P78" s="93">
        <f t="shared" si="25"/>
        <v>0</v>
      </c>
      <c r="Q78" s="93">
        <f t="shared" si="25"/>
        <v>0</v>
      </c>
      <c r="R78" s="93">
        <f t="shared" si="25"/>
        <v>0</v>
      </c>
      <c r="S78" s="93">
        <f t="shared" si="25"/>
        <v>0</v>
      </c>
      <c r="T78" s="93">
        <f t="shared" si="25"/>
        <v>0</v>
      </c>
      <c r="U78" s="93">
        <f t="shared" si="25"/>
        <v>0</v>
      </c>
      <c r="V78" s="93">
        <f t="shared" si="25"/>
        <v>0</v>
      </c>
      <c r="W78" s="93">
        <f t="shared" si="25"/>
        <v>0</v>
      </c>
      <c r="X78" s="93">
        <f t="shared" si="25"/>
        <v>0</v>
      </c>
      <c r="Y78" s="93">
        <f t="shared" si="25"/>
        <v>0</v>
      </c>
      <c r="Z78" s="93">
        <f t="shared" si="25"/>
        <v>0</v>
      </c>
      <c r="AA78" s="93">
        <f t="shared" si="25"/>
        <v>0</v>
      </c>
      <c r="AB78" s="93">
        <f t="shared" si="25"/>
        <v>0</v>
      </c>
      <c r="AC78" s="93">
        <f t="shared" si="25"/>
        <v>0</v>
      </c>
      <c r="AD78" s="93">
        <f t="shared" si="25"/>
        <v>0</v>
      </c>
      <c r="AE78" s="93">
        <f t="shared" si="25"/>
        <v>0</v>
      </c>
      <c r="AF78" s="93">
        <f t="shared" si="25"/>
        <v>0</v>
      </c>
      <c r="AG78" s="93">
        <f t="shared" si="25"/>
        <v>0</v>
      </c>
      <c r="AH78" s="93">
        <f t="shared" si="25"/>
        <v>0</v>
      </c>
      <c r="AI78" s="93">
        <f t="shared" si="25"/>
        <v>0</v>
      </c>
      <c r="AJ78" s="93">
        <f t="shared" si="25"/>
        <v>0</v>
      </c>
      <c r="AK78" s="93">
        <f t="shared" si="25"/>
        <v>0</v>
      </c>
      <c r="AL78" s="42">
        <f t="shared" si="25"/>
        <v>0</v>
      </c>
      <c r="AM78" s="61">
        <f t="shared" si="2"/>
        <v>0</v>
      </c>
    </row>
    <row r="79" spans="1:39">
      <c r="A79" s="106">
        <v>55</v>
      </c>
      <c r="B79" s="42" t="s">
        <v>23</v>
      </c>
      <c r="C79" s="71">
        <f t="shared" ref="C79:AL79" si="26">+C$53*C29</f>
        <v>0</v>
      </c>
      <c r="D79" s="92">
        <f t="shared" si="26"/>
        <v>0</v>
      </c>
      <c r="E79" s="92">
        <f t="shared" si="26"/>
        <v>0</v>
      </c>
      <c r="F79" s="92">
        <f t="shared" si="26"/>
        <v>0</v>
      </c>
      <c r="G79" s="92">
        <f t="shared" si="26"/>
        <v>0</v>
      </c>
      <c r="H79" s="92">
        <f t="shared" si="26"/>
        <v>0</v>
      </c>
      <c r="I79" s="92">
        <f t="shared" si="26"/>
        <v>0</v>
      </c>
      <c r="J79" s="92">
        <f t="shared" si="26"/>
        <v>0</v>
      </c>
      <c r="K79" s="92">
        <f t="shared" si="26"/>
        <v>0</v>
      </c>
      <c r="L79" s="92">
        <f t="shared" si="26"/>
        <v>0</v>
      </c>
      <c r="M79" s="92">
        <f t="shared" si="26"/>
        <v>0</v>
      </c>
      <c r="N79" s="92">
        <f t="shared" si="26"/>
        <v>0</v>
      </c>
      <c r="O79" s="92">
        <f t="shared" si="26"/>
        <v>0</v>
      </c>
      <c r="P79" s="92">
        <f t="shared" si="26"/>
        <v>0</v>
      </c>
      <c r="Q79" s="92">
        <f t="shared" si="26"/>
        <v>0</v>
      </c>
      <c r="R79" s="92">
        <f t="shared" si="26"/>
        <v>0</v>
      </c>
      <c r="S79" s="92">
        <f t="shared" si="26"/>
        <v>0</v>
      </c>
      <c r="T79" s="92">
        <f t="shared" si="26"/>
        <v>0</v>
      </c>
      <c r="U79" s="92">
        <f t="shared" si="26"/>
        <v>0</v>
      </c>
      <c r="V79" s="92">
        <f t="shared" si="26"/>
        <v>0</v>
      </c>
      <c r="W79" s="92">
        <f t="shared" si="26"/>
        <v>0</v>
      </c>
      <c r="X79" s="92">
        <f t="shared" si="26"/>
        <v>0</v>
      </c>
      <c r="Y79" s="92">
        <f t="shared" si="26"/>
        <v>0</v>
      </c>
      <c r="Z79" s="92">
        <f t="shared" si="26"/>
        <v>0</v>
      </c>
      <c r="AA79" s="92">
        <f t="shared" si="26"/>
        <v>0</v>
      </c>
      <c r="AB79" s="92">
        <f t="shared" si="26"/>
        <v>0</v>
      </c>
      <c r="AC79" s="92">
        <f t="shared" si="26"/>
        <v>0</v>
      </c>
      <c r="AD79" s="92">
        <f t="shared" si="26"/>
        <v>0</v>
      </c>
      <c r="AE79" s="92">
        <f t="shared" si="26"/>
        <v>0</v>
      </c>
      <c r="AF79" s="92">
        <f t="shared" si="26"/>
        <v>0</v>
      </c>
      <c r="AG79" s="92">
        <f t="shared" si="26"/>
        <v>0</v>
      </c>
      <c r="AH79" s="92">
        <f t="shared" si="26"/>
        <v>0</v>
      </c>
      <c r="AI79" s="92">
        <f t="shared" si="26"/>
        <v>0</v>
      </c>
      <c r="AJ79" s="92">
        <f t="shared" si="26"/>
        <v>0</v>
      </c>
      <c r="AK79" s="92">
        <f t="shared" si="26"/>
        <v>0</v>
      </c>
      <c r="AL79" s="95">
        <f t="shared" si="26"/>
        <v>0</v>
      </c>
      <c r="AM79" s="68">
        <f t="shared" si="2"/>
        <v>0</v>
      </c>
    </row>
    <row r="80" spans="1:39">
      <c r="A80" s="106">
        <v>57</v>
      </c>
      <c r="B80" s="42" t="s">
        <v>203</v>
      </c>
      <c r="C80" s="65">
        <f t="shared" ref="C80:AL80" si="27">+C$53*C30</f>
        <v>0</v>
      </c>
      <c r="D80" s="93">
        <f t="shared" si="27"/>
        <v>0</v>
      </c>
      <c r="E80" s="93">
        <f t="shared" si="27"/>
        <v>0</v>
      </c>
      <c r="F80" s="93">
        <f t="shared" si="27"/>
        <v>0</v>
      </c>
      <c r="G80" s="93">
        <f t="shared" si="27"/>
        <v>0</v>
      </c>
      <c r="H80" s="93">
        <f t="shared" si="27"/>
        <v>0</v>
      </c>
      <c r="I80" s="93">
        <f t="shared" si="27"/>
        <v>0</v>
      </c>
      <c r="J80" s="93">
        <f t="shared" si="27"/>
        <v>0</v>
      </c>
      <c r="K80" s="93">
        <f t="shared" si="27"/>
        <v>0</v>
      </c>
      <c r="L80" s="93">
        <f t="shared" si="27"/>
        <v>0</v>
      </c>
      <c r="M80" s="93">
        <f t="shared" si="27"/>
        <v>0</v>
      </c>
      <c r="N80" s="93">
        <f t="shared" si="27"/>
        <v>0</v>
      </c>
      <c r="O80" s="93">
        <f t="shared" si="27"/>
        <v>0</v>
      </c>
      <c r="P80" s="93">
        <f t="shared" si="27"/>
        <v>0</v>
      </c>
      <c r="Q80" s="93">
        <f t="shared" si="27"/>
        <v>0</v>
      </c>
      <c r="R80" s="93">
        <f t="shared" si="27"/>
        <v>0</v>
      </c>
      <c r="S80" s="93">
        <f t="shared" si="27"/>
        <v>0</v>
      </c>
      <c r="T80" s="93">
        <f t="shared" si="27"/>
        <v>0</v>
      </c>
      <c r="U80" s="93">
        <f t="shared" si="27"/>
        <v>0</v>
      </c>
      <c r="V80" s="93">
        <f t="shared" si="27"/>
        <v>0</v>
      </c>
      <c r="W80" s="93">
        <f t="shared" si="27"/>
        <v>0</v>
      </c>
      <c r="X80" s="93">
        <f t="shared" si="27"/>
        <v>0</v>
      </c>
      <c r="Y80" s="93">
        <f t="shared" si="27"/>
        <v>0</v>
      </c>
      <c r="Z80" s="93">
        <f t="shared" si="27"/>
        <v>0</v>
      </c>
      <c r="AA80" s="93">
        <f t="shared" si="27"/>
        <v>0</v>
      </c>
      <c r="AB80" s="93">
        <f t="shared" si="27"/>
        <v>0</v>
      </c>
      <c r="AC80" s="93">
        <f t="shared" si="27"/>
        <v>0</v>
      </c>
      <c r="AD80" s="93">
        <f t="shared" si="27"/>
        <v>0</v>
      </c>
      <c r="AE80" s="93">
        <f t="shared" si="27"/>
        <v>0</v>
      </c>
      <c r="AF80" s="93">
        <f t="shared" si="27"/>
        <v>0</v>
      </c>
      <c r="AG80" s="93">
        <f t="shared" si="27"/>
        <v>0</v>
      </c>
      <c r="AH80" s="93">
        <f t="shared" si="27"/>
        <v>0</v>
      </c>
      <c r="AI80" s="93">
        <f t="shared" si="27"/>
        <v>0</v>
      </c>
      <c r="AJ80" s="93">
        <f t="shared" si="27"/>
        <v>0</v>
      </c>
      <c r="AK80" s="93">
        <f t="shared" si="27"/>
        <v>0</v>
      </c>
      <c r="AL80" s="42">
        <f t="shared" si="27"/>
        <v>0</v>
      </c>
      <c r="AM80" s="61">
        <f t="shared" si="2"/>
        <v>0</v>
      </c>
    </row>
    <row r="81" spans="1:39">
      <c r="A81" s="106">
        <v>59</v>
      </c>
      <c r="B81" s="42" t="s">
        <v>25</v>
      </c>
      <c r="C81" s="65">
        <f t="shared" ref="C81:AL81" si="28">+C$53*C31</f>
        <v>0</v>
      </c>
      <c r="D81" s="93">
        <f t="shared" si="28"/>
        <v>0</v>
      </c>
      <c r="E81" s="93">
        <f t="shared" si="28"/>
        <v>0</v>
      </c>
      <c r="F81" s="93">
        <f t="shared" si="28"/>
        <v>0</v>
      </c>
      <c r="G81" s="93">
        <f t="shared" si="28"/>
        <v>0</v>
      </c>
      <c r="H81" s="93">
        <f t="shared" si="28"/>
        <v>0</v>
      </c>
      <c r="I81" s="93">
        <f t="shared" si="28"/>
        <v>0</v>
      </c>
      <c r="J81" s="93">
        <f t="shared" si="28"/>
        <v>0</v>
      </c>
      <c r="K81" s="93">
        <f t="shared" si="28"/>
        <v>0</v>
      </c>
      <c r="L81" s="93">
        <f t="shared" si="28"/>
        <v>0</v>
      </c>
      <c r="M81" s="93">
        <f t="shared" si="28"/>
        <v>0</v>
      </c>
      <c r="N81" s="93">
        <f t="shared" si="28"/>
        <v>0</v>
      </c>
      <c r="O81" s="93">
        <f t="shared" si="28"/>
        <v>0</v>
      </c>
      <c r="P81" s="93">
        <f t="shared" si="28"/>
        <v>0</v>
      </c>
      <c r="Q81" s="93">
        <f t="shared" si="28"/>
        <v>0</v>
      </c>
      <c r="R81" s="93">
        <f t="shared" si="28"/>
        <v>0</v>
      </c>
      <c r="S81" s="93">
        <f t="shared" si="28"/>
        <v>0</v>
      </c>
      <c r="T81" s="93">
        <f t="shared" si="28"/>
        <v>0</v>
      </c>
      <c r="U81" s="93">
        <f t="shared" si="28"/>
        <v>0</v>
      </c>
      <c r="V81" s="93">
        <f t="shared" si="28"/>
        <v>0</v>
      </c>
      <c r="W81" s="93">
        <f t="shared" si="28"/>
        <v>0</v>
      </c>
      <c r="X81" s="93">
        <f t="shared" si="28"/>
        <v>0</v>
      </c>
      <c r="Y81" s="93">
        <f t="shared" si="28"/>
        <v>0</v>
      </c>
      <c r="Z81" s="93">
        <f t="shared" si="28"/>
        <v>0</v>
      </c>
      <c r="AA81" s="93">
        <f t="shared" si="28"/>
        <v>0</v>
      </c>
      <c r="AB81" s="93">
        <f t="shared" si="28"/>
        <v>0</v>
      </c>
      <c r="AC81" s="93">
        <f t="shared" si="28"/>
        <v>0</v>
      </c>
      <c r="AD81" s="93">
        <f t="shared" si="28"/>
        <v>0</v>
      </c>
      <c r="AE81" s="93">
        <f t="shared" si="28"/>
        <v>0</v>
      </c>
      <c r="AF81" s="93">
        <f t="shared" si="28"/>
        <v>0</v>
      </c>
      <c r="AG81" s="93">
        <f t="shared" si="28"/>
        <v>0</v>
      </c>
      <c r="AH81" s="93">
        <f t="shared" si="28"/>
        <v>0</v>
      </c>
      <c r="AI81" s="93">
        <f t="shared" si="28"/>
        <v>0</v>
      </c>
      <c r="AJ81" s="93">
        <f t="shared" si="28"/>
        <v>0</v>
      </c>
      <c r="AK81" s="93">
        <f t="shared" si="28"/>
        <v>0</v>
      </c>
      <c r="AL81" s="42">
        <f t="shared" si="28"/>
        <v>0</v>
      </c>
      <c r="AM81" s="61">
        <f t="shared" si="2"/>
        <v>0</v>
      </c>
    </row>
    <row r="82" spans="1:39">
      <c r="A82" s="106">
        <v>61</v>
      </c>
      <c r="B82" s="42" t="s">
        <v>26</v>
      </c>
      <c r="C82" s="65">
        <f t="shared" ref="C82:AL82" si="29">+C$53*C32</f>
        <v>0</v>
      </c>
      <c r="D82" s="93">
        <f t="shared" si="29"/>
        <v>0</v>
      </c>
      <c r="E82" s="93">
        <f t="shared" si="29"/>
        <v>0</v>
      </c>
      <c r="F82" s="93">
        <f t="shared" si="29"/>
        <v>0</v>
      </c>
      <c r="G82" s="93">
        <f t="shared" si="29"/>
        <v>0</v>
      </c>
      <c r="H82" s="93">
        <f t="shared" si="29"/>
        <v>0</v>
      </c>
      <c r="I82" s="93">
        <f t="shared" si="29"/>
        <v>0</v>
      </c>
      <c r="J82" s="93">
        <f t="shared" si="29"/>
        <v>0</v>
      </c>
      <c r="K82" s="93">
        <f t="shared" si="29"/>
        <v>0</v>
      </c>
      <c r="L82" s="93">
        <f t="shared" si="29"/>
        <v>0</v>
      </c>
      <c r="M82" s="93">
        <f t="shared" si="29"/>
        <v>0</v>
      </c>
      <c r="N82" s="93">
        <f t="shared" si="29"/>
        <v>0</v>
      </c>
      <c r="O82" s="93">
        <f t="shared" si="29"/>
        <v>0</v>
      </c>
      <c r="P82" s="93">
        <f t="shared" si="29"/>
        <v>0</v>
      </c>
      <c r="Q82" s="93">
        <f t="shared" si="29"/>
        <v>0</v>
      </c>
      <c r="R82" s="93">
        <f t="shared" si="29"/>
        <v>0</v>
      </c>
      <c r="S82" s="93">
        <f t="shared" si="29"/>
        <v>0</v>
      </c>
      <c r="T82" s="93">
        <f t="shared" si="29"/>
        <v>0</v>
      </c>
      <c r="U82" s="93">
        <f t="shared" si="29"/>
        <v>0</v>
      </c>
      <c r="V82" s="93">
        <f t="shared" si="29"/>
        <v>0</v>
      </c>
      <c r="W82" s="93">
        <f t="shared" si="29"/>
        <v>0</v>
      </c>
      <c r="X82" s="93">
        <f t="shared" si="29"/>
        <v>0</v>
      </c>
      <c r="Y82" s="93">
        <f t="shared" si="29"/>
        <v>0</v>
      </c>
      <c r="Z82" s="93">
        <f t="shared" si="29"/>
        <v>0</v>
      </c>
      <c r="AA82" s="93">
        <f t="shared" si="29"/>
        <v>0</v>
      </c>
      <c r="AB82" s="93">
        <f t="shared" si="29"/>
        <v>0</v>
      </c>
      <c r="AC82" s="93">
        <f t="shared" si="29"/>
        <v>0</v>
      </c>
      <c r="AD82" s="93">
        <f t="shared" si="29"/>
        <v>0</v>
      </c>
      <c r="AE82" s="93">
        <f t="shared" si="29"/>
        <v>0</v>
      </c>
      <c r="AF82" s="93">
        <f t="shared" si="29"/>
        <v>0</v>
      </c>
      <c r="AG82" s="93">
        <f t="shared" si="29"/>
        <v>0</v>
      </c>
      <c r="AH82" s="93">
        <f t="shared" si="29"/>
        <v>0</v>
      </c>
      <c r="AI82" s="93">
        <f t="shared" si="29"/>
        <v>0</v>
      </c>
      <c r="AJ82" s="93">
        <f t="shared" si="29"/>
        <v>0</v>
      </c>
      <c r="AK82" s="93">
        <f t="shared" si="29"/>
        <v>0</v>
      </c>
      <c r="AL82" s="42">
        <f t="shared" si="29"/>
        <v>0</v>
      </c>
      <c r="AM82" s="61">
        <f t="shared" si="2"/>
        <v>0</v>
      </c>
    </row>
    <row r="83" spans="1:39">
      <c r="A83" s="107">
        <v>63</v>
      </c>
      <c r="B83" s="43" t="s">
        <v>27</v>
      </c>
      <c r="C83" s="72">
        <f t="shared" ref="C83:AL83" si="30">+C$53*C33</f>
        <v>0</v>
      </c>
      <c r="D83" s="94">
        <f t="shared" si="30"/>
        <v>0</v>
      </c>
      <c r="E83" s="94">
        <f t="shared" si="30"/>
        <v>0</v>
      </c>
      <c r="F83" s="94">
        <f t="shared" si="30"/>
        <v>0</v>
      </c>
      <c r="G83" s="94">
        <f t="shared" si="30"/>
        <v>0</v>
      </c>
      <c r="H83" s="94">
        <f t="shared" si="30"/>
        <v>0</v>
      </c>
      <c r="I83" s="94">
        <f t="shared" si="30"/>
        <v>0</v>
      </c>
      <c r="J83" s="94">
        <f t="shared" si="30"/>
        <v>0</v>
      </c>
      <c r="K83" s="94">
        <f t="shared" si="30"/>
        <v>0</v>
      </c>
      <c r="L83" s="94">
        <f t="shared" si="30"/>
        <v>0</v>
      </c>
      <c r="M83" s="94">
        <f t="shared" si="30"/>
        <v>0</v>
      </c>
      <c r="N83" s="94">
        <f t="shared" si="30"/>
        <v>0</v>
      </c>
      <c r="O83" s="94">
        <f t="shared" si="30"/>
        <v>0</v>
      </c>
      <c r="P83" s="94">
        <f t="shared" si="30"/>
        <v>0</v>
      </c>
      <c r="Q83" s="94">
        <f t="shared" si="30"/>
        <v>0</v>
      </c>
      <c r="R83" s="94">
        <f t="shared" si="30"/>
        <v>0</v>
      </c>
      <c r="S83" s="94">
        <f t="shared" si="30"/>
        <v>0</v>
      </c>
      <c r="T83" s="94">
        <f t="shared" si="30"/>
        <v>0</v>
      </c>
      <c r="U83" s="94">
        <f t="shared" si="30"/>
        <v>0</v>
      </c>
      <c r="V83" s="94">
        <f t="shared" si="30"/>
        <v>0</v>
      </c>
      <c r="W83" s="94">
        <f t="shared" si="30"/>
        <v>0</v>
      </c>
      <c r="X83" s="94">
        <f t="shared" si="30"/>
        <v>0</v>
      </c>
      <c r="Y83" s="94">
        <f t="shared" si="30"/>
        <v>0</v>
      </c>
      <c r="Z83" s="94">
        <f t="shared" si="30"/>
        <v>0</v>
      </c>
      <c r="AA83" s="94">
        <f t="shared" si="30"/>
        <v>0</v>
      </c>
      <c r="AB83" s="94">
        <f t="shared" si="30"/>
        <v>0</v>
      </c>
      <c r="AC83" s="94">
        <f t="shared" si="30"/>
        <v>0</v>
      </c>
      <c r="AD83" s="94">
        <f t="shared" si="30"/>
        <v>0</v>
      </c>
      <c r="AE83" s="94">
        <f t="shared" si="30"/>
        <v>0</v>
      </c>
      <c r="AF83" s="94">
        <f t="shared" si="30"/>
        <v>0</v>
      </c>
      <c r="AG83" s="94">
        <f t="shared" si="30"/>
        <v>0</v>
      </c>
      <c r="AH83" s="94">
        <f t="shared" si="30"/>
        <v>0</v>
      </c>
      <c r="AI83" s="94">
        <f t="shared" si="30"/>
        <v>0</v>
      </c>
      <c r="AJ83" s="94">
        <f t="shared" si="30"/>
        <v>0</v>
      </c>
      <c r="AK83" s="94">
        <f t="shared" si="30"/>
        <v>0</v>
      </c>
      <c r="AL83" s="43">
        <f t="shared" si="30"/>
        <v>0</v>
      </c>
      <c r="AM83" s="69">
        <f t="shared" si="2"/>
        <v>0</v>
      </c>
    </row>
    <row r="84" spans="1:39">
      <c r="A84" s="106">
        <v>64</v>
      </c>
      <c r="B84" s="42" t="s">
        <v>195</v>
      </c>
      <c r="C84" s="71">
        <f t="shared" ref="C84:AL84" si="31">+C$53*C34</f>
        <v>0</v>
      </c>
      <c r="D84" s="92">
        <f t="shared" si="31"/>
        <v>0</v>
      </c>
      <c r="E84" s="92">
        <f t="shared" si="31"/>
        <v>0</v>
      </c>
      <c r="F84" s="92">
        <f t="shared" si="31"/>
        <v>0</v>
      </c>
      <c r="G84" s="92">
        <f t="shared" si="31"/>
        <v>0</v>
      </c>
      <c r="H84" s="92">
        <f t="shared" si="31"/>
        <v>0</v>
      </c>
      <c r="I84" s="92">
        <f t="shared" si="31"/>
        <v>0</v>
      </c>
      <c r="J84" s="92">
        <f t="shared" si="31"/>
        <v>0</v>
      </c>
      <c r="K84" s="92">
        <f t="shared" si="31"/>
        <v>0</v>
      </c>
      <c r="L84" s="92">
        <f t="shared" si="31"/>
        <v>0</v>
      </c>
      <c r="M84" s="92">
        <f t="shared" si="31"/>
        <v>0</v>
      </c>
      <c r="N84" s="92">
        <f t="shared" si="31"/>
        <v>0</v>
      </c>
      <c r="O84" s="92">
        <f t="shared" si="31"/>
        <v>0</v>
      </c>
      <c r="P84" s="92">
        <f t="shared" si="31"/>
        <v>0</v>
      </c>
      <c r="Q84" s="92">
        <f t="shared" si="31"/>
        <v>0</v>
      </c>
      <c r="R84" s="92">
        <f t="shared" si="31"/>
        <v>0</v>
      </c>
      <c r="S84" s="92">
        <f t="shared" si="31"/>
        <v>0</v>
      </c>
      <c r="T84" s="92">
        <f t="shared" si="31"/>
        <v>0</v>
      </c>
      <c r="U84" s="92">
        <f t="shared" si="31"/>
        <v>0</v>
      </c>
      <c r="V84" s="92">
        <f t="shared" si="31"/>
        <v>0</v>
      </c>
      <c r="W84" s="92">
        <f t="shared" si="31"/>
        <v>0</v>
      </c>
      <c r="X84" s="92">
        <f t="shared" si="31"/>
        <v>0</v>
      </c>
      <c r="Y84" s="92">
        <f t="shared" si="31"/>
        <v>0</v>
      </c>
      <c r="Z84" s="92">
        <f t="shared" si="31"/>
        <v>0</v>
      </c>
      <c r="AA84" s="92">
        <f t="shared" si="31"/>
        <v>0</v>
      </c>
      <c r="AB84" s="92">
        <f t="shared" si="31"/>
        <v>0</v>
      </c>
      <c r="AC84" s="92">
        <f t="shared" si="31"/>
        <v>0</v>
      </c>
      <c r="AD84" s="92">
        <f t="shared" si="31"/>
        <v>0</v>
      </c>
      <c r="AE84" s="92">
        <f t="shared" si="31"/>
        <v>0</v>
      </c>
      <c r="AF84" s="92">
        <f t="shared" si="31"/>
        <v>0</v>
      </c>
      <c r="AG84" s="92">
        <f t="shared" si="31"/>
        <v>0</v>
      </c>
      <c r="AH84" s="92">
        <f t="shared" si="31"/>
        <v>0</v>
      </c>
      <c r="AI84" s="92">
        <f t="shared" si="31"/>
        <v>0</v>
      </c>
      <c r="AJ84" s="92">
        <f t="shared" si="31"/>
        <v>0</v>
      </c>
      <c r="AK84" s="92">
        <f t="shared" si="31"/>
        <v>0</v>
      </c>
      <c r="AL84" s="95">
        <f t="shared" si="31"/>
        <v>0</v>
      </c>
      <c r="AM84" s="68">
        <f t="shared" si="2"/>
        <v>0</v>
      </c>
    </row>
    <row r="85" spans="1:39">
      <c r="A85" s="106">
        <v>65</v>
      </c>
      <c r="B85" s="42" t="s">
        <v>196</v>
      </c>
      <c r="C85" s="65">
        <f t="shared" ref="C85:AL85" si="32">+C$53*C35</f>
        <v>0</v>
      </c>
      <c r="D85" s="93">
        <f t="shared" si="32"/>
        <v>0</v>
      </c>
      <c r="E85" s="93">
        <f t="shared" si="32"/>
        <v>0</v>
      </c>
      <c r="F85" s="93">
        <f t="shared" si="32"/>
        <v>0</v>
      </c>
      <c r="G85" s="93">
        <f t="shared" si="32"/>
        <v>0</v>
      </c>
      <c r="H85" s="93">
        <f t="shared" si="32"/>
        <v>0</v>
      </c>
      <c r="I85" s="93">
        <f t="shared" si="32"/>
        <v>0</v>
      </c>
      <c r="J85" s="93">
        <f t="shared" si="32"/>
        <v>0</v>
      </c>
      <c r="K85" s="93">
        <f t="shared" si="32"/>
        <v>0</v>
      </c>
      <c r="L85" s="93">
        <f t="shared" si="32"/>
        <v>0</v>
      </c>
      <c r="M85" s="93">
        <f t="shared" si="32"/>
        <v>0</v>
      </c>
      <c r="N85" s="93">
        <f t="shared" si="32"/>
        <v>0</v>
      </c>
      <c r="O85" s="93">
        <f t="shared" si="32"/>
        <v>0</v>
      </c>
      <c r="P85" s="93">
        <f t="shared" si="32"/>
        <v>0</v>
      </c>
      <c r="Q85" s="93">
        <f t="shared" si="32"/>
        <v>0</v>
      </c>
      <c r="R85" s="93">
        <f t="shared" si="32"/>
        <v>0</v>
      </c>
      <c r="S85" s="93">
        <f t="shared" si="32"/>
        <v>0</v>
      </c>
      <c r="T85" s="93">
        <f t="shared" si="32"/>
        <v>0</v>
      </c>
      <c r="U85" s="93">
        <f t="shared" si="32"/>
        <v>0</v>
      </c>
      <c r="V85" s="93">
        <f t="shared" si="32"/>
        <v>0</v>
      </c>
      <c r="W85" s="93">
        <f t="shared" si="32"/>
        <v>0</v>
      </c>
      <c r="X85" s="93">
        <f t="shared" si="32"/>
        <v>0</v>
      </c>
      <c r="Y85" s="93">
        <f t="shared" si="32"/>
        <v>0</v>
      </c>
      <c r="Z85" s="93">
        <f t="shared" si="32"/>
        <v>0</v>
      </c>
      <c r="AA85" s="93">
        <f t="shared" si="32"/>
        <v>0</v>
      </c>
      <c r="AB85" s="93">
        <f t="shared" si="32"/>
        <v>0</v>
      </c>
      <c r="AC85" s="93">
        <f t="shared" si="32"/>
        <v>0</v>
      </c>
      <c r="AD85" s="93">
        <f t="shared" si="32"/>
        <v>0</v>
      </c>
      <c r="AE85" s="93">
        <f t="shared" si="32"/>
        <v>0</v>
      </c>
      <c r="AF85" s="93">
        <f t="shared" si="32"/>
        <v>0</v>
      </c>
      <c r="AG85" s="93">
        <f t="shared" si="32"/>
        <v>0</v>
      </c>
      <c r="AH85" s="93">
        <f t="shared" si="32"/>
        <v>0</v>
      </c>
      <c r="AI85" s="93">
        <f t="shared" si="32"/>
        <v>0</v>
      </c>
      <c r="AJ85" s="93">
        <f t="shared" si="32"/>
        <v>0</v>
      </c>
      <c r="AK85" s="93">
        <f t="shared" si="32"/>
        <v>0</v>
      </c>
      <c r="AL85" s="42">
        <f t="shared" si="32"/>
        <v>0</v>
      </c>
      <c r="AM85" s="61">
        <f t="shared" si="2"/>
        <v>0</v>
      </c>
    </row>
    <row r="86" spans="1:39">
      <c r="A86" s="106">
        <v>66</v>
      </c>
      <c r="B86" s="42" t="s">
        <v>28</v>
      </c>
      <c r="C86" s="65">
        <f t="shared" ref="C86:AL86" si="33">+C$53*C36</f>
        <v>0</v>
      </c>
      <c r="D86" s="93">
        <f t="shared" si="33"/>
        <v>0</v>
      </c>
      <c r="E86" s="93">
        <f t="shared" si="33"/>
        <v>0</v>
      </c>
      <c r="F86" s="93">
        <f t="shared" si="33"/>
        <v>0</v>
      </c>
      <c r="G86" s="93">
        <f t="shared" si="33"/>
        <v>0</v>
      </c>
      <c r="H86" s="93">
        <f t="shared" si="33"/>
        <v>0</v>
      </c>
      <c r="I86" s="93">
        <f t="shared" si="33"/>
        <v>0</v>
      </c>
      <c r="J86" s="93">
        <f t="shared" si="33"/>
        <v>0</v>
      </c>
      <c r="K86" s="93">
        <f t="shared" si="33"/>
        <v>0</v>
      </c>
      <c r="L86" s="93">
        <f t="shared" si="33"/>
        <v>0</v>
      </c>
      <c r="M86" s="93">
        <f t="shared" si="33"/>
        <v>0</v>
      </c>
      <c r="N86" s="93">
        <f t="shared" si="33"/>
        <v>0</v>
      </c>
      <c r="O86" s="93">
        <f t="shared" si="33"/>
        <v>0</v>
      </c>
      <c r="P86" s="93">
        <f t="shared" si="33"/>
        <v>0</v>
      </c>
      <c r="Q86" s="93">
        <f t="shared" si="33"/>
        <v>0</v>
      </c>
      <c r="R86" s="93">
        <f t="shared" si="33"/>
        <v>0</v>
      </c>
      <c r="S86" s="93">
        <f t="shared" si="33"/>
        <v>0</v>
      </c>
      <c r="T86" s="93">
        <f t="shared" si="33"/>
        <v>0</v>
      </c>
      <c r="U86" s="93">
        <f t="shared" si="33"/>
        <v>0</v>
      </c>
      <c r="V86" s="93">
        <f t="shared" si="33"/>
        <v>0</v>
      </c>
      <c r="W86" s="93">
        <f t="shared" si="33"/>
        <v>0</v>
      </c>
      <c r="X86" s="93">
        <f t="shared" si="33"/>
        <v>0</v>
      </c>
      <c r="Y86" s="93">
        <f t="shared" si="33"/>
        <v>0</v>
      </c>
      <c r="Z86" s="93">
        <f t="shared" si="33"/>
        <v>0</v>
      </c>
      <c r="AA86" s="93">
        <f t="shared" si="33"/>
        <v>0</v>
      </c>
      <c r="AB86" s="93">
        <f t="shared" si="33"/>
        <v>0</v>
      </c>
      <c r="AC86" s="93">
        <f t="shared" si="33"/>
        <v>0</v>
      </c>
      <c r="AD86" s="93">
        <f t="shared" si="33"/>
        <v>0</v>
      </c>
      <c r="AE86" s="93">
        <f t="shared" si="33"/>
        <v>0</v>
      </c>
      <c r="AF86" s="93">
        <f t="shared" si="33"/>
        <v>0</v>
      </c>
      <c r="AG86" s="93">
        <f t="shared" si="33"/>
        <v>0</v>
      </c>
      <c r="AH86" s="93">
        <f t="shared" si="33"/>
        <v>0</v>
      </c>
      <c r="AI86" s="93">
        <f t="shared" si="33"/>
        <v>0</v>
      </c>
      <c r="AJ86" s="93">
        <f t="shared" si="33"/>
        <v>0</v>
      </c>
      <c r="AK86" s="93">
        <f t="shared" si="33"/>
        <v>0</v>
      </c>
      <c r="AL86" s="42">
        <f t="shared" si="33"/>
        <v>0</v>
      </c>
      <c r="AM86" s="61">
        <f t="shared" si="2"/>
        <v>0</v>
      </c>
    </row>
    <row r="87" spans="1:39">
      <c r="A87" s="106">
        <v>67</v>
      </c>
      <c r="B87" s="42" t="s">
        <v>29</v>
      </c>
      <c r="C87" s="65">
        <f t="shared" ref="C87:AL87" si="34">+C$53*C37</f>
        <v>0</v>
      </c>
      <c r="D87" s="93">
        <f t="shared" si="34"/>
        <v>0</v>
      </c>
      <c r="E87" s="93">
        <f t="shared" si="34"/>
        <v>0</v>
      </c>
      <c r="F87" s="93">
        <f t="shared" si="34"/>
        <v>0</v>
      </c>
      <c r="G87" s="93">
        <f t="shared" si="34"/>
        <v>0</v>
      </c>
      <c r="H87" s="93">
        <f t="shared" si="34"/>
        <v>0</v>
      </c>
      <c r="I87" s="93">
        <f t="shared" si="34"/>
        <v>0</v>
      </c>
      <c r="J87" s="93">
        <f t="shared" si="34"/>
        <v>0</v>
      </c>
      <c r="K87" s="93">
        <f t="shared" si="34"/>
        <v>0</v>
      </c>
      <c r="L87" s="93">
        <f t="shared" si="34"/>
        <v>0</v>
      </c>
      <c r="M87" s="93">
        <f t="shared" si="34"/>
        <v>0</v>
      </c>
      <c r="N87" s="93">
        <f t="shared" si="34"/>
        <v>0</v>
      </c>
      <c r="O87" s="93">
        <f t="shared" si="34"/>
        <v>0</v>
      </c>
      <c r="P87" s="93">
        <f t="shared" si="34"/>
        <v>0</v>
      </c>
      <c r="Q87" s="93">
        <f t="shared" si="34"/>
        <v>0</v>
      </c>
      <c r="R87" s="93">
        <f t="shared" si="34"/>
        <v>0</v>
      </c>
      <c r="S87" s="93">
        <f t="shared" si="34"/>
        <v>0</v>
      </c>
      <c r="T87" s="93">
        <f t="shared" si="34"/>
        <v>0</v>
      </c>
      <c r="U87" s="93">
        <f t="shared" si="34"/>
        <v>0</v>
      </c>
      <c r="V87" s="93">
        <f t="shared" si="34"/>
        <v>0</v>
      </c>
      <c r="W87" s="93">
        <f t="shared" si="34"/>
        <v>0</v>
      </c>
      <c r="X87" s="93">
        <f t="shared" si="34"/>
        <v>0</v>
      </c>
      <c r="Y87" s="93">
        <f t="shared" si="34"/>
        <v>0</v>
      </c>
      <c r="Z87" s="93">
        <f t="shared" si="34"/>
        <v>0</v>
      </c>
      <c r="AA87" s="93">
        <f t="shared" si="34"/>
        <v>0</v>
      </c>
      <c r="AB87" s="93">
        <f t="shared" si="34"/>
        <v>0</v>
      </c>
      <c r="AC87" s="93">
        <f t="shared" si="34"/>
        <v>0</v>
      </c>
      <c r="AD87" s="93">
        <f t="shared" si="34"/>
        <v>0</v>
      </c>
      <c r="AE87" s="93">
        <f t="shared" si="34"/>
        <v>0</v>
      </c>
      <c r="AF87" s="93">
        <f t="shared" si="34"/>
        <v>0</v>
      </c>
      <c r="AG87" s="93">
        <f t="shared" si="34"/>
        <v>0</v>
      </c>
      <c r="AH87" s="93">
        <f t="shared" si="34"/>
        <v>0</v>
      </c>
      <c r="AI87" s="93">
        <f t="shared" si="34"/>
        <v>0</v>
      </c>
      <c r="AJ87" s="93">
        <f t="shared" si="34"/>
        <v>0</v>
      </c>
      <c r="AK87" s="93">
        <f t="shared" si="34"/>
        <v>0</v>
      </c>
      <c r="AL87" s="42">
        <f t="shared" si="34"/>
        <v>0</v>
      </c>
      <c r="AM87" s="61">
        <f t="shared" si="2"/>
        <v>0</v>
      </c>
    </row>
    <row r="88" spans="1:39">
      <c r="A88" s="107">
        <v>68</v>
      </c>
      <c r="B88" s="43" t="s">
        <v>30</v>
      </c>
      <c r="C88" s="72">
        <f t="shared" ref="C88:AL88" si="35">+C$53*C38</f>
        <v>0</v>
      </c>
      <c r="D88" s="94">
        <f t="shared" si="35"/>
        <v>0</v>
      </c>
      <c r="E88" s="94">
        <f t="shared" si="35"/>
        <v>0</v>
      </c>
      <c r="F88" s="94">
        <f t="shared" si="35"/>
        <v>0</v>
      </c>
      <c r="G88" s="94">
        <f t="shared" si="35"/>
        <v>0</v>
      </c>
      <c r="H88" s="94">
        <f t="shared" si="35"/>
        <v>0</v>
      </c>
      <c r="I88" s="94">
        <f t="shared" si="35"/>
        <v>0</v>
      </c>
      <c r="J88" s="94">
        <f t="shared" si="35"/>
        <v>0</v>
      </c>
      <c r="K88" s="94">
        <f t="shared" si="35"/>
        <v>0</v>
      </c>
      <c r="L88" s="94">
        <f t="shared" si="35"/>
        <v>0</v>
      </c>
      <c r="M88" s="94">
        <f t="shared" si="35"/>
        <v>0</v>
      </c>
      <c r="N88" s="94">
        <f t="shared" si="35"/>
        <v>0</v>
      </c>
      <c r="O88" s="94">
        <f t="shared" si="35"/>
        <v>0</v>
      </c>
      <c r="P88" s="94">
        <f t="shared" si="35"/>
        <v>0</v>
      </c>
      <c r="Q88" s="94">
        <f t="shared" si="35"/>
        <v>0</v>
      </c>
      <c r="R88" s="94">
        <f t="shared" si="35"/>
        <v>0</v>
      </c>
      <c r="S88" s="94">
        <f t="shared" si="35"/>
        <v>0</v>
      </c>
      <c r="T88" s="94">
        <f t="shared" si="35"/>
        <v>0</v>
      </c>
      <c r="U88" s="94">
        <f t="shared" si="35"/>
        <v>0</v>
      </c>
      <c r="V88" s="94">
        <f t="shared" si="35"/>
        <v>0</v>
      </c>
      <c r="W88" s="94">
        <f t="shared" si="35"/>
        <v>0</v>
      </c>
      <c r="X88" s="94">
        <f t="shared" si="35"/>
        <v>0</v>
      </c>
      <c r="Y88" s="94">
        <f t="shared" si="35"/>
        <v>0</v>
      </c>
      <c r="Z88" s="94">
        <f t="shared" si="35"/>
        <v>0</v>
      </c>
      <c r="AA88" s="94">
        <f t="shared" si="35"/>
        <v>0</v>
      </c>
      <c r="AB88" s="94">
        <f t="shared" si="35"/>
        <v>0</v>
      </c>
      <c r="AC88" s="94">
        <f t="shared" si="35"/>
        <v>0</v>
      </c>
      <c r="AD88" s="94">
        <f t="shared" si="35"/>
        <v>0</v>
      </c>
      <c r="AE88" s="94">
        <f t="shared" si="35"/>
        <v>0</v>
      </c>
      <c r="AF88" s="94">
        <f t="shared" si="35"/>
        <v>0</v>
      </c>
      <c r="AG88" s="94">
        <f t="shared" si="35"/>
        <v>0</v>
      </c>
      <c r="AH88" s="94">
        <f t="shared" si="35"/>
        <v>0</v>
      </c>
      <c r="AI88" s="94">
        <f t="shared" si="35"/>
        <v>0</v>
      </c>
      <c r="AJ88" s="94">
        <f t="shared" si="35"/>
        <v>0</v>
      </c>
      <c r="AK88" s="94">
        <f t="shared" si="35"/>
        <v>0</v>
      </c>
      <c r="AL88" s="43">
        <f t="shared" si="35"/>
        <v>0</v>
      </c>
      <c r="AM88" s="69">
        <f t="shared" si="2"/>
        <v>0</v>
      </c>
    </row>
    <row r="89" spans="1:39">
      <c r="A89" s="108">
        <v>69</v>
      </c>
      <c r="B89" s="36" t="s">
        <v>31</v>
      </c>
      <c r="C89" s="96">
        <f t="shared" ref="C89:AL89" si="36">+C$53*C39</f>
        <v>0</v>
      </c>
      <c r="D89" s="96">
        <f t="shared" si="36"/>
        <v>0</v>
      </c>
      <c r="E89" s="96">
        <f t="shared" si="36"/>
        <v>0</v>
      </c>
      <c r="F89" s="96">
        <f t="shared" si="36"/>
        <v>0</v>
      </c>
      <c r="G89" s="96">
        <f t="shared" si="36"/>
        <v>0</v>
      </c>
      <c r="H89" s="96">
        <f t="shared" si="36"/>
        <v>0</v>
      </c>
      <c r="I89" s="96">
        <f t="shared" si="36"/>
        <v>0</v>
      </c>
      <c r="J89" s="96">
        <f t="shared" si="36"/>
        <v>0</v>
      </c>
      <c r="K89" s="96">
        <f t="shared" si="36"/>
        <v>0</v>
      </c>
      <c r="L89" s="96">
        <f t="shared" si="36"/>
        <v>0</v>
      </c>
      <c r="M89" s="96">
        <f t="shared" si="36"/>
        <v>0</v>
      </c>
      <c r="N89" s="96">
        <f t="shared" si="36"/>
        <v>0</v>
      </c>
      <c r="O89" s="96">
        <f t="shared" si="36"/>
        <v>0</v>
      </c>
      <c r="P89" s="96">
        <f t="shared" si="36"/>
        <v>0</v>
      </c>
      <c r="Q89" s="96">
        <f t="shared" si="36"/>
        <v>0</v>
      </c>
      <c r="R89" s="96">
        <f t="shared" si="36"/>
        <v>0</v>
      </c>
      <c r="S89" s="96">
        <f t="shared" si="36"/>
        <v>0</v>
      </c>
      <c r="T89" s="96">
        <f t="shared" si="36"/>
        <v>0</v>
      </c>
      <c r="U89" s="96">
        <f t="shared" si="36"/>
        <v>0</v>
      </c>
      <c r="V89" s="96">
        <f t="shared" si="36"/>
        <v>0</v>
      </c>
      <c r="W89" s="96">
        <f t="shared" si="36"/>
        <v>0</v>
      </c>
      <c r="X89" s="96">
        <f t="shared" si="36"/>
        <v>0</v>
      </c>
      <c r="Y89" s="96">
        <f t="shared" si="36"/>
        <v>0</v>
      </c>
      <c r="Z89" s="96">
        <f t="shared" si="36"/>
        <v>0</v>
      </c>
      <c r="AA89" s="96">
        <f t="shared" si="36"/>
        <v>0</v>
      </c>
      <c r="AB89" s="96">
        <f t="shared" si="36"/>
        <v>0</v>
      </c>
      <c r="AC89" s="96">
        <f t="shared" si="36"/>
        <v>0</v>
      </c>
      <c r="AD89" s="96">
        <f t="shared" si="36"/>
        <v>0</v>
      </c>
      <c r="AE89" s="96">
        <f t="shared" si="36"/>
        <v>0</v>
      </c>
      <c r="AF89" s="96">
        <f t="shared" si="36"/>
        <v>0</v>
      </c>
      <c r="AG89" s="96">
        <f t="shared" si="36"/>
        <v>0</v>
      </c>
      <c r="AH89" s="96">
        <f t="shared" si="36"/>
        <v>0</v>
      </c>
      <c r="AI89" s="96">
        <f t="shared" si="36"/>
        <v>0</v>
      </c>
      <c r="AJ89" s="96">
        <f t="shared" si="36"/>
        <v>0</v>
      </c>
      <c r="AK89" s="96">
        <f t="shared" si="36"/>
        <v>0</v>
      </c>
      <c r="AL89" s="36">
        <f t="shared" si="36"/>
        <v>0</v>
      </c>
      <c r="AM89" s="62">
        <f t="shared" si="2"/>
        <v>0</v>
      </c>
    </row>
  </sheetData>
  <sheetProtection sheet="1"/>
  <phoneticPr fontId="5"/>
  <pageMargins left="0.70866141732283472" right="0.70866141732283472" top="0.74803149606299213" bottom="0.74803149606299213" header="0.31496062992125984" footer="0.31496062992125984"/>
  <pageSetup paperSize="9" scale="70"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BB51"/>
  <sheetViews>
    <sheetView zoomScaleNormal="100" workbookViewId="0">
      <pane xSplit="2" ySplit="3" topLeftCell="C4" activePane="bottomRight" state="frozen"/>
      <selection activeCell="M1" sqref="M1"/>
      <selection pane="topRight" activeCell="M1" sqref="M1"/>
      <selection pane="bottomLeft" activeCell="M1" sqref="M1"/>
      <selection pane="bottomRight" activeCell="M1" sqref="M1"/>
    </sheetView>
  </sheetViews>
  <sheetFormatPr defaultColWidth="10.33203125" defaultRowHeight="11.25"/>
  <cols>
    <col min="1" max="1" width="4.6640625" style="32" bestFit="1" customWidth="1"/>
    <col min="2" max="2" width="31.6640625" style="32" bestFit="1" customWidth="1"/>
    <col min="3" max="39" width="10.33203125" style="32"/>
    <col min="40" max="40" width="11.6640625" style="32" customWidth="1"/>
    <col min="41" max="42" width="10.33203125" style="32"/>
    <col min="43" max="43" width="12.1640625" style="32" customWidth="1"/>
    <col min="44" max="44" width="11.83203125" style="32" customWidth="1"/>
    <col min="45" max="53" width="10.33203125" style="32"/>
    <col min="54" max="54" width="11" style="32" bestFit="1" customWidth="1"/>
    <col min="55" max="16384" width="10.33203125" style="32"/>
  </cols>
  <sheetData>
    <row r="1" spans="1:54" ht="21" customHeight="1">
      <c r="A1" s="278" t="s">
        <v>198</v>
      </c>
      <c r="C1" s="32" t="s">
        <v>199</v>
      </c>
      <c r="U1" s="124"/>
      <c r="AM1" s="124"/>
      <c r="BB1" s="124" t="s">
        <v>200</v>
      </c>
    </row>
    <row r="2" spans="1:54">
      <c r="A2" s="33"/>
      <c r="B2" s="34"/>
      <c r="C2" s="125">
        <v>1</v>
      </c>
      <c r="D2" s="126">
        <v>2</v>
      </c>
      <c r="E2" s="126">
        <v>3</v>
      </c>
      <c r="F2" s="126">
        <v>6</v>
      </c>
      <c r="G2" s="126">
        <v>11</v>
      </c>
      <c r="H2" s="126">
        <v>15</v>
      </c>
      <c r="I2" s="126">
        <v>16</v>
      </c>
      <c r="J2" s="126">
        <v>20</v>
      </c>
      <c r="K2" s="126">
        <v>21</v>
      </c>
      <c r="L2" s="126">
        <v>25</v>
      </c>
      <c r="M2" s="126">
        <v>26</v>
      </c>
      <c r="N2" s="126">
        <v>27</v>
      </c>
      <c r="O2" s="126">
        <v>28</v>
      </c>
      <c r="P2" s="126">
        <v>29</v>
      </c>
      <c r="Q2" s="126">
        <v>32</v>
      </c>
      <c r="R2" s="126">
        <v>33</v>
      </c>
      <c r="S2" s="126">
        <v>34</v>
      </c>
      <c r="T2" s="126">
        <v>35</v>
      </c>
      <c r="U2" s="126">
        <v>39</v>
      </c>
      <c r="V2" s="126">
        <v>41</v>
      </c>
      <c r="W2" s="126">
        <v>46</v>
      </c>
      <c r="X2" s="126">
        <v>47</v>
      </c>
      <c r="Y2" s="126">
        <v>48</v>
      </c>
      <c r="Z2" s="126">
        <v>51</v>
      </c>
      <c r="AA2" s="126">
        <v>53</v>
      </c>
      <c r="AB2" s="126">
        <v>55</v>
      </c>
      <c r="AC2" s="126">
        <v>57</v>
      </c>
      <c r="AD2" s="126">
        <v>59</v>
      </c>
      <c r="AE2" s="126">
        <v>61</v>
      </c>
      <c r="AF2" s="126">
        <v>63</v>
      </c>
      <c r="AG2" s="126">
        <v>64</v>
      </c>
      <c r="AH2" s="126">
        <v>65</v>
      </c>
      <c r="AI2" s="126">
        <v>66</v>
      </c>
      <c r="AJ2" s="126">
        <v>67</v>
      </c>
      <c r="AK2" s="126">
        <v>68</v>
      </c>
      <c r="AL2" s="127">
        <v>69</v>
      </c>
      <c r="AM2" s="128">
        <v>70</v>
      </c>
      <c r="AN2" s="125">
        <v>71</v>
      </c>
      <c r="AO2" s="126">
        <v>72</v>
      </c>
      <c r="AP2" s="126">
        <v>73</v>
      </c>
      <c r="AQ2" s="126">
        <v>74</v>
      </c>
      <c r="AR2" s="126">
        <v>75</v>
      </c>
      <c r="AS2" s="126">
        <v>76</v>
      </c>
      <c r="AT2" s="127">
        <v>77</v>
      </c>
      <c r="AU2" s="128">
        <v>78</v>
      </c>
      <c r="AV2" s="128">
        <v>79</v>
      </c>
      <c r="AW2" s="128">
        <v>81</v>
      </c>
      <c r="AX2" s="128">
        <v>82</v>
      </c>
      <c r="AY2" s="128">
        <v>83</v>
      </c>
      <c r="AZ2" s="128">
        <v>87</v>
      </c>
      <c r="BA2" s="128">
        <v>88</v>
      </c>
      <c r="BB2" s="128">
        <v>97</v>
      </c>
    </row>
    <row r="3" spans="1:54" ht="33.75">
      <c r="A3" s="35"/>
      <c r="B3" s="36"/>
      <c r="C3" s="37" t="s">
        <v>0</v>
      </c>
      <c r="D3" s="38" t="s">
        <v>1</v>
      </c>
      <c r="E3" s="38" t="s">
        <v>2</v>
      </c>
      <c r="F3" s="38" t="s">
        <v>3</v>
      </c>
      <c r="G3" s="38" t="s">
        <v>4</v>
      </c>
      <c r="H3" s="38" t="s">
        <v>5</v>
      </c>
      <c r="I3" s="38" t="s">
        <v>6</v>
      </c>
      <c r="J3" s="38" t="s">
        <v>7</v>
      </c>
      <c r="K3" s="38" t="s">
        <v>204</v>
      </c>
      <c r="L3" s="38" t="s">
        <v>205</v>
      </c>
      <c r="M3" s="38" t="s">
        <v>10</v>
      </c>
      <c r="N3" s="38" t="s">
        <v>11</v>
      </c>
      <c r="O3" s="38" t="s">
        <v>12</v>
      </c>
      <c r="P3" s="38" t="s">
        <v>13</v>
      </c>
      <c r="Q3" s="38" t="s">
        <v>16</v>
      </c>
      <c r="R3" s="38" t="s">
        <v>14</v>
      </c>
      <c r="S3" s="38" t="s">
        <v>206</v>
      </c>
      <c r="T3" s="38" t="s">
        <v>17</v>
      </c>
      <c r="U3" s="38" t="s">
        <v>18</v>
      </c>
      <c r="V3" s="38" t="s">
        <v>19</v>
      </c>
      <c r="W3" s="38" t="s">
        <v>207</v>
      </c>
      <c r="X3" s="38" t="s">
        <v>190</v>
      </c>
      <c r="Y3" s="38" t="s">
        <v>191</v>
      </c>
      <c r="Z3" s="38" t="s">
        <v>21</v>
      </c>
      <c r="AA3" s="38" t="s">
        <v>22</v>
      </c>
      <c r="AB3" s="38" t="s">
        <v>23</v>
      </c>
      <c r="AC3" s="38" t="s">
        <v>203</v>
      </c>
      <c r="AD3" s="38" t="s">
        <v>25</v>
      </c>
      <c r="AE3" s="38" t="s">
        <v>26</v>
      </c>
      <c r="AF3" s="38" t="s">
        <v>27</v>
      </c>
      <c r="AG3" s="38" t="s">
        <v>195</v>
      </c>
      <c r="AH3" s="38" t="s">
        <v>196</v>
      </c>
      <c r="AI3" s="38" t="s">
        <v>208</v>
      </c>
      <c r="AJ3" s="38" t="s">
        <v>209</v>
      </c>
      <c r="AK3" s="38" t="s">
        <v>30</v>
      </c>
      <c r="AL3" s="39" t="s">
        <v>31</v>
      </c>
      <c r="AM3" s="40" t="s">
        <v>210</v>
      </c>
      <c r="AN3" s="37" t="s">
        <v>223</v>
      </c>
      <c r="AO3" s="38" t="s">
        <v>224</v>
      </c>
      <c r="AP3" s="38" t="s">
        <v>225</v>
      </c>
      <c r="AQ3" s="38" t="s">
        <v>226</v>
      </c>
      <c r="AR3" s="38" t="s">
        <v>227</v>
      </c>
      <c r="AS3" s="38" t="s">
        <v>228</v>
      </c>
      <c r="AT3" s="39" t="s">
        <v>229</v>
      </c>
      <c r="AU3" s="40" t="s">
        <v>230</v>
      </c>
      <c r="AV3" s="40" t="s">
        <v>231</v>
      </c>
      <c r="AW3" s="40" t="s">
        <v>232</v>
      </c>
      <c r="AX3" s="40" t="s">
        <v>233</v>
      </c>
      <c r="AY3" s="40" t="s">
        <v>234</v>
      </c>
      <c r="AZ3" s="40" t="s">
        <v>235</v>
      </c>
      <c r="BA3" s="40" t="s">
        <v>236</v>
      </c>
      <c r="BB3" s="40" t="s">
        <v>218</v>
      </c>
    </row>
    <row r="4" spans="1:54" ht="15" customHeight="1">
      <c r="A4" s="129">
        <v>1</v>
      </c>
      <c r="B4" s="34" t="s">
        <v>0</v>
      </c>
      <c r="C4" s="33">
        <v>20187</v>
      </c>
      <c r="D4" s="123">
        <v>90</v>
      </c>
      <c r="E4" s="123">
        <v>0</v>
      </c>
      <c r="F4" s="123">
        <v>0</v>
      </c>
      <c r="G4" s="123">
        <v>51191</v>
      </c>
      <c r="H4" s="123">
        <v>251</v>
      </c>
      <c r="I4" s="123">
        <v>0</v>
      </c>
      <c r="J4" s="123">
        <v>156</v>
      </c>
      <c r="K4" s="123">
        <v>0</v>
      </c>
      <c r="L4" s="123">
        <v>3</v>
      </c>
      <c r="M4" s="123">
        <v>0</v>
      </c>
      <c r="N4" s="123">
        <v>11</v>
      </c>
      <c r="O4" s="123">
        <v>0</v>
      </c>
      <c r="P4" s="123">
        <v>0</v>
      </c>
      <c r="Q4" s="123">
        <v>0</v>
      </c>
      <c r="R4" s="123">
        <v>0</v>
      </c>
      <c r="S4" s="123">
        <v>0</v>
      </c>
      <c r="T4" s="123">
        <v>0</v>
      </c>
      <c r="U4" s="123">
        <v>1310</v>
      </c>
      <c r="V4" s="123">
        <v>605</v>
      </c>
      <c r="W4" s="123">
        <v>0</v>
      </c>
      <c r="X4" s="123">
        <v>0</v>
      </c>
      <c r="Y4" s="123">
        <v>0</v>
      </c>
      <c r="Z4" s="123">
        <v>89</v>
      </c>
      <c r="AA4" s="123">
        <v>0</v>
      </c>
      <c r="AB4" s="123">
        <v>1</v>
      </c>
      <c r="AC4" s="123">
        <v>10</v>
      </c>
      <c r="AD4" s="123">
        <v>0</v>
      </c>
      <c r="AE4" s="123">
        <v>12</v>
      </c>
      <c r="AF4" s="123">
        <v>190</v>
      </c>
      <c r="AG4" s="123">
        <v>1195</v>
      </c>
      <c r="AH4" s="123">
        <v>90</v>
      </c>
      <c r="AI4" s="123">
        <v>3</v>
      </c>
      <c r="AJ4" s="123">
        <v>5527</v>
      </c>
      <c r="AK4" s="123">
        <v>0</v>
      </c>
      <c r="AL4" s="34">
        <v>0</v>
      </c>
      <c r="AM4" s="64">
        <v>80921</v>
      </c>
      <c r="AN4" s="33">
        <v>476</v>
      </c>
      <c r="AO4" s="123">
        <v>21915</v>
      </c>
      <c r="AP4" s="123">
        <v>0</v>
      </c>
      <c r="AQ4" s="123">
        <v>0</v>
      </c>
      <c r="AR4" s="123">
        <v>1662</v>
      </c>
      <c r="AS4" s="123">
        <v>-808</v>
      </c>
      <c r="AT4" s="34">
        <v>11</v>
      </c>
      <c r="AU4" s="64">
        <v>23256</v>
      </c>
      <c r="AV4" s="64">
        <v>104177</v>
      </c>
      <c r="AW4" s="64">
        <v>64135</v>
      </c>
      <c r="AX4" s="64">
        <v>87391</v>
      </c>
      <c r="AY4" s="64">
        <v>168312</v>
      </c>
      <c r="AZ4" s="64">
        <v>-23233</v>
      </c>
      <c r="BA4" s="64">
        <v>64158</v>
      </c>
      <c r="BB4" s="64">
        <v>145079</v>
      </c>
    </row>
    <row r="5" spans="1:54" ht="15" customHeight="1">
      <c r="A5" s="130">
        <v>2</v>
      </c>
      <c r="B5" s="42" t="s">
        <v>1</v>
      </c>
      <c r="C5" s="65">
        <v>19</v>
      </c>
      <c r="D5" s="93">
        <v>4654</v>
      </c>
      <c r="E5" s="93">
        <v>11</v>
      </c>
      <c r="F5" s="93">
        <v>1</v>
      </c>
      <c r="G5" s="93">
        <v>63</v>
      </c>
      <c r="H5" s="93">
        <v>0</v>
      </c>
      <c r="I5" s="93">
        <v>10831</v>
      </c>
      <c r="J5" s="93">
        <v>10</v>
      </c>
      <c r="K5" s="93">
        <v>0</v>
      </c>
      <c r="L5" s="93">
        <v>0</v>
      </c>
      <c r="M5" s="93">
        <v>0</v>
      </c>
      <c r="N5" s="93">
        <v>0</v>
      </c>
      <c r="O5" s="93">
        <v>0</v>
      </c>
      <c r="P5" s="93">
        <v>0</v>
      </c>
      <c r="Q5" s="93">
        <v>0</v>
      </c>
      <c r="R5" s="93">
        <v>0</v>
      </c>
      <c r="S5" s="93">
        <v>0</v>
      </c>
      <c r="T5" s="93">
        <v>0</v>
      </c>
      <c r="U5" s="93">
        <v>4</v>
      </c>
      <c r="V5" s="93">
        <v>15</v>
      </c>
      <c r="W5" s="93">
        <v>0</v>
      </c>
      <c r="X5" s="93">
        <v>0</v>
      </c>
      <c r="Y5" s="93">
        <v>0</v>
      </c>
      <c r="Z5" s="93">
        <v>0</v>
      </c>
      <c r="AA5" s="93">
        <v>0</v>
      </c>
      <c r="AB5" s="93">
        <v>0</v>
      </c>
      <c r="AC5" s="93">
        <v>0</v>
      </c>
      <c r="AD5" s="93">
        <v>0</v>
      </c>
      <c r="AE5" s="93">
        <v>2</v>
      </c>
      <c r="AF5" s="93">
        <v>0</v>
      </c>
      <c r="AG5" s="93">
        <v>42</v>
      </c>
      <c r="AH5" s="93">
        <v>0</v>
      </c>
      <c r="AI5" s="93">
        <v>0</v>
      </c>
      <c r="AJ5" s="93">
        <v>401</v>
      </c>
      <c r="AK5" s="93">
        <v>0</v>
      </c>
      <c r="AL5" s="42">
        <v>0</v>
      </c>
      <c r="AM5" s="61">
        <v>16053</v>
      </c>
      <c r="AN5" s="65">
        <v>32</v>
      </c>
      <c r="AO5" s="93">
        <v>1445</v>
      </c>
      <c r="AP5" s="93">
        <v>0</v>
      </c>
      <c r="AQ5" s="93">
        <v>0</v>
      </c>
      <c r="AR5" s="93">
        <v>0</v>
      </c>
      <c r="AS5" s="93">
        <v>7521</v>
      </c>
      <c r="AT5" s="42">
        <v>6</v>
      </c>
      <c r="AU5" s="61">
        <v>9004</v>
      </c>
      <c r="AV5" s="61">
        <v>25057</v>
      </c>
      <c r="AW5" s="61">
        <v>11097</v>
      </c>
      <c r="AX5" s="61">
        <v>20101</v>
      </c>
      <c r="AY5" s="61">
        <v>36154</v>
      </c>
      <c r="AZ5" s="61">
        <v>-5915</v>
      </c>
      <c r="BA5" s="61">
        <v>14186</v>
      </c>
      <c r="BB5" s="61">
        <v>30239</v>
      </c>
    </row>
    <row r="6" spans="1:54" ht="15" customHeight="1">
      <c r="A6" s="130">
        <v>3</v>
      </c>
      <c r="B6" s="42" t="s">
        <v>2</v>
      </c>
      <c r="C6" s="65">
        <v>0</v>
      </c>
      <c r="D6" s="93">
        <v>0</v>
      </c>
      <c r="E6" s="93">
        <v>2156</v>
      </c>
      <c r="F6" s="93">
        <v>0</v>
      </c>
      <c r="G6" s="93">
        <v>11258</v>
      </c>
      <c r="H6" s="93">
        <v>0</v>
      </c>
      <c r="I6" s="93">
        <v>0</v>
      </c>
      <c r="J6" s="93">
        <v>4</v>
      </c>
      <c r="K6" s="93">
        <v>0</v>
      </c>
      <c r="L6" s="93">
        <v>0</v>
      </c>
      <c r="M6" s="93">
        <v>0</v>
      </c>
      <c r="N6" s="93">
        <v>0</v>
      </c>
      <c r="O6" s="93">
        <v>0</v>
      </c>
      <c r="P6" s="93">
        <v>0</v>
      </c>
      <c r="Q6" s="93">
        <v>0</v>
      </c>
      <c r="R6" s="93">
        <v>0</v>
      </c>
      <c r="S6" s="93">
        <v>0</v>
      </c>
      <c r="T6" s="93">
        <v>0</v>
      </c>
      <c r="U6" s="93">
        <v>9</v>
      </c>
      <c r="V6" s="93">
        <v>0</v>
      </c>
      <c r="W6" s="93">
        <v>0</v>
      </c>
      <c r="X6" s="93">
        <v>0</v>
      </c>
      <c r="Y6" s="93">
        <v>0</v>
      </c>
      <c r="Z6" s="93">
        <v>0</v>
      </c>
      <c r="AA6" s="93">
        <v>0</v>
      </c>
      <c r="AB6" s="93">
        <v>0</v>
      </c>
      <c r="AC6" s="93">
        <v>1</v>
      </c>
      <c r="AD6" s="93">
        <v>0</v>
      </c>
      <c r="AE6" s="93">
        <v>2</v>
      </c>
      <c r="AF6" s="93">
        <v>0</v>
      </c>
      <c r="AG6" s="93">
        <v>308</v>
      </c>
      <c r="AH6" s="93">
        <v>0</v>
      </c>
      <c r="AI6" s="93">
        <v>0</v>
      </c>
      <c r="AJ6" s="93">
        <v>1744</v>
      </c>
      <c r="AK6" s="93">
        <v>0</v>
      </c>
      <c r="AL6" s="42">
        <v>0</v>
      </c>
      <c r="AM6" s="61">
        <v>15482</v>
      </c>
      <c r="AN6" s="65">
        <v>138</v>
      </c>
      <c r="AO6" s="93">
        <v>2816</v>
      </c>
      <c r="AP6" s="93">
        <v>0</v>
      </c>
      <c r="AQ6" s="93">
        <v>0</v>
      </c>
      <c r="AR6" s="93">
        <v>0</v>
      </c>
      <c r="AS6" s="93">
        <v>485</v>
      </c>
      <c r="AT6" s="42">
        <v>58</v>
      </c>
      <c r="AU6" s="61">
        <v>3497</v>
      </c>
      <c r="AV6" s="61">
        <v>18979</v>
      </c>
      <c r="AW6" s="61">
        <v>35826</v>
      </c>
      <c r="AX6" s="61">
        <v>39323</v>
      </c>
      <c r="AY6" s="61">
        <v>54805</v>
      </c>
      <c r="AZ6" s="61">
        <v>-14708</v>
      </c>
      <c r="BA6" s="61">
        <v>24615</v>
      </c>
      <c r="BB6" s="61">
        <v>40097</v>
      </c>
    </row>
    <row r="7" spans="1:54" ht="15" customHeight="1">
      <c r="A7" s="130">
        <v>6</v>
      </c>
      <c r="B7" s="42" t="s">
        <v>3</v>
      </c>
      <c r="C7" s="65">
        <v>0</v>
      </c>
      <c r="D7" s="93">
        <v>5</v>
      </c>
      <c r="E7" s="93">
        <v>0</v>
      </c>
      <c r="F7" s="93">
        <v>170</v>
      </c>
      <c r="G7" s="93">
        <v>11</v>
      </c>
      <c r="H7" s="93">
        <v>0</v>
      </c>
      <c r="I7" s="93">
        <v>180</v>
      </c>
      <c r="J7" s="93">
        <v>2021</v>
      </c>
      <c r="K7" s="93">
        <v>492250</v>
      </c>
      <c r="L7" s="93">
        <v>9437</v>
      </c>
      <c r="M7" s="93">
        <v>148500</v>
      </c>
      <c r="N7" s="93">
        <v>248112</v>
      </c>
      <c r="O7" s="93">
        <v>6</v>
      </c>
      <c r="P7" s="93">
        <v>29</v>
      </c>
      <c r="Q7" s="93">
        <v>2</v>
      </c>
      <c r="R7" s="93">
        <v>2</v>
      </c>
      <c r="S7" s="93">
        <v>0</v>
      </c>
      <c r="T7" s="93">
        <v>19</v>
      </c>
      <c r="U7" s="93">
        <v>12</v>
      </c>
      <c r="V7" s="93">
        <v>3325</v>
      </c>
      <c r="W7" s="93">
        <v>119487</v>
      </c>
      <c r="X7" s="93">
        <v>0</v>
      </c>
      <c r="Y7" s="93">
        <v>0</v>
      </c>
      <c r="Z7" s="93">
        <v>0</v>
      </c>
      <c r="AA7" s="93">
        <v>0</v>
      </c>
      <c r="AB7" s="93">
        <v>0</v>
      </c>
      <c r="AC7" s="93">
        <v>0</v>
      </c>
      <c r="AD7" s="93">
        <v>0</v>
      </c>
      <c r="AE7" s="93">
        <v>3</v>
      </c>
      <c r="AF7" s="93">
        <v>5</v>
      </c>
      <c r="AG7" s="93">
        <v>0</v>
      </c>
      <c r="AH7" s="93">
        <v>0</v>
      </c>
      <c r="AI7" s="93">
        <v>0</v>
      </c>
      <c r="AJ7" s="93">
        <v>-5</v>
      </c>
      <c r="AK7" s="93">
        <v>0</v>
      </c>
      <c r="AL7" s="42">
        <v>2</v>
      </c>
      <c r="AM7" s="61">
        <v>1023573</v>
      </c>
      <c r="AN7" s="65">
        <v>-55</v>
      </c>
      <c r="AO7" s="93">
        <v>-51</v>
      </c>
      <c r="AP7" s="93">
        <v>0</v>
      </c>
      <c r="AQ7" s="93">
        <v>0</v>
      </c>
      <c r="AR7" s="93">
        <v>0</v>
      </c>
      <c r="AS7" s="93">
        <v>-3143</v>
      </c>
      <c r="AT7" s="42">
        <v>0</v>
      </c>
      <c r="AU7" s="61">
        <v>-3249</v>
      </c>
      <c r="AV7" s="61">
        <v>1020324</v>
      </c>
      <c r="AW7" s="61">
        <v>22196</v>
      </c>
      <c r="AX7" s="61">
        <v>18947</v>
      </c>
      <c r="AY7" s="61">
        <v>1042520</v>
      </c>
      <c r="AZ7" s="61">
        <v>-1017037</v>
      </c>
      <c r="BA7" s="61">
        <v>-998090</v>
      </c>
      <c r="BB7" s="61">
        <v>25483</v>
      </c>
    </row>
    <row r="8" spans="1:54" ht="15" customHeight="1">
      <c r="A8" s="131">
        <v>11</v>
      </c>
      <c r="B8" s="43" t="s">
        <v>4</v>
      </c>
      <c r="C8" s="72">
        <v>14662</v>
      </c>
      <c r="D8" s="94">
        <v>477</v>
      </c>
      <c r="E8" s="94">
        <v>5043</v>
      </c>
      <c r="F8" s="94">
        <v>0</v>
      </c>
      <c r="G8" s="94">
        <v>26421</v>
      </c>
      <c r="H8" s="94">
        <v>3</v>
      </c>
      <c r="I8" s="94">
        <v>45</v>
      </c>
      <c r="J8" s="94">
        <v>712</v>
      </c>
      <c r="K8" s="94">
        <v>2</v>
      </c>
      <c r="L8" s="94">
        <v>57</v>
      </c>
      <c r="M8" s="94">
        <v>0</v>
      </c>
      <c r="N8" s="94">
        <v>0</v>
      </c>
      <c r="O8" s="94">
        <v>0</v>
      </c>
      <c r="P8" s="94">
        <v>0</v>
      </c>
      <c r="Q8" s="94">
        <v>0</v>
      </c>
      <c r="R8" s="94">
        <v>0</v>
      </c>
      <c r="S8" s="94">
        <v>0</v>
      </c>
      <c r="T8" s="94">
        <v>0</v>
      </c>
      <c r="U8" s="94">
        <v>16</v>
      </c>
      <c r="V8" s="94">
        <v>9</v>
      </c>
      <c r="W8" s="94">
        <v>0</v>
      </c>
      <c r="X8" s="94">
        <v>0</v>
      </c>
      <c r="Y8" s="94">
        <v>0</v>
      </c>
      <c r="Z8" s="94">
        <v>77</v>
      </c>
      <c r="AA8" s="94">
        <v>0</v>
      </c>
      <c r="AB8" s="94">
        <v>0</v>
      </c>
      <c r="AC8" s="94">
        <v>41</v>
      </c>
      <c r="AD8" s="94">
        <v>0</v>
      </c>
      <c r="AE8" s="94">
        <v>133</v>
      </c>
      <c r="AF8" s="94">
        <v>214</v>
      </c>
      <c r="AG8" s="94">
        <v>4733</v>
      </c>
      <c r="AH8" s="94">
        <v>69</v>
      </c>
      <c r="AI8" s="94">
        <v>2</v>
      </c>
      <c r="AJ8" s="94">
        <v>40878</v>
      </c>
      <c r="AK8" s="94">
        <v>0</v>
      </c>
      <c r="AL8" s="43">
        <v>33</v>
      </c>
      <c r="AM8" s="69">
        <v>93627</v>
      </c>
      <c r="AN8" s="72">
        <v>8521</v>
      </c>
      <c r="AO8" s="94">
        <v>208369</v>
      </c>
      <c r="AP8" s="94">
        <v>2155</v>
      </c>
      <c r="AQ8" s="94">
        <v>0</v>
      </c>
      <c r="AR8" s="94">
        <v>0</v>
      </c>
      <c r="AS8" s="94">
        <v>1361</v>
      </c>
      <c r="AT8" s="43">
        <v>73</v>
      </c>
      <c r="AU8" s="69">
        <v>220479</v>
      </c>
      <c r="AV8" s="69">
        <v>314106</v>
      </c>
      <c r="AW8" s="69">
        <v>221907</v>
      </c>
      <c r="AX8" s="69">
        <v>442386</v>
      </c>
      <c r="AY8" s="69">
        <v>536013</v>
      </c>
      <c r="AZ8" s="69">
        <v>-251442</v>
      </c>
      <c r="BA8" s="69">
        <v>190944</v>
      </c>
      <c r="BB8" s="69">
        <v>284571</v>
      </c>
    </row>
    <row r="9" spans="1:54" ht="15" customHeight="1">
      <c r="A9" s="130">
        <v>15</v>
      </c>
      <c r="B9" s="42" t="s">
        <v>5</v>
      </c>
      <c r="C9" s="65">
        <v>412</v>
      </c>
      <c r="D9" s="93">
        <v>95</v>
      </c>
      <c r="E9" s="93">
        <v>564</v>
      </c>
      <c r="F9" s="93">
        <v>102</v>
      </c>
      <c r="G9" s="93">
        <v>118</v>
      </c>
      <c r="H9" s="93">
        <v>3104</v>
      </c>
      <c r="I9" s="93">
        <v>219</v>
      </c>
      <c r="J9" s="93">
        <v>155</v>
      </c>
      <c r="K9" s="93">
        <v>25</v>
      </c>
      <c r="L9" s="93">
        <v>179</v>
      </c>
      <c r="M9" s="93">
        <v>216</v>
      </c>
      <c r="N9" s="93">
        <v>98</v>
      </c>
      <c r="O9" s="93">
        <v>32</v>
      </c>
      <c r="P9" s="93">
        <v>338</v>
      </c>
      <c r="Q9" s="93">
        <v>1746</v>
      </c>
      <c r="R9" s="93">
        <v>84</v>
      </c>
      <c r="S9" s="93">
        <v>194</v>
      </c>
      <c r="T9" s="93">
        <v>845</v>
      </c>
      <c r="U9" s="93">
        <v>625</v>
      </c>
      <c r="V9" s="93">
        <v>1317</v>
      </c>
      <c r="W9" s="93">
        <v>31</v>
      </c>
      <c r="X9" s="93">
        <v>25</v>
      </c>
      <c r="Y9" s="93">
        <v>113</v>
      </c>
      <c r="Z9" s="93">
        <v>2385</v>
      </c>
      <c r="AA9" s="93">
        <v>310</v>
      </c>
      <c r="AB9" s="93">
        <v>10</v>
      </c>
      <c r="AC9" s="93">
        <v>1331</v>
      </c>
      <c r="AD9" s="93">
        <v>144</v>
      </c>
      <c r="AE9" s="93">
        <v>1484</v>
      </c>
      <c r="AF9" s="93">
        <v>65</v>
      </c>
      <c r="AG9" s="93">
        <v>2100</v>
      </c>
      <c r="AH9" s="93">
        <v>1264</v>
      </c>
      <c r="AI9" s="93">
        <v>553</v>
      </c>
      <c r="AJ9" s="93">
        <v>4083</v>
      </c>
      <c r="AK9" s="93">
        <v>177</v>
      </c>
      <c r="AL9" s="42">
        <v>17</v>
      </c>
      <c r="AM9" s="61">
        <v>24560</v>
      </c>
      <c r="AN9" s="65">
        <v>1055</v>
      </c>
      <c r="AO9" s="93">
        <v>31799</v>
      </c>
      <c r="AP9" s="93">
        <v>0</v>
      </c>
      <c r="AQ9" s="93">
        <v>8</v>
      </c>
      <c r="AR9" s="93">
        <v>1808</v>
      </c>
      <c r="AS9" s="93">
        <v>-1408</v>
      </c>
      <c r="AT9" s="42">
        <v>0</v>
      </c>
      <c r="AU9" s="61">
        <v>33262</v>
      </c>
      <c r="AV9" s="61">
        <v>57822</v>
      </c>
      <c r="AW9" s="61">
        <v>17417</v>
      </c>
      <c r="AX9" s="61">
        <v>50679</v>
      </c>
      <c r="AY9" s="61">
        <v>75239</v>
      </c>
      <c r="AZ9" s="61">
        <v>-55833</v>
      </c>
      <c r="BA9" s="61">
        <v>-5154</v>
      </c>
      <c r="BB9" s="61">
        <v>19406</v>
      </c>
    </row>
    <row r="10" spans="1:54" ht="15" customHeight="1">
      <c r="A10" s="130">
        <v>16</v>
      </c>
      <c r="B10" s="42" t="s">
        <v>6</v>
      </c>
      <c r="C10" s="65">
        <v>3456</v>
      </c>
      <c r="D10" s="93">
        <v>254</v>
      </c>
      <c r="E10" s="93">
        <v>183</v>
      </c>
      <c r="F10" s="93">
        <v>29</v>
      </c>
      <c r="G10" s="93">
        <v>3372</v>
      </c>
      <c r="H10" s="93">
        <v>126</v>
      </c>
      <c r="I10" s="93">
        <v>11024</v>
      </c>
      <c r="J10" s="93">
        <v>1779</v>
      </c>
      <c r="K10" s="93">
        <v>14</v>
      </c>
      <c r="L10" s="93">
        <v>2127</v>
      </c>
      <c r="M10" s="93">
        <v>128</v>
      </c>
      <c r="N10" s="93">
        <v>226</v>
      </c>
      <c r="O10" s="93">
        <v>83</v>
      </c>
      <c r="P10" s="93">
        <v>1811</v>
      </c>
      <c r="Q10" s="93">
        <v>1027</v>
      </c>
      <c r="R10" s="93">
        <v>182</v>
      </c>
      <c r="S10" s="93">
        <v>1055</v>
      </c>
      <c r="T10" s="93">
        <v>702</v>
      </c>
      <c r="U10" s="93">
        <v>2841</v>
      </c>
      <c r="V10" s="93">
        <v>18367</v>
      </c>
      <c r="W10" s="93">
        <v>639</v>
      </c>
      <c r="X10" s="93">
        <v>62</v>
      </c>
      <c r="Y10" s="93">
        <v>200</v>
      </c>
      <c r="Z10" s="93">
        <v>4349</v>
      </c>
      <c r="AA10" s="93">
        <v>897</v>
      </c>
      <c r="AB10" s="93">
        <v>217</v>
      </c>
      <c r="AC10" s="93">
        <v>1474</v>
      </c>
      <c r="AD10" s="93">
        <v>3400</v>
      </c>
      <c r="AE10" s="93">
        <v>546</v>
      </c>
      <c r="AF10" s="93">
        <v>1208</v>
      </c>
      <c r="AG10" s="93">
        <v>3638</v>
      </c>
      <c r="AH10" s="93">
        <v>891</v>
      </c>
      <c r="AI10" s="93">
        <v>1085</v>
      </c>
      <c r="AJ10" s="93">
        <v>5270</v>
      </c>
      <c r="AK10" s="93">
        <v>4711</v>
      </c>
      <c r="AL10" s="42">
        <v>58</v>
      </c>
      <c r="AM10" s="61">
        <v>77431</v>
      </c>
      <c r="AN10" s="65">
        <v>695</v>
      </c>
      <c r="AO10" s="93">
        <v>3706</v>
      </c>
      <c r="AP10" s="93">
        <v>6</v>
      </c>
      <c r="AQ10" s="93">
        <v>146</v>
      </c>
      <c r="AR10" s="93">
        <v>1862</v>
      </c>
      <c r="AS10" s="93">
        <v>-441</v>
      </c>
      <c r="AT10" s="42">
        <v>32</v>
      </c>
      <c r="AU10" s="61">
        <v>6006</v>
      </c>
      <c r="AV10" s="61">
        <v>83437</v>
      </c>
      <c r="AW10" s="61">
        <v>59048</v>
      </c>
      <c r="AX10" s="61">
        <v>65054</v>
      </c>
      <c r="AY10" s="61">
        <v>142485</v>
      </c>
      <c r="AZ10" s="61">
        <v>-69108</v>
      </c>
      <c r="BA10" s="61">
        <v>-4054</v>
      </c>
      <c r="BB10" s="61">
        <v>73377</v>
      </c>
    </row>
    <row r="11" spans="1:54" ht="15" customHeight="1">
      <c r="A11" s="130">
        <v>20</v>
      </c>
      <c r="B11" s="42" t="s">
        <v>7</v>
      </c>
      <c r="C11" s="65">
        <v>9198</v>
      </c>
      <c r="D11" s="93">
        <v>21</v>
      </c>
      <c r="E11" s="93">
        <v>653</v>
      </c>
      <c r="F11" s="93">
        <v>493</v>
      </c>
      <c r="G11" s="93">
        <v>1321</v>
      </c>
      <c r="H11" s="93">
        <v>1653</v>
      </c>
      <c r="I11" s="93">
        <v>1296</v>
      </c>
      <c r="J11" s="93">
        <v>261511</v>
      </c>
      <c r="K11" s="93">
        <v>522</v>
      </c>
      <c r="L11" s="93">
        <v>1223</v>
      </c>
      <c r="M11" s="93">
        <v>2633</v>
      </c>
      <c r="N11" s="93">
        <v>1534</v>
      </c>
      <c r="O11" s="93">
        <v>293</v>
      </c>
      <c r="P11" s="93">
        <v>4713</v>
      </c>
      <c r="Q11" s="93">
        <v>4944</v>
      </c>
      <c r="R11" s="93">
        <v>359</v>
      </c>
      <c r="S11" s="93">
        <v>3387</v>
      </c>
      <c r="T11" s="93">
        <v>4015</v>
      </c>
      <c r="U11" s="93">
        <v>16562</v>
      </c>
      <c r="V11" s="93">
        <v>2545</v>
      </c>
      <c r="W11" s="93">
        <v>218</v>
      </c>
      <c r="X11" s="93">
        <v>430</v>
      </c>
      <c r="Y11" s="93">
        <v>931</v>
      </c>
      <c r="Z11" s="93">
        <v>6</v>
      </c>
      <c r="AA11" s="93">
        <v>4</v>
      </c>
      <c r="AB11" s="93">
        <v>13</v>
      </c>
      <c r="AC11" s="93">
        <v>168</v>
      </c>
      <c r="AD11" s="93">
        <v>347</v>
      </c>
      <c r="AE11" s="93">
        <v>406</v>
      </c>
      <c r="AF11" s="93">
        <v>769</v>
      </c>
      <c r="AG11" s="93">
        <v>85037</v>
      </c>
      <c r="AH11" s="93">
        <v>120</v>
      </c>
      <c r="AI11" s="93">
        <v>1046</v>
      </c>
      <c r="AJ11" s="93">
        <v>2623</v>
      </c>
      <c r="AK11" s="93">
        <v>174</v>
      </c>
      <c r="AL11" s="42">
        <v>338</v>
      </c>
      <c r="AM11" s="61">
        <v>411506</v>
      </c>
      <c r="AN11" s="65">
        <v>1695</v>
      </c>
      <c r="AO11" s="93">
        <v>23342</v>
      </c>
      <c r="AP11" s="93">
        <v>0</v>
      </c>
      <c r="AQ11" s="93">
        <v>0</v>
      </c>
      <c r="AR11" s="93">
        <v>0</v>
      </c>
      <c r="AS11" s="93">
        <v>2099</v>
      </c>
      <c r="AT11" s="42">
        <v>2974</v>
      </c>
      <c r="AU11" s="61">
        <v>30110</v>
      </c>
      <c r="AV11" s="61">
        <v>441616</v>
      </c>
      <c r="AW11" s="61">
        <v>508893</v>
      </c>
      <c r="AX11" s="61">
        <v>539003</v>
      </c>
      <c r="AY11" s="61">
        <v>950509</v>
      </c>
      <c r="AZ11" s="61">
        <v>-270713</v>
      </c>
      <c r="BA11" s="61">
        <v>268290</v>
      </c>
      <c r="BB11" s="61">
        <v>679796</v>
      </c>
    </row>
    <row r="12" spans="1:54" ht="15" customHeight="1">
      <c r="A12" s="130">
        <v>21</v>
      </c>
      <c r="B12" s="42" t="s">
        <v>8</v>
      </c>
      <c r="C12" s="65">
        <v>1789</v>
      </c>
      <c r="D12" s="93">
        <v>671</v>
      </c>
      <c r="E12" s="93">
        <v>2628</v>
      </c>
      <c r="F12" s="93">
        <v>815</v>
      </c>
      <c r="G12" s="93">
        <v>662</v>
      </c>
      <c r="H12" s="93">
        <v>127</v>
      </c>
      <c r="I12" s="93">
        <v>333</v>
      </c>
      <c r="J12" s="93">
        <v>170945</v>
      </c>
      <c r="K12" s="93">
        <v>41695</v>
      </c>
      <c r="L12" s="93">
        <v>2637</v>
      </c>
      <c r="M12" s="93">
        <v>80864</v>
      </c>
      <c r="N12" s="93">
        <v>2225</v>
      </c>
      <c r="O12" s="93">
        <v>92</v>
      </c>
      <c r="P12" s="93">
        <v>458</v>
      </c>
      <c r="Q12" s="93">
        <v>829</v>
      </c>
      <c r="R12" s="93">
        <v>48</v>
      </c>
      <c r="S12" s="93">
        <v>35</v>
      </c>
      <c r="T12" s="93">
        <v>509</v>
      </c>
      <c r="U12" s="93">
        <v>344</v>
      </c>
      <c r="V12" s="93">
        <v>9097</v>
      </c>
      <c r="W12" s="93">
        <v>31752</v>
      </c>
      <c r="X12" s="93">
        <v>550</v>
      </c>
      <c r="Y12" s="93">
        <v>867</v>
      </c>
      <c r="Z12" s="93">
        <v>1646</v>
      </c>
      <c r="AA12" s="93">
        <v>124</v>
      </c>
      <c r="AB12" s="93">
        <v>273</v>
      </c>
      <c r="AC12" s="93">
        <v>62590</v>
      </c>
      <c r="AD12" s="93">
        <v>256</v>
      </c>
      <c r="AE12" s="93">
        <v>4228</v>
      </c>
      <c r="AF12" s="93">
        <v>949</v>
      </c>
      <c r="AG12" s="93">
        <v>2236</v>
      </c>
      <c r="AH12" s="93">
        <v>285</v>
      </c>
      <c r="AI12" s="93">
        <v>746</v>
      </c>
      <c r="AJ12" s="93">
        <v>7817</v>
      </c>
      <c r="AK12" s="93">
        <v>0</v>
      </c>
      <c r="AL12" s="42">
        <v>833</v>
      </c>
      <c r="AM12" s="61">
        <v>431955</v>
      </c>
      <c r="AN12" s="65">
        <v>258</v>
      </c>
      <c r="AO12" s="93">
        <v>69102</v>
      </c>
      <c r="AP12" s="93">
        <v>0</v>
      </c>
      <c r="AQ12" s="93">
        <v>0</v>
      </c>
      <c r="AR12" s="93">
        <v>0</v>
      </c>
      <c r="AS12" s="93">
        <v>7741</v>
      </c>
      <c r="AT12" s="42">
        <v>692</v>
      </c>
      <c r="AU12" s="61">
        <v>77793</v>
      </c>
      <c r="AV12" s="61">
        <v>509748</v>
      </c>
      <c r="AW12" s="61">
        <v>495719</v>
      </c>
      <c r="AX12" s="61">
        <v>573512</v>
      </c>
      <c r="AY12" s="61">
        <v>1005467</v>
      </c>
      <c r="AZ12" s="61">
        <v>-258371</v>
      </c>
      <c r="BA12" s="61">
        <v>315141</v>
      </c>
      <c r="BB12" s="61">
        <v>747096</v>
      </c>
    </row>
    <row r="13" spans="1:54" ht="15" customHeight="1">
      <c r="A13" s="131">
        <v>25</v>
      </c>
      <c r="B13" s="43" t="s">
        <v>9</v>
      </c>
      <c r="C13" s="72">
        <v>409</v>
      </c>
      <c r="D13" s="94">
        <v>21</v>
      </c>
      <c r="E13" s="94">
        <v>1</v>
      </c>
      <c r="F13" s="94">
        <v>2</v>
      </c>
      <c r="G13" s="94">
        <v>1037</v>
      </c>
      <c r="H13" s="94">
        <v>14</v>
      </c>
      <c r="I13" s="94">
        <v>258</v>
      </c>
      <c r="J13" s="94">
        <v>1058</v>
      </c>
      <c r="K13" s="94">
        <v>71</v>
      </c>
      <c r="L13" s="94">
        <v>5816</v>
      </c>
      <c r="M13" s="94">
        <v>4123</v>
      </c>
      <c r="N13" s="94">
        <v>497</v>
      </c>
      <c r="O13" s="94">
        <v>117</v>
      </c>
      <c r="P13" s="94">
        <v>1390</v>
      </c>
      <c r="Q13" s="94">
        <v>7158</v>
      </c>
      <c r="R13" s="94">
        <v>299</v>
      </c>
      <c r="S13" s="94">
        <v>1480</v>
      </c>
      <c r="T13" s="94">
        <v>4232</v>
      </c>
      <c r="U13" s="94">
        <v>391</v>
      </c>
      <c r="V13" s="94">
        <v>27855</v>
      </c>
      <c r="W13" s="94">
        <v>15</v>
      </c>
      <c r="X13" s="94">
        <v>131</v>
      </c>
      <c r="Y13" s="94">
        <v>31</v>
      </c>
      <c r="Z13" s="94">
        <v>141</v>
      </c>
      <c r="AA13" s="94">
        <v>2</v>
      </c>
      <c r="AB13" s="94">
        <v>35</v>
      </c>
      <c r="AC13" s="94">
        <v>32</v>
      </c>
      <c r="AD13" s="94">
        <v>1</v>
      </c>
      <c r="AE13" s="94">
        <v>82</v>
      </c>
      <c r="AF13" s="94">
        <v>410</v>
      </c>
      <c r="AG13" s="94">
        <v>455</v>
      </c>
      <c r="AH13" s="94">
        <v>21</v>
      </c>
      <c r="AI13" s="94">
        <v>313</v>
      </c>
      <c r="AJ13" s="94">
        <v>1040</v>
      </c>
      <c r="AK13" s="94">
        <v>60</v>
      </c>
      <c r="AL13" s="43">
        <v>203</v>
      </c>
      <c r="AM13" s="69">
        <v>59201</v>
      </c>
      <c r="AN13" s="72">
        <v>151</v>
      </c>
      <c r="AO13" s="94">
        <v>1004</v>
      </c>
      <c r="AP13" s="94">
        <v>0</v>
      </c>
      <c r="AQ13" s="94">
        <v>0</v>
      </c>
      <c r="AR13" s="94">
        <v>0</v>
      </c>
      <c r="AS13" s="94">
        <v>115</v>
      </c>
      <c r="AT13" s="43">
        <v>431</v>
      </c>
      <c r="AU13" s="69">
        <v>1701</v>
      </c>
      <c r="AV13" s="69">
        <v>60902</v>
      </c>
      <c r="AW13" s="69">
        <v>69001</v>
      </c>
      <c r="AX13" s="69">
        <v>70702</v>
      </c>
      <c r="AY13" s="69">
        <v>129903</v>
      </c>
      <c r="AZ13" s="69">
        <v>-34019</v>
      </c>
      <c r="BA13" s="69">
        <v>36683</v>
      </c>
      <c r="BB13" s="69">
        <v>95884</v>
      </c>
    </row>
    <row r="14" spans="1:54" ht="15" customHeight="1">
      <c r="A14" s="130">
        <v>26</v>
      </c>
      <c r="B14" s="42" t="s">
        <v>10</v>
      </c>
      <c r="C14" s="65">
        <v>6</v>
      </c>
      <c r="D14" s="93">
        <v>0</v>
      </c>
      <c r="E14" s="93">
        <v>20</v>
      </c>
      <c r="F14" s="93">
        <v>3</v>
      </c>
      <c r="G14" s="93">
        <v>0</v>
      </c>
      <c r="H14" s="93">
        <v>4</v>
      </c>
      <c r="I14" s="93">
        <v>247</v>
      </c>
      <c r="J14" s="93">
        <v>1</v>
      </c>
      <c r="K14" s="93">
        <v>-1</v>
      </c>
      <c r="L14" s="93">
        <v>684</v>
      </c>
      <c r="M14" s="93">
        <v>807729</v>
      </c>
      <c r="N14" s="93">
        <v>120</v>
      </c>
      <c r="O14" s="93">
        <v>8972</v>
      </c>
      <c r="P14" s="93">
        <v>10081</v>
      </c>
      <c r="Q14" s="93">
        <v>133</v>
      </c>
      <c r="R14" s="93">
        <v>1739</v>
      </c>
      <c r="S14" s="93">
        <v>4663</v>
      </c>
      <c r="T14" s="93">
        <v>29094</v>
      </c>
      <c r="U14" s="93">
        <v>343</v>
      </c>
      <c r="V14" s="93">
        <v>12373</v>
      </c>
      <c r="W14" s="93">
        <v>0</v>
      </c>
      <c r="X14" s="93">
        <v>13</v>
      </c>
      <c r="Y14" s="93">
        <v>0</v>
      </c>
      <c r="Z14" s="93">
        <v>0</v>
      </c>
      <c r="AA14" s="93">
        <v>0</v>
      </c>
      <c r="AB14" s="93">
        <v>0</v>
      </c>
      <c r="AC14" s="93">
        <v>22</v>
      </c>
      <c r="AD14" s="93">
        <v>0</v>
      </c>
      <c r="AE14" s="93">
        <v>9</v>
      </c>
      <c r="AF14" s="93">
        <v>0</v>
      </c>
      <c r="AG14" s="93">
        <v>2</v>
      </c>
      <c r="AH14" s="93">
        <v>0</v>
      </c>
      <c r="AI14" s="93">
        <v>33</v>
      </c>
      <c r="AJ14" s="93">
        <v>9</v>
      </c>
      <c r="AK14" s="93">
        <v>0</v>
      </c>
      <c r="AL14" s="42">
        <v>288</v>
      </c>
      <c r="AM14" s="61">
        <v>876587</v>
      </c>
      <c r="AN14" s="65">
        <v>0</v>
      </c>
      <c r="AO14" s="93">
        <v>1</v>
      </c>
      <c r="AP14" s="93">
        <v>0</v>
      </c>
      <c r="AQ14" s="93">
        <v>-402</v>
      </c>
      <c r="AR14" s="93">
        <v>0</v>
      </c>
      <c r="AS14" s="93">
        <v>6778</v>
      </c>
      <c r="AT14" s="42">
        <v>321</v>
      </c>
      <c r="AU14" s="61">
        <v>6698</v>
      </c>
      <c r="AV14" s="61">
        <v>883285</v>
      </c>
      <c r="AW14" s="61">
        <v>778985</v>
      </c>
      <c r="AX14" s="61">
        <v>785683</v>
      </c>
      <c r="AY14" s="61">
        <v>1662270</v>
      </c>
      <c r="AZ14" s="61">
        <v>-233913</v>
      </c>
      <c r="BA14" s="61">
        <v>551770</v>
      </c>
      <c r="BB14" s="61">
        <v>1428357</v>
      </c>
    </row>
    <row r="15" spans="1:54" ht="15" customHeight="1">
      <c r="A15" s="130">
        <v>27</v>
      </c>
      <c r="B15" s="42" t="s">
        <v>11</v>
      </c>
      <c r="C15" s="65">
        <v>0</v>
      </c>
      <c r="D15" s="93">
        <v>0</v>
      </c>
      <c r="E15" s="93">
        <v>0</v>
      </c>
      <c r="F15" s="93">
        <v>8</v>
      </c>
      <c r="G15" s="93">
        <v>264</v>
      </c>
      <c r="H15" s="93">
        <v>0</v>
      </c>
      <c r="I15" s="93">
        <v>81</v>
      </c>
      <c r="J15" s="93">
        <v>1009</v>
      </c>
      <c r="K15" s="93">
        <v>6</v>
      </c>
      <c r="L15" s="93">
        <v>988</v>
      </c>
      <c r="M15" s="93">
        <v>1883</v>
      </c>
      <c r="N15" s="93">
        <v>24465</v>
      </c>
      <c r="O15" s="93">
        <v>1608</v>
      </c>
      <c r="P15" s="93">
        <v>12355</v>
      </c>
      <c r="Q15" s="93">
        <v>12054</v>
      </c>
      <c r="R15" s="93">
        <v>2240</v>
      </c>
      <c r="S15" s="93">
        <v>10942</v>
      </c>
      <c r="T15" s="93">
        <v>5795</v>
      </c>
      <c r="U15" s="93">
        <v>374</v>
      </c>
      <c r="V15" s="93">
        <v>4775</v>
      </c>
      <c r="W15" s="93">
        <v>90</v>
      </c>
      <c r="X15" s="93">
        <v>11</v>
      </c>
      <c r="Y15" s="93">
        <v>0</v>
      </c>
      <c r="Z15" s="93">
        <v>7</v>
      </c>
      <c r="AA15" s="93">
        <v>0</v>
      </c>
      <c r="AB15" s="93">
        <v>0</v>
      </c>
      <c r="AC15" s="93">
        <v>20</v>
      </c>
      <c r="AD15" s="93">
        <v>20</v>
      </c>
      <c r="AE15" s="93">
        <v>82</v>
      </c>
      <c r="AF15" s="93">
        <v>7</v>
      </c>
      <c r="AG15" s="93">
        <v>984</v>
      </c>
      <c r="AH15" s="93">
        <v>12</v>
      </c>
      <c r="AI15" s="93">
        <v>121</v>
      </c>
      <c r="AJ15" s="93">
        <v>141</v>
      </c>
      <c r="AK15" s="93">
        <v>10</v>
      </c>
      <c r="AL15" s="42">
        <v>221</v>
      </c>
      <c r="AM15" s="61">
        <v>80573</v>
      </c>
      <c r="AN15" s="65">
        <v>14</v>
      </c>
      <c r="AO15" s="93">
        <v>1556</v>
      </c>
      <c r="AP15" s="93">
        <v>0</v>
      </c>
      <c r="AQ15" s="93">
        <v>0</v>
      </c>
      <c r="AR15" s="93">
        <v>7525</v>
      </c>
      <c r="AS15" s="93">
        <v>7292</v>
      </c>
      <c r="AT15" s="42">
        <v>3</v>
      </c>
      <c r="AU15" s="61">
        <v>16390</v>
      </c>
      <c r="AV15" s="61">
        <v>96963</v>
      </c>
      <c r="AW15" s="61">
        <v>410641</v>
      </c>
      <c r="AX15" s="61">
        <v>427031</v>
      </c>
      <c r="AY15" s="61">
        <v>507604</v>
      </c>
      <c r="AZ15" s="61">
        <v>-79237</v>
      </c>
      <c r="BA15" s="61">
        <v>347794</v>
      </c>
      <c r="BB15" s="61">
        <v>428367</v>
      </c>
    </row>
    <row r="16" spans="1:54" ht="15" customHeight="1">
      <c r="A16" s="130">
        <v>28</v>
      </c>
      <c r="B16" s="42" t="s">
        <v>12</v>
      </c>
      <c r="C16" s="65">
        <v>166</v>
      </c>
      <c r="D16" s="93">
        <v>17</v>
      </c>
      <c r="E16" s="93">
        <v>89</v>
      </c>
      <c r="F16" s="93">
        <v>346</v>
      </c>
      <c r="G16" s="93">
        <v>4390</v>
      </c>
      <c r="H16" s="93">
        <v>28</v>
      </c>
      <c r="I16" s="93">
        <v>498</v>
      </c>
      <c r="J16" s="93">
        <v>1560</v>
      </c>
      <c r="K16" s="93">
        <v>474</v>
      </c>
      <c r="L16" s="93">
        <v>861</v>
      </c>
      <c r="M16" s="93">
        <v>58</v>
      </c>
      <c r="N16" s="93">
        <v>152</v>
      </c>
      <c r="O16" s="93">
        <v>1551</v>
      </c>
      <c r="P16" s="93">
        <v>5046</v>
      </c>
      <c r="Q16" s="93">
        <v>3435</v>
      </c>
      <c r="R16" s="93">
        <v>1078</v>
      </c>
      <c r="S16" s="93">
        <v>5016</v>
      </c>
      <c r="T16" s="93">
        <v>4044</v>
      </c>
      <c r="U16" s="93">
        <v>1212</v>
      </c>
      <c r="V16" s="93">
        <v>42974</v>
      </c>
      <c r="W16" s="93">
        <v>117</v>
      </c>
      <c r="X16" s="93">
        <v>31</v>
      </c>
      <c r="Y16" s="93">
        <v>10</v>
      </c>
      <c r="Z16" s="93">
        <v>1551</v>
      </c>
      <c r="AA16" s="93">
        <v>22</v>
      </c>
      <c r="AB16" s="93">
        <v>166</v>
      </c>
      <c r="AC16" s="93">
        <v>822</v>
      </c>
      <c r="AD16" s="93">
        <v>104</v>
      </c>
      <c r="AE16" s="93">
        <v>1938</v>
      </c>
      <c r="AF16" s="93">
        <v>32</v>
      </c>
      <c r="AG16" s="93">
        <v>218</v>
      </c>
      <c r="AH16" s="93">
        <v>126</v>
      </c>
      <c r="AI16" s="93">
        <v>278</v>
      </c>
      <c r="AJ16" s="93">
        <v>876</v>
      </c>
      <c r="AK16" s="93">
        <v>4</v>
      </c>
      <c r="AL16" s="42">
        <v>110</v>
      </c>
      <c r="AM16" s="61">
        <v>79400</v>
      </c>
      <c r="AN16" s="65">
        <v>311</v>
      </c>
      <c r="AO16" s="93">
        <v>2470</v>
      </c>
      <c r="AP16" s="93">
        <v>1</v>
      </c>
      <c r="AQ16" s="93">
        <v>33</v>
      </c>
      <c r="AR16" s="93">
        <v>2086</v>
      </c>
      <c r="AS16" s="93">
        <v>-13</v>
      </c>
      <c r="AT16" s="42">
        <v>64</v>
      </c>
      <c r="AU16" s="61">
        <v>4952</v>
      </c>
      <c r="AV16" s="61">
        <v>84352</v>
      </c>
      <c r="AW16" s="61">
        <v>22917</v>
      </c>
      <c r="AX16" s="61">
        <v>27869</v>
      </c>
      <c r="AY16" s="61">
        <v>107269</v>
      </c>
      <c r="AZ16" s="61">
        <v>-74368</v>
      </c>
      <c r="BA16" s="61">
        <v>-46499</v>
      </c>
      <c r="BB16" s="61">
        <v>32901</v>
      </c>
    </row>
    <row r="17" spans="1:54" ht="15" customHeight="1">
      <c r="A17" s="130">
        <v>29</v>
      </c>
      <c r="B17" s="42" t="s">
        <v>13</v>
      </c>
      <c r="C17" s="65">
        <v>32</v>
      </c>
      <c r="D17" s="93">
        <v>3</v>
      </c>
      <c r="E17" s="93">
        <v>1</v>
      </c>
      <c r="F17" s="93">
        <v>49</v>
      </c>
      <c r="G17" s="93">
        <v>0</v>
      </c>
      <c r="H17" s="93">
        <v>0</v>
      </c>
      <c r="I17" s="93">
        <v>91</v>
      </c>
      <c r="J17" s="93">
        <v>3</v>
      </c>
      <c r="K17" s="93">
        <v>6</v>
      </c>
      <c r="L17" s="93">
        <v>325</v>
      </c>
      <c r="M17" s="93">
        <v>11</v>
      </c>
      <c r="N17" s="93">
        <v>0</v>
      </c>
      <c r="O17" s="93">
        <v>59</v>
      </c>
      <c r="P17" s="93">
        <v>31031</v>
      </c>
      <c r="Q17" s="93">
        <v>1505</v>
      </c>
      <c r="R17" s="93">
        <v>451</v>
      </c>
      <c r="S17" s="93">
        <v>2114</v>
      </c>
      <c r="T17" s="93">
        <v>3200</v>
      </c>
      <c r="U17" s="93">
        <v>204</v>
      </c>
      <c r="V17" s="93">
        <v>3107</v>
      </c>
      <c r="W17" s="93">
        <v>1</v>
      </c>
      <c r="X17" s="93">
        <v>174</v>
      </c>
      <c r="Y17" s="93">
        <v>1</v>
      </c>
      <c r="Z17" s="93">
        <v>497</v>
      </c>
      <c r="AA17" s="93">
        <v>3</v>
      </c>
      <c r="AB17" s="93">
        <v>0</v>
      </c>
      <c r="AC17" s="93">
        <v>63</v>
      </c>
      <c r="AD17" s="93">
        <v>18</v>
      </c>
      <c r="AE17" s="93">
        <v>4169</v>
      </c>
      <c r="AF17" s="93">
        <v>0</v>
      </c>
      <c r="AG17" s="93">
        <v>6138</v>
      </c>
      <c r="AH17" s="93">
        <v>0</v>
      </c>
      <c r="AI17" s="93">
        <v>5025</v>
      </c>
      <c r="AJ17" s="93">
        <v>2958</v>
      </c>
      <c r="AK17" s="93">
        <v>279</v>
      </c>
      <c r="AL17" s="42">
        <v>0</v>
      </c>
      <c r="AM17" s="61">
        <v>61518</v>
      </c>
      <c r="AN17" s="65">
        <v>26</v>
      </c>
      <c r="AO17" s="93">
        <v>1590</v>
      </c>
      <c r="AP17" s="93">
        <v>7</v>
      </c>
      <c r="AQ17" s="93">
        <v>4409</v>
      </c>
      <c r="AR17" s="93">
        <v>218861</v>
      </c>
      <c r="AS17" s="93">
        <v>2016</v>
      </c>
      <c r="AT17" s="42">
        <v>1621</v>
      </c>
      <c r="AU17" s="61">
        <v>228530</v>
      </c>
      <c r="AV17" s="61">
        <v>290048</v>
      </c>
      <c r="AW17" s="61">
        <v>227439</v>
      </c>
      <c r="AX17" s="61">
        <v>455969</v>
      </c>
      <c r="AY17" s="61">
        <v>517487</v>
      </c>
      <c r="AZ17" s="61">
        <v>-236549</v>
      </c>
      <c r="BA17" s="61">
        <v>219420</v>
      </c>
      <c r="BB17" s="61">
        <v>280938</v>
      </c>
    </row>
    <row r="18" spans="1:54" ht="15" customHeight="1">
      <c r="A18" s="131">
        <v>32</v>
      </c>
      <c r="B18" s="43" t="s">
        <v>16</v>
      </c>
      <c r="C18" s="72">
        <v>0</v>
      </c>
      <c r="D18" s="94">
        <v>0</v>
      </c>
      <c r="E18" s="94">
        <v>0</v>
      </c>
      <c r="F18" s="94">
        <v>2</v>
      </c>
      <c r="G18" s="94">
        <v>0</v>
      </c>
      <c r="H18" s="94">
        <v>0</v>
      </c>
      <c r="I18" s="94">
        <v>0</v>
      </c>
      <c r="J18" s="94">
        <v>0</v>
      </c>
      <c r="K18" s="94">
        <v>0</v>
      </c>
      <c r="L18" s="94">
        <v>0</v>
      </c>
      <c r="M18" s="94">
        <v>1</v>
      </c>
      <c r="N18" s="94">
        <v>25</v>
      </c>
      <c r="O18" s="94">
        <v>39</v>
      </c>
      <c r="P18" s="94">
        <v>34832</v>
      </c>
      <c r="Q18" s="94">
        <v>62088</v>
      </c>
      <c r="R18" s="94">
        <v>6044</v>
      </c>
      <c r="S18" s="94">
        <v>44464</v>
      </c>
      <c r="T18" s="94">
        <v>1166</v>
      </c>
      <c r="U18" s="94">
        <v>17</v>
      </c>
      <c r="V18" s="94">
        <v>121</v>
      </c>
      <c r="W18" s="94">
        <v>1</v>
      </c>
      <c r="X18" s="94">
        <v>0</v>
      </c>
      <c r="Y18" s="94">
        <v>0</v>
      </c>
      <c r="Z18" s="94">
        <v>16</v>
      </c>
      <c r="AA18" s="94">
        <v>6</v>
      </c>
      <c r="AB18" s="94">
        <v>0</v>
      </c>
      <c r="AC18" s="94">
        <v>1</v>
      </c>
      <c r="AD18" s="94">
        <v>128</v>
      </c>
      <c r="AE18" s="94">
        <v>846</v>
      </c>
      <c r="AF18" s="94">
        <v>130</v>
      </c>
      <c r="AG18" s="94">
        <v>3</v>
      </c>
      <c r="AH18" s="94">
        <v>0</v>
      </c>
      <c r="AI18" s="94">
        <v>2484</v>
      </c>
      <c r="AJ18" s="94">
        <v>2</v>
      </c>
      <c r="AK18" s="94">
        <v>317</v>
      </c>
      <c r="AL18" s="43">
        <v>0</v>
      </c>
      <c r="AM18" s="69">
        <v>152733</v>
      </c>
      <c r="AN18" s="72">
        <v>10</v>
      </c>
      <c r="AO18" s="94">
        <v>586</v>
      </c>
      <c r="AP18" s="94">
        <v>0</v>
      </c>
      <c r="AQ18" s="94">
        <v>0</v>
      </c>
      <c r="AR18" s="94">
        <v>0</v>
      </c>
      <c r="AS18" s="94">
        <v>4795</v>
      </c>
      <c r="AT18" s="43">
        <v>6197</v>
      </c>
      <c r="AU18" s="69">
        <v>11588</v>
      </c>
      <c r="AV18" s="69">
        <v>164321</v>
      </c>
      <c r="AW18" s="69">
        <v>266586</v>
      </c>
      <c r="AX18" s="69">
        <v>278174</v>
      </c>
      <c r="AY18" s="69">
        <v>430907</v>
      </c>
      <c r="AZ18" s="69">
        <v>-156272</v>
      </c>
      <c r="BA18" s="69">
        <v>121902</v>
      </c>
      <c r="BB18" s="69">
        <v>274635</v>
      </c>
    </row>
    <row r="19" spans="1:54" ht="15" customHeight="1">
      <c r="A19" s="130">
        <v>33</v>
      </c>
      <c r="B19" s="42" t="s">
        <v>14</v>
      </c>
      <c r="C19" s="65">
        <v>5</v>
      </c>
      <c r="D19" s="93">
        <v>0</v>
      </c>
      <c r="E19" s="93">
        <v>31</v>
      </c>
      <c r="F19" s="93">
        <v>14</v>
      </c>
      <c r="G19" s="93">
        <v>0</v>
      </c>
      <c r="H19" s="93">
        <v>0</v>
      </c>
      <c r="I19" s="93">
        <v>6</v>
      </c>
      <c r="J19" s="93">
        <v>0</v>
      </c>
      <c r="K19" s="93">
        <v>0</v>
      </c>
      <c r="L19" s="93">
        <v>7</v>
      </c>
      <c r="M19" s="93">
        <v>0</v>
      </c>
      <c r="N19" s="93">
        <v>5</v>
      </c>
      <c r="O19" s="93">
        <v>14</v>
      </c>
      <c r="P19" s="93">
        <v>4000</v>
      </c>
      <c r="Q19" s="93">
        <v>4489</v>
      </c>
      <c r="R19" s="93">
        <v>4680</v>
      </c>
      <c r="S19" s="93">
        <v>4784</v>
      </c>
      <c r="T19" s="93">
        <v>11595</v>
      </c>
      <c r="U19" s="93">
        <v>10</v>
      </c>
      <c r="V19" s="93">
        <v>3630</v>
      </c>
      <c r="W19" s="93">
        <v>1</v>
      </c>
      <c r="X19" s="93">
        <v>3</v>
      </c>
      <c r="Y19" s="93">
        <v>0</v>
      </c>
      <c r="Z19" s="93">
        <v>130</v>
      </c>
      <c r="AA19" s="93">
        <v>1</v>
      </c>
      <c r="AB19" s="93">
        <v>5</v>
      </c>
      <c r="AC19" s="93">
        <v>90</v>
      </c>
      <c r="AD19" s="93">
        <v>32</v>
      </c>
      <c r="AE19" s="93">
        <v>707</v>
      </c>
      <c r="AF19" s="93">
        <v>147</v>
      </c>
      <c r="AG19" s="93">
        <v>89</v>
      </c>
      <c r="AH19" s="93">
        <v>0</v>
      </c>
      <c r="AI19" s="93">
        <v>1555</v>
      </c>
      <c r="AJ19" s="93">
        <v>166</v>
      </c>
      <c r="AK19" s="93">
        <v>0</v>
      </c>
      <c r="AL19" s="42">
        <v>37</v>
      </c>
      <c r="AM19" s="61">
        <v>36233</v>
      </c>
      <c r="AN19" s="65">
        <v>541</v>
      </c>
      <c r="AO19" s="93">
        <v>14664</v>
      </c>
      <c r="AP19" s="93">
        <v>0</v>
      </c>
      <c r="AQ19" s="93">
        <v>5059</v>
      </c>
      <c r="AR19" s="93">
        <v>52349</v>
      </c>
      <c r="AS19" s="93">
        <v>641</v>
      </c>
      <c r="AT19" s="42">
        <v>120</v>
      </c>
      <c r="AU19" s="61">
        <v>73374</v>
      </c>
      <c r="AV19" s="61">
        <v>109607</v>
      </c>
      <c r="AW19" s="61">
        <v>36095</v>
      </c>
      <c r="AX19" s="61">
        <v>109469</v>
      </c>
      <c r="AY19" s="61">
        <v>145702</v>
      </c>
      <c r="AZ19" s="61">
        <v>-102064</v>
      </c>
      <c r="BA19" s="61">
        <v>7405</v>
      </c>
      <c r="BB19" s="61">
        <v>43638</v>
      </c>
    </row>
    <row r="20" spans="1:54" ht="15" customHeight="1">
      <c r="A20" s="130">
        <v>34</v>
      </c>
      <c r="B20" s="42" t="s">
        <v>15</v>
      </c>
      <c r="C20" s="65">
        <v>0</v>
      </c>
      <c r="D20" s="93">
        <v>2</v>
      </c>
      <c r="E20" s="93">
        <v>1</v>
      </c>
      <c r="F20" s="93">
        <v>0</v>
      </c>
      <c r="G20" s="93">
        <v>9</v>
      </c>
      <c r="H20" s="93">
        <v>0</v>
      </c>
      <c r="I20" s="93">
        <v>0</v>
      </c>
      <c r="J20" s="93">
        <v>6</v>
      </c>
      <c r="K20" s="93">
        <v>3</v>
      </c>
      <c r="L20" s="93">
        <v>1</v>
      </c>
      <c r="M20" s="93">
        <v>0</v>
      </c>
      <c r="N20" s="93">
        <v>1</v>
      </c>
      <c r="O20" s="93">
        <v>2</v>
      </c>
      <c r="P20" s="93">
        <v>107</v>
      </c>
      <c r="Q20" s="93">
        <v>50</v>
      </c>
      <c r="R20" s="93">
        <v>3</v>
      </c>
      <c r="S20" s="93">
        <v>7375</v>
      </c>
      <c r="T20" s="93">
        <v>4657</v>
      </c>
      <c r="U20" s="93">
        <v>2</v>
      </c>
      <c r="V20" s="93">
        <v>882</v>
      </c>
      <c r="W20" s="93">
        <v>8</v>
      </c>
      <c r="X20" s="93">
        <v>0</v>
      </c>
      <c r="Y20" s="93">
        <v>2</v>
      </c>
      <c r="Z20" s="93">
        <v>256</v>
      </c>
      <c r="AA20" s="93">
        <v>42</v>
      </c>
      <c r="AB20" s="93">
        <v>33</v>
      </c>
      <c r="AC20" s="93">
        <v>64</v>
      </c>
      <c r="AD20" s="93">
        <v>44</v>
      </c>
      <c r="AE20" s="93">
        <v>820</v>
      </c>
      <c r="AF20" s="93">
        <v>20</v>
      </c>
      <c r="AG20" s="93">
        <v>29</v>
      </c>
      <c r="AH20" s="93">
        <v>6</v>
      </c>
      <c r="AI20" s="93">
        <v>271</v>
      </c>
      <c r="AJ20" s="93">
        <v>219</v>
      </c>
      <c r="AK20" s="93">
        <v>0</v>
      </c>
      <c r="AL20" s="42">
        <v>0</v>
      </c>
      <c r="AM20" s="61">
        <v>14915</v>
      </c>
      <c r="AN20" s="65">
        <v>887</v>
      </c>
      <c r="AO20" s="93">
        <v>35178</v>
      </c>
      <c r="AP20" s="93">
        <v>0</v>
      </c>
      <c r="AQ20" s="93">
        <v>9893</v>
      </c>
      <c r="AR20" s="93">
        <v>24043</v>
      </c>
      <c r="AS20" s="93">
        <v>-1030</v>
      </c>
      <c r="AT20" s="42">
        <v>0</v>
      </c>
      <c r="AU20" s="61">
        <v>68971</v>
      </c>
      <c r="AV20" s="61">
        <v>83886</v>
      </c>
      <c r="AW20" s="61">
        <v>176138</v>
      </c>
      <c r="AX20" s="61">
        <v>245109</v>
      </c>
      <c r="AY20" s="61">
        <v>260024</v>
      </c>
      <c r="AZ20" s="61">
        <v>-76671</v>
      </c>
      <c r="BA20" s="61">
        <v>168438</v>
      </c>
      <c r="BB20" s="61">
        <v>183353</v>
      </c>
    </row>
    <row r="21" spans="1:54" ht="15" customHeight="1">
      <c r="A21" s="130">
        <v>35</v>
      </c>
      <c r="B21" s="42" t="s">
        <v>17</v>
      </c>
      <c r="C21" s="65">
        <v>0</v>
      </c>
      <c r="D21" s="93">
        <v>0</v>
      </c>
      <c r="E21" s="93">
        <v>1513</v>
      </c>
      <c r="F21" s="93">
        <v>0</v>
      </c>
      <c r="G21" s="93">
        <v>0</v>
      </c>
      <c r="H21" s="93">
        <v>0</v>
      </c>
      <c r="I21" s="93">
        <v>0</v>
      </c>
      <c r="J21" s="93">
        <v>0</v>
      </c>
      <c r="K21" s="93">
        <v>0</v>
      </c>
      <c r="L21" s="93">
        <v>0</v>
      </c>
      <c r="M21" s="93">
        <v>0</v>
      </c>
      <c r="N21" s="93">
        <v>0</v>
      </c>
      <c r="O21" s="93">
        <v>0</v>
      </c>
      <c r="P21" s="93">
        <v>1</v>
      </c>
      <c r="Q21" s="93">
        <v>0</v>
      </c>
      <c r="R21" s="93">
        <v>0</v>
      </c>
      <c r="S21" s="93">
        <v>0</v>
      </c>
      <c r="T21" s="93">
        <v>187250</v>
      </c>
      <c r="U21" s="93">
        <v>0</v>
      </c>
      <c r="V21" s="93">
        <v>0</v>
      </c>
      <c r="W21" s="93">
        <v>0</v>
      </c>
      <c r="X21" s="93">
        <v>0</v>
      </c>
      <c r="Y21" s="93">
        <v>0</v>
      </c>
      <c r="Z21" s="93">
        <v>0</v>
      </c>
      <c r="AA21" s="93">
        <v>0</v>
      </c>
      <c r="AB21" s="93">
        <v>0</v>
      </c>
      <c r="AC21" s="93">
        <v>5500</v>
      </c>
      <c r="AD21" s="93">
        <v>0</v>
      </c>
      <c r="AE21" s="93">
        <v>4119</v>
      </c>
      <c r="AF21" s="93">
        <v>16</v>
      </c>
      <c r="AG21" s="93">
        <v>0</v>
      </c>
      <c r="AH21" s="93">
        <v>0</v>
      </c>
      <c r="AI21" s="93">
        <v>7932</v>
      </c>
      <c r="AJ21" s="93">
        <v>7</v>
      </c>
      <c r="AK21" s="93">
        <v>0</v>
      </c>
      <c r="AL21" s="42">
        <v>0</v>
      </c>
      <c r="AM21" s="61">
        <v>206338</v>
      </c>
      <c r="AN21" s="65">
        <v>0</v>
      </c>
      <c r="AO21" s="93">
        <v>77185</v>
      </c>
      <c r="AP21" s="93">
        <v>0</v>
      </c>
      <c r="AQ21" s="93">
        <v>2551</v>
      </c>
      <c r="AR21" s="93">
        <v>26984</v>
      </c>
      <c r="AS21" s="93">
        <v>-3969</v>
      </c>
      <c r="AT21" s="42">
        <v>656</v>
      </c>
      <c r="AU21" s="61">
        <v>103407</v>
      </c>
      <c r="AV21" s="61">
        <v>309745</v>
      </c>
      <c r="AW21" s="61">
        <v>262243</v>
      </c>
      <c r="AX21" s="61">
        <v>365650</v>
      </c>
      <c r="AY21" s="61">
        <v>571988</v>
      </c>
      <c r="AZ21" s="61">
        <v>-173069</v>
      </c>
      <c r="BA21" s="61">
        <v>192581</v>
      </c>
      <c r="BB21" s="61">
        <v>398919</v>
      </c>
    </row>
    <row r="22" spans="1:54" ht="15" customHeight="1">
      <c r="A22" s="130">
        <v>39</v>
      </c>
      <c r="B22" s="42" t="s">
        <v>18</v>
      </c>
      <c r="C22" s="65">
        <v>1417</v>
      </c>
      <c r="D22" s="93">
        <v>665</v>
      </c>
      <c r="E22" s="93">
        <v>895</v>
      </c>
      <c r="F22" s="93">
        <v>235</v>
      </c>
      <c r="G22" s="93">
        <v>6013</v>
      </c>
      <c r="H22" s="93">
        <v>411</v>
      </c>
      <c r="I22" s="93">
        <v>1167</v>
      </c>
      <c r="J22" s="93">
        <v>3652</v>
      </c>
      <c r="K22" s="93">
        <v>4180</v>
      </c>
      <c r="L22" s="93">
        <v>1715</v>
      </c>
      <c r="M22" s="93">
        <v>15015</v>
      </c>
      <c r="N22" s="93">
        <v>3893</v>
      </c>
      <c r="O22" s="93">
        <v>157</v>
      </c>
      <c r="P22" s="93">
        <v>14800</v>
      </c>
      <c r="Q22" s="93">
        <v>10739</v>
      </c>
      <c r="R22" s="93">
        <v>1814</v>
      </c>
      <c r="S22" s="93">
        <v>9648</v>
      </c>
      <c r="T22" s="93">
        <v>14465</v>
      </c>
      <c r="U22" s="93">
        <v>19812</v>
      </c>
      <c r="V22" s="93">
        <v>8005</v>
      </c>
      <c r="W22" s="93">
        <v>2433</v>
      </c>
      <c r="X22" s="93">
        <v>1147</v>
      </c>
      <c r="Y22" s="93">
        <v>835</v>
      </c>
      <c r="Z22" s="93">
        <v>8319</v>
      </c>
      <c r="AA22" s="93">
        <v>4366</v>
      </c>
      <c r="AB22" s="93">
        <v>316</v>
      </c>
      <c r="AC22" s="93">
        <v>2463</v>
      </c>
      <c r="AD22" s="93">
        <v>4330</v>
      </c>
      <c r="AE22" s="93">
        <v>4828</v>
      </c>
      <c r="AF22" s="93">
        <v>4033</v>
      </c>
      <c r="AG22" s="93">
        <v>4448</v>
      </c>
      <c r="AH22" s="93">
        <v>2707</v>
      </c>
      <c r="AI22" s="93">
        <v>5093</v>
      </c>
      <c r="AJ22" s="93">
        <v>14829</v>
      </c>
      <c r="AK22" s="93">
        <v>2155</v>
      </c>
      <c r="AL22" s="42">
        <v>258</v>
      </c>
      <c r="AM22" s="61">
        <v>181258</v>
      </c>
      <c r="AN22" s="65">
        <v>2541</v>
      </c>
      <c r="AO22" s="93">
        <v>27395</v>
      </c>
      <c r="AP22" s="93">
        <v>19</v>
      </c>
      <c r="AQ22" s="93">
        <v>1086</v>
      </c>
      <c r="AR22" s="93">
        <v>6249</v>
      </c>
      <c r="AS22" s="93">
        <v>210</v>
      </c>
      <c r="AT22" s="42">
        <v>187</v>
      </c>
      <c r="AU22" s="61">
        <v>37687</v>
      </c>
      <c r="AV22" s="61">
        <v>218945</v>
      </c>
      <c r="AW22" s="61">
        <v>70914</v>
      </c>
      <c r="AX22" s="61">
        <v>108601</v>
      </c>
      <c r="AY22" s="61">
        <v>289859</v>
      </c>
      <c r="AZ22" s="61">
        <v>-173116</v>
      </c>
      <c r="BA22" s="61">
        <v>-64515</v>
      </c>
      <c r="BB22" s="61">
        <v>116743</v>
      </c>
    </row>
    <row r="23" spans="1:54" ht="15" customHeight="1">
      <c r="A23" s="131">
        <v>41</v>
      </c>
      <c r="B23" s="43" t="s">
        <v>19</v>
      </c>
      <c r="C23" s="72">
        <v>1005</v>
      </c>
      <c r="D23" s="94">
        <v>111</v>
      </c>
      <c r="E23" s="94">
        <v>129</v>
      </c>
      <c r="F23" s="94">
        <v>148</v>
      </c>
      <c r="G23" s="94">
        <v>264</v>
      </c>
      <c r="H23" s="94">
        <v>49</v>
      </c>
      <c r="I23" s="94">
        <v>429</v>
      </c>
      <c r="J23" s="94">
        <v>4156</v>
      </c>
      <c r="K23" s="94">
        <v>573</v>
      </c>
      <c r="L23" s="94">
        <v>1196</v>
      </c>
      <c r="M23" s="94">
        <v>8155</v>
      </c>
      <c r="N23" s="94">
        <v>2769</v>
      </c>
      <c r="O23" s="94">
        <v>230</v>
      </c>
      <c r="P23" s="94">
        <v>775</v>
      </c>
      <c r="Q23" s="94">
        <v>851</v>
      </c>
      <c r="R23" s="94">
        <v>167</v>
      </c>
      <c r="S23" s="94">
        <v>114</v>
      </c>
      <c r="T23" s="94">
        <v>473</v>
      </c>
      <c r="U23" s="94">
        <v>630</v>
      </c>
      <c r="V23" s="94">
        <v>579</v>
      </c>
      <c r="W23" s="94">
        <v>11326</v>
      </c>
      <c r="X23" s="94">
        <v>2171</v>
      </c>
      <c r="Y23" s="94">
        <v>423</v>
      </c>
      <c r="Z23" s="94">
        <v>4372</v>
      </c>
      <c r="AA23" s="94">
        <v>1299</v>
      </c>
      <c r="AB23" s="94">
        <v>21897</v>
      </c>
      <c r="AC23" s="94">
        <v>5441</v>
      </c>
      <c r="AD23" s="94">
        <v>2535</v>
      </c>
      <c r="AE23" s="94">
        <v>8525</v>
      </c>
      <c r="AF23" s="94">
        <v>3104</v>
      </c>
      <c r="AG23" s="94">
        <v>3412</v>
      </c>
      <c r="AH23" s="94">
        <v>207</v>
      </c>
      <c r="AI23" s="94">
        <v>728</v>
      </c>
      <c r="AJ23" s="94">
        <v>4711</v>
      </c>
      <c r="AK23" s="94">
        <v>0</v>
      </c>
      <c r="AL23" s="43">
        <v>0</v>
      </c>
      <c r="AM23" s="69">
        <v>92954</v>
      </c>
      <c r="AN23" s="72">
        <v>0</v>
      </c>
      <c r="AO23" s="94">
        <v>0</v>
      </c>
      <c r="AP23" s="94">
        <v>0</v>
      </c>
      <c r="AQ23" s="94">
        <v>195510</v>
      </c>
      <c r="AR23" s="94">
        <v>209991</v>
      </c>
      <c r="AS23" s="94">
        <v>0</v>
      </c>
      <c r="AT23" s="43">
        <v>0</v>
      </c>
      <c r="AU23" s="69">
        <v>405501</v>
      </c>
      <c r="AV23" s="69">
        <v>498455</v>
      </c>
      <c r="AW23" s="69">
        <v>0</v>
      </c>
      <c r="AX23" s="69">
        <v>405501</v>
      </c>
      <c r="AY23" s="69">
        <v>498455</v>
      </c>
      <c r="AZ23" s="69">
        <v>0</v>
      </c>
      <c r="BA23" s="69">
        <v>405501</v>
      </c>
      <c r="BB23" s="69">
        <v>498455</v>
      </c>
    </row>
    <row r="24" spans="1:54" ht="15" customHeight="1">
      <c r="A24" s="130">
        <v>46</v>
      </c>
      <c r="B24" s="42" t="s">
        <v>20</v>
      </c>
      <c r="C24" s="65">
        <v>1533</v>
      </c>
      <c r="D24" s="93">
        <v>259</v>
      </c>
      <c r="E24" s="93">
        <v>329</v>
      </c>
      <c r="F24" s="93">
        <v>940</v>
      </c>
      <c r="G24" s="93">
        <v>2153</v>
      </c>
      <c r="H24" s="93">
        <v>281</v>
      </c>
      <c r="I24" s="93">
        <v>2386</v>
      </c>
      <c r="J24" s="93">
        <v>14883</v>
      </c>
      <c r="K24" s="93">
        <v>4528</v>
      </c>
      <c r="L24" s="93">
        <v>6023</v>
      </c>
      <c r="M24" s="93">
        <v>18489</v>
      </c>
      <c r="N24" s="93">
        <v>12438</v>
      </c>
      <c r="O24" s="93">
        <v>504</v>
      </c>
      <c r="P24" s="93">
        <v>2732</v>
      </c>
      <c r="Q24" s="93">
        <v>9578</v>
      </c>
      <c r="R24" s="93">
        <v>345</v>
      </c>
      <c r="S24" s="93">
        <v>1028</v>
      </c>
      <c r="T24" s="93">
        <v>3522</v>
      </c>
      <c r="U24" s="93">
        <v>2178</v>
      </c>
      <c r="V24" s="93">
        <v>1991</v>
      </c>
      <c r="W24" s="93">
        <v>34075</v>
      </c>
      <c r="X24" s="93">
        <v>1373</v>
      </c>
      <c r="Y24" s="93">
        <v>2320</v>
      </c>
      <c r="Z24" s="93">
        <v>17381</v>
      </c>
      <c r="AA24" s="93">
        <v>881</v>
      </c>
      <c r="AB24" s="93">
        <v>1735</v>
      </c>
      <c r="AC24" s="93">
        <v>4125</v>
      </c>
      <c r="AD24" s="93">
        <v>2055</v>
      </c>
      <c r="AE24" s="93">
        <v>3991</v>
      </c>
      <c r="AF24" s="93">
        <v>4902</v>
      </c>
      <c r="AG24" s="93">
        <v>7239</v>
      </c>
      <c r="AH24" s="93">
        <v>205</v>
      </c>
      <c r="AI24" s="93">
        <v>1638</v>
      </c>
      <c r="AJ24" s="93">
        <v>22808</v>
      </c>
      <c r="AK24" s="93">
        <v>0</v>
      </c>
      <c r="AL24" s="42">
        <v>256</v>
      </c>
      <c r="AM24" s="61">
        <v>191104</v>
      </c>
      <c r="AN24" s="65">
        <v>52</v>
      </c>
      <c r="AO24" s="93">
        <v>49492</v>
      </c>
      <c r="AP24" s="93">
        <v>0</v>
      </c>
      <c r="AQ24" s="93">
        <v>0</v>
      </c>
      <c r="AR24" s="93">
        <v>0</v>
      </c>
      <c r="AS24" s="93">
        <v>0</v>
      </c>
      <c r="AT24" s="42">
        <v>0</v>
      </c>
      <c r="AU24" s="61">
        <v>49544</v>
      </c>
      <c r="AV24" s="61">
        <v>240648</v>
      </c>
      <c r="AW24" s="61">
        <v>101561</v>
      </c>
      <c r="AX24" s="61">
        <v>151105</v>
      </c>
      <c r="AY24" s="61">
        <v>342209</v>
      </c>
      <c r="AZ24" s="61">
        <v>-28884</v>
      </c>
      <c r="BA24" s="61">
        <v>122221</v>
      </c>
      <c r="BB24" s="61">
        <v>313325</v>
      </c>
    </row>
    <row r="25" spans="1:54" ht="15" customHeight="1">
      <c r="A25" s="130">
        <v>47</v>
      </c>
      <c r="B25" s="42" t="s">
        <v>190</v>
      </c>
      <c r="C25" s="65">
        <v>170</v>
      </c>
      <c r="D25" s="93">
        <v>12</v>
      </c>
      <c r="E25" s="93">
        <v>21</v>
      </c>
      <c r="F25" s="93">
        <v>59</v>
      </c>
      <c r="G25" s="93">
        <v>587</v>
      </c>
      <c r="H25" s="93">
        <v>19</v>
      </c>
      <c r="I25" s="93">
        <v>215</v>
      </c>
      <c r="J25" s="93">
        <v>1332</v>
      </c>
      <c r="K25" s="93">
        <v>566</v>
      </c>
      <c r="L25" s="93">
        <v>121</v>
      </c>
      <c r="M25" s="93">
        <v>1034</v>
      </c>
      <c r="N25" s="93">
        <v>332</v>
      </c>
      <c r="O25" s="93">
        <v>19</v>
      </c>
      <c r="P25" s="93">
        <v>160</v>
      </c>
      <c r="Q25" s="93">
        <v>387</v>
      </c>
      <c r="R25" s="93">
        <v>28</v>
      </c>
      <c r="S25" s="93">
        <v>28</v>
      </c>
      <c r="T25" s="93">
        <v>138</v>
      </c>
      <c r="U25" s="93">
        <v>135</v>
      </c>
      <c r="V25" s="93">
        <v>384</v>
      </c>
      <c r="W25" s="93">
        <v>180</v>
      </c>
      <c r="X25" s="93">
        <v>3081</v>
      </c>
      <c r="Y25" s="93">
        <v>610</v>
      </c>
      <c r="Z25" s="93">
        <v>2018</v>
      </c>
      <c r="AA25" s="93">
        <v>340</v>
      </c>
      <c r="AB25" s="93">
        <v>166</v>
      </c>
      <c r="AC25" s="93">
        <v>1639</v>
      </c>
      <c r="AD25" s="93">
        <v>842</v>
      </c>
      <c r="AE25" s="93">
        <v>1512</v>
      </c>
      <c r="AF25" s="93">
        <v>2411</v>
      </c>
      <c r="AG25" s="93">
        <v>3701</v>
      </c>
      <c r="AH25" s="93">
        <v>137</v>
      </c>
      <c r="AI25" s="93">
        <v>217</v>
      </c>
      <c r="AJ25" s="93">
        <v>6309</v>
      </c>
      <c r="AK25" s="93">
        <v>0</v>
      </c>
      <c r="AL25" s="42">
        <v>86</v>
      </c>
      <c r="AM25" s="61">
        <v>28996</v>
      </c>
      <c r="AN25" s="65">
        <v>28</v>
      </c>
      <c r="AO25" s="93">
        <v>8177</v>
      </c>
      <c r="AP25" s="93">
        <v>-2634</v>
      </c>
      <c r="AQ25" s="93">
        <v>0</v>
      </c>
      <c r="AR25" s="93">
        <v>0</v>
      </c>
      <c r="AS25" s="93">
        <v>0</v>
      </c>
      <c r="AT25" s="42">
        <v>0</v>
      </c>
      <c r="AU25" s="61">
        <v>5571</v>
      </c>
      <c r="AV25" s="61">
        <v>34567</v>
      </c>
      <c r="AW25" s="61">
        <v>95</v>
      </c>
      <c r="AX25" s="61">
        <v>5666</v>
      </c>
      <c r="AY25" s="61">
        <v>34662</v>
      </c>
      <c r="AZ25" s="61">
        <v>-5</v>
      </c>
      <c r="BA25" s="61">
        <v>5661</v>
      </c>
      <c r="BB25" s="61">
        <v>34657</v>
      </c>
    </row>
    <row r="26" spans="1:54" ht="15" customHeight="1">
      <c r="A26" s="130">
        <v>48</v>
      </c>
      <c r="B26" s="42" t="s">
        <v>191</v>
      </c>
      <c r="C26" s="65">
        <v>40</v>
      </c>
      <c r="D26" s="93">
        <v>0</v>
      </c>
      <c r="E26" s="93">
        <v>0</v>
      </c>
      <c r="F26" s="93">
        <v>16</v>
      </c>
      <c r="G26" s="93">
        <v>87</v>
      </c>
      <c r="H26" s="93">
        <v>0</v>
      </c>
      <c r="I26" s="93">
        <v>85</v>
      </c>
      <c r="J26" s="93">
        <v>829</v>
      </c>
      <c r="K26" s="93">
        <v>32</v>
      </c>
      <c r="L26" s="93">
        <v>181</v>
      </c>
      <c r="M26" s="93">
        <v>184</v>
      </c>
      <c r="N26" s="93">
        <v>21</v>
      </c>
      <c r="O26" s="93">
        <v>1</v>
      </c>
      <c r="P26" s="93">
        <v>20</v>
      </c>
      <c r="Q26" s="93">
        <v>172</v>
      </c>
      <c r="R26" s="93">
        <v>13</v>
      </c>
      <c r="S26" s="93">
        <v>3</v>
      </c>
      <c r="T26" s="93">
        <v>43</v>
      </c>
      <c r="U26" s="93">
        <v>10</v>
      </c>
      <c r="V26" s="93">
        <v>731</v>
      </c>
      <c r="W26" s="93">
        <v>2695</v>
      </c>
      <c r="X26" s="93">
        <v>48</v>
      </c>
      <c r="Y26" s="93">
        <v>0</v>
      </c>
      <c r="Z26" s="93">
        <v>792</v>
      </c>
      <c r="AA26" s="93">
        <v>475</v>
      </c>
      <c r="AB26" s="93">
        <v>4</v>
      </c>
      <c r="AC26" s="93">
        <v>727</v>
      </c>
      <c r="AD26" s="93">
        <v>905</v>
      </c>
      <c r="AE26" s="93">
        <v>8963</v>
      </c>
      <c r="AF26" s="93">
        <v>949</v>
      </c>
      <c r="AG26" s="93">
        <v>1780</v>
      </c>
      <c r="AH26" s="93">
        <v>2</v>
      </c>
      <c r="AI26" s="93">
        <v>63</v>
      </c>
      <c r="AJ26" s="93">
        <v>8092</v>
      </c>
      <c r="AK26" s="93">
        <v>0</v>
      </c>
      <c r="AL26" s="42">
        <v>98</v>
      </c>
      <c r="AM26" s="61">
        <v>28061</v>
      </c>
      <c r="AN26" s="65">
        <v>0</v>
      </c>
      <c r="AO26" s="93">
        <v>5764</v>
      </c>
      <c r="AP26" s="93">
        <v>6237</v>
      </c>
      <c r="AQ26" s="93">
        <v>0</v>
      </c>
      <c r="AR26" s="93">
        <v>0</v>
      </c>
      <c r="AS26" s="93">
        <v>0</v>
      </c>
      <c r="AT26" s="42">
        <v>0</v>
      </c>
      <c r="AU26" s="61">
        <v>12001</v>
      </c>
      <c r="AV26" s="61">
        <v>40062</v>
      </c>
      <c r="AW26" s="61">
        <v>20217</v>
      </c>
      <c r="AX26" s="61">
        <v>32218</v>
      </c>
      <c r="AY26" s="61">
        <v>60279</v>
      </c>
      <c r="AZ26" s="61">
        <v>-1</v>
      </c>
      <c r="BA26" s="61">
        <v>32217</v>
      </c>
      <c r="BB26" s="61">
        <v>60278</v>
      </c>
    </row>
    <row r="27" spans="1:54" ht="15" customHeight="1">
      <c r="A27" s="130">
        <v>51</v>
      </c>
      <c r="B27" s="42" t="s">
        <v>21</v>
      </c>
      <c r="C27" s="65">
        <v>8123</v>
      </c>
      <c r="D27" s="93">
        <v>773</v>
      </c>
      <c r="E27" s="93">
        <v>2699</v>
      </c>
      <c r="F27" s="93">
        <v>600</v>
      </c>
      <c r="G27" s="93">
        <v>15770</v>
      </c>
      <c r="H27" s="93">
        <v>1594</v>
      </c>
      <c r="I27" s="93">
        <v>6186</v>
      </c>
      <c r="J27" s="93">
        <v>16205</v>
      </c>
      <c r="K27" s="93">
        <v>6156</v>
      </c>
      <c r="L27" s="93">
        <v>3666</v>
      </c>
      <c r="M27" s="93">
        <v>13444</v>
      </c>
      <c r="N27" s="93">
        <v>6833</v>
      </c>
      <c r="O27" s="93">
        <v>2204</v>
      </c>
      <c r="P27" s="93">
        <v>17832</v>
      </c>
      <c r="Q27" s="93">
        <v>14418</v>
      </c>
      <c r="R27" s="93">
        <v>2479</v>
      </c>
      <c r="S27" s="93">
        <v>10589</v>
      </c>
      <c r="T27" s="93">
        <v>15779</v>
      </c>
      <c r="U27" s="93">
        <v>8595</v>
      </c>
      <c r="V27" s="93">
        <v>34532</v>
      </c>
      <c r="W27" s="93">
        <v>5156</v>
      </c>
      <c r="X27" s="93">
        <v>676</v>
      </c>
      <c r="Y27" s="93">
        <v>881</v>
      </c>
      <c r="Z27" s="93">
        <v>9821</v>
      </c>
      <c r="AA27" s="93">
        <v>1443</v>
      </c>
      <c r="AB27" s="93">
        <v>753</v>
      </c>
      <c r="AC27" s="93">
        <v>13850</v>
      </c>
      <c r="AD27" s="93">
        <v>2674</v>
      </c>
      <c r="AE27" s="93">
        <v>5130</v>
      </c>
      <c r="AF27" s="93">
        <v>3176</v>
      </c>
      <c r="AG27" s="93">
        <v>33416</v>
      </c>
      <c r="AH27" s="93">
        <v>2335</v>
      </c>
      <c r="AI27" s="93">
        <v>5372</v>
      </c>
      <c r="AJ27" s="93">
        <v>35492</v>
      </c>
      <c r="AK27" s="93">
        <v>2610</v>
      </c>
      <c r="AL27" s="42">
        <v>402</v>
      </c>
      <c r="AM27" s="61">
        <v>311664</v>
      </c>
      <c r="AN27" s="65">
        <v>15821</v>
      </c>
      <c r="AO27" s="93">
        <v>259213</v>
      </c>
      <c r="AP27" s="93">
        <v>67</v>
      </c>
      <c r="AQ27" s="93">
        <v>5041</v>
      </c>
      <c r="AR27" s="93">
        <v>60749</v>
      </c>
      <c r="AS27" s="93">
        <v>1066</v>
      </c>
      <c r="AT27" s="42">
        <v>0</v>
      </c>
      <c r="AU27" s="61">
        <v>341957</v>
      </c>
      <c r="AV27" s="61">
        <v>653621</v>
      </c>
      <c r="AW27" s="61">
        <v>127260</v>
      </c>
      <c r="AX27" s="61">
        <v>469217</v>
      </c>
      <c r="AY27" s="61">
        <v>780881</v>
      </c>
      <c r="AZ27" s="61">
        <v>-203645</v>
      </c>
      <c r="BA27" s="61">
        <v>265572</v>
      </c>
      <c r="BB27" s="61">
        <v>577236</v>
      </c>
    </row>
    <row r="28" spans="1:54" ht="15" customHeight="1">
      <c r="A28" s="131">
        <v>53</v>
      </c>
      <c r="B28" s="43" t="s">
        <v>22</v>
      </c>
      <c r="C28" s="72">
        <v>813</v>
      </c>
      <c r="D28" s="94">
        <v>180</v>
      </c>
      <c r="E28" s="94">
        <v>397</v>
      </c>
      <c r="F28" s="94">
        <v>905</v>
      </c>
      <c r="G28" s="94">
        <v>1669</v>
      </c>
      <c r="H28" s="94">
        <v>211</v>
      </c>
      <c r="I28" s="94">
        <v>570</v>
      </c>
      <c r="J28" s="94">
        <v>3611</v>
      </c>
      <c r="K28" s="94">
        <v>2100</v>
      </c>
      <c r="L28" s="94">
        <v>933</v>
      </c>
      <c r="M28" s="94">
        <v>3894</v>
      </c>
      <c r="N28" s="94">
        <v>2207</v>
      </c>
      <c r="O28" s="94">
        <v>325</v>
      </c>
      <c r="P28" s="94">
        <v>2235</v>
      </c>
      <c r="Q28" s="94">
        <v>2004</v>
      </c>
      <c r="R28" s="94">
        <v>189</v>
      </c>
      <c r="S28" s="94">
        <v>528</v>
      </c>
      <c r="T28" s="94">
        <v>1761</v>
      </c>
      <c r="U28" s="94">
        <v>509</v>
      </c>
      <c r="V28" s="94">
        <v>6793</v>
      </c>
      <c r="W28" s="94">
        <v>6575</v>
      </c>
      <c r="X28" s="94">
        <v>147</v>
      </c>
      <c r="Y28" s="94">
        <v>586</v>
      </c>
      <c r="Z28" s="94">
        <v>9229</v>
      </c>
      <c r="AA28" s="94">
        <v>11610</v>
      </c>
      <c r="AB28" s="94">
        <v>34569</v>
      </c>
      <c r="AC28" s="94">
        <v>9407</v>
      </c>
      <c r="AD28" s="94">
        <v>1523</v>
      </c>
      <c r="AE28" s="94">
        <v>16480</v>
      </c>
      <c r="AF28" s="94">
        <v>318</v>
      </c>
      <c r="AG28" s="94">
        <v>3811</v>
      </c>
      <c r="AH28" s="94">
        <v>3241</v>
      </c>
      <c r="AI28" s="94">
        <v>2868</v>
      </c>
      <c r="AJ28" s="94">
        <v>6388</v>
      </c>
      <c r="AK28" s="94">
        <v>0</v>
      </c>
      <c r="AL28" s="43">
        <v>129</v>
      </c>
      <c r="AM28" s="69">
        <v>138715</v>
      </c>
      <c r="AN28" s="72">
        <v>2</v>
      </c>
      <c r="AO28" s="94">
        <v>135396</v>
      </c>
      <c r="AP28" s="94">
        <v>0</v>
      </c>
      <c r="AQ28" s="94">
        <v>0</v>
      </c>
      <c r="AR28" s="94">
        <v>0</v>
      </c>
      <c r="AS28" s="94">
        <v>0</v>
      </c>
      <c r="AT28" s="43">
        <v>0</v>
      </c>
      <c r="AU28" s="69">
        <v>135398</v>
      </c>
      <c r="AV28" s="69">
        <v>274113</v>
      </c>
      <c r="AW28" s="69">
        <v>16503</v>
      </c>
      <c r="AX28" s="69">
        <v>151901</v>
      </c>
      <c r="AY28" s="69">
        <v>290616</v>
      </c>
      <c r="AZ28" s="69">
        <v>-82947</v>
      </c>
      <c r="BA28" s="69">
        <v>68954</v>
      </c>
      <c r="BB28" s="69">
        <v>207669</v>
      </c>
    </row>
    <row r="29" spans="1:54" ht="15" customHeight="1">
      <c r="A29" s="130">
        <v>55</v>
      </c>
      <c r="B29" s="42" t="s">
        <v>23</v>
      </c>
      <c r="C29" s="65">
        <v>124</v>
      </c>
      <c r="D29" s="93">
        <v>16</v>
      </c>
      <c r="E29" s="93">
        <v>21</v>
      </c>
      <c r="F29" s="93">
        <v>46</v>
      </c>
      <c r="G29" s="93">
        <v>190</v>
      </c>
      <c r="H29" s="93">
        <v>17</v>
      </c>
      <c r="I29" s="93">
        <v>53</v>
      </c>
      <c r="J29" s="93">
        <v>440</v>
      </c>
      <c r="K29" s="93">
        <v>89</v>
      </c>
      <c r="L29" s="93">
        <v>118</v>
      </c>
      <c r="M29" s="93">
        <v>581</v>
      </c>
      <c r="N29" s="93">
        <v>60</v>
      </c>
      <c r="O29" s="93">
        <v>63</v>
      </c>
      <c r="P29" s="93">
        <v>303</v>
      </c>
      <c r="Q29" s="93">
        <v>238</v>
      </c>
      <c r="R29" s="93">
        <v>40</v>
      </c>
      <c r="S29" s="93">
        <v>421</v>
      </c>
      <c r="T29" s="93">
        <v>268</v>
      </c>
      <c r="U29" s="93">
        <v>192</v>
      </c>
      <c r="V29" s="93">
        <v>993</v>
      </c>
      <c r="W29" s="93">
        <v>1218</v>
      </c>
      <c r="X29" s="93">
        <v>41</v>
      </c>
      <c r="Y29" s="93">
        <v>105</v>
      </c>
      <c r="Z29" s="93">
        <v>10080</v>
      </c>
      <c r="AA29" s="93">
        <v>2855</v>
      </c>
      <c r="AB29" s="93">
        <v>7011</v>
      </c>
      <c r="AC29" s="93">
        <v>8016</v>
      </c>
      <c r="AD29" s="93">
        <v>1829</v>
      </c>
      <c r="AE29" s="93">
        <v>260</v>
      </c>
      <c r="AF29" s="93">
        <v>697</v>
      </c>
      <c r="AG29" s="93">
        <v>6433</v>
      </c>
      <c r="AH29" s="93">
        <v>739</v>
      </c>
      <c r="AI29" s="93">
        <v>1309</v>
      </c>
      <c r="AJ29" s="93">
        <v>5681</v>
      </c>
      <c r="AK29" s="93">
        <v>0</v>
      </c>
      <c r="AL29" s="42">
        <v>556</v>
      </c>
      <c r="AM29" s="61">
        <v>51103</v>
      </c>
      <c r="AN29" s="65">
        <v>0</v>
      </c>
      <c r="AO29" s="93">
        <v>421781</v>
      </c>
      <c r="AP29" s="93">
        <v>239</v>
      </c>
      <c r="AQ29" s="93">
        <v>0</v>
      </c>
      <c r="AR29" s="93">
        <v>0</v>
      </c>
      <c r="AS29" s="93">
        <v>0</v>
      </c>
      <c r="AT29" s="42">
        <v>0</v>
      </c>
      <c r="AU29" s="61">
        <v>422020</v>
      </c>
      <c r="AV29" s="61">
        <v>473123</v>
      </c>
      <c r="AW29" s="61">
        <v>425</v>
      </c>
      <c r="AX29" s="61">
        <v>422445</v>
      </c>
      <c r="AY29" s="61">
        <v>473548</v>
      </c>
      <c r="AZ29" s="61">
        <v>-8405</v>
      </c>
      <c r="BA29" s="61">
        <v>414040</v>
      </c>
      <c r="BB29" s="61">
        <v>465143</v>
      </c>
    </row>
    <row r="30" spans="1:54" ht="15" customHeight="1">
      <c r="A30" s="130">
        <v>57</v>
      </c>
      <c r="B30" s="42" t="s">
        <v>203</v>
      </c>
      <c r="C30" s="65">
        <v>7655</v>
      </c>
      <c r="D30" s="93">
        <v>1652</v>
      </c>
      <c r="E30" s="93">
        <v>1736</v>
      </c>
      <c r="F30" s="93">
        <v>7999</v>
      </c>
      <c r="G30" s="93">
        <v>7514</v>
      </c>
      <c r="H30" s="93">
        <v>354</v>
      </c>
      <c r="I30" s="93">
        <v>2546</v>
      </c>
      <c r="J30" s="93">
        <v>11733</v>
      </c>
      <c r="K30" s="93">
        <v>17124</v>
      </c>
      <c r="L30" s="93">
        <v>5080</v>
      </c>
      <c r="M30" s="93">
        <v>19166</v>
      </c>
      <c r="N30" s="93">
        <v>22282</v>
      </c>
      <c r="O30" s="93">
        <v>979</v>
      </c>
      <c r="P30" s="93">
        <v>6584</v>
      </c>
      <c r="Q30" s="93">
        <v>5764</v>
      </c>
      <c r="R30" s="93">
        <v>799</v>
      </c>
      <c r="S30" s="93">
        <v>2422</v>
      </c>
      <c r="T30" s="93">
        <v>7239</v>
      </c>
      <c r="U30" s="93">
        <v>7503</v>
      </c>
      <c r="V30" s="93">
        <v>21497</v>
      </c>
      <c r="W30" s="93">
        <v>13271</v>
      </c>
      <c r="X30" s="93">
        <v>548</v>
      </c>
      <c r="Y30" s="93">
        <v>3594</v>
      </c>
      <c r="Z30" s="93">
        <v>29379</v>
      </c>
      <c r="AA30" s="93">
        <v>7182</v>
      </c>
      <c r="AB30" s="93">
        <v>1139</v>
      </c>
      <c r="AC30" s="93">
        <v>78589</v>
      </c>
      <c r="AD30" s="93">
        <v>5442</v>
      </c>
      <c r="AE30" s="93">
        <v>13573</v>
      </c>
      <c r="AF30" s="93">
        <v>5430</v>
      </c>
      <c r="AG30" s="93">
        <v>10207</v>
      </c>
      <c r="AH30" s="93">
        <v>1841</v>
      </c>
      <c r="AI30" s="93">
        <v>3981</v>
      </c>
      <c r="AJ30" s="93">
        <v>23951</v>
      </c>
      <c r="AK30" s="93">
        <v>530</v>
      </c>
      <c r="AL30" s="42">
        <v>3013</v>
      </c>
      <c r="AM30" s="61">
        <v>359298</v>
      </c>
      <c r="AN30" s="65">
        <v>4070</v>
      </c>
      <c r="AO30" s="93">
        <v>86531</v>
      </c>
      <c r="AP30" s="93">
        <v>-296</v>
      </c>
      <c r="AQ30" s="93">
        <v>392</v>
      </c>
      <c r="AR30" s="93">
        <v>7159</v>
      </c>
      <c r="AS30" s="93">
        <v>442</v>
      </c>
      <c r="AT30" s="42">
        <v>0</v>
      </c>
      <c r="AU30" s="61">
        <v>98298</v>
      </c>
      <c r="AV30" s="61">
        <v>457596</v>
      </c>
      <c r="AW30" s="61">
        <v>204802</v>
      </c>
      <c r="AX30" s="61">
        <v>303100</v>
      </c>
      <c r="AY30" s="61">
        <v>662398</v>
      </c>
      <c r="AZ30" s="61">
        <v>-173122</v>
      </c>
      <c r="BA30" s="61">
        <v>129978</v>
      </c>
      <c r="BB30" s="61">
        <v>489276</v>
      </c>
    </row>
    <row r="31" spans="1:54" ht="15" customHeight="1">
      <c r="A31" s="130">
        <v>59</v>
      </c>
      <c r="B31" s="42" t="s">
        <v>25</v>
      </c>
      <c r="C31" s="65">
        <v>423</v>
      </c>
      <c r="D31" s="93">
        <v>51</v>
      </c>
      <c r="E31" s="93">
        <v>241</v>
      </c>
      <c r="F31" s="93">
        <v>251</v>
      </c>
      <c r="G31" s="93">
        <v>1107</v>
      </c>
      <c r="H31" s="93">
        <v>99</v>
      </c>
      <c r="I31" s="93">
        <v>290</v>
      </c>
      <c r="J31" s="93">
        <v>3026</v>
      </c>
      <c r="K31" s="93">
        <v>460</v>
      </c>
      <c r="L31" s="93">
        <v>685</v>
      </c>
      <c r="M31" s="93">
        <v>1964</v>
      </c>
      <c r="N31" s="93">
        <v>1049</v>
      </c>
      <c r="O31" s="93">
        <v>192</v>
      </c>
      <c r="P31" s="93">
        <v>1755</v>
      </c>
      <c r="Q31" s="93">
        <v>2730</v>
      </c>
      <c r="R31" s="93">
        <v>603</v>
      </c>
      <c r="S31" s="93">
        <v>2236</v>
      </c>
      <c r="T31" s="93">
        <v>1071</v>
      </c>
      <c r="U31" s="93">
        <v>677</v>
      </c>
      <c r="V31" s="93">
        <v>4585</v>
      </c>
      <c r="W31" s="93">
        <v>3949</v>
      </c>
      <c r="X31" s="93">
        <v>1357</v>
      </c>
      <c r="Y31" s="93">
        <v>587</v>
      </c>
      <c r="Z31" s="93">
        <v>24659</v>
      </c>
      <c r="AA31" s="93">
        <v>12486</v>
      </c>
      <c r="AB31" s="93">
        <v>1671</v>
      </c>
      <c r="AC31" s="93">
        <v>6701</v>
      </c>
      <c r="AD31" s="93">
        <v>46858</v>
      </c>
      <c r="AE31" s="93">
        <v>10614</v>
      </c>
      <c r="AF31" s="93">
        <v>4042</v>
      </c>
      <c r="AG31" s="93">
        <v>9750</v>
      </c>
      <c r="AH31" s="93">
        <v>3456</v>
      </c>
      <c r="AI31" s="93">
        <v>13411</v>
      </c>
      <c r="AJ31" s="93">
        <v>14201</v>
      </c>
      <c r="AK31" s="93">
        <v>0</v>
      </c>
      <c r="AL31" s="42">
        <v>1121</v>
      </c>
      <c r="AM31" s="61">
        <v>178358</v>
      </c>
      <c r="AN31" s="65">
        <v>1645</v>
      </c>
      <c r="AO31" s="93">
        <v>132330</v>
      </c>
      <c r="AP31" s="93">
        <v>76</v>
      </c>
      <c r="AQ31" s="93">
        <v>13570</v>
      </c>
      <c r="AR31" s="93">
        <v>70790</v>
      </c>
      <c r="AS31" s="93">
        <v>-114</v>
      </c>
      <c r="AT31" s="42">
        <v>1</v>
      </c>
      <c r="AU31" s="61">
        <v>218298</v>
      </c>
      <c r="AV31" s="61">
        <v>396656</v>
      </c>
      <c r="AW31" s="61">
        <v>29552</v>
      </c>
      <c r="AX31" s="61">
        <v>247850</v>
      </c>
      <c r="AY31" s="61">
        <v>426208</v>
      </c>
      <c r="AZ31" s="61">
        <v>-195413</v>
      </c>
      <c r="BA31" s="61">
        <v>52437</v>
      </c>
      <c r="BB31" s="61">
        <v>230795</v>
      </c>
    </row>
    <row r="32" spans="1:54" ht="15" customHeight="1">
      <c r="A32" s="130">
        <v>61</v>
      </c>
      <c r="B32" s="42" t="s">
        <v>26</v>
      </c>
      <c r="C32" s="65">
        <v>0</v>
      </c>
      <c r="D32" s="93">
        <v>0</v>
      </c>
      <c r="E32" s="93">
        <v>0</v>
      </c>
      <c r="F32" s="93">
        <v>0</v>
      </c>
      <c r="G32" s="93">
        <v>0</v>
      </c>
      <c r="H32" s="93">
        <v>0</v>
      </c>
      <c r="I32" s="93">
        <v>0</v>
      </c>
      <c r="J32" s="93">
        <v>0</v>
      </c>
      <c r="K32" s="93">
        <v>0</v>
      </c>
      <c r="L32" s="93">
        <v>0</v>
      </c>
      <c r="M32" s="93">
        <v>0</v>
      </c>
      <c r="N32" s="93">
        <v>0</v>
      </c>
      <c r="O32" s="93">
        <v>0</v>
      </c>
      <c r="P32" s="93">
        <v>0</v>
      </c>
      <c r="Q32" s="93">
        <v>0</v>
      </c>
      <c r="R32" s="93">
        <v>0</v>
      </c>
      <c r="S32" s="93">
        <v>0</v>
      </c>
      <c r="T32" s="93">
        <v>0</v>
      </c>
      <c r="U32" s="93">
        <v>0</v>
      </c>
      <c r="V32" s="93">
        <v>0</v>
      </c>
      <c r="W32" s="93">
        <v>0</v>
      </c>
      <c r="X32" s="93">
        <v>0</v>
      </c>
      <c r="Y32" s="93">
        <v>0</v>
      </c>
      <c r="Z32" s="93">
        <v>0</v>
      </c>
      <c r="AA32" s="93">
        <v>0</v>
      </c>
      <c r="AB32" s="93">
        <v>0</v>
      </c>
      <c r="AC32" s="93">
        <v>0</v>
      </c>
      <c r="AD32" s="93">
        <v>0</v>
      </c>
      <c r="AE32" s="93">
        <v>0</v>
      </c>
      <c r="AF32" s="93">
        <v>0</v>
      </c>
      <c r="AG32" s="93">
        <v>0</v>
      </c>
      <c r="AH32" s="93">
        <v>0</v>
      </c>
      <c r="AI32" s="93">
        <v>0</v>
      </c>
      <c r="AJ32" s="93">
        <v>0</v>
      </c>
      <c r="AK32" s="93">
        <v>0</v>
      </c>
      <c r="AL32" s="42">
        <v>6003</v>
      </c>
      <c r="AM32" s="61">
        <v>6003</v>
      </c>
      <c r="AN32" s="65">
        <v>0</v>
      </c>
      <c r="AO32" s="93">
        <v>9728</v>
      </c>
      <c r="AP32" s="93">
        <v>384796</v>
      </c>
      <c r="AQ32" s="93">
        <v>0</v>
      </c>
      <c r="AR32" s="93">
        <v>0</v>
      </c>
      <c r="AS32" s="93">
        <v>0</v>
      </c>
      <c r="AT32" s="42">
        <v>0</v>
      </c>
      <c r="AU32" s="61">
        <v>394524</v>
      </c>
      <c r="AV32" s="61">
        <v>400527</v>
      </c>
      <c r="AW32" s="61">
        <v>0</v>
      </c>
      <c r="AX32" s="61">
        <v>394524</v>
      </c>
      <c r="AY32" s="61">
        <v>400527</v>
      </c>
      <c r="AZ32" s="61">
        <v>0</v>
      </c>
      <c r="BA32" s="61">
        <v>394524</v>
      </c>
      <c r="BB32" s="61">
        <v>400527</v>
      </c>
    </row>
    <row r="33" spans="1:54" ht="15" customHeight="1">
      <c r="A33" s="131">
        <v>63</v>
      </c>
      <c r="B33" s="43" t="s">
        <v>27</v>
      </c>
      <c r="C33" s="72">
        <v>56</v>
      </c>
      <c r="D33" s="94">
        <v>156</v>
      </c>
      <c r="E33" s="94">
        <v>63</v>
      </c>
      <c r="F33" s="94">
        <v>92</v>
      </c>
      <c r="G33" s="94">
        <v>941</v>
      </c>
      <c r="H33" s="94">
        <v>183</v>
      </c>
      <c r="I33" s="94">
        <v>211</v>
      </c>
      <c r="J33" s="94">
        <v>20946</v>
      </c>
      <c r="K33" s="94">
        <v>1434</v>
      </c>
      <c r="L33" s="94">
        <v>1789</v>
      </c>
      <c r="M33" s="94">
        <v>5761</v>
      </c>
      <c r="N33" s="94">
        <v>2819</v>
      </c>
      <c r="O33" s="94">
        <v>260</v>
      </c>
      <c r="P33" s="94">
        <v>11504</v>
      </c>
      <c r="Q33" s="94">
        <v>19060</v>
      </c>
      <c r="R33" s="94">
        <v>2110</v>
      </c>
      <c r="S33" s="94">
        <v>6351</v>
      </c>
      <c r="T33" s="94">
        <v>15215</v>
      </c>
      <c r="U33" s="94">
        <v>2313</v>
      </c>
      <c r="V33" s="94">
        <v>916</v>
      </c>
      <c r="W33" s="94">
        <v>1777</v>
      </c>
      <c r="X33" s="94">
        <v>6</v>
      </c>
      <c r="Y33" s="94">
        <v>15</v>
      </c>
      <c r="Z33" s="94">
        <v>1856</v>
      </c>
      <c r="AA33" s="94">
        <v>153</v>
      </c>
      <c r="AB33" s="94">
        <v>0</v>
      </c>
      <c r="AC33" s="94">
        <v>894</v>
      </c>
      <c r="AD33" s="94">
        <v>4083</v>
      </c>
      <c r="AE33" s="94">
        <v>83</v>
      </c>
      <c r="AF33" s="94">
        <v>414</v>
      </c>
      <c r="AG33" s="94">
        <v>2089</v>
      </c>
      <c r="AH33" s="94">
        <v>0</v>
      </c>
      <c r="AI33" s="94">
        <v>665</v>
      </c>
      <c r="AJ33" s="94">
        <v>273</v>
      </c>
      <c r="AK33" s="94">
        <v>0</v>
      </c>
      <c r="AL33" s="43">
        <v>664</v>
      </c>
      <c r="AM33" s="69">
        <v>105152</v>
      </c>
      <c r="AN33" s="72">
        <v>0</v>
      </c>
      <c r="AO33" s="94">
        <v>33152</v>
      </c>
      <c r="AP33" s="94">
        <v>173598</v>
      </c>
      <c r="AQ33" s="94">
        <v>0</v>
      </c>
      <c r="AR33" s="94">
        <v>0</v>
      </c>
      <c r="AS33" s="94">
        <v>0</v>
      </c>
      <c r="AT33" s="43">
        <v>0</v>
      </c>
      <c r="AU33" s="69">
        <v>206750</v>
      </c>
      <c r="AV33" s="69">
        <v>311902</v>
      </c>
      <c r="AW33" s="69">
        <v>17815</v>
      </c>
      <c r="AX33" s="69">
        <v>224565</v>
      </c>
      <c r="AY33" s="69">
        <v>329717</v>
      </c>
      <c r="AZ33" s="69">
        <v>-86259</v>
      </c>
      <c r="BA33" s="69">
        <v>138306</v>
      </c>
      <c r="BB33" s="69">
        <v>243458</v>
      </c>
    </row>
    <row r="34" spans="1:54" ht="15" customHeight="1">
      <c r="A34" s="130">
        <v>64</v>
      </c>
      <c r="B34" s="42" t="s">
        <v>195</v>
      </c>
      <c r="C34" s="65">
        <v>37</v>
      </c>
      <c r="D34" s="93">
        <v>0</v>
      </c>
      <c r="E34" s="93">
        <v>0</v>
      </c>
      <c r="F34" s="93">
        <v>0</v>
      </c>
      <c r="G34" s="93">
        <v>0</v>
      </c>
      <c r="H34" s="93">
        <v>0</v>
      </c>
      <c r="I34" s="93">
        <v>0</v>
      </c>
      <c r="J34" s="93">
        <v>2</v>
      </c>
      <c r="K34" s="93">
        <v>0</v>
      </c>
      <c r="L34" s="93">
        <v>0</v>
      </c>
      <c r="M34" s="93">
        <v>2</v>
      </c>
      <c r="N34" s="93">
        <v>0</v>
      </c>
      <c r="O34" s="93">
        <v>0</v>
      </c>
      <c r="P34" s="93">
        <v>0</v>
      </c>
      <c r="Q34" s="93">
        <v>0</v>
      </c>
      <c r="R34" s="93">
        <v>0</v>
      </c>
      <c r="S34" s="93">
        <v>0</v>
      </c>
      <c r="T34" s="93">
        <v>0</v>
      </c>
      <c r="U34" s="93">
        <v>0</v>
      </c>
      <c r="V34" s="93">
        <v>0</v>
      </c>
      <c r="W34" s="93">
        <v>0</v>
      </c>
      <c r="X34" s="93">
        <v>9</v>
      </c>
      <c r="Y34" s="93">
        <v>0</v>
      </c>
      <c r="Z34" s="93">
        <v>14</v>
      </c>
      <c r="AA34" s="93">
        <v>24</v>
      </c>
      <c r="AB34" s="93">
        <v>3</v>
      </c>
      <c r="AC34" s="93">
        <v>1139</v>
      </c>
      <c r="AD34" s="93">
        <v>174</v>
      </c>
      <c r="AE34" s="93">
        <v>9</v>
      </c>
      <c r="AF34" s="93">
        <v>7</v>
      </c>
      <c r="AG34" s="93">
        <v>19041</v>
      </c>
      <c r="AH34" s="93">
        <v>0</v>
      </c>
      <c r="AI34" s="93">
        <v>4</v>
      </c>
      <c r="AJ34" s="93">
        <v>16</v>
      </c>
      <c r="AK34" s="93">
        <v>0</v>
      </c>
      <c r="AL34" s="42">
        <v>85</v>
      </c>
      <c r="AM34" s="61">
        <v>20566</v>
      </c>
      <c r="AN34" s="65">
        <v>6063</v>
      </c>
      <c r="AO34" s="93">
        <v>115397</v>
      </c>
      <c r="AP34" s="93">
        <v>510389</v>
      </c>
      <c r="AQ34" s="93">
        <v>0</v>
      </c>
      <c r="AR34" s="93">
        <v>0</v>
      </c>
      <c r="AS34" s="93">
        <v>0</v>
      </c>
      <c r="AT34" s="42">
        <v>0</v>
      </c>
      <c r="AU34" s="61">
        <v>631849</v>
      </c>
      <c r="AV34" s="61">
        <v>652415</v>
      </c>
      <c r="AW34" s="61">
        <v>39997</v>
      </c>
      <c r="AX34" s="61">
        <v>671846</v>
      </c>
      <c r="AY34" s="61">
        <v>692412</v>
      </c>
      <c r="AZ34" s="61">
        <v>-26787</v>
      </c>
      <c r="BA34" s="61">
        <v>645059</v>
      </c>
      <c r="BB34" s="61">
        <v>665625</v>
      </c>
    </row>
    <row r="35" spans="1:54" ht="15" customHeight="1">
      <c r="A35" s="130">
        <v>65</v>
      </c>
      <c r="B35" s="42" t="s">
        <v>196</v>
      </c>
      <c r="C35" s="65">
        <v>9</v>
      </c>
      <c r="D35" s="93">
        <v>3</v>
      </c>
      <c r="E35" s="93">
        <v>380</v>
      </c>
      <c r="F35" s="93">
        <v>80</v>
      </c>
      <c r="G35" s="93">
        <v>265</v>
      </c>
      <c r="H35" s="93">
        <v>22</v>
      </c>
      <c r="I35" s="93">
        <v>37</v>
      </c>
      <c r="J35" s="93">
        <v>572</v>
      </c>
      <c r="K35" s="93">
        <v>119</v>
      </c>
      <c r="L35" s="93">
        <v>109</v>
      </c>
      <c r="M35" s="93">
        <v>1172</v>
      </c>
      <c r="N35" s="93">
        <v>159</v>
      </c>
      <c r="O35" s="93">
        <v>29</v>
      </c>
      <c r="P35" s="93">
        <v>330</v>
      </c>
      <c r="Q35" s="93">
        <v>249</v>
      </c>
      <c r="R35" s="93">
        <v>22</v>
      </c>
      <c r="S35" s="93">
        <v>7</v>
      </c>
      <c r="T35" s="93">
        <v>122</v>
      </c>
      <c r="U35" s="93">
        <v>69</v>
      </c>
      <c r="V35" s="93">
        <v>606</v>
      </c>
      <c r="W35" s="93">
        <v>374</v>
      </c>
      <c r="X35" s="93">
        <v>324</v>
      </c>
      <c r="Y35" s="93">
        <v>126</v>
      </c>
      <c r="Z35" s="93">
        <v>395</v>
      </c>
      <c r="AA35" s="93">
        <v>649</v>
      </c>
      <c r="AB35" s="93">
        <v>169</v>
      </c>
      <c r="AC35" s="93">
        <v>804</v>
      </c>
      <c r="AD35" s="93">
        <v>322</v>
      </c>
      <c r="AE35" s="93">
        <v>1</v>
      </c>
      <c r="AF35" s="93">
        <v>214</v>
      </c>
      <c r="AG35" s="93">
        <v>703</v>
      </c>
      <c r="AH35" s="93">
        <v>0</v>
      </c>
      <c r="AI35" s="93">
        <v>619</v>
      </c>
      <c r="AJ35" s="93">
        <v>7574</v>
      </c>
      <c r="AK35" s="93">
        <v>0</v>
      </c>
      <c r="AL35" s="42">
        <v>54</v>
      </c>
      <c r="AM35" s="61">
        <v>16689</v>
      </c>
      <c r="AN35" s="65">
        <v>0</v>
      </c>
      <c r="AO35" s="93">
        <v>40229</v>
      </c>
      <c r="AP35" s="93">
        <v>0</v>
      </c>
      <c r="AQ35" s="93">
        <v>0</v>
      </c>
      <c r="AR35" s="93">
        <v>0</v>
      </c>
      <c r="AS35" s="93">
        <v>0</v>
      </c>
      <c r="AT35" s="42">
        <v>0</v>
      </c>
      <c r="AU35" s="61">
        <v>40229</v>
      </c>
      <c r="AV35" s="61">
        <v>56918</v>
      </c>
      <c r="AW35" s="61">
        <v>832</v>
      </c>
      <c r="AX35" s="61">
        <v>41061</v>
      </c>
      <c r="AY35" s="61">
        <v>57750</v>
      </c>
      <c r="AZ35" s="61">
        <v>-3448</v>
      </c>
      <c r="BA35" s="61">
        <v>37613</v>
      </c>
      <c r="BB35" s="61">
        <v>54302</v>
      </c>
    </row>
    <row r="36" spans="1:54" ht="15" customHeight="1">
      <c r="A36" s="130">
        <v>66</v>
      </c>
      <c r="B36" s="42" t="s">
        <v>28</v>
      </c>
      <c r="C36" s="65">
        <v>3489</v>
      </c>
      <c r="D36" s="93">
        <v>981</v>
      </c>
      <c r="E36" s="93">
        <v>557</v>
      </c>
      <c r="F36" s="93">
        <v>986</v>
      </c>
      <c r="G36" s="93">
        <v>8145</v>
      </c>
      <c r="H36" s="93">
        <v>387</v>
      </c>
      <c r="I36" s="93">
        <v>1445</v>
      </c>
      <c r="J36" s="93">
        <v>13204</v>
      </c>
      <c r="K36" s="93">
        <v>3395</v>
      </c>
      <c r="L36" s="93">
        <v>4004</v>
      </c>
      <c r="M36" s="93">
        <v>9110</v>
      </c>
      <c r="N36" s="93">
        <v>4033</v>
      </c>
      <c r="O36" s="93">
        <v>769</v>
      </c>
      <c r="P36" s="93">
        <v>8188</v>
      </c>
      <c r="Q36" s="93">
        <v>14799</v>
      </c>
      <c r="R36" s="93">
        <v>1647</v>
      </c>
      <c r="S36" s="93">
        <v>4190</v>
      </c>
      <c r="T36" s="93">
        <v>9558</v>
      </c>
      <c r="U36" s="93">
        <v>4773</v>
      </c>
      <c r="V36" s="93">
        <v>51342</v>
      </c>
      <c r="W36" s="93">
        <v>21834</v>
      </c>
      <c r="X36" s="93">
        <v>4601</v>
      </c>
      <c r="Y36" s="93">
        <v>3335</v>
      </c>
      <c r="Z36" s="93">
        <v>46902</v>
      </c>
      <c r="AA36" s="93">
        <v>22500</v>
      </c>
      <c r="AB36" s="93">
        <v>11842</v>
      </c>
      <c r="AC36" s="93">
        <v>52743</v>
      </c>
      <c r="AD36" s="93">
        <v>28772</v>
      </c>
      <c r="AE36" s="93">
        <v>30518</v>
      </c>
      <c r="AF36" s="93">
        <v>11395</v>
      </c>
      <c r="AG36" s="93">
        <v>34628</v>
      </c>
      <c r="AH36" s="93">
        <v>4078</v>
      </c>
      <c r="AI36" s="93">
        <v>29366</v>
      </c>
      <c r="AJ36" s="93">
        <v>26296</v>
      </c>
      <c r="AK36" s="93">
        <v>0</v>
      </c>
      <c r="AL36" s="42">
        <v>1394</v>
      </c>
      <c r="AM36" s="61">
        <v>475206</v>
      </c>
      <c r="AN36" s="65">
        <v>715</v>
      </c>
      <c r="AO36" s="93">
        <v>49150</v>
      </c>
      <c r="AP36" s="93">
        <v>0</v>
      </c>
      <c r="AQ36" s="93">
        <v>2204</v>
      </c>
      <c r="AR36" s="93">
        <v>34849</v>
      </c>
      <c r="AS36" s="93">
        <v>0</v>
      </c>
      <c r="AT36" s="42">
        <v>0</v>
      </c>
      <c r="AU36" s="61">
        <v>86918</v>
      </c>
      <c r="AV36" s="61">
        <v>562124</v>
      </c>
      <c r="AW36" s="61">
        <v>26301</v>
      </c>
      <c r="AX36" s="61">
        <v>113219</v>
      </c>
      <c r="AY36" s="61">
        <v>588425</v>
      </c>
      <c r="AZ36" s="61">
        <v>-341173</v>
      </c>
      <c r="BA36" s="61">
        <v>-227954</v>
      </c>
      <c r="BB36" s="61">
        <v>247252</v>
      </c>
    </row>
    <row r="37" spans="1:54" ht="15" customHeight="1">
      <c r="A37" s="130">
        <v>67</v>
      </c>
      <c r="B37" s="42" t="s">
        <v>29</v>
      </c>
      <c r="C37" s="65">
        <v>17</v>
      </c>
      <c r="D37" s="93">
        <v>10</v>
      </c>
      <c r="E37" s="93">
        <v>39</v>
      </c>
      <c r="F37" s="93">
        <v>3</v>
      </c>
      <c r="G37" s="93">
        <v>1369</v>
      </c>
      <c r="H37" s="93">
        <v>0</v>
      </c>
      <c r="I37" s="93">
        <v>3</v>
      </c>
      <c r="J37" s="93">
        <v>39</v>
      </c>
      <c r="K37" s="93">
        <v>12</v>
      </c>
      <c r="L37" s="93">
        <v>4</v>
      </c>
      <c r="M37" s="93">
        <v>69</v>
      </c>
      <c r="N37" s="93">
        <v>18</v>
      </c>
      <c r="O37" s="93">
        <v>0</v>
      </c>
      <c r="P37" s="93">
        <v>44</v>
      </c>
      <c r="Q37" s="93">
        <v>76</v>
      </c>
      <c r="R37" s="93">
        <v>1</v>
      </c>
      <c r="S37" s="93">
        <v>42</v>
      </c>
      <c r="T37" s="93">
        <v>36</v>
      </c>
      <c r="U37" s="93">
        <v>9</v>
      </c>
      <c r="V37" s="93">
        <v>134</v>
      </c>
      <c r="W37" s="93">
        <v>25</v>
      </c>
      <c r="X37" s="93">
        <v>9</v>
      </c>
      <c r="Y37" s="93">
        <v>4</v>
      </c>
      <c r="Z37" s="93">
        <v>510</v>
      </c>
      <c r="AA37" s="93">
        <v>50</v>
      </c>
      <c r="AB37" s="93">
        <v>270</v>
      </c>
      <c r="AC37" s="93">
        <v>176</v>
      </c>
      <c r="AD37" s="93">
        <v>1830</v>
      </c>
      <c r="AE37" s="93">
        <v>219</v>
      </c>
      <c r="AF37" s="93">
        <v>198</v>
      </c>
      <c r="AG37" s="93">
        <v>14203</v>
      </c>
      <c r="AH37" s="93">
        <v>147</v>
      </c>
      <c r="AI37" s="93">
        <v>355</v>
      </c>
      <c r="AJ37" s="93">
        <v>5721</v>
      </c>
      <c r="AK37" s="93">
        <v>0</v>
      </c>
      <c r="AL37" s="42">
        <v>80</v>
      </c>
      <c r="AM37" s="61">
        <v>25722</v>
      </c>
      <c r="AN37" s="65">
        <v>93251</v>
      </c>
      <c r="AO37" s="93">
        <v>364259</v>
      </c>
      <c r="AP37" s="93">
        <v>0</v>
      </c>
      <c r="AQ37" s="93">
        <v>0</v>
      </c>
      <c r="AR37" s="93">
        <v>0</v>
      </c>
      <c r="AS37" s="93">
        <v>0</v>
      </c>
      <c r="AT37" s="42">
        <v>12</v>
      </c>
      <c r="AU37" s="61">
        <v>457522</v>
      </c>
      <c r="AV37" s="61">
        <v>483244</v>
      </c>
      <c r="AW37" s="61">
        <v>397489</v>
      </c>
      <c r="AX37" s="61">
        <v>855011</v>
      </c>
      <c r="AY37" s="61">
        <v>880733</v>
      </c>
      <c r="AZ37" s="61">
        <v>-203214</v>
      </c>
      <c r="BA37" s="61">
        <v>651797</v>
      </c>
      <c r="BB37" s="61">
        <v>677519</v>
      </c>
    </row>
    <row r="38" spans="1:54" ht="15" customHeight="1">
      <c r="A38" s="131">
        <v>68</v>
      </c>
      <c r="B38" s="43" t="s">
        <v>30</v>
      </c>
      <c r="C38" s="72">
        <v>54</v>
      </c>
      <c r="D38" s="94">
        <v>37</v>
      </c>
      <c r="E38" s="94">
        <v>45</v>
      </c>
      <c r="F38" s="94">
        <v>45</v>
      </c>
      <c r="G38" s="94">
        <v>122</v>
      </c>
      <c r="H38" s="94">
        <v>16</v>
      </c>
      <c r="I38" s="94">
        <v>24</v>
      </c>
      <c r="J38" s="94">
        <v>135</v>
      </c>
      <c r="K38" s="94">
        <v>15</v>
      </c>
      <c r="L38" s="94">
        <v>81</v>
      </c>
      <c r="M38" s="94">
        <v>111</v>
      </c>
      <c r="N38" s="94">
        <v>55</v>
      </c>
      <c r="O38" s="94">
        <v>9</v>
      </c>
      <c r="P38" s="94">
        <v>404</v>
      </c>
      <c r="Q38" s="94">
        <v>163</v>
      </c>
      <c r="R38" s="94">
        <v>44</v>
      </c>
      <c r="S38" s="94">
        <v>55</v>
      </c>
      <c r="T38" s="94">
        <v>84</v>
      </c>
      <c r="U38" s="94">
        <v>43</v>
      </c>
      <c r="V38" s="94">
        <v>489</v>
      </c>
      <c r="W38" s="94">
        <v>11</v>
      </c>
      <c r="X38" s="94">
        <v>26</v>
      </c>
      <c r="Y38" s="94">
        <v>201</v>
      </c>
      <c r="Z38" s="94">
        <v>1447</v>
      </c>
      <c r="AA38" s="94">
        <v>789</v>
      </c>
      <c r="AB38" s="94">
        <v>136</v>
      </c>
      <c r="AC38" s="94">
        <v>1023</v>
      </c>
      <c r="AD38" s="94">
        <v>499</v>
      </c>
      <c r="AE38" s="94">
        <v>1165</v>
      </c>
      <c r="AF38" s="94">
        <v>680</v>
      </c>
      <c r="AG38" s="94">
        <v>1495</v>
      </c>
      <c r="AH38" s="94">
        <v>248</v>
      </c>
      <c r="AI38" s="94">
        <v>378</v>
      </c>
      <c r="AJ38" s="94">
        <v>893</v>
      </c>
      <c r="AK38" s="94">
        <v>0</v>
      </c>
      <c r="AL38" s="43">
        <v>10</v>
      </c>
      <c r="AM38" s="69">
        <v>11032</v>
      </c>
      <c r="AN38" s="72">
        <v>0</v>
      </c>
      <c r="AO38" s="94">
        <v>0</v>
      </c>
      <c r="AP38" s="94">
        <v>0</v>
      </c>
      <c r="AQ38" s="94">
        <v>0</v>
      </c>
      <c r="AR38" s="94">
        <v>0</v>
      </c>
      <c r="AS38" s="94">
        <v>0</v>
      </c>
      <c r="AT38" s="43">
        <v>0</v>
      </c>
      <c r="AU38" s="69">
        <v>0</v>
      </c>
      <c r="AV38" s="69">
        <v>11032</v>
      </c>
      <c r="AW38" s="69">
        <v>0</v>
      </c>
      <c r="AX38" s="69">
        <v>0</v>
      </c>
      <c r="AY38" s="69">
        <v>11032</v>
      </c>
      <c r="AZ38" s="69">
        <v>0</v>
      </c>
      <c r="BA38" s="69">
        <v>0</v>
      </c>
      <c r="BB38" s="69">
        <v>11032</v>
      </c>
    </row>
    <row r="39" spans="1:54" ht="15" customHeight="1">
      <c r="A39" s="130">
        <v>69</v>
      </c>
      <c r="B39" s="42" t="s">
        <v>31</v>
      </c>
      <c r="C39" s="65">
        <v>2164</v>
      </c>
      <c r="D39" s="93">
        <v>387</v>
      </c>
      <c r="E39" s="93">
        <v>615</v>
      </c>
      <c r="F39" s="93">
        <v>211</v>
      </c>
      <c r="G39" s="93">
        <v>992</v>
      </c>
      <c r="H39" s="93">
        <v>66</v>
      </c>
      <c r="I39" s="93">
        <v>325</v>
      </c>
      <c r="J39" s="93">
        <v>1455</v>
      </c>
      <c r="K39" s="93">
        <v>367</v>
      </c>
      <c r="L39" s="93">
        <v>743</v>
      </c>
      <c r="M39" s="93">
        <v>2680</v>
      </c>
      <c r="N39" s="93">
        <v>1602</v>
      </c>
      <c r="O39" s="93">
        <v>167</v>
      </c>
      <c r="P39" s="93">
        <v>1876</v>
      </c>
      <c r="Q39" s="93">
        <v>511</v>
      </c>
      <c r="R39" s="93">
        <v>253</v>
      </c>
      <c r="S39" s="93">
        <v>955</v>
      </c>
      <c r="T39" s="93">
        <v>783</v>
      </c>
      <c r="U39" s="93">
        <v>516</v>
      </c>
      <c r="V39" s="93">
        <v>8699</v>
      </c>
      <c r="W39" s="93">
        <v>1807</v>
      </c>
      <c r="X39" s="93">
        <v>337</v>
      </c>
      <c r="Y39" s="93">
        <v>85</v>
      </c>
      <c r="Z39" s="93">
        <v>11188</v>
      </c>
      <c r="AA39" s="93">
        <v>2153</v>
      </c>
      <c r="AB39" s="93">
        <v>6138</v>
      </c>
      <c r="AC39" s="93">
        <v>12580</v>
      </c>
      <c r="AD39" s="93">
        <v>3166</v>
      </c>
      <c r="AE39" s="93">
        <v>666</v>
      </c>
      <c r="AF39" s="93">
        <v>3549</v>
      </c>
      <c r="AG39" s="93">
        <v>7289</v>
      </c>
      <c r="AH39" s="93">
        <v>596</v>
      </c>
      <c r="AI39" s="93">
        <v>3428</v>
      </c>
      <c r="AJ39" s="93">
        <v>4807</v>
      </c>
      <c r="AK39" s="93">
        <v>5</v>
      </c>
      <c r="AL39" s="42">
        <v>0</v>
      </c>
      <c r="AM39" s="61">
        <v>83161</v>
      </c>
      <c r="AN39" s="65">
        <v>0</v>
      </c>
      <c r="AO39" s="93">
        <v>160</v>
      </c>
      <c r="AP39" s="93">
        <v>0</v>
      </c>
      <c r="AQ39" s="93">
        <v>0</v>
      </c>
      <c r="AR39" s="93">
        <v>0</v>
      </c>
      <c r="AS39" s="93">
        <v>0</v>
      </c>
      <c r="AT39" s="42">
        <v>0</v>
      </c>
      <c r="AU39" s="61">
        <v>160</v>
      </c>
      <c r="AV39" s="61">
        <v>83321</v>
      </c>
      <c r="AW39" s="61">
        <v>3081</v>
      </c>
      <c r="AX39" s="61">
        <v>3241</v>
      </c>
      <c r="AY39" s="61">
        <v>86402</v>
      </c>
      <c r="AZ39" s="61">
        <v>-59940</v>
      </c>
      <c r="BA39" s="61">
        <v>-56699</v>
      </c>
      <c r="BB39" s="61">
        <v>26462</v>
      </c>
    </row>
    <row r="40" spans="1:54" ht="15" customHeight="1">
      <c r="A40" s="132">
        <v>70</v>
      </c>
      <c r="B40" s="46" t="s">
        <v>210</v>
      </c>
      <c r="C40" s="56">
        <v>77470</v>
      </c>
      <c r="D40" s="63">
        <v>11603</v>
      </c>
      <c r="E40" s="63">
        <v>21061</v>
      </c>
      <c r="F40" s="63">
        <v>14650</v>
      </c>
      <c r="G40" s="63">
        <v>147305</v>
      </c>
      <c r="H40" s="63">
        <v>9019</v>
      </c>
      <c r="I40" s="63">
        <v>41081</v>
      </c>
      <c r="J40" s="63">
        <v>537150</v>
      </c>
      <c r="K40" s="63">
        <v>576217</v>
      </c>
      <c r="L40" s="63">
        <v>50793</v>
      </c>
      <c r="M40" s="63">
        <v>1146977</v>
      </c>
      <c r="N40" s="63">
        <v>338041</v>
      </c>
      <c r="O40" s="63">
        <v>18776</v>
      </c>
      <c r="P40" s="63">
        <v>175734</v>
      </c>
      <c r="Q40" s="63">
        <v>181199</v>
      </c>
      <c r="R40" s="63">
        <v>27763</v>
      </c>
      <c r="S40" s="63">
        <v>124126</v>
      </c>
      <c r="T40" s="63">
        <v>327680</v>
      </c>
      <c r="U40" s="63">
        <v>72240</v>
      </c>
      <c r="V40" s="63">
        <v>273273</v>
      </c>
      <c r="W40" s="63">
        <v>259066</v>
      </c>
      <c r="X40" s="63">
        <v>17331</v>
      </c>
      <c r="Y40" s="63">
        <v>15862</v>
      </c>
      <c r="Z40" s="63">
        <v>189512</v>
      </c>
      <c r="AA40" s="63">
        <v>70666</v>
      </c>
      <c r="AB40" s="63">
        <v>88572</v>
      </c>
      <c r="AC40" s="63">
        <v>272546</v>
      </c>
      <c r="AD40" s="63">
        <v>112333</v>
      </c>
      <c r="AE40" s="63">
        <v>126125</v>
      </c>
      <c r="AF40" s="63">
        <v>49681</v>
      </c>
      <c r="AG40" s="63">
        <v>270852</v>
      </c>
      <c r="AH40" s="63">
        <v>22823</v>
      </c>
      <c r="AI40" s="63">
        <v>90942</v>
      </c>
      <c r="AJ40" s="63">
        <v>261798</v>
      </c>
      <c r="AK40" s="63">
        <v>11032</v>
      </c>
      <c r="AL40" s="46">
        <v>16349</v>
      </c>
      <c r="AM40" s="67">
        <v>6047648</v>
      </c>
      <c r="AN40" s="56">
        <v>138943</v>
      </c>
      <c r="AO40" s="63">
        <v>2234831</v>
      </c>
      <c r="AP40" s="63">
        <v>1074660</v>
      </c>
      <c r="AQ40" s="63">
        <v>239500</v>
      </c>
      <c r="AR40" s="63">
        <v>726967</v>
      </c>
      <c r="AS40" s="63">
        <v>31636</v>
      </c>
      <c r="AT40" s="46">
        <v>13459</v>
      </c>
      <c r="AU40" s="67">
        <v>4459996</v>
      </c>
      <c r="AV40" s="67">
        <v>10507644</v>
      </c>
      <c r="AW40" s="67">
        <v>4743127</v>
      </c>
      <c r="AX40" s="67">
        <v>9203123</v>
      </c>
      <c r="AY40" s="67">
        <v>15250771</v>
      </c>
      <c r="AZ40" s="67">
        <v>-4718881</v>
      </c>
      <c r="BA40" s="67">
        <v>4484242</v>
      </c>
      <c r="BB40" s="67">
        <v>10531890</v>
      </c>
    </row>
    <row r="41" spans="1:54" ht="15" customHeight="1">
      <c r="A41" s="130">
        <v>71</v>
      </c>
      <c r="B41" s="42" t="s">
        <v>211</v>
      </c>
      <c r="C41" s="65">
        <v>343</v>
      </c>
      <c r="D41" s="93">
        <v>298</v>
      </c>
      <c r="E41" s="93">
        <v>913</v>
      </c>
      <c r="F41" s="93">
        <v>1792</v>
      </c>
      <c r="G41" s="93">
        <v>3246</v>
      </c>
      <c r="H41" s="93">
        <v>463</v>
      </c>
      <c r="I41" s="93">
        <v>1299</v>
      </c>
      <c r="J41" s="93">
        <v>6852</v>
      </c>
      <c r="K41" s="93">
        <v>3255</v>
      </c>
      <c r="L41" s="93">
        <v>1999</v>
      </c>
      <c r="M41" s="93">
        <v>9242</v>
      </c>
      <c r="N41" s="93">
        <v>7179</v>
      </c>
      <c r="O41" s="93">
        <v>904</v>
      </c>
      <c r="P41" s="93">
        <v>4151</v>
      </c>
      <c r="Q41" s="93">
        <v>6638</v>
      </c>
      <c r="R41" s="93">
        <v>676</v>
      </c>
      <c r="S41" s="93">
        <v>573</v>
      </c>
      <c r="T41" s="93">
        <v>3525</v>
      </c>
      <c r="U41" s="93">
        <v>2140</v>
      </c>
      <c r="V41" s="93">
        <v>9119</v>
      </c>
      <c r="W41" s="93">
        <v>2616</v>
      </c>
      <c r="X41" s="93">
        <v>448</v>
      </c>
      <c r="Y41" s="93">
        <v>1395</v>
      </c>
      <c r="Z41" s="93">
        <v>11729</v>
      </c>
      <c r="AA41" s="93">
        <v>6467</v>
      </c>
      <c r="AB41" s="93">
        <v>1736</v>
      </c>
      <c r="AC41" s="93">
        <v>8662</v>
      </c>
      <c r="AD41" s="93">
        <v>3098</v>
      </c>
      <c r="AE41" s="93">
        <v>3945</v>
      </c>
      <c r="AF41" s="93">
        <v>2970</v>
      </c>
      <c r="AG41" s="93">
        <v>7226</v>
      </c>
      <c r="AH41" s="93">
        <v>3635</v>
      </c>
      <c r="AI41" s="93">
        <v>4378</v>
      </c>
      <c r="AJ41" s="93">
        <v>15954</v>
      </c>
      <c r="AK41" s="93">
        <v>0</v>
      </c>
      <c r="AL41" s="42">
        <v>77</v>
      </c>
      <c r="AM41" s="61">
        <v>138943</v>
      </c>
    </row>
    <row r="42" spans="1:54" ht="15" customHeight="1">
      <c r="A42" s="130">
        <v>91</v>
      </c>
      <c r="B42" s="42" t="s">
        <v>212</v>
      </c>
      <c r="C42" s="65">
        <v>12515</v>
      </c>
      <c r="D42" s="93">
        <v>4168</v>
      </c>
      <c r="E42" s="93">
        <v>4591</v>
      </c>
      <c r="F42" s="93">
        <v>8578</v>
      </c>
      <c r="G42" s="93">
        <v>42129</v>
      </c>
      <c r="H42" s="93">
        <v>3774</v>
      </c>
      <c r="I42" s="93">
        <v>15170</v>
      </c>
      <c r="J42" s="93">
        <v>15398</v>
      </c>
      <c r="K42" s="93">
        <v>3320</v>
      </c>
      <c r="L42" s="93">
        <v>17488</v>
      </c>
      <c r="M42" s="93">
        <v>23869</v>
      </c>
      <c r="N42" s="93">
        <v>9191</v>
      </c>
      <c r="O42" s="93">
        <v>12155</v>
      </c>
      <c r="P42" s="93">
        <v>30551</v>
      </c>
      <c r="Q42" s="93">
        <v>58003</v>
      </c>
      <c r="R42" s="93">
        <v>9537</v>
      </c>
      <c r="S42" s="93">
        <v>36377</v>
      </c>
      <c r="T42" s="93">
        <v>41303</v>
      </c>
      <c r="U42" s="93">
        <v>26969</v>
      </c>
      <c r="V42" s="93">
        <v>173921</v>
      </c>
      <c r="W42" s="93">
        <v>23569</v>
      </c>
      <c r="X42" s="93">
        <v>4432</v>
      </c>
      <c r="Y42" s="93">
        <v>12869</v>
      </c>
      <c r="Z42" s="93">
        <v>247744</v>
      </c>
      <c r="AA42" s="93">
        <v>66976</v>
      </c>
      <c r="AB42" s="93">
        <v>17696</v>
      </c>
      <c r="AC42" s="93">
        <v>112400</v>
      </c>
      <c r="AD42" s="93">
        <v>37670</v>
      </c>
      <c r="AE42" s="93">
        <v>147311</v>
      </c>
      <c r="AF42" s="93">
        <v>154320</v>
      </c>
      <c r="AG42" s="93">
        <v>324609</v>
      </c>
      <c r="AH42" s="93">
        <v>17466</v>
      </c>
      <c r="AI42" s="93">
        <v>117365</v>
      </c>
      <c r="AJ42" s="93">
        <v>95405</v>
      </c>
      <c r="AK42" s="93">
        <v>0</v>
      </c>
      <c r="AL42" s="42">
        <v>945</v>
      </c>
      <c r="AM42" s="61">
        <v>1929784</v>
      </c>
    </row>
    <row r="43" spans="1:54" ht="15" customHeight="1">
      <c r="A43" s="130">
        <v>92</v>
      </c>
      <c r="B43" s="42" t="s">
        <v>213</v>
      </c>
      <c r="C43" s="65">
        <v>34342</v>
      </c>
      <c r="D43" s="93">
        <v>11822</v>
      </c>
      <c r="E43" s="93">
        <v>7343</v>
      </c>
      <c r="F43" s="93">
        <v>-2120</v>
      </c>
      <c r="G43" s="93">
        <v>19456</v>
      </c>
      <c r="H43" s="93">
        <v>2319</v>
      </c>
      <c r="I43" s="93">
        <v>8792</v>
      </c>
      <c r="J43" s="93">
        <v>58735</v>
      </c>
      <c r="K43" s="93">
        <v>-9222</v>
      </c>
      <c r="L43" s="93">
        <v>11742</v>
      </c>
      <c r="M43" s="93">
        <v>115310</v>
      </c>
      <c r="N43" s="93">
        <v>60069</v>
      </c>
      <c r="O43" s="93">
        <v>-2242</v>
      </c>
      <c r="P43" s="93">
        <v>45180</v>
      </c>
      <c r="Q43" s="93">
        <v>-23857</v>
      </c>
      <c r="R43" s="93">
        <v>1629</v>
      </c>
      <c r="S43" s="93">
        <v>-9154</v>
      </c>
      <c r="T43" s="93">
        <v>6282</v>
      </c>
      <c r="U43" s="93">
        <v>2191</v>
      </c>
      <c r="V43" s="93">
        <v>9686</v>
      </c>
      <c r="W43" s="93">
        <v>-42819</v>
      </c>
      <c r="X43" s="93">
        <v>4586</v>
      </c>
      <c r="Y43" s="93">
        <v>19950</v>
      </c>
      <c r="Z43" s="93">
        <v>66468</v>
      </c>
      <c r="AA43" s="93">
        <v>43349</v>
      </c>
      <c r="AB43" s="93">
        <v>206237</v>
      </c>
      <c r="AC43" s="93">
        <v>30542</v>
      </c>
      <c r="AD43" s="93">
        <v>47913</v>
      </c>
      <c r="AE43" s="93">
        <v>0</v>
      </c>
      <c r="AF43" s="93">
        <v>614</v>
      </c>
      <c r="AG43" s="93">
        <v>11871</v>
      </c>
      <c r="AH43" s="93">
        <v>1876</v>
      </c>
      <c r="AI43" s="93">
        <v>-4409</v>
      </c>
      <c r="AJ43" s="93">
        <v>203454</v>
      </c>
      <c r="AK43" s="93">
        <v>0</v>
      </c>
      <c r="AL43" s="42">
        <v>7393</v>
      </c>
      <c r="AM43" s="61">
        <v>945328</v>
      </c>
    </row>
    <row r="44" spans="1:54" ht="15" customHeight="1">
      <c r="A44" s="130">
        <v>93</v>
      </c>
      <c r="B44" s="42" t="s">
        <v>214</v>
      </c>
      <c r="C44" s="65">
        <v>21425</v>
      </c>
      <c r="D44" s="93">
        <v>3486</v>
      </c>
      <c r="E44" s="93">
        <v>4470</v>
      </c>
      <c r="F44" s="93">
        <v>1819</v>
      </c>
      <c r="G44" s="93">
        <v>18331</v>
      </c>
      <c r="H44" s="93">
        <v>2629</v>
      </c>
      <c r="I44" s="93">
        <v>4139</v>
      </c>
      <c r="J44" s="93">
        <v>47610</v>
      </c>
      <c r="K44" s="93">
        <v>46128</v>
      </c>
      <c r="L44" s="93">
        <v>10335</v>
      </c>
      <c r="M44" s="93">
        <v>116873</v>
      </c>
      <c r="N44" s="93">
        <v>9581</v>
      </c>
      <c r="O44" s="93">
        <v>2197</v>
      </c>
      <c r="P44" s="93">
        <v>20996</v>
      </c>
      <c r="Q44" s="93">
        <v>47976</v>
      </c>
      <c r="R44" s="93">
        <v>3666</v>
      </c>
      <c r="S44" s="93">
        <v>30147</v>
      </c>
      <c r="T44" s="93">
        <v>21318</v>
      </c>
      <c r="U44" s="93">
        <v>8994</v>
      </c>
      <c r="V44" s="93">
        <v>16122</v>
      </c>
      <c r="W44" s="93">
        <v>58915</v>
      </c>
      <c r="X44" s="93">
        <v>8531</v>
      </c>
      <c r="Y44" s="93">
        <v>6139</v>
      </c>
      <c r="Z44" s="93">
        <v>41104</v>
      </c>
      <c r="AA44" s="93">
        <v>22422</v>
      </c>
      <c r="AB44" s="93">
        <v>126569</v>
      </c>
      <c r="AC44" s="93">
        <v>44976</v>
      </c>
      <c r="AD44" s="93">
        <v>25585</v>
      </c>
      <c r="AE44" s="93">
        <v>122001</v>
      </c>
      <c r="AF44" s="93">
        <v>32858</v>
      </c>
      <c r="AG44" s="93">
        <v>50428</v>
      </c>
      <c r="AH44" s="93">
        <v>7048</v>
      </c>
      <c r="AI44" s="93">
        <v>29995</v>
      </c>
      <c r="AJ44" s="93">
        <v>80126</v>
      </c>
      <c r="AK44" s="93">
        <v>0</v>
      </c>
      <c r="AL44" s="42">
        <v>1453</v>
      </c>
      <c r="AM44" s="61">
        <v>1096392</v>
      </c>
    </row>
    <row r="45" spans="1:54" ht="15" customHeight="1">
      <c r="A45" s="130">
        <v>94</v>
      </c>
      <c r="B45" s="135" t="s">
        <v>215</v>
      </c>
      <c r="C45" s="65">
        <v>6378</v>
      </c>
      <c r="D45" s="93">
        <v>882</v>
      </c>
      <c r="E45" s="93">
        <v>1726</v>
      </c>
      <c r="F45" s="93">
        <v>765</v>
      </c>
      <c r="G45" s="93">
        <v>54652</v>
      </c>
      <c r="H45" s="93">
        <v>1202</v>
      </c>
      <c r="I45" s="93">
        <v>2898</v>
      </c>
      <c r="J45" s="93">
        <v>14055</v>
      </c>
      <c r="K45" s="93">
        <v>129009</v>
      </c>
      <c r="L45" s="93">
        <v>3529</v>
      </c>
      <c r="M45" s="93">
        <v>16098</v>
      </c>
      <c r="N45" s="93">
        <v>4307</v>
      </c>
      <c r="O45" s="93">
        <v>1111</v>
      </c>
      <c r="P45" s="93">
        <v>4332</v>
      </c>
      <c r="Q45" s="93">
        <v>4682</v>
      </c>
      <c r="R45" s="93">
        <v>367</v>
      </c>
      <c r="S45" s="93">
        <v>1289</v>
      </c>
      <c r="T45" s="93">
        <v>-1183</v>
      </c>
      <c r="U45" s="93">
        <v>4211</v>
      </c>
      <c r="V45" s="93">
        <v>18454</v>
      </c>
      <c r="W45" s="93">
        <v>12086</v>
      </c>
      <c r="X45" s="93">
        <v>1383</v>
      </c>
      <c r="Y45" s="93">
        <v>4064</v>
      </c>
      <c r="Z45" s="93">
        <v>20890</v>
      </c>
      <c r="AA45" s="93">
        <v>3394</v>
      </c>
      <c r="AB45" s="93">
        <v>24718</v>
      </c>
      <c r="AC45" s="93">
        <v>22067</v>
      </c>
      <c r="AD45" s="93">
        <v>4202</v>
      </c>
      <c r="AE45" s="93">
        <v>1145</v>
      </c>
      <c r="AF45" s="93">
        <v>3030</v>
      </c>
      <c r="AG45" s="93">
        <v>10159</v>
      </c>
      <c r="AH45" s="93">
        <v>2827</v>
      </c>
      <c r="AI45" s="93">
        <v>9031</v>
      </c>
      <c r="AJ45" s="93">
        <v>20798</v>
      </c>
      <c r="AK45" s="93">
        <v>0</v>
      </c>
      <c r="AL45" s="42">
        <v>245</v>
      </c>
      <c r="AM45" s="61">
        <v>408803</v>
      </c>
    </row>
    <row r="46" spans="1:54" ht="15" customHeight="1">
      <c r="A46" s="130">
        <v>95</v>
      </c>
      <c r="B46" s="42" t="s">
        <v>216</v>
      </c>
      <c r="C46" s="65">
        <v>-7394</v>
      </c>
      <c r="D46" s="93">
        <v>-2020</v>
      </c>
      <c r="E46" s="93">
        <v>-7</v>
      </c>
      <c r="F46" s="93">
        <v>-1</v>
      </c>
      <c r="G46" s="93">
        <v>-548</v>
      </c>
      <c r="H46" s="93">
        <v>0</v>
      </c>
      <c r="I46" s="93">
        <v>-2</v>
      </c>
      <c r="J46" s="93">
        <v>-4</v>
      </c>
      <c r="K46" s="93">
        <v>-1611</v>
      </c>
      <c r="L46" s="93">
        <v>-2</v>
      </c>
      <c r="M46" s="93">
        <v>-12</v>
      </c>
      <c r="N46" s="93">
        <v>-1</v>
      </c>
      <c r="O46" s="93">
        <v>0</v>
      </c>
      <c r="P46" s="93">
        <v>-6</v>
      </c>
      <c r="Q46" s="93">
        <v>-6</v>
      </c>
      <c r="R46" s="93">
        <v>0</v>
      </c>
      <c r="S46" s="93">
        <v>-5</v>
      </c>
      <c r="T46" s="93">
        <v>-6</v>
      </c>
      <c r="U46" s="93">
        <v>-2</v>
      </c>
      <c r="V46" s="93">
        <v>-2120</v>
      </c>
      <c r="W46" s="93">
        <v>-108</v>
      </c>
      <c r="X46" s="93">
        <v>-2054</v>
      </c>
      <c r="Y46" s="93">
        <v>-1</v>
      </c>
      <c r="Z46" s="93">
        <v>-211</v>
      </c>
      <c r="AA46" s="93">
        <v>-5605</v>
      </c>
      <c r="AB46" s="93">
        <v>-385</v>
      </c>
      <c r="AC46" s="93">
        <v>-1917</v>
      </c>
      <c r="AD46" s="93">
        <v>-6</v>
      </c>
      <c r="AE46" s="93">
        <v>0</v>
      </c>
      <c r="AF46" s="93">
        <v>-15</v>
      </c>
      <c r="AG46" s="93">
        <v>-9520</v>
      </c>
      <c r="AH46" s="93">
        <v>-1373</v>
      </c>
      <c r="AI46" s="93">
        <v>-50</v>
      </c>
      <c r="AJ46" s="93">
        <v>-16</v>
      </c>
      <c r="AK46" s="93">
        <v>0</v>
      </c>
      <c r="AL46" s="42">
        <v>0</v>
      </c>
      <c r="AM46" s="61">
        <v>-35008</v>
      </c>
    </row>
    <row r="47" spans="1:54" ht="15" customHeight="1">
      <c r="A47" s="132">
        <v>96</v>
      </c>
      <c r="B47" s="46" t="s">
        <v>217</v>
      </c>
      <c r="C47" s="56">
        <v>67609</v>
      </c>
      <c r="D47" s="63">
        <v>18636</v>
      </c>
      <c r="E47" s="63">
        <v>19036</v>
      </c>
      <c r="F47" s="63">
        <v>10833</v>
      </c>
      <c r="G47" s="63">
        <v>137266</v>
      </c>
      <c r="H47" s="63">
        <v>10387</v>
      </c>
      <c r="I47" s="63">
        <v>32296</v>
      </c>
      <c r="J47" s="63">
        <v>142646</v>
      </c>
      <c r="K47" s="63">
        <v>170879</v>
      </c>
      <c r="L47" s="63">
        <v>45091</v>
      </c>
      <c r="M47" s="63">
        <v>281380</v>
      </c>
      <c r="N47" s="63">
        <v>90326</v>
      </c>
      <c r="O47" s="63">
        <v>14125</v>
      </c>
      <c r="P47" s="63">
        <v>105204</v>
      </c>
      <c r="Q47" s="63">
        <v>93436</v>
      </c>
      <c r="R47" s="63">
        <v>15875</v>
      </c>
      <c r="S47" s="63">
        <v>59227</v>
      </c>
      <c r="T47" s="63">
        <v>71239</v>
      </c>
      <c r="U47" s="63">
        <v>44503</v>
      </c>
      <c r="V47" s="63">
        <v>225182</v>
      </c>
      <c r="W47" s="63">
        <v>54259</v>
      </c>
      <c r="X47" s="63">
        <v>17326</v>
      </c>
      <c r="Y47" s="63">
        <v>44416</v>
      </c>
      <c r="Z47" s="63">
        <v>387724</v>
      </c>
      <c r="AA47" s="63">
        <v>137003</v>
      </c>
      <c r="AB47" s="63">
        <v>376571</v>
      </c>
      <c r="AC47" s="63">
        <v>216730</v>
      </c>
      <c r="AD47" s="63">
        <v>118462</v>
      </c>
      <c r="AE47" s="63">
        <v>274402</v>
      </c>
      <c r="AF47" s="63">
        <v>193777</v>
      </c>
      <c r="AG47" s="63">
        <v>394773</v>
      </c>
      <c r="AH47" s="63">
        <v>31479</v>
      </c>
      <c r="AI47" s="63">
        <v>156310</v>
      </c>
      <c r="AJ47" s="63">
        <v>415721</v>
      </c>
      <c r="AK47" s="63">
        <v>0</v>
      </c>
      <c r="AL47" s="46">
        <v>10113</v>
      </c>
      <c r="AM47" s="67">
        <v>4484242</v>
      </c>
    </row>
    <row r="48" spans="1:54" ht="15" customHeight="1">
      <c r="A48" s="132">
        <v>97</v>
      </c>
      <c r="B48" s="46" t="s">
        <v>218</v>
      </c>
      <c r="C48" s="56">
        <v>145079</v>
      </c>
      <c r="D48" s="63">
        <v>30239</v>
      </c>
      <c r="E48" s="63">
        <v>40097</v>
      </c>
      <c r="F48" s="63">
        <v>25483</v>
      </c>
      <c r="G48" s="63">
        <v>284571</v>
      </c>
      <c r="H48" s="63">
        <v>19406</v>
      </c>
      <c r="I48" s="63">
        <v>73377</v>
      </c>
      <c r="J48" s="63">
        <v>679796</v>
      </c>
      <c r="K48" s="63">
        <v>747096</v>
      </c>
      <c r="L48" s="63">
        <v>95884</v>
      </c>
      <c r="M48" s="63">
        <v>1428357</v>
      </c>
      <c r="N48" s="63">
        <v>428367</v>
      </c>
      <c r="O48" s="63">
        <v>32901</v>
      </c>
      <c r="P48" s="63">
        <v>280938</v>
      </c>
      <c r="Q48" s="63">
        <v>274635</v>
      </c>
      <c r="R48" s="63">
        <v>43638</v>
      </c>
      <c r="S48" s="63">
        <v>183353</v>
      </c>
      <c r="T48" s="63">
        <v>398919</v>
      </c>
      <c r="U48" s="63">
        <v>116743</v>
      </c>
      <c r="V48" s="63">
        <v>498455</v>
      </c>
      <c r="W48" s="63">
        <v>313325</v>
      </c>
      <c r="X48" s="63">
        <v>34657</v>
      </c>
      <c r="Y48" s="63">
        <v>60278</v>
      </c>
      <c r="Z48" s="63">
        <v>577236</v>
      </c>
      <c r="AA48" s="63">
        <v>207669</v>
      </c>
      <c r="AB48" s="63">
        <v>465143</v>
      </c>
      <c r="AC48" s="63">
        <v>489276</v>
      </c>
      <c r="AD48" s="63">
        <v>230795</v>
      </c>
      <c r="AE48" s="63">
        <v>400527</v>
      </c>
      <c r="AF48" s="63">
        <v>243458</v>
      </c>
      <c r="AG48" s="63">
        <v>665625</v>
      </c>
      <c r="AH48" s="63">
        <v>54302</v>
      </c>
      <c r="AI48" s="63">
        <v>247252</v>
      </c>
      <c r="AJ48" s="63">
        <v>677519</v>
      </c>
      <c r="AK48" s="63">
        <v>11032</v>
      </c>
      <c r="AL48" s="46">
        <v>26462</v>
      </c>
      <c r="AM48" s="67">
        <v>10531890</v>
      </c>
    </row>
    <row r="50" spans="3:38">
      <c r="C50" s="317"/>
      <c r="D50" s="317"/>
      <c r="E50" s="317"/>
      <c r="F50" s="317"/>
      <c r="G50" s="317"/>
      <c r="H50" s="317"/>
      <c r="I50" s="317"/>
      <c r="J50" s="317"/>
      <c r="K50" s="317"/>
      <c r="L50" s="317"/>
      <c r="M50" s="317"/>
      <c r="N50" s="317"/>
      <c r="O50" s="317"/>
      <c r="P50" s="317"/>
      <c r="Q50" s="317"/>
      <c r="R50" s="317"/>
      <c r="S50" s="317"/>
      <c r="T50" s="317"/>
      <c r="U50" s="317"/>
      <c r="V50" s="317"/>
      <c r="W50" s="317"/>
      <c r="X50" s="317"/>
      <c r="Y50" s="317"/>
      <c r="Z50" s="317"/>
      <c r="AA50" s="317"/>
      <c r="AB50" s="317"/>
      <c r="AC50" s="317"/>
      <c r="AD50" s="317"/>
      <c r="AE50" s="317"/>
      <c r="AF50" s="317"/>
      <c r="AG50" s="317"/>
      <c r="AH50" s="317"/>
      <c r="AI50" s="317"/>
      <c r="AJ50" s="317"/>
      <c r="AK50" s="317"/>
      <c r="AL50" s="317"/>
    </row>
    <row r="51" spans="3:38">
      <c r="C51" s="317"/>
      <c r="D51" s="317"/>
      <c r="E51" s="317"/>
      <c r="F51" s="317"/>
      <c r="G51" s="317"/>
      <c r="H51" s="317"/>
      <c r="I51" s="317"/>
      <c r="J51" s="317"/>
      <c r="K51" s="317"/>
      <c r="L51" s="317"/>
      <c r="M51" s="317"/>
      <c r="N51" s="317"/>
      <c r="O51" s="317"/>
      <c r="P51" s="317"/>
      <c r="Q51" s="317"/>
      <c r="R51" s="317"/>
      <c r="S51" s="317"/>
      <c r="T51" s="317"/>
      <c r="U51" s="317"/>
      <c r="V51" s="317"/>
      <c r="W51" s="317"/>
      <c r="X51" s="317"/>
      <c r="Y51" s="317"/>
      <c r="Z51" s="317"/>
      <c r="AA51" s="317"/>
      <c r="AB51" s="317"/>
      <c r="AC51" s="317"/>
      <c r="AD51" s="317"/>
      <c r="AE51" s="317"/>
      <c r="AF51" s="317"/>
      <c r="AG51" s="317"/>
      <c r="AH51" s="317"/>
      <c r="AI51" s="317"/>
      <c r="AJ51" s="317"/>
      <c r="AK51" s="317"/>
      <c r="AL51" s="317"/>
    </row>
  </sheetData>
  <sheetProtection sheet="1"/>
  <phoneticPr fontId="5"/>
  <pageMargins left="0.70866141732283472" right="0.70866141732283472" top="0.74803149606299213" bottom="0.74803149606299213" header="0.31496062992125984" footer="0.31496062992125984"/>
  <pageSetup paperSize="9" scale="70" orientation="landscape" horizontalDpi="300" verticalDpi="300" r:id="rId1"/>
  <colBreaks count="1" manualBreakCount="1">
    <brk id="3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8</vt:i4>
      </vt:variant>
    </vt:vector>
  </HeadingPairs>
  <TitlesOfParts>
    <vt:vector size="21" baseType="lpstr">
      <vt:lpstr>ご利用にあたって（必ずお読みください）</vt:lpstr>
      <vt:lpstr>データ入力表</vt:lpstr>
      <vt:lpstr>①結果</vt:lpstr>
      <vt:lpstr>②表</vt:lpstr>
      <vt:lpstr>③フロー</vt:lpstr>
      <vt:lpstr>④グラフ</vt:lpstr>
      <vt:lpstr>生産増加の計算シート</vt:lpstr>
      <vt:lpstr>外生化逆行列係数</vt:lpstr>
      <vt:lpstr>計算</vt:lpstr>
      <vt:lpstr>各種係数</vt:lpstr>
      <vt:lpstr>逆行列係数</vt:lpstr>
      <vt:lpstr>投入係数</vt:lpstr>
      <vt:lpstr>H23取引基本表（生産者）(36)</vt:lpstr>
      <vt:lpstr>①結果!Print_Area</vt:lpstr>
      <vt:lpstr>②表!Print_Area</vt:lpstr>
      <vt:lpstr>データ入力表!Print_Area</vt:lpstr>
      <vt:lpstr>'H23取引基本表（生産者）(36)'!Print_Titles</vt:lpstr>
      <vt:lpstr>外生化逆行列係数!Print_Titles</vt:lpstr>
      <vt:lpstr>逆行列係数!Print_Titles</vt:lpstr>
      <vt:lpstr>生産増加の計算シート!Print_Titles</vt:lpstr>
      <vt:lpstr>投入係数!Print_Titles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cp:lastPrinted>2017-04-14T06:26:25Z</cp:lastPrinted>
  <dcterms:created xsi:type="dcterms:W3CDTF">2010-03-19T06:29:47Z</dcterms:created>
  <dcterms:modified xsi:type="dcterms:W3CDTF">2018-01-31T00:19:27Z</dcterms:modified>
</cp:coreProperties>
</file>