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'j58'!$A$1:$T$53</definedName>
  </definedNames>
  <calcPr fullCalcOnLoad="1"/>
</workbook>
</file>

<file path=xl/sharedStrings.xml><?xml version="1.0" encoding="utf-8"?>
<sst xmlns="http://schemas.openxmlformats.org/spreadsheetml/2006/main" count="83" uniqueCount="42">
  <si>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</si>
  <si>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</si>
  <si>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</si>
  <si>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</si>
  <si>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</si>
  <si>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</si>
  <si>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</si>
  <si>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</si>
  <si>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</si>
  <si>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</si>
  <si>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</si>
  <si>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</si>
  <si>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</si>
  <si>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</si>
  <si>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</si>
  <si>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</si>
  <si>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</si>
  <si>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</si>
  <si>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</si>
  <si>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</si>
  <si>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</si>
  <si>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</si>
  <si>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</si>
  <si>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</si>
  <si>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</si>
  <si>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</si>
  <si>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</si>
  <si>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</si>
  <si>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</si>
  <si>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</si>
  <si>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</si>
  <si>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</si>
  <si>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</si>
  <si>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</si>
  <si>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</si>
  <si>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</si>
  <si>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</si>
  <si>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</si>
  <si>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</si>
  <si>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</si>
  <si>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昭和35年～平成24年</t>
  </si>
  <si>
    <t>昭和50年～平成24年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</si>
</sst>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3" fillId="0" borderId="12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182" fontId="43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2" fontId="3" fillId="0" borderId="29" xfId="0" applyNumberFormat="1" applyFont="1" applyFill="1" applyBorder="1" applyAlignment="1" applyProtection="1">
      <alignment vertical="center"/>
      <protection locked="0"/>
    </xf>
    <xf numFmtId="184" fontId="3" fillId="0" borderId="30" xfId="0" applyNumberFormat="1" applyFont="1" applyFill="1" applyBorder="1" applyAlignment="1">
      <alignment vertical="center"/>
    </xf>
    <xf numFmtId="184" fontId="3" fillId="0" borderId="31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 applyProtection="1">
      <alignment vertical="center"/>
      <protection locked="0"/>
    </xf>
    <xf numFmtId="184" fontId="3" fillId="0" borderId="33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2" fontId="4" fillId="0" borderId="35" xfId="0" applyNumberFormat="1" applyFont="1" applyFill="1" applyBorder="1" applyAlignment="1">
      <alignment vertical="center"/>
    </xf>
    <xf numFmtId="182" fontId="3" fillId="0" borderId="29" xfId="0" applyNumberFormat="1" applyFont="1" applyFill="1" applyBorder="1" applyAlignment="1">
      <alignment vertical="center"/>
    </xf>
    <xf numFmtId="182" fontId="3" fillId="0" borderId="3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182" fontId="4" fillId="0" borderId="36" xfId="0" applyNumberFormat="1" applyFont="1" applyFill="1" applyBorder="1" applyAlignment="1" applyProtection="1">
      <alignment vertical="center"/>
      <protection locked="0"/>
    </xf>
    <xf numFmtId="182" fontId="3" fillId="0" borderId="38" xfId="0" applyNumberFormat="1" applyFont="1" applyFill="1" applyBorder="1" applyAlignment="1">
      <alignment vertical="center"/>
    </xf>
    <xf numFmtId="184" fontId="3" fillId="0" borderId="36" xfId="0" applyNumberFormat="1" applyFont="1" applyFill="1" applyBorder="1" applyAlignment="1">
      <alignment vertical="center"/>
    </xf>
    <xf numFmtId="184" fontId="3" fillId="0" borderId="39" xfId="0" applyNumberFormat="1" applyFont="1" applyFill="1" applyBorder="1" applyAlignment="1">
      <alignment vertical="center"/>
    </xf>
    <xf numFmtId="183" fontId="3" fillId="0" borderId="36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182" fontId="4" fillId="0" borderId="40" xfId="0" applyNumberFormat="1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86" fontId="44" fillId="0" borderId="36" xfId="0" applyNumberFormat="1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vertical="center"/>
    </xf>
    <xf numFmtId="182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2" fontId="43" fillId="0" borderId="40" xfId="0" applyNumberFormat="1" applyFont="1" applyFill="1" applyBorder="1" applyAlignment="1">
      <alignment vertical="center"/>
    </xf>
    <xf numFmtId="182" fontId="43" fillId="0" borderId="38" xfId="0" applyNumberFormat="1" applyFont="1" applyFill="1" applyBorder="1" applyAlignment="1">
      <alignment vertical="center"/>
    </xf>
    <xf numFmtId="182" fontId="43" fillId="0" borderId="3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1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1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0" customFormat="1" ht="17.25">
      <c r="A1" s="78" t="s">
        <v>0</v>
      </c>
      <c r="B1" s="78"/>
      <c r="C1" s="78"/>
      <c r="D1" s="79" t="s">
        <v>33</v>
      </c>
      <c r="E1" s="79"/>
      <c r="F1" s="79"/>
      <c r="G1" s="79"/>
      <c r="H1" s="79"/>
      <c r="I1" s="79"/>
      <c r="K1" s="78" t="s">
        <v>0</v>
      </c>
      <c r="L1" s="78"/>
      <c r="M1" s="78"/>
      <c r="N1" s="29" t="s">
        <v>34</v>
      </c>
      <c r="O1" s="29"/>
      <c r="P1" s="29"/>
      <c r="Q1" s="29"/>
      <c r="R1" s="29"/>
    </row>
    <row r="2" spans="1:18" s="10" customFormat="1" ht="17.25">
      <c r="A2" s="78" t="s">
        <v>32</v>
      </c>
      <c r="B2" s="78"/>
      <c r="C2" s="78"/>
      <c r="D2" s="80" t="s">
        <v>12</v>
      </c>
      <c r="E2" s="80"/>
      <c r="F2" s="80"/>
      <c r="G2" s="80"/>
      <c r="H2" s="80"/>
      <c r="I2" s="80"/>
      <c r="K2" s="78" t="s">
        <v>35</v>
      </c>
      <c r="L2" s="78"/>
      <c r="M2" s="78"/>
      <c r="N2" s="5"/>
      <c r="O2" s="5"/>
      <c r="P2" s="5"/>
      <c r="Q2" s="5"/>
      <c r="R2" s="5"/>
    </row>
    <row r="3" ht="13.5">
      <c r="C3" s="1" t="s">
        <v>31</v>
      </c>
    </row>
    <row r="4" spans="1:20" ht="14.25" thickBot="1">
      <c r="A4" s="10"/>
      <c r="B4" s="3"/>
      <c r="C4" s="10"/>
      <c r="D4" s="10"/>
      <c r="E4" s="10"/>
      <c r="F4" s="32"/>
      <c r="G4" s="32"/>
      <c r="H4" s="10"/>
      <c r="I4" s="40" t="s">
        <v>40</v>
      </c>
      <c r="K4" s="10"/>
      <c r="L4" s="3"/>
      <c r="M4" s="10"/>
      <c r="T4" s="6" t="s">
        <v>41</v>
      </c>
    </row>
    <row r="5" spans="1:20" ht="26.25" customHeight="1">
      <c r="A5" s="68" t="s">
        <v>6</v>
      </c>
      <c r="B5" s="69"/>
      <c r="C5" s="70"/>
      <c r="D5" s="75" t="s">
        <v>9</v>
      </c>
      <c r="E5" s="56" t="s">
        <v>10</v>
      </c>
      <c r="F5" s="57"/>
      <c r="G5" s="57"/>
      <c r="H5" s="48" t="s">
        <v>11</v>
      </c>
      <c r="I5" s="49"/>
      <c r="K5" s="46" t="s">
        <v>36</v>
      </c>
      <c r="L5" s="47"/>
      <c r="M5" s="47"/>
      <c r="N5" s="41" t="s">
        <v>21</v>
      </c>
      <c r="O5" s="41" t="s">
        <v>22</v>
      </c>
      <c r="P5" s="41" t="s">
        <v>23</v>
      </c>
      <c r="Q5" s="41" t="s">
        <v>24</v>
      </c>
      <c r="R5" s="41" t="s">
        <v>25</v>
      </c>
      <c r="S5" s="42" t="s">
        <v>37</v>
      </c>
      <c r="T5" s="43" t="s">
        <v>38</v>
      </c>
    </row>
    <row r="6" spans="1:20" ht="13.5" customHeight="1">
      <c r="A6" s="71"/>
      <c r="B6" s="71"/>
      <c r="C6" s="72"/>
      <c r="D6" s="76"/>
      <c r="E6" s="58"/>
      <c r="F6" s="59"/>
      <c r="G6" s="59"/>
      <c r="H6" s="50"/>
      <c r="I6" s="51"/>
      <c r="K6" s="10" t="s">
        <v>2</v>
      </c>
      <c r="L6" s="3">
        <v>50</v>
      </c>
      <c r="M6" s="14" t="s">
        <v>3</v>
      </c>
      <c r="N6" s="12">
        <v>1216</v>
      </c>
      <c r="O6" s="91">
        <v>1075</v>
      </c>
      <c r="P6" s="13">
        <v>133</v>
      </c>
      <c r="Q6" s="13">
        <v>0</v>
      </c>
      <c r="R6" s="13">
        <v>8</v>
      </c>
      <c r="S6" s="11" t="s">
        <v>39</v>
      </c>
      <c r="T6" s="11" t="s">
        <v>39</v>
      </c>
    </row>
    <row r="7" spans="1:20" ht="13.5" customHeight="1">
      <c r="A7" s="71"/>
      <c r="B7" s="71"/>
      <c r="C7" s="72"/>
      <c r="D7" s="76"/>
      <c r="E7" s="58"/>
      <c r="F7" s="59"/>
      <c r="G7" s="59"/>
      <c r="H7" s="52"/>
      <c r="I7" s="53"/>
      <c r="K7" s="10"/>
      <c r="L7" s="3">
        <v>55</v>
      </c>
      <c r="M7" s="14"/>
      <c r="N7" s="12">
        <v>1587</v>
      </c>
      <c r="O7" s="86">
        <v>1409</v>
      </c>
      <c r="P7" s="13">
        <v>164</v>
      </c>
      <c r="Q7" s="13">
        <v>0</v>
      </c>
      <c r="R7" s="13">
        <v>14</v>
      </c>
      <c r="S7" s="11" t="s">
        <v>39</v>
      </c>
      <c r="T7" s="11" t="s">
        <v>39</v>
      </c>
    </row>
    <row r="8" spans="1:20" ht="13.5" customHeight="1">
      <c r="A8" s="71"/>
      <c r="B8" s="71"/>
      <c r="C8" s="72"/>
      <c r="D8" s="76"/>
      <c r="E8" s="60" t="s">
        <v>7</v>
      </c>
      <c r="F8" s="60" t="s">
        <v>1</v>
      </c>
      <c r="G8" s="60" t="s">
        <v>8</v>
      </c>
      <c r="H8" s="60" t="s">
        <v>1</v>
      </c>
      <c r="I8" s="54" t="s">
        <v>8</v>
      </c>
      <c r="K8" s="10"/>
      <c r="L8" s="3">
        <v>60</v>
      </c>
      <c r="M8" s="14"/>
      <c r="N8" s="12">
        <v>1788</v>
      </c>
      <c r="O8" s="86">
        <v>1617</v>
      </c>
      <c r="P8" s="13">
        <v>153</v>
      </c>
      <c r="Q8" s="13">
        <v>0</v>
      </c>
      <c r="R8" s="13">
        <v>18</v>
      </c>
      <c r="S8" s="11" t="s">
        <v>39</v>
      </c>
      <c r="T8" s="11" t="s">
        <v>39</v>
      </c>
    </row>
    <row r="9" spans="1:20" ht="13.5" customHeight="1">
      <c r="A9" s="73"/>
      <c r="B9" s="73"/>
      <c r="C9" s="74"/>
      <c r="D9" s="77"/>
      <c r="E9" s="61"/>
      <c r="F9" s="61"/>
      <c r="G9" s="61"/>
      <c r="H9" s="61"/>
      <c r="I9" s="55"/>
      <c r="K9" s="101" t="s">
        <v>4</v>
      </c>
      <c r="L9" s="94">
        <v>2</v>
      </c>
      <c r="M9" s="95" t="s">
        <v>3</v>
      </c>
      <c r="N9" s="109">
        <v>1583</v>
      </c>
      <c r="O9" s="97">
        <v>1410</v>
      </c>
      <c r="P9" s="110">
        <v>155</v>
      </c>
      <c r="Q9" s="110">
        <v>0</v>
      </c>
      <c r="R9" s="110">
        <v>18</v>
      </c>
      <c r="S9" s="94" t="s">
        <v>39</v>
      </c>
      <c r="T9" s="94" t="s">
        <v>39</v>
      </c>
    </row>
    <row r="10" spans="1:18" ht="13.5" customHeight="1">
      <c r="A10" s="15" t="s">
        <v>2</v>
      </c>
      <c r="B10" s="3">
        <v>35</v>
      </c>
      <c r="C10" s="14" t="s">
        <v>3</v>
      </c>
      <c r="D10" s="16">
        <v>921</v>
      </c>
      <c r="E10" s="81">
        <v>22</v>
      </c>
      <c r="F10" s="82">
        <v>0.74</v>
      </c>
      <c r="G10" s="83">
        <v>0.74</v>
      </c>
      <c r="H10" s="4">
        <v>88.3</v>
      </c>
      <c r="I10" s="4">
        <v>91.2</v>
      </c>
      <c r="K10" s="10"/>
      <c r="L10" s="3"/>
      <c r="M10" s="14"/>
      <c r="N10" s="12"/>
      <c r="O10" s="86"/>
      <c r="P10" s="13"/>
      <c r="Q10" s="13"/>
      <c r="R10" s="13"/>
    </row>
    <row r="11" spans="1:20" ht="15" customHeight="1">
      <c r="A11" s="10"/>
      <c r="B11" s="3">
        <v>40</v>
      </c>
      <c r="C11" s="14"/>
      <c r="D11" s="16">
        <v>838</v>
      </c>
      <c r="E11" s="84">
        <v>23</v>
      </c>
      <c r="F11" s="7">
        <v>0.71</v>
      </c>
      <c r="G11" s="85">
        <v>0.79</v>
      </c>
      <c r="H11" s="4">
        <v>84.8</v>
      </c>
      <c r="I11" s="4">
        <v>90.2</v>
      </c>
      <c r="K11" s="10"/>
      <c r="L11" s="3">
        <v>3</v>
      </c>
      <c r="M11" s="17"/>
      <c r="N11" s="12">
        <v>1679</v>
      </c>
      <c r="O11" s="86">
        <v>1508</v>
      </c>
      <c r="P11" s="13">
        <v>146</v>
      </c>
      <c r="Q11" s="13">
        <v>0</v>
      </c>
      <c r="R11" s="13">
        <v>25</v>
      </c>
      <c r="S11" s="11" t="s">
        <v>39</v>
      </c>
      <c r="T11" s="11" t="s">
        <v>39</v>
      </c>
    </row>
    <row r="12" spans="1:20" ht="15" customHeight="1">
      <c r="A12" s="10"/>
      <c r="B12" s="3">
        <v>45</v>
      </c>
      <c r="C12" s="14"/>
      <c r="D12" s="16">
        <v>1098</v>
      </c>
      <c r="E12" s="84">
        <v>13</v>
      </c>
      <c r="F12" s="7">
        <v>0.95</v>
      </c>
      <c r="G12" s="85">
        <v>0.93</v>
      </c>
      <c r="H12" s="4">
        <v>85.8</v>
      </c>
      <c r="I12" s="4">
        <v>89.6</v>
      </c>
      <c r="K12" s="10"/>
      <c r="L12" s="3">
        <v>4</v>
      </c>
      <c r="M12" s="17"/>
      <c r="N12" s="12">
        <v>1683</v>
      </c>
      <c r="O12" s="86">
        <v>1503</v>
      </c>
      <c r="P12" s="13">
        <v>164</v>
      </c>
      <c r="Q12" s="13">
        <v>2</v>
      </c>
      <c r="R12" s="13">
        <v>14</v>
      </c>
      <c r="S12" s="11" t="s">
        <v>39</v>
      </c>
      <c r="T12" s="11" t="s">
        <v>39</v>
      </c>
    </row>
    <row r="13" spans="1:20" ht="15" customHeight="1">
      <c r="A13" s="10"/>
      <c r="B13" s="3">
        <v>50</v>
      </c>
      <c r="C13" s="14"/>
      <c r="D13" s="16">
        <v>1216</v>
      </c>
      <c r="E13" s="86">
        <v>19</v>
      </c>
      <c r="F13" s="7">
        <v>1.02</v>
      </c>
      <c r="G13" s="85">
        <v>1.07</v>
      </c>
      <c r="H13" s="4">
        <v>88.4</v>
      </c>
      <c r="I13" s="4">
        <v>89.9</v>
      </c>
      <c r="K13" s="15"/>
      <c r="L13" s="3">
        <v>5</v>
      </c>
      <c r="M13" s="17"/>
      <c r="N13" s="12">
        <v>1759</v>
      </c>
      <c r="O13" s="86">
        <v>1563</v>
      </c>
      <c r="P13" s="13">
        <v>178</v>
      </c>
      <c r="Q13" s="13">
        <v>0</v>
      </c>
      <c r="R13" s="13">
        <v>18</v>
      </c>
      <c r="S13" s="11" t="s">
        <v>39</v>
      </c>
      <c r="T13" s="11" t="s">
        <v>39</v>
      </c>
    </row>
    <row r="14" spans="1:20" ht="15" customHeight="1">
      <c r="A14" s="93"/>
      <c r="B14" s="94">
        <v>55</v>
      </c>
      <c r="C14" s="95"/>
      <c r="D14" s="96">
        <v>1587</v>
      </c>
      <c r="E14" s="97">
        <v>10</v>
      </c>
      <c r="F14" s="98">
        <v>1.31</v>
      </c>
      <c r="G14" s="99">
        <v>1.22</v>
      </c>
      <c r="H14" s="100">
        <v>88.8</v>
      </c>
      <c r="I14" s="100">
        <v>89.9</v>
      </c>
      <c r="K14" s="3"/>
      <c r="L14" s="3">
        <v>6</v>
      </c>
      <c r="M14" s="17"/>
      <c r="N14" s="12">
        <v>1825</v>
      </c>
      <c r="O14" s="86">
        <v>1649</v>
      </c>
      <c r="P14" s="13">
        <v>162</v>
      </c>
      <c r="Q14" s="13">
        <v>0</v>
      </c>
      <c r="R14" s="13">
        <v>14</v>
      </c>
      <c r="S14" s="11" t="s">
        <v>39</v>
      </c>
      <c r="T14" s="11" t="s">
        <v>39</v>
      </c>
    </row>
    <row r="15" spans="1:20" ht="15" customHeight="1">
      <c r="A15" s="10"/>
      <c r="B15" s="3"/>
      <c r="C15" s="14"/>
      <c r="D15" s="16"/>
      <c r="E15" s="86"/>
      <c r="F15" s="7"/>
      <c r="G15" s="85"/>
      <c r="H15" s="4"/>
      <c r="I15" s="4"/>
      <c r="K15" s="94"/>
      <c r="L15" s="94">
        <v>7</v>
      </c>
      <c r="M15" s="111"/>
      <c r="N15" s="109">
        <v>1959</v>
      </c>
      <c r="O15" s="97">
        <v>1748</v>
      </c>
      <c r="P15" s="110">
        <v>183</v>
      </c>
      <c r="Q15" s="110">
        <v>2</v>
      </c>
      <c r="R15" s="110">
        <v>26</v>
      </c>
      <c r="S15" s="94" t="s">
        <v>39</v>
      </c>
      <c r="T15" s="94" t="s">
        <v>39</v>
      </c>
    </row>
    <row r="16" spans="1:18" ht="15" customHeight="1">
      <c r="A16" s="10"/>
      <c r="B16" s="3">
        <v>56</v>
      </c>
      <c r="C16" s="14"/>
      <c r="D16" s="16">
        <v>1696</v>
      </c>
      <c r="E16" s="86">
        <v>11</v>
      </c>
      <c r="F16" s="7">
        <v>1.38</v>
      </c>
      <c r="G16" s="85">
        <v>1.32</v>
      </c>
      <c r="H16" s="4">
        <v>87.9</v>
      </c>
      <c r="I16" s="4">
        <v>90.3</v>
      </c>
      <c r="K16" s="10"/>
      <c r="L16" s="3"/>
      <c r="M16" s="14"/>
      <c r="N16" s="12"/>
      <c r="O16" s="86"/>
      <c r="P16" s="13"/>
      <c r="Q16" s="13"/>
      <c r="R16" s="13"/>
    </row>
    <row r="17" spans="1:20" ht="15" customHeight="1">
      <c r="A17" s="10"/>
      <c r="B17" s="3">
        <v>57</v>
      </c>
      <c r="C17" s="14"/>
      <c r="D17" s="16">
        <v>1633</v>
      </c>
      <c r="E17" s="86">
        <v>16</v>
      </c>
      <c r="F17" s="7">
        <v>1.32</v>
      </c>
      <c r="G17" s="85">
        <v>1.39</v>
      </c>
      <c r="H17" s="4">
        <v>87.2</v>
      </c>
      <c r="I17" s="4">
        <v>90.4</v>
      </c>
      <c r="K17" s="3"/>
      <c r="L17" s="3">
        <v>8</v>
      </c>
      <c r="M17" s="17"/>
      <c r="N17" s="12">
        <v>2044</v>
      </c>
      <c r="O17" s="86">
        <v>1851</v>
      </c>
      <c r="P17" s="13">
        <v>172</v>
      </c>
      <c r="Q17" s="13">
        <v>1</v>
      </c>
      <c r="R17" s="13">
        <v>20</v>
      </c>
      <c r="S17" s="11" t="s">
        <v>39</v>
      </c>
      <c r="T17" s="11" t="s">
        <v>39</v>
      </c>
    </row>
    <row r="18" spans="1:20" ht="15" customHeight="1">
      <c r="A18" s="10"/>
      <c r="B18" s="3">
        <v>58</v>
      </c>
      <c r="C18" s="14"/>
      <c r="D18" s="16">
        <v>1890</v>
      </c>
      <c r="E18" s="86">
        <v>14</v>
      </c>
      <c r="F18" s="7">
        <v>1.53</v>
      </c>
      <c r="G18" s="85">
        <v>1.51</v>
      </c>
      <c r="H18" s="4">
        <v>89.8</v>
      </c>
      <c r="I18" s="4">
        <v>91.3</v>
      </c>
      <c r="K18" s="3"/>
      <c r="L18" s="3">
        <v>9</v>
      </c>
      <c r="M18" s="17"/>
      <c r="N18" s="12">
        <v>2115</v>
      </c>
      <c r="O18" s="86">
        <v>1918</v>
      </c>
      <c r="P18" s="13">
        <v>181</v>
      </c>
      <c r="Q18" s="13">
        <v>0</v>
      </c>
      <c r="R18" s="13">
        <v>16</v>
      </c>
      <c r="S18" s="11" t="s">
        <v>39</v>
      </c>
      <c r="T18" s="11" t="s">
        <v>39</v>
      </c>
    </row>
    <row r="19" spans="1:20" ht="15" customHeight="1">
      <c r="A19" s="10"/>
      <c r="B19" s="3">
        <v>59</v>
      </c>
      <c r="C19" s="14"/>
      <c r="D19" s="16">
        <v>2031</v>
      </c>
      <c r="E19" s="86">
        <v>11</v>
      </c>
      <c r="F19" s="7">
        <v>1.64</v>
      </c>
      <c r="G19" s="85">
        <v>1.5</v>
      </c>
      <c r="H19" s="4">
        <v>90.5</v>
      </c>
      <c r="I19" s="4">
        <v>91.3</v>
      </c>
      <c r="K19" s="3"/>
      <c r="L19" s="3">
        <v>10</v>
      </c>
      <c r="M19" s="17"/>
      <c r="N19" s="12">
        <v>2324</v>
      </c>
      <c r="O19" s="86">
        <v>2090</v>
      </c>
      <c r="P19" s="13">
        <v>215</v>
      </c>
      <c r="Q19" s="13">
        <v>1</v>
      </c>
      <c r="R19" s="13">
        <v>18</v>
      </c>
      <c r="S19" s="11" t="s">
        <v>39</v>
      </c>
      <c r="T19" s="11" t="s">
        <v>39</v>
      </c>
    </row>
    <row r="20" spans="1:20" ht="15" customHeight="1">
      <c r="A20" s="93"/>
      <c r="B20" s="94">
        <v>60</v>
      </c>
      <c r="C20" s="95"/>
      <c r="D20" s="96">
        <v>1788</v>
      </c>
      <c r="E20" s="97">
        <v>12</v>
      </c>
      <c r="F20" s="98">
        <v>1.43</v>
      </c>
      <c r="G20" s="99">
        <v>1.39</v>
      </c>
      <c r="H20" s="100">
        <v>90.4</v>
      </c>
      <c r="I20" s="100">
        <v>91.2</v>
      </c>
      <c r="K20" s="3"/>
      <c r="L20" s="3">
        <v>11</v>
      </c>
      <c r="M20" s="17"/>
      <c r="N20" s="12">
        <v>2410</v>
      </c>
      <c r="O20" s="86">
        <v>2205</v>
      </c>
      <c r="P20" s="13">
        <v>185</v>
      </c>
      <c r="Q20" s="13">
        <v>1</v>
      </c>
      <c r="R20" s="13">
        <v>19</v>
      </c>
      <c r="S20" s="11" t="s">
        <v>39</v>
      </c>
      <c r="T20" s="11" t="s">
        <v>39</v>
      </c>
    </row>
    <row r="21" spans="2:20" ht="15" customHeight="1">
      <c r="B21" s="3"/>
      <c r="C21" s="14"/>
      <c r="D21" s="16"/>
      <c r="E21" s="86"/>
      <c r="F21" s="7"/>
      <c r="G21" s="85"/>
      <c r="H21" s="4"/>
      <c r="I21" s="4"/>
      <c r="K21" s="94"/>
      <c r="L21" s="94">
        <v>12</v>
      </c>
      <c r="M21" s="111"/>
      <c r="N21" s="109">
        <v>2351</v>
      </c>
      <c r="O21" s="97">
        <v>2150</v>
      </c>
      <c r="P21" s="110">
        <v>183</v>
      </c>
      <c r="Q21" s="110">
        <v>0</v>
      </c>
      <c r="R21" s="110">
        <v>18</v>
      </c>
      <c r="S21" s="94" t="s">
        <v>39</v>
      </c>
      <c r="T21" s="94" t="s">
        <v>39</v>
      </c>
    </row>
    <row r="22" spans="2:18" ht="15" customHeight="1">
      <c r="B22" s="3">
        <v>61</v>
      </c>
      <c r="C22" s="14"/>
      <c r="D22" s="16">
        <v>1858</v>
      </c>
      <c r="E22" s="86">
        <v>10</v>
      </c>
      <c r="F22" s="7">
        <v>1.49</v>
      </c>
      <c r="G22" s="85">
        <v>1.37</v>
      </c>
      <c r="H22" s="4">
        <v>90.6</v>
      </c>
      <c r="I22" s="4">
        <v>91</v>
      </c>
      <c r="K22" s="10"/>
      <c r="L22" s="3"/>
      <c r="M22" s="17"/>
      <c r="N22" s="12"/>
      <c r="O22" s="86"/>
      <c r="P22" s="13"/>
      <c r="Q22" s="13"/>
      <c r="R22" s="13"/>
    </row>
    <row r="23" spans="2:20" ht="15" customHeight="1">
      <c r="B23" s="3">
        <v>62</v>
      </c>
      <c r="C23" s="14"/>
      <c r="D23" s="16">
        <v>1764</v>
      </c>
      <c r="E23" s="86">
        <v>9</v>
      </c>
      <c r="F23" s="7">
        <v>1.42</v>
      </c>
      <c r="G23" s="85">
        <v>1.3</v>
      </c>
      <c r="H23" s="4">
        <v>93.3</v>
      </c>
      <c r="I23" s="4">
        <v>90.8</v>
      </c>
      <c r="K23" s="3"/>
      <c r="L23" s="3">
        <v>13</v>
      </c>
      <c r="M23" s="17"/>
      <c r="N23" s="12">
        <v>2606</v>
      </c>
      <c r="O23" s="86">
        <v>2371</v>
      </c>
      <c r="P23" s="13">
        <v>208</v>
      </c>
      <c r="Q23" s="13">
        <v>0</v>
      </c>
      <c r="R23" s="13">
        <v>27</v>
      </c>
      <c r="S23" s="11" t="s">
        <v>39</v>
      </c>
      <c r="T23" s="11" t="s">
        <v>39</v>
      </c>
    </row>
    <row r="24" spans="2:20" ht="15" customHeight="1">
      <c r="B24" s="3">
        <v>63</v>
      </c>
      <c r="C24" s="14"/>
      <c r="D24" s="16">
        <v>1639</v>
      </c>
      <c r="E24" s="86">
        <v>10</v>
      </c>
      <c r="F24" s="7">
        <v>1.32</v>
      </c>
      <c r="G24" s="85">
        <v>1.26</v>
      </c>
      <c r="H24" s="4">
        <v>88.4</v>
      </c>
      <c r="I24" s="4">
        <v>90.7</v>
      </c>
      <c r="K24" s="3"/>
      <c r="L24" s="3">
        <v>14</v>
      </c>
      <c r="M24" s="18"/>
      <c r="N24" s="12">
        <v>2682</v>
      </c>
      <c r="O24" s="86">
        <v>2424</v>
      </c>
      <c r="P24" s="13">
        <v>235</v>
      </c>
      <c r="Q24" s="13">
        <v>3</v>
      </c>
      <c r="R24" s="13">
        <v>20</v>
      </c>
      <c r="S24" s="11" t="s">
        <v>39</v>
      </c>
      <c r="T24" s="11" t="s">
        <v>39</v>
      </c>
    </row>
    <row r="25" spans="1:20" ht="15" customHeight="1">
      <c r="A25" s="1" t="s">
        <v>4</v>
      </c>
      <c r="B25" s="3" t="s">
        <v>5</v>
      </c>
      <c r="C25" s="14" t="s">
        <v>3</v>
      </c>
      <c r="D25" s="16">
        <v>1646</v>
      </c>
      <c r="E25" s="86">
        <v>11</v>
      </c>
      <c r="F25" s="7">
        <v>1.33</v>
      </c>
      <c r="G25" s="85">
        <v>1.29</v>
      </c>
      <c r="H25" s="4">
        <v>89.6</v>
      </c>
      <c r="I25" s="4">
        <v>90.4</v>
      </c>
      <c r="K25" s="3"/>
      <c r="L25" s="3">
        <v>15</v>
      </c>
      <c r="M25" s="18"/>
      <c r="N25" s="12">
        <v>2731</v>
      </c>
      <c r="O25" s="86">
        <v>2482</v>
      </c>
      <c r="P25" s="13">
        <v>231</v>
      </c>
      <c r="Q25" s="13">
        <v>1</v>
      </c>
      <c r="R25" s="13">
        <v>17</v>
      </c>
      <c r="S25" s="11" t="s">
        <v>39</v>
      </c>
      <c r="T25" s="11" t="s">
        <v>39</v>
      </c>
    </row>
    <row r="26" spans="1:20" ht="15" customHeight="1">
      <c r="A26" s="93"/>
      <c r="B26" s="94">
        <v>2</v>
      </c>
      <c r="C26" s="95"/>
      <c r="D26" s="96">
        <v>1583</v>
      </c>
      <c r="E26" s="97">
        <v>12</v>
      </c>
      <c r="F26" s="98">
        <v>1.28</v>
      </c>
      <c r="G26" s="99">
        <v>1.28</v>
      </c>
      <c r="H26" s="100">
        <v>89.1</v>
      </c>
      <c r="I26" s="100">
        <v>90.5</v>
      </c>
      <c r="K26" s="3"/>
      <c r="L26" s="3">
        <v>16</v>
      </c>
      <c r="M26" s="18"/>
      <c r="N26" s="12">
        <v>2591</v>
      </c>
      <c r="O26" s="86">
        <v>2303</v>
      </c>
      <c r="P26" s="22">
        <v>262</v>
      </c>
      <c r="Q26" s="22">
        <v>1</v>
      </c>
      <c r="R26" s="22">
        <v>0</v>
      </c>
      <c r="S26" s="22">
        <v>21</v>
      </c>
      <c r="T26" s="22">
        <v>4</v>
      </c>
    </row>
    <row r="27" spans="3:20" ht="15" customHeight="1">
      <c r="C27" s="14"/>
      <c r="D27" s="16"/>
      <c r="E27" s="86"/>
      <c r="F27" s="7"/>
      <c r="G27" s="85"/>
      <c r="H27" s="4"/>
      <c r="I27" s="4"/>
      <c r="K27" s="93"/>
      <c r="L27" s="94">
        <v>17</v>
      </c>
      <c r="M27" s="93"/>
      <c r="N27" s="109">
        <v>2382</v>
      </c>
      <c r="O27" s="97">
        <v>2128</v>
      </c>
      <c r="P27" s="110">
        <v>213</v>
      </c>
      <c r="Q27" s="110">
        <v>1</v>
      </c>
      <c r="R27" s="110">
        <v>23</v>
      </c>
      <c r="S27" s="110">
        <v>16</v>
      </c>
      <c r="T27" s="110">
        <v>1</v>
      </c>
    </row>
    <row r="28" spans="2:18" ht="15" customHeight="1">
      <c r="B28" s="3">
        <v>3</v>
      </c>
      <c r="C28" s="14"/>
      <c r="D28" s="16">
        <v>1679</v>
      </c>
      <c r="E28" s="86">
        <v>13</v>
      </c>
      <c r="F28" s="7">
        <v>1.36</v>
      </c>
      <c r="G28" s="85">
        <v>1.37</v>
      </c>
      <c r="H28" s="4">
        <v>89.8</v>
      </c>
      <c r="I28" s="4">
        <v>90.5</v>
      </c>
      <c r="K28" s="3"/>
      <c r="L28" s="3"/>
      <c r="M28" s="17"/>
      <c r="N28" s="12"/>
      <c r="O28" s="86"/>
      <c r="P28" s="13"/>
      <c r="Q28" s="13"/>
      <c r="R28" s="13"/>
    </row>
    <row r="29" spans="2:20" ht="15" customHeight="1">
      <c r="B29" s="3">
        <v>4</v>
      </c>
      <c r="C29" s="14"/>
      <c r="D29" s="16">
        <v>1683</v>
      </c>
      <c r="E29" s="86">
        <v>17</v>
      </c>
      <c r="F29" s="7">
        <v>1.37</v>
      </c>
      <c r="G29" s="85">
        <v>1.45</v>
      </c>
      <c r="H29" s="4">
        <v>89.3</v>
      </c>
      <c r="I29" s="4">
        <v>90.8</v>
      </c>
      <c r="L29" s="11">
        <v>18</v>
      </c>
      <c r="N29" s="12">
        <v>2478</v>
      </c>
      <c r="O29" s="86">
        <v>2212</v>
      </c>
      <c r="P29" s="22">
        <v>224</v>
      </c>
      <c r="Q29" s="22">
        <v>0</v>
      </c>
      <c r="R29" s="22">
        <v>21</v>
      </c>
      <c r="S29" s="22">
        <v>20</v>
      </c>
      <c r="T29" s="22">
        <v>1</v>
      </c>
    </row>
    <row r="30" spans="2:20" ht="15" customHeight="1">
      <c r="B30" s="3">
        <v>5</v>
      </c>
      <c r="C30" s="14"/>
      <c r="D30" s="16">
        <v>1759</v>
      </c>
      <c r="E30" s="86">
        <v>19</v>
      </c>
      <c r="F30" s="7">
        <v>1.43</v>
      </c>
      <c r="G30" s="85">
        <v>1.52</v>
      </c>
      <c r="H30" s="4">
        <v>88.9</v>
      </c>
      <c r="I30" s="4">
        <v>90.5</v>
      </c>
      <c r="L30" s="11">
        <v>19</v>
      </c>
      <c r="N30" s="12">
        <v>2412</v>
      </c>
      <c r="O30" s="86">
        <v>2146</v>
      </c>
      <c r="P30" s="22">
        <v>214</v>
      </c>
      <c r="Q30" s="22">
        <v>0</v>
      </c>
      <c r="R30" s="22">
        <v>26</v>
      </c>
      <c r="S30" s="22">
        <v>26</v>
      </c>
      <c r="T30" s="22">
        <v>0</v>
      </c>
    </row>
    <row r="31" spans="2:20" ht="15" customHeight="1">
      <c r="B31" s="11">
        <v>6</v>
      </c>
      <c r="C31" s="14"/>
      <c r="D31" s="16">
        <v>1825</v>
      </c>
      <c r="E31" s="86">
        <v>17</v>
      </c>
      <c r="F31" s="7">
        <v>1.48</v>
      </c>
      <c r="G31" s="85">
        <v>1.57</v>
      </c>
      <c r="H31" s="4">
        <v>90.4</v>
      </c>
      <c r="I31" s="4">
        <v>90.5</v>
      </c>
      <c r="L31" s="11">
        <v>20</v>
      </c>
      <c r="N31" s="12">
        <v>2318</v>
      </c>
      <c r="O31" s="86">
        <v>2014</v>
      </c>
      <c r="P31" s="22">
        <v>237</v>
      </c>
      <c r="Q31" s="22">
        <v>0</v>
      </c>
      <c r="R31" s="22">
        <v>33</v>
      </c>
      <c r="S31" s="22">
        <v>34</v>
      </c>
      <c r="T31" s="22">
        <v>0</v>
      </c>
    </row>
    <row r="32" spans="1:20" ht="15" customHeight="1">
      <c r="A32" s="101"/>
      <c r="B32" s="94">
        <v>7</v>
      </c>
      <c r="C32" s="95"/>
      <c r="D32" s="96">
        <v>1959</v>
      </c>
      <c r="E32" s="97">
        <v>13</v>
      </c>
      <c r="F32" s="98">
        <v>1.6</v>
      </c>
      <c r="G32" s="99">
        <v>1.6</v>
      </c>
      <c r="H32" s="100">
        <v>89.2</v>
      </c>
      <c r="I32" s="100">
        <v>90.4</v>
      </c>
      <c r="L32" s="11">
        <v>21</v>
      </c>
      <c r="N32" s="12">
        <v>2378</v>
      </c>
      <c r="O32" s="86">
        <v>2092</v>
      </c>
      <c r="P32" s="22">
        <v>223</v>
      </c>
      <c r="Q32" s="22">
        <v>2</v>
      </c>
      <c r="R32" s="22">
        <v>26</v>
      </c>
      <c r="S32" s="22">
        <v>35</v>
      </c>
      <c r="T32" s="22">
        <v>0</v>
      </c>
    </row>
    <row r="33" spans="3:20" ht="15" customHeight="1">
      <c r="C33" s="14"/>
      <c r="D33" s="16"/>
      <c r="E33" s="86"/>
      <c r="F33" s="7"/>
      <c r="G33" s="85"/>
      <c r="H33" s="4"/>
      <c r="I33" s="4"/>
      <c r="K33" s="93"/>
      <c r="L33" s="94">
        <v>22</v>
      </c>
      <c r="M33" s="93"/>
      <c r="N33" s="109">
        <v>2314</v>
      </c>
      <c r="O33" s="97">
        <v>2013</v>
      </c>
      <c r="P33" s="110">
        <v>257</v>
      </c>
      <c r="Q33" s="110">
        <v>4</v>
      </c>
      <c r="R33" s="110">
        <v>18</v>
      </c>
      <c r="S33" s="110">
        <v>22</v>
      </c>
      <c r="T33" s="110">
        <v>0</v>
      </c>
    </row>
    <row r="34" spans="2:20" ht="15" customHeight="1">
      <c r="B34" s="11">
        <v>8</v>
      </c>
      <c r="C34" s="14"/>
      <c r="D34" s="16">
        <v>2044</v>
      </c>
      <c r="E34" s="86">
        <v>13</v>
      </c>
      <c r="F34" s="7">
        <v>1.67</v>
      </c>
      <c r="G34" s="85">
        <v>1.66</v>
      </c>
      <c r="H34" s="4">
        <v>90.6</v>
      </c>
      <c r="I34" s="4">
        <v>90.8</v>
      </c>
      <c r="N34" s="12"/>
      <c r="O34" s="86"/>
      <c r="P34" s="22"/>
      <c r="Q34" s="22"/>
      <c r="R34" s="22"/>
      <c r="S34" s="22"/>
      <c r="T34" s="22"/>
    </row>
    <row r="35" spans="2:20" ht="15" customHeight="1">
      <c r="B35" s="11">
        <v>9</v>
      </c>
      <c r="C35" s="14"/>
      <c r="D35" s="16">
        <v>2115</v>
      </c>
      <c r="E35" s="86">
        <v>15</v>
      </c>
      <c r="F35" s="7">
        <v>1.73</v>
      </c>
      <c r="G35" s="85">
        <v>1.78</v>
      </c>
      <c r="H35" s="4">
        <v>90.7</v>
      </c>
      <c r="I35" s="4">
        <v>90.9</v>
      </c>
      <c r="L35" s="11">
        <v>23</v>
      </c>
      <c r="N35" s="12">
        <v>2110</v>
      </c>
      <c r="O35" s="86">
        <v>1861</v>
      </c>
      <c r="P35" s="22">
        <v>212</v>
      </c>
      <c r="Q35" s="22">
        <v>0</v>
      </c>
      <c r="R35" s="22">
        <v>17</v>
      </c>
      <c r="S35" s="22">
        <v>20</v>
      </c>
      <c r="T35" s="22">
        <v>0</v>
      </c>
    </row>
    <row r="36" spans="2:20" ht="15" customHeight="1">
      <c r="B36" s="11">
        <v>10</v>
      </c>
      <c r="C36" s="14"/>
      <c r="D36" s="16">
        <v>2324</v>
      </c>
      <c r="E36" s="86">
        <v>15</v>
      </c>
      <c r="F36" s="7">
        <v>1.9</v>
      </c>
      <c r="G36" s="85">
        <v>1.94</v>
      </c>
      <c r="H36" s="4">
        <v>89.9</v>
      </c>
      <c r="I36" s="4">
        <v>91.2</v>
      </c>
      <c r="K36" s="93"/>
      <c r="L36" s="112">
        <v>24</v>
      </c>
      <c r="M36" s="93"/>
      <c r="N36" s="113">
        <f aca="true" t="shared" si="0" ref="N36:T36">SUM(N38:N53)</f>
        <v>2187</v>
      </c>
      <c r="O36" s="114">
        <f t="shared" si="0"/>
        <v>1895</v>
      </c>
      <c r="P36" s="115">
        <f t="shared" si="0"/>
        <v>227</v>
      </c>
      <c r="Q36" s="115">
        <f t="shared" si="0"/>
        <v>0</v>
      </c>
      <c r="R36" s="115">
        <f t="shared" si="0"/>
        <v>29</v>
      </c>
      <c r="S36" s="115">
        <f t="shared" si="0"/>
        <v>36</v>
      </c>
      <c r="T36" s="115">
        <f t="shared" si="0"/>
        <v>0</v>
      </c>
    </row>
    <row r="37" spans="1:18" ht="15" customHeight="1">
      <c r="A37" s="6"/>
      <c r="B37" s="11">
        <v>11</v>
      </c>
      <c r="C37" s="14"/>
      <c r="D37" s="16">
        <v>2410</v>
      </c>
      <c r="E37" s="86">
        <v>13</v>
      </c>
      <c r="F37" s="7">
        <v>1.97</v>
      </c>
      <c r="G37" s="85">
        <v>2</v>
      </c>
      <c r="H37" s="4">
        <v>91.5</v>
      </c>
      <c r="I37" s="4">
        <v>91.5</v>
      </c>
      <c r="K37" s="3"/>
      <c r="L37" s="3"/>
      <c r="M37" s="17"/>
      <c r="N37" s="9"/>
      <c r="O37" s="86"/>
      <c r="P37" s="13"/>
      <c r="Q37" s="13"/>
      <c r="R37" s="13"/>
    </row>
    <row r="38" spans="1:20" ht="15" customHeight="1">
      <c r="A38" s="93"/>
      <c r="B38" s="94">
        <v>12</v>
      </c>
      <c r="C38" s="95"/>
      <c r="D38" s="96">
        <v>2351</v>
      </c>
      <c r="E38" s="97">
        <v>30</v>
      </c>
      <c r="F38" s="98">
        <v>1.93</v>
      </c>
      <c r="G38" s="99">
        <v>2.1</v>
      </c>
      <c r="H38" s="100">
        <v>91.5</v>
      </c>
      <c r="I38" s="100">
        <v>91.5</v>
      </c>
      <c r="K38" s="62" t="s">
        <v>20</v>
      </c>
      <c r="L38" s="62"/>
      <c r="M38" s="63"/>
      <c r="N38" s="33">
        <f>SUM(O38:T38)</f>
        <v>140</v>
      </c>
      <c r="O38" s="86">
        <v>116</v>
      </c>
      <c r="P38" s="13">
        <v>19</v>
      </c>
      <c r="Q38" s="13">
        <v>0</v>
      </c>
      <c r="R38" s="13">
        <v>3</v>
      </c>
      <c r="S38" s="22">
        <v>2</v>
      </c>
      <c r="T38" s="22">
        <v>0</v>
      </c>
    </row>
    <row r="39" spans="3:20" ht="15" customHeight="1">
      <c r="C39" s="14"/>
      <c r="D39" s="16"/>
      <c r="E39" s="86"/>
      <c r="F39" s="7"/>
      <c r="G39" s="85"/>
      <c r="H39" s="4"/>
      <c r="I39" s="4"/>
      <c r="K39" s="44" t="s">
        <v>30</v>
      </c>
      <c r="L39" s="44"/>
      <c r="M39" s="45"/>
      <c r="N39" s="33">
        <f>SUM(O39:T39)</f>
        <v>166</v>
      </c>
      <c r="O39" s="86">
        <v>147</v>
      </c>
      <c r="P39" s="13">
        <v>15</v>
      </c>
      <c r="Q39" s="13">
        <v>0</v>
      </c>
      <c r="R39" s="13">
        <v>1</v>
      </c>
      <c r="S39" s="22">
        <v>3</v>
      </c>
      <c r="T39" s="22">
        <v>0</v>
      </c>
    </row>
    <row r="40" spans="2:20" ht="15" customHeight="1">
      <c r="B40" s="11">
        <v>13</v>
      </c>
      <c r="C40" s="14"/>
      <c r="D40" s="16">
        <v>2606</v>
      </c>
      <c r="E40" s="86">
        <v>24</v>
      </c>
      <c r="F40" s="7">
        <v>2.14</v>
      </c>
      <c r="G40" s="85">
        <v>2.27</v>
      </c>
      <c r="H40" s="4">
        <v>90.98</v>
      </c>
      <c r="I40" s="4">
        <v>91.5</v>
      </c>
      <c r="K40" s="44" t="s">
        <v>15</v>
      </c>
      <c r="L40" s="44"/>
      <c r="M40" s="45"/>
      <c r="N40" s="33">
        <f>SUM(O40:T40)</f>
        <v>158</v>
      </c>
      <c r="O40" s="86">
        <v>141</v>
      </c>
      <c r="P40" s="13">
        <v>16</v>
      </c>
      <c r="Q40" s="13">
        <v>0</v>
      </c>
      <c r="R40" s="13">
        <v>1</v>
      </c>
      <c r="S40" s="13">
        <v>0</v>
      </c>
      <c r="T40" s="13">
        <v>0</v>
      </c>
    </row>
    <row r="41" spans="2:20" ht="15" customHeight="1">
      <c r="B41" s="11">
        <v>14</v>
      </c>
      <c r="C41" s="14"/>
      <c r="D41" s="16">
        <v>2682</v>
      </c>
      <c r="E41" s="86">
        <v>22</v>
      </c>
      <c r="F41" s="7">
        <v>2.21</v>
      </c>
      <c r="G41" s="85">
        <v>2.3</v>
      </c>
      <c r="H41" s="4">
        <v>90.4</v>
      </c>
      <c r="I41" s="4">
        <v>91.2</v>
      </c>
      <c r="K41" s="44" t="s">
        <v>16</v>
      </c>
      <c r="L41" s="44"/>
      <c r="M41" s="45"/>
      <c r="N41" s="33">
        <f>SUM(O41:T41)</f>
        <v>166</v>
      </c>
      <c r="O41" s="86">
        <v>140</v>
      </c>
      <c r="P41" s="13">
        <v>21</v>
      </c>
      <c r="Q41" s="13">
        <v>0</v>
      </c>
      <c r="R41" s="13">
        <v>1</v>
      </c>
      <c r="S41" s="13">
        <v>4</v>
      </c>
      <c r="T41" s="13">
        <v>0</v>
      </c>
    </row>
    <row r="42" spans="2:20" ht="15" customHeight="1">
      <c r="B42" s="3">
        <v>15</v>
      </c>
      <c r="C42" s="20"/>
      <c r="D42" s="21">
        <v>2731</v>
      </c>
      <c r="E42" s="86">
        <v>36</v>
      </c>
      <c r="F42" s="7">
        <v>2.26</v>
      </c>
      <c r="G42" s="85">
        <v>2.25</v>
      </c>
      <c r="H42" s="8">
        <v>90.9</v>
      </c>
      <c r="I42" s="8">
        <v>90.7</v>
      </c>
      <c r="K42" s="44" t="s">
        <v>17</v>
      </c>
      <c r="L42" s="44"/>
      <c r="M42" s="45"/>
      <c r="N42" s="33">
        <f>SUM(O42:T42)</f>
        <v>124</v>
      </c>
      <c r="O42" s="86">
        <v>109</v>
      </c>
      <c r="P42" s="13">
        <v>9</v>
      </c>
      <c r="Q42" s="13">
        <v>0</v>
      </c>
      <c r="R42" s="13">
        <v>3</v>
      </c>
      <c r="S42" s="13">
        <v>3</v>
      </c>
      <c r="T42" s="13">
        <v>0</v>
      </c>
    </row>
    <row r="43" spans="2:20" ht="15" customHeight="1">
      <c r="B43" s="3">
        <v>16</v>
      </c>
      <c r="C43" s="10"/>
      <c r="D43" s="30">
        <v>2591</v>
      </c>
      <c r="E43" s="87">
        <v>31</v>
      </c>
      <c r="F43" s="31">
        <v>2.14</v>
      </c>
      <c r="G43" s="88">
        <v>2.15</v>
      </c>
      <c r="H43" s="10">
        <v>88.9</v>
      </c>
      <c r="I43" s="32">
        <v>89.6</v>
      </c>
      <c r="K43" s="44"/>
      <c r="L43" s="44"/>
      <c r="M43" s="45"/>
      <c r="N43" s="9"/>
      <c r="O43" s="87"/>
      <c r="Q43" s="13"/>
      <c r="R43" s="13"/>
      <c r="T43" s="22"/>
    </row>
    <row r="44" spans="1:20" ht="15" customHeight="1">
      <c r="A44" s="93"/>
      <c r="B44" s="94">
        <v>17</v>
      </c>
      <c r="C44" s="93"/>
      <c r="D44" s="102">
        <v>2382</v>
      </c>
      <c r="E44" s="103">
        <v>19</v>
      </c>
      <c r="F44" s="104">
        <v>1.98</v>
      </c>
      <c r="G44" s="105">
        <v>2.08</v>
      </c>
      <c r="H44" s="93">
        <v>89.3</v>
      </c>
      <c r="I44" s="106">
        <v>89</v>
      </c>
      <c r="K44" s="44" t="s">
        <v>18</v>
      </c>
      <c r="L44" s="44"/>
      <c r="M44" s="45"/>
      <c r="N44" s="33">
        <f>SUM(O44:T44)</f>
        <v>479</v>
      </c>
      <c r="O44" s="86">
        <v>425</v>
      </c>
      <c r="P44" s="13">
        <v>43</v>
      </c>
      <c r="Q44" s="13">
        <v>0</v>
      </c>
      <c r="R44" s="13">
        <v>4</v>
      </c>
      <c r="S44" s="1">
        <v>7</v>
      </c>
      <c r="T44" s="22">
        <v>0</v>
      </c>
    </row>
    <row r="45" spans="2:20" ht="15" customHeight="1">
      <c r="B45" s="3"/>
      <c r="C45" s="10"/>
      <c r="D45" s="30"/>
      <c r="E45" s="87"/>
      <c r="F45" s="31"/>
      <c r="G45" s="88"/>
      <c r="H45" s="10"/>
      <c r="I45" s="32"/>
      <c r="K45" s="44" t="s">
        <v>14</v>
      </c>
      <c r="L45" s="44"/>
      <c r="M45" s="45"/>
      <c r="N45" s="33">
        <f>SUM(O45:T45)</f>
        <v>325</v>
      </c>
      <c r="O45" s="86">
        <v>285</v>
      </c>
      <c r="P45" s="13">
        <v>30</v>
      </c>
      <c r="Q45" s="13">
        <v>0</v>
      </c>
      <c r="R45" s="13">
        <v>2</v>
      </c>
      <c r="S45" s="22">
        <v>8</v>
      </c>
      <c r="T45" s="13">
        <v>0</v>
      </c>
    </row>
    <row r="46" spans="2:20" ht="15" customHeight="1">
      <c r="B46" s="3">
        <v>18</v>
      </c>
      <c r="C46" s="10"/>
      <c r="D46" s="30">
        <v>2478</v>
      </c>
      <c r="E46" s="87">
        <v>35</v>
      </c>
      <c r="F46" s="31">
        <v>2.07</v>
      </c>
      <c r="G46" s="88">
        <v>2.04</v>
      </c>
      <c r="H46" s="34">
        <f>ROUND(2212/2478*100,1)</f>
        <v>89.3</v>
      </c>
      <c r="I46" s="34">
        <f>ROUND(228802/257475*100,1)</f>
        <v>88.9</v>
      </c>
      <c r="K46" s="44" t="s">
        <v>13</v>
      </c>
      <c r="L46" s="44"/>
      <c r="M46" s="45"/>
      <c r="N46" s="33">
        <f>SUM(O46:T46)</f>
        <v>205</v>
      </c>
      <c r="O46" s="86">
        <v>173</v>
      </c>
      <c r="P46" s="13">
        <v>24</v>
      </c>
      <c r="Q46" s="13">
        <v>0</v>
      </c>
      <c r="R46" s="13">
        <v>4</v>
      </c>
      <c r="S46" s="22">
        <v>4</v>
      </c>
      <c r="T46" s="13">
        <v>0</v>
      </c>
    </row>
    <row r="47" spans="2:20" ht="15" customHeight="1">
      <c r="B47" s="3">
        <v>19</v>
      </c>
      <c r="C47" s="10"/>
      <c r="D47" s="30">
        <v>2412</v>
      </c>
      <c r="E47" s="87">
        <v>33</v>
      </c>
      <c r="F47" s="31">
        <v>2.02</v>
      </c>
      <c r="G47" s="88">
        <v>2.02</v>
      </c>
      <c r="H47" s="35">
        <f>ROUND(2146/2412*100,1)</f>
        <v>89</v>
      </c>
      <c r="I47" s="34">
        <f>ROUND(225215/254832*100,1)</f>
        <v>88.4</v>
      </c>
      <c r="K47" s="44" t="s">
        <v>26</v>
      </c>
      <c r="L47" s="44"/>
      <c r="M47" s="45"/>
      <c r="N47" s="33">
        <f>SUM(O47:T47)</f>
        <v>147</v>
      </c>
      <c r="O47" s="86">
        <v>128</v>
      </c>
      <c r="P47" s="13">
        <v>15</v>
      </c>
      <c r="Q47" s="13">
        <v>0</v>
      </c>
      <c r="R47" s="13">
        <v>4</v>
      </c>
      <c r="S47" s="22">
        <v>0</v>
      </c>
      <c r="T47" s="13">
        <v>0</v>
      </c>
    </row>
    <row r="48" spans="1:20" ht="15" customHeight="1">
      <c r="A48" s="19"/>
      <c r="B48" s="3">
        <v>20</v>
      </c>
      <c r="C48" s="10"/>
      <c r="D48" s="30">
        <v>2318</v>
      </c>
      <c r="E48" s="87">
        <v>28</v>
      </c>
      <c r="F48" s="31">
        <v>1.94</v>
      </c>
      <c r="G48" s="88">
        <v>1.99</v>
      </c>
      <c r="H48" s="35">
        <f>ROUND(2014/2318*100,1)</f>
        <v>86.9</v>
      </c>
      <c r="I48" s="34">
        <f>ROUND(220487/251136*100,1)</f>
        <v>87.8</v>
      </c>
      <c r="K48" s="44" t="s">
        <v>27</v>
      </c>
      <c r="L48" s="44"/>
      <c r="M48" s="45"/>
      <c r="N48" s="33">
        <f>SUM(O48:T48)</f>
        <v>97</v>
      </c>
      <c r="O48" s="86">
        <v>76</v>
      </c>
      <c r="P48" s="13">
        <v>15</v>
      </c>
      <c r="Q48" s="13">
        <v>0</v>
      </c>
      <c r="R48" s="13">
        <v>4</v>
      </c>
      <c r="S48" s="22">
        <v>2</v>
      </c>
      <c r="T48" s="13">
        <v>0</v>
      </c>
    </row>
    <row r="49" spans="1:20" ht="13.5">
      <c r="A49" s="10"/>
      <c r="B49" s="3">
        <v>21</v>
      </c>
      <c r="C49" s="10"/>
      <c r="D49" s="30">
        <v>2378</v>
      </c>
      <c r="E49" s="87">
        <v>34</v>
      </c>
      <c r="F49" s="31">
        <v>2</v>
      </c>
      <c r="G49" s="88">
        <v>2.01</v>
      </c>
      <c r="H49" s="35">
        <f>ROUND(2092/2378*100,1)</f>
        <v>88</v>
      </c>
      <c r="I49" s="34">
        <f>ROUND(222662/253353*100,1)</f>
        <v>87.9</v>
      </c>
      <c r="K49" s="44"/>
      <c r="L49" s="44"/>
      <c r="M49" s="45"/>
      <c r="N49" s="9"/>
      <c r="O49" s="86"/>
      <c r="P49" s="13"/>
      <c r="Q49" s="13"/>
      <c r="R49" s="13"/>
      <c r="S49" s="22"/>
      <c r="T49" s="22"/>
    </row>
    <row r="50" spans="1:20" ht="13.5">
      <c r="A50" s="93"/>
      <c r="B50" s="94">
        <v>22</v>
      </c>
      <c r="C50" s="93"/>
      <c r="D50" s="102">
        <v>2314</v>
      </c>
      <c r="E50" s="103">
        <v>23</v>
      </c>
      <c r="F50" s="104">
        <v>1.95</v>
      </c>
      <c r="G50" s="105">
        <v>1.99</v>
      </c>
      <c r="H50" s="107">
        <v>87</v>
      </c>
      <c r="I50" s="108">
        <v>87.6</v>
      </c>
      <c r="K50" s="44" t="s">
        <v>28</v>
      </c>
      <c r="L50" s="44"/>
      <c r="M50" s="45"/>
      <c r="N50" s="33">
        <f>SUM(O50:T50)</f>
        <v>52</v>
      </c>
      <c r="O50" s="86">
        <v>43</v>
      </c>
      <c r="P50" s="13">
        <v>7</v>
      </c>
      <c r="Q50" s="13">
        <v>0</v>
      </c>
      <c r="R50" s="13">
        <v>0</v>
      </c>
      <c r="S50" s="13">
        <v>2</v>
      </c>
      <c r="T50" s="13">
        <v>0</v>
      </c>
    </row>
    <row r="51" spans="2:20" ht="13.5">
      <c r="B51" s="3"/>
      <c r="C51" s="10"/>
      <c r="D51" s="30"/>
      <c r="E51" s="87"/>
      <c r="F51" s="31"/>
      <c r="G51" s="88"/>
      <c r="H51" s="10"/>
      <c r="I51" s="32"/>
      <c r="K51" s="66" t="s">
        <v>29</v>
      </c>
      <c r="L51" s="66"/>
      <c r="M51" s="67"/>
      <c r="N51" s="33">
        <f>SUM(O51:T51)</f>
        <v>67</v>
      </c>
      <c r="O51" s="86">
        <v>59</v>
      </c>
      <c r="P51" s="13">
        <v>7</v>
      </c>
      <c r="Q51" s="13">
        <v>0</v>
      </c>
      <c r="R51" s="13">
        <v>0</v>
      </c>
      <c r="S51" s="13">
        <v>1</v>
      </c>
      <c r="T51" s="13">
        <v>0</v>
      </c>
    </row>
    <row r="52" spans="1:20" ht="13.5">
      <c r="A52" s="19"/>
      <c r="B52" s="39">
        <v>23</v>
      </c>
      <c r="C52" s="10"/>
      <c r="D52" s="30">
        <v>2110</v>
      </c>
      <c r="E52" s="87">
        <v>28</v>
      </c>
      <c r="F52" s="31">
        <v>1.78</v>
      </c>
      <c r="G52" s="88">
        <v>1.87</v>
      </c>
      <c r="H52" s="35">
        <f>ROUND(1861/2110*100,1)</f>
        <v>88.2</v>
      </c>
      <c r="I52" s="34">
        <f>ROUND(205998/235719*100,1)</f>
        <v>87.4</v>
      </c>
      <c r="K52" s="44"/>
      <c r="L52" s="44"/>
      <c r="M52" s="45"/>
      <c r="N52" s="9"/>
      <c r="O52" s="86"/>
      <c r="P52" s="13"/>
      <c r="Q52" s="13"/>
      <c r="R52" s="13"/>
      <c r="S52" s="22"/>
      <c r="T52" s="22"/>
    </row>
    <row r="53" spans="1:20" ht="13.5">
      <c r="A53" s="26"/>
      <c r="B53" s="24">
        <v>24</v>
      </c>
      <c r="C53" s="23"/>
      <c r="D53" s="25">
        <v>2187</v>
      </c>
      <c r="E53" s="89">
        <v>18</v>
      </c>
      <c r="F53" s="27">
        <v>1.86</v>
      </c>
      <c r="G53" s="90">
        <v>1.87</v>
      </c>
      <c r="H53" s="36">
        <f>ROUND(1895/D53*100,1)</f>
        <v>86.6</v>
      </c>
      <c r="I53" s="37">
        <f>ROUND(205074/235406*100,1)</f>
        <v>87.1</v>
      </c>
      <c r="K53" s="64" t="s">
        <v>19</v>
      </c>
      <c r="L53" s="64"/>
      <c r="M53" s="65"/>
      <c r="N53" s="38">
        <f>SUM(O53:T53)</f>
        <v>61</v>
      </c>
      <c r="O53" s="92">
        <v>53</v>
      </c>
      <c r="P53" s="28">
        <v>6</v>
      </c>
      <c r="Q53" s="28">
        <v>0</v>
      </c>
      <c r="R53" s="28">
        <v>2</v>
      </c>
      <c r="S53" s="28">
        <v>0</v>
      </c>
      <c r="T53" s="28">
        <v>0</v>
      </c>
    </row>
    <row r="54" ht="13.5">
      <c r="A54" s="10"/>
    </row>
    <row r="55" ht="13.5">
      <c r="A55" s="10"/>
    </row>
    <row r="56" ht="13.5">
      <c r="A56" s="10"/>
    </row>
  </sheetData>
  <sheetProtection/>
  <mergeCells count="32">
    <mergeCell ref="A1:C1"/>
    <mergeCell ref="A2:C2"/>
    <mergeCell ref="K1:M1"/>
    <mergeCell ref="K2:M2"/>
    <mergeCell ref="D1:I1"/>
    <mergeCell ref="D2:I2"/>
    <mergeCell ref="K53:M53"/>
    <mergeCell ref="K52:M52"/>
    <mergeCell ref="K51:M51"/>
    <mergeCell ref="K50:M50"/>
    <mergeCell ref="K49:M49"/>
    <mergeCell ref="A5:C9"/>
    <mergeCell ref="D5:D9"/>
    <mergeCell ref="E8:E9"/>
    <mergeCell ref="F8:F9"/>
    <mergeCell ref="K41:M41"/>
    <mergeCell ref="H5:I7"/>
    <mergeCell ref="I8:I9"/>
    <mergeCell ref="E5:G7"/>
    <mergeCell ref="G8:G9"/>
    <mergeCell ref="H8:H9"/>
    <mergeCell ref="K39:M39"/>
    <mergeCell ref="K38:M38"/>
    <mergeCell ref="K47:M47"/>
    <mergeCell ref="K48:M48"/>
    <mergeCell ref="K5:M5"/>
    <mergeCell ref="K45:M45"/>
    <mergeCell ref="K44:M44"/>
    <mergeCell ref="K43:M43"/>
    <mergeCell ref="K42:M42"/>
    <mergeCell ref="K46:M46"/>
    <mergeCell ref="K40:M40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2014-10-23T02:45:38Z</cp:lastPrinted>
  <dcterms:created xsi:type="dcterms:W3CDTF">2002-01-07T01:47:53Z</dcterms:created>
  <dcterms:modified xsi:type="dcterms:W3CDTF">2014-10-23T02:45:59Z</dcterms:modified>
  <cp:category/>
  <cp:version/>
  <cp:contentType/>
  <cp:contentStatus/>
</cp:coreProperties>
</file>