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9480" windowHeight="11940" activeTab="0"/>
  </bookViews>
  <sheets>
    <sheet name="第45表" sheetId="1" r:id="rId1"/>
    <sheet name="第46表" sheetId="2" r:id="rId2"/>
    <sheet name="第47表" sheetId="3" r:id="rId3"/>
    <sheet name="第48表" sheetId="4" r:id="rId4"/>
  </sheets>
  <definedNames>
    <definedName name="\P" localSheetId="0">'第45表'!$DG$5:$DG$5</definedName>
    <definedName name="\P">'第46表'!$EI$5:$EI$5</definedName>
    <definedName name="_xlnm.Print_Area" localSheetId="0">'第45表'!$A$1:$R$23,'第45表'!$T$1:$AL$23</definedName>
    <definedName name="_xlnm.Print_Area" localSheetId="1">'第46表'!$A$1:$U$25,'第46表'!$W$1:$AR$25</definedName>
    <definedName name="_xlnm.Print_Area" localSheetId="2">'第47表'!$A$1:$R$29,'第47表'!$T$1:$AI$29,'第47表'!$AK$1:$BE$29,'第47表'!$BG$1:$BV$29</definedName>
    <definedName name="_xlnm.Print_Area" localSheetId="3">'第48表'!$A$1:$N$32,'第48表'!$P$1:$AC$32,'第48表'!$AE$1:$AS$32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<sst xmlns="http://schemas.openxmlformats.org/spreadsheetml/2006/main" count="456" uniqueCount="198">
  <si>
    <t xml:space="preserve"> </t>
  </si>
  <si>
    <t>区    分</t>
  </si>
  <si>
    <t>計</t>
  </si>
  <si>
    <t>男</t>
  </si>
  <si>
    <t>女</t>
  </si>
  <si>
    <t>漁    業</t>
  </si>
  <si>
    <t>建  設  業</t>
  </si>
  <si>
    <t>製  造  業</t>
  </si>
  <si>
    <t>区</t>
  </si>
  <si>
    <t>愛  知</t>
  </si>
  <si>
    <t>三  重</t>
  </si>
  <si>
    <t>滋  賀</t>
  </si>
  <si>
    <t>京  都</t>
  </si>
  <si>
    <t>大  阪</t>
  </si>
  <si>
    <t>兵  庫</t>
  </si>
  <si>
    <t>奈  良</t>
  </si>
  <si>
    <t>岡  山</t>
  </si>
  <si>
    <t>広  島</t>
  </si>
  <si>
    <t>山  口</t>
  </si>
  <si>
    <t>香  川</t>
  </si>
  <si>
    <t>愛  媛</t>
  </si>
  <si>
    <t>福  岡</t>
  </si>
  <si>
    <t>佐  賀</t>
  </si>
  <si>
    <t>長  崎</t>
  </si>
  <si>
    <t>熊  本</t>
  </si>
  <si>
    <t>大  分</t>
  </si>
  <si>
    <t>宮  崎</t>
  </si>
  <si>
    <t>鹿児島</t>
  </si>
  <si>
    <t>その他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</si>
  <si>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</si>
  <si>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</si>
  <si>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</si>
  <si>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</si>
  <si>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</si>
  <si>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</si>
  <si>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</si>
  <si>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</si>
  <si>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</si>
  <si>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</si>
  <si>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</si>
  <si>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</si>
  <si>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国東</t>
  </si>
  <si>
    <t>情 報 通 信 業</t>
  </si>
  <si>
    <t>県内就職者数</t>
  </si>
  <si>
    <t>豊後大</t>
  </si>
  <si>
    <t>由布</t>
  </si>
  <si>
    <t>日出</t>
  </si>
  <si>
    <t>玖珠</t>
  </si>
  <si>
    <t>左記以外のもの</t>
  </si>
  <si>
    <t>区 分</t>
  </si>
  <si>
    <t xml:space="preserve"> </t>
  </si>
  <si>
    <t>茨　城</t>
  </si>
  <si>
    <t>群　馬</t>
  </si>
  <si>
    <t>埼　玉</t>
  </si>
  <si>
    <t>千　葉</t>
  </si>
  <si>
    <t>東　京</t>
  </si>
  <si>
    <t>神奈川</t>
  </si>
  <si>
    <t>岐　阜</t>
  </si>
  <si>
    <t>静　岡</t>
  </si>
  <si>
    <t>沖　縄</t>
  </si>
  <si>
    <t>就職者総数</t>
  </si>
  <si>
    <t>県外就職者数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</si>
  <si>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</si>
  <si>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</si>
  <si>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</si>
  <si>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</si>
  <si>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</si>
  <si>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</si>
  <si>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</si>
  <si>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豊後大野市</t>
  </si>
  <si>
    <t>由布市</t>
  </si>
  <si>
    <t>国東市</t>
  </si>
  <si>
    <t>就　職　者　総　数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</si>
  <si>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</si>
  <si>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</si>
  <si>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</si>
  <si>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</si>
  <si>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</si>
  <si>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</si>
  <si>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</si>
  <si>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</si>
  <si>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</si>
  <si>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</si>
  <si>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</si>
  <si>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</si>
  <si>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</si>
  <si>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</si>
  <si>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</si>
  <si>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</si>
  <si>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</si>
  <si>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</si>
  <si>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</si>
  <si>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総合学科</t>
  </si>
  <si>
    <t>運輸業，郵便業</t>
  </si>
  <si>
    <t>電 気・ガ ス・
熱供給・水道業</t>
  </si>
  <si>
    <t>複合サービス
事　　　　業</t>
  </si>
  <si>
    <t>卸売業，小売業</t>
  </si>
  <si>
    <t>鳥　取</t>
  </si>
  <si>
    <t>サ ー ビ ス 業
（他に分類され
ないもの）</t>
  </si>
  <si>
    <t>金融業，保険業</t>
  </si>
  <si>
    <t>計</t>
  </si>
  <si>
    <t>農　業，林　業</t>
  </si>
  <si>
    <t>高　知</t>
  </si>
  <si>
    <t>総合
学科</t>
  </si>
  <si>
    <t>専門的・技術的
職 業 従 事 者</t>
  </si>
  <si>
    <t>左記以外のもの</t>
  </si>
  <si>
    <t>サービス職業
従　 事　 者</t>
  </si>
  <si>
    <t>販売従事者</t>
  </si>
  <si>
    <t>事務従事者</t>
  </si>
  <si>
    <t>鉱業，採石業，
砂 利 採 取 業</t>
  </si>
  <si>
    <t>竹田市</t>
  </si>
  <si>
    <t>豊後高田市</t>
  </si>
  <si>
    <t>杵築市</t>
  </si>
  <si>
    <t>宇佐市</t>
  </si>
  <si>
    <t>日出町</t>
  </si>
  <si>
    <t>玖珠町</t>
  </si>
  <si>
    <t>不動産業，
物品賃貸業</t>
  </si>
  <si>
    <t>医 療，福 祉</t>
  </si>
  <si>
    <t>竹田市</t>
  </si>
  <si>
    <t>豊後高田市</t>
  </si>
  <si>
    <t>杵築市</t>
  </si>
  <si>
    <t>宇佐市</t>
  </si>
  <si>
    <t>日出町</t>
  </si>
  <si>
    <t>玖珠町</t>
  </si>
  <si>
    <t>生  活  関  連
サービス業，
娯    楽    業</t>
  </si>
  <si>
    <t>宿 泊 業，飲 食
サ ー ビ ス 業</t>
  </si>
  <si>
    <t>教　　育，
学習支援業</t>
  </si>
  <si>
    <t>公          務
（他に分類される
ものを除く）</t>
  </si>
  <si>
    <t>364-01-01</t>
  </si>
  <si>
    <t>(SYT20774)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</si>
  <si>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</si>
  <si>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</si>
  <si>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</si>
  <si>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</si>
  <si>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</si>
  <si>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</si>
  <si>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</si>
  <si>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津久見市</t>
  </si>
  <si>
    <t>竹田市</t>
  </si>
  <si>
    <t>竹田市</t>
  </si>
  <si>
    <t>豊後高田市</t>
  </si>
  <si>
    <t>豊後高田市</t>
  </si>
  <si>
    <t>杵築市</t>
  </si>
  <si>
    <t>宇佐市</t>
  </si>
  <si>
    <t>宇佐市</t>
  </si>
  <si>
    <t>日出町</t>
  </si>
  <si>
    <t>玖珠町</t>
  </si>
  <si>
    <t>う　    ち
県外就職者</t>
  </si>
  <si>
    <t>総    数</t>
  </si>
  <si>
    <t>Ａ  大学等進学者</t>
  </si>
  <si>
    <t>Ｂ  専 修 学 校</t>
  </si>
  <si>
    <t>Ｃ  専修学校(一般課程)等入学者</t>
  </si>
  <si>
    <t>Ｄ　公共職業能力</t>
  </si>
  <si>
    <t>Ｅ  就  職  者</t>
  </si>
  <si>
    <r>
      <t>Ｆ 一時的な仕事</t>
    </r>
  </si>
  <si>
    <t>G  左記以外の者</t>
  </si>
  <si>
    <t>H 死亡・不詳</t>
  </si>
  <si>
    <t>大学等進学率(％)</t>
  </si>
  <si>
    <t>(A+B+C+D+E+F+G+H)</t>
  </si>
  <si>
    <t>（専門課程）進学者</t>
  </si>
  <si>
    <t>専修学校(一般課程)</t>
  </si>
  <si>
    <t>各種学校</t>
  </si>
  <si>
    <t>開発施設等入学者</t>
  </si>
  <si>
    <t xml:space="preserve"> に 就 い た 者</t>
  </si>
  <si>
    <t>第45表　　学科別進路別卒業者数    （高等学校）</t>
  </si>
  <si>
    <t xml:space="preserve">第48表　　就職先都道府県別就職者数    （高等学校）  </t>
  </si>
  <si>
    <t>第48表　　都道府県別就職者数    （高等学校）  (つづき）</t>
  </si>
  <si>
    <t xml:space="preserve">第47表　　産業別就職者数    （高等学校）  </t>
  </si>
  <si>
    <t>第47表　　産業別就職者数    （高等学校）  （つづき）</t>
  </si>
  <si>
    <t>第46表　　学科別職業別就職者数    （高等学校）</t>
  </si>
  <si>
    <t>男</t>
  </si>
  <si>
    <t>女</t>
  </si>
  <si>
    <t>学術研究，
専門・技術
サービス業</t>
  </si>
  <si>
    <t>平成22年3月</t>
  </si>
  <si>
    <t>22年</t>
  </si>
  <si>
    <t>石  川</t>
  </si>
  <si>
    <t>平成22年3月</t>
  </si>
  <si>
    <t>平成23年3月</t>
  </si>
  <si>
    <t>22年</t>
  </si>
  <si>
    <t>23年</t>
  </si>
  <si>
    <t>農林漁業従事者</t>
  </si>
  <si>
    <t>農林業従事者</t>
  </si>
  <si>
    <t>漁業従事者</t>
  </si>
  <si>
    <t>生産工程従事者</t>
  </si>
  <si>
    <t>輸送･機械
運転従事者</t>
  </si>
  <si>
    <t>建設･採掘従事者</t>
  </si>
  <si>
    <t>運搬･清掃等
従事者</t>
  </si>
  <si>
    <t>平成22年3月</t>
  </si>
  <si>
    <t>平成23年3月</t>
  </si>
  <si>
    <t>23年</t>
  </si>
  <si>
    <t>平成22年3月</t>
  </si>
  <si>
    <t>平成23年3月</t>
  </si>
  <si>
    <t>22年</t>
  </si>
  <si>
    <t>23年</t>
  </si>
  <si>
    <t>栃  木</t>
  </si>
  <si>
    <t>島  根</t>
  </si>
  <si>
    <t>保安職業
従事者</t>
  </si>
  <si>
    <t>（注)平成21年12月の日本標準職業分類の改定に伴い､23年度調査から職業別集計の項目が一部変更されている。
｢農林業従事者｣｢漁業従事者｣｢生産工程従事者｣｢輸送･機械運転従事者｣の欄の22年の数値は､当該年の調査においてはそれぞれ、
｢農林業作業者｣｢漁業作業者｣｢生産工程･労務作業者｣｢運輸･通信従事者｣として集計されていたものである。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</si>
</sst>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_);[Red]\(0\)"/>
  </numFmts>
  <fonts count="4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  <font>
      <sz val="16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7"/>
      <name val="明朝体"/>
      <family val="3"/>
    </font>
    <font>
      <u val="single"/>
      <sz val="17"/>
      <color indexed="12"/>
      <name val="明朝体"/>
      <family val="3"/>
    </font>
    <font>
      <sz val="7"/>
      <name val="明朝体"/>
      <family val="3"/>
    </font>
    <font>
      <sz val="15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8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0" fontId="43" fillId="0" borderId="0" applyNumberFormat="0" applyFill="0" applyBorder="0" applyAlignment="0" applyProtection="0"/>
    <xf numFmtId="0" fontId="44" fillId="32" borderId="4" applyNumberFormat="0" applyAlignment="0" applyProtection="0"/>
    <xf numFmtId="0" fontId="8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22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Alignment="1">
      <alignment horizontal="right" vertical="center"/>
    </xf>
    <xf numFmtId="3" fontId="5" fillId="2" borderId="0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0" xfId="0" applyNumberFormat="1" applyFont="1" applyAlignment="1">
      <alignment horizontal="centerContinuous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Continuous" vertical="center"/>
    </xf>
    <xf numFmtId="3" fontId="0" fillId="2" borderId="0" xfId="0" applyFont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13" xfId="0" applyNumberFormat="1" applyFont="1" applyBorder="1" applyAlignment="1">
      <alignment vertical="center"/>
    </xf>
    <xf numFmtId="3" fontId="9" fillId="2" borderId="14" xfId="0" applyNumberFormat="1" applyFont="1" applyBorder="1" applyAlignment="1">
      <alignment vertical="center"/>
    </xf>
    <xf numFmtId="3" fontId="9" fillId="2" borderId="15" xfId="0" applyNumberFormat="1" applyFont="1" applyBorder="1" applyAlignment="1">
      <alignment vertical="center"/>
    </xf>
    <xf numFmtId="3" fontId="9" fillId="2" borderId="0" xfId="0" applyFont="1" applyBorder="1" applyAlignment="1">
      <alignment horizontal="center" vertical="center"/>
    </xf>
    <xf numFmtId="41" fontId="9" fillId="2" borderId="12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vertical="center"/>
    </xf>
    <xf numFmtId="3" fontId="9" fillId="2" borderId="10" xfId="0" applyNumberFormat="1" applyFont="1" applyBorder="1" applyAlignment="1">
      <alignment vertical="center"/>
    </xf>
    <xf numFmtId="3" fontId="9" fillId="2" borderId="17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horizontal="distributed" vertical="center"/>
    </xf>
    <xf numFmtId="3" fontId="9" fillId="2" borderId="14" xfId="0" applyNumberFormat="1" applyFont="1" applyBorder="1" applyAlignment="1">
      <alignment horizontal="centerContinuous" vertical="center"/>
    </xf>
    <xf numFmtId="3" fontId="9" fillId="2" borderId="0" xfId="0" applyNumberFormat="1" applyFont="1" applyBorder="1" applyAlignment="1">
      <alignment horizontal="distributed" vertical="center"/>
    </xf>
    <xf numFmtId="3" fontId="9" fillId="2" borderId="16" xfId="0" applyNumberFormat="1" applyFont="1" applyBorder="1" applyAlignment="1">
      <alignment horizontal="centerContinuous" vertical="center"/>
    </xf>
    <xf numFmtId="3" fontId="9" fillId="2" borderId="16" xfId="0" applyNumberFormat="1" applyFont="1" applyBorder="1" applyAlignment="1">
      <alignment horizontal="distributed" vertical="center"/>
    </xf>
    <xf numFmtId="3" fontId="9" fillId="2" borderId="10" xfId="0" applyNumberFormat="1" applyFont="1" applyBorder="1" applyAlignment="1">
      <alignment horizontal="distributed" vertical="center"/>
    </xf>
    <xf numFmtId="3" fontId="9" fillId="2" borderId="17" xfId="0" applyNumberFormat="1" applyFont="1" applyBorder="1" applyAlignment="1">
      <alignment horizontal="centerContinuous" vertical="center"/>
    </xf>
    <xf numFmtId="41" fontId="9" fillId="2" borderId="18" xfId="0" applyNumberFormat="1" applyFont="1" applyBorder="1" applyAlignment="1">
      <alignment vertical="center"/>
    </xf>
    <xf numFmtId="41" fontId="9" fillId="2" borderId="10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vertical="center" shrinkToFit="1"/>
    </xf>
    <xf numFmtId="3" fontId="9" fillId="2" borderId="0" xfId="0" applyNumberFormat="1" applyFont="1" applyBorder="1" applyAlignment="1">
      <alignment horizontal="center" vertical="center" shrinkToFit="1"/>
    </xf>
    <xf numFmtId="3" fontId="9" fillId="2" borderId="12" xfId="0" applyNumberFormat="1" applyFont="1" applyBorder="1" applyAlignment="1">
      <alignment vertical="center" shrinkToFit="1"/>
    </xf>
    <xf numFmtId="3" fontId="9" fillId="2" borderId="12" xfId="0" applyNumberFormat="1" applyFont="1" applyBorder="1" applyAlignment="1">
      <alignment horizontal="center" vertical="center" shrinkToFit="1"/>
    </xf>
    <xf numFmtId="3" fontId="9" fillId="2" borderId="15" xfId="0" applyNumberFormat="1" applyFont="1" applyBorder="1" applyAlignment="1">
      <alignment vertical="center" shrinkToFit="1"/>
    </xf>
    <xf numFmtId="3" fontId="10" fillId="2" borderId="19" xfId="42" applyNumberFormat="1" applyFont="1" applyFill="1" applyBorder="1" applyAlignment="1" applyProtection="1">
      <alignment horizontal="center" vertical="center" shrinkToFit="1"/>
      <protection/>
    </xf>
    <xf numFmtId="3" fontId="9" fillId="2" borderId="11" xfId="0" applyNumberFormat="1" applyFont="1" applyBorder="1" applyAlignment="1">
      <alignment horizontal="centerContinuous" vertical="center"/>
    </xf>
    <xf numFmtId="3" fontId="9" fillId="2" borderId="12" xfId="0" applyNumberFormat="1" applyFont="1" applyBorder="1" applyAlignment="1">
      <alignment horizontal="distributed" vertical="center" shrinkToFit="1"/>
    </xf>
    <xf numFmtId="3" fontId="9" fillId="2" borderId="0" xfId="0" applyNumberFormat="1" applyFont="1" applyBorder="1" applyAlignment="1">
      <alignment horizontal="centerContinuous" vertical="center"/>
    </xf>
    <xf numFmtId="3" fontId="9" fillId="2" borderId="10" xfId="0" applyNumberFormat="1" applyFont="1" applyBorder="1" applyAlignment="1">
      <alignment horizontal="centerContinuous" vertical="center"/>
    </xf>
    <xf numFmtId="3" fontId="9" fillId="2" borderId="18" xfId="0" applyNumberFormat="1" applyFont="1" applyBorder="1" applyAlignment="1">
      <alignment horizontal="center" vertical="center" wrapText="1" shrinkToFit="1"/>
    </xf>
    <xf numFmtId="3" fontId="9" fillId="2" borderId="20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/>
    </xf>
    <xf numFmtId="3" fontId="9" fillId="2" borderId="19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horizontal="center" vertical="center"/>
    </xf>
    <xf numFmtId="3" fontId="9" fillId="2" borderId="12" xfId="0" applyNumberFormat="1" applyFont="1" applyBorder="1" applyAlignment="1">
      <alignment vertical="center"/>
    </xf>
    <xf numFmtId="3" fontId="9" fillId="2" borderId="22" xfId="0" applyNumberFormat="1" applyFont="1" applyBorder="1" applyAlignment="1">
      <alignment horizontal="center" vertical="center" shrinkToFit="1"/>
    </xf>
    <xf numFmtId="3" fontId="9" fillId="2" borderId="18" xfId="0" applyNumberFormat="1" applyFont="1" applyBorder="1" applyAlignment="1">
      <alignment horizontal="center" vertical="center" shrinkToFit="1"/>
    </xf>
    <xf numFmtId="3" fontId="9" fillId="2" borderId="13" xfId="0" applyNumberFormat="1" applyFont="1" applyBorder="1" applyAlignment="1">
      <alignment horizontal="center" vertical="center"/>
    </xf>
    <xf numFmtId="41" fontId="9" fillId="2" borderId="0" xfId="0" applyNumberFormat="1" applyFont="1" applyBorder="1" applyAlignment="1">
      <alignment horizontal="center" vertical="center"/>
    </xf>
    <xf numFmtId="41" fontId="9" fillId="2" borderId="23" xfId="0" applyNumberFormat="1" applyFont="1" applyBorder="1" applyAlignment="1">
      <alignment vertical="center"/>
    </xf>
    <xf numFmtId="3" fontId="9" fillId="2" borderId="24" xfId="0" applyNumberFormat="1" applyFont="1" applyBorder="1" applyAlignment="1">
      <alignment vertical="center"/>
    </xf>
    <xf numFmtId="3" fontId="9" fillId="2" borderId="0" xfId="0" applyNumberFormat="1" applyFont="1" applyBorder="1" applyAlignment="1">
      <alignment horizontal="center" vertical="center" wrapText="1"/>
    </xf>
    <xf numFmtId="3" fontId="9" fillId="2" borderId="25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center" vertical="center"/>
    </xf>
    <xf numFmtId="3" fontId="9" fillId="2" borderId="16" xfId="0" applyFont="1" applyBorder="1" applyAlignment="1">
      <alignment horizontal="center" vertical="center"/>
    </xf>
    <xf numFmtId="3" fontId="9" fillId="2" borderId="26" xfId="0" applyNumberFormat="1" applyFont="1" applyBorder="1" applyAlignment="1">
      <alignment vertical="center"/>
    </xf>
    <xf numFmtId="3" fontId="9" fillId="2" borderId="27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/>
    </xf>
    <xf numFmtId="3" fontId="9" fillId="2" borderId="28" xfId="0" applyNumberFormat="1" applyFont="1" applyBorder="1" applyAlignment="1">
      <alignment vertical="center"/>
    </xf>
    <xf numFmtId="3" fontId="9" fillId="2" borderId="29" xfId="0" applyNumberFormat="1" applyFont="1" applyBorder="1" applyAlignment="1">
      <alignment vertical="center"/>
    </xf>
    <xf numFmtId="3" fontId="9" fillId="2" borderId="30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horizontal="center" vertical="center"/>
    </xf>
    <xf numFmtId="3" fontId="9" fillId="2" borderId="29" xfId="0" applyNumberFormat="1" applyFont="1" applyBorder="1" applyAlignment="1">
      <alignment horizontal="center" vertical="center"/>
    </xf>
    <xf numFmtId="3" fontId="9" fillId="2" borderId="28" xfId="0" applyNumberFormat="1" applyFont="1" applyBorder="1" applyAlignment="1">
      <alignment horizontal="center" vertical="center"/>
    </xf>
    <xf numFmtId="3" fontId="9" fillId="2" borderId="31" xfId="0" applyNumberFormat="1" applyFont="1" applyBorder="1" applyAlignment="1">
      <alignment horizontal="center" vertical="center"/>
    </xf>
    <xf numFmtId="3" fontId="9" fillId="2" borderId="31" xfId="0" applyNumberFormat="1" applyFont="1" applyBorder="1" applyAlignment="1">
      <alignment vertical="center"/>
    </xf>
    <xf numFmtId="3" fontId="9" fillId="2" borderId="21" xfId="0" applyNumberFormat="1" applyFont="1" applyBorder="1" applyAlignment="1">
      <alignment vertical="center"/>
    </xf>
    <xf numFmtId="3" fontId="9" fillId="2" borderId="32" xfId="0" applyNumberFormat="1" applyFont="1" applyBorder="1" applyAlignment="1">
      <alignment horizontal="center" vertical="center"/>
    </xf>
    <xf numFmtId="3" fontId="9" fillId="2" borderId="33" xfId="0" applyNumberFormat="1" applyFont="1" applyBorder="1" applyAlignment="1">
      <alignment vertical="center"/>
    </xf>
    <xf numFmtId="3" fontId="9" fillId="2" borderId="32" xfId="0" applyNumberFormat="1" applyFont="1" applyBorder="1" applyAlignment="1">
      <alignment vertical="center"/>
    </xf>
    <xf numFmtId="3" fontId="9" fillId="2" borderId="19" xfId="0" applyNumberFormat="1" applyFont="1" applyBorder="1" applyAlignment="1">
      <alignment vertical="center"/>
    </xf>
    <xf numFmtId="3" fontId="9" fillId="2" borderId="28" xfId="0" applyFont="1" applyBorder="1" applyAlignment="1">
      <alignment horizontal="center" vertical="center"/>
    </xf>
    <xf numFmtId="3" fontId="9" fillId="2" borderId="34" xfId="0" applyNumberFormat="1" applyFont="1" applyBorder="1" applyAlignment="1">
      <alignment vertical="center"/>
    </xf>
    <xf numFmtId="3" fontId="9" fillId="2" borderId="20" xfId="0" applyNumberFormat="1" applyFont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Alignment="1">
      <alignment vertical="center" shrinkToFit="1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Border="1" applyAlignment="1">
      <alignment vertical="center" shrinkToFit="1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Continuous" vertical="center"/>
    </xf>
    <xf numFmtId="3" fontId="6" fillId="2" borderId="30" xfId="0" applyNumberFormat="1" applyFont="1" applyBorder="1" applyAlignment="1">
      <alignment horizontal="centerContinuous" vertical="center"/>
    </xf>
    <xf numFmtId="3" fontId="6" fillId="2" borderId="28" xfId="0" applyNumberFormat="1" applyFont="1" applyBorder="1" applyAlignment="1">
      <alignment horizontal="center" vertical="center" shrinkToFit="1"/>
    </xf>
    <xf numFmtId="3" fontId="9" fillId="2" borderId="12" xfId="0" applyNumberFormat="1" applyFont="1" applyFill="1" applyBorder="1" applyAlignment="1">
      <alignment vertical="center"/>
    </xf>
    <xf numFmtId="3" fontId="9" fillId="2" borderId="28" xfId="0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35" xfId="0" applyNumberFormat="1" applyFont="1" applyFill="1" applyBorder="1" applyAlignment="1">
      <alignment vertical="center"/>
    </xf>
    <xf numFmtId="3" fontId="9" fillId="2" borderId="36" xfId="0" applyNumberFormat="1" applyFont="1" applyBorder="1" applyAlignment="1">
      <alignment vertical="center"/>
    </xf>
    <xf numFmtId="3" fontId="9" fillId="2" borderId="25" xfId="0" applyNumberFormat="1" applyFont="1" applyBorder="1" applyAlignment="1">
      <alignment vertical="center"/>
    </xf>
    <xf numFmtId="3" fontId="6" fillId="2" borderId="0" xfId="0" applyNumberFormat="1" applyFont="1" applyAlignment="1">
      <alignment horizontal="right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3" fontId="9" fillId="2" borderId="36" xfId="0" applyNumberFormat="1" applyFont="1" applyBorder="1" applyAlignment="1">
      <alignment horizontal="center" vertical="center"/>
    </xf>
    <xf numFmtId="3" fontId="9" fillId="2" borderId="32" xfId="0" applyNumberFormat="1" applyFont="1" applyFill="1" applyBorder="1" applyAlignment="1">
      <alignment vertical="center"/>
    </xf>
    <xf numFmtId="3" fontId="9" fillId="2" borderId="37" xfId="0" applyNumberFormat="1" applyFont="1" applyBorder="1" applyAlignment="1">
      <alignment vertical="center"/>
    </xf>
    <xf numFmtId="3" fontId="9" fillId="2" borderId="18" xfId="0" applyNumberFormat="1" applyFont="1" applyBorder="1" applyAlignment="1">
      <alignment vertical="center"/>
    </xf>
    <xf numFmtId="3" fontId="9" fillId="2" borderId="38" xfId="0" applyNumberFormat="1" applyFont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41" fontId="12" fillId="2" borderId="12" xfId="0" applyNumberFormat="1" applyFont="1" applyBorder="1" applyAlignment="1">
      <alignment vertical="center"/>
    </xf>
    <xf numFmtId="41" fontId="12" fillId="2" borderId="0" xfId="0" applyNumberFormat="1" applyFont="1" applyBorder="1" applyAlignment="1">
      <alignment vertical="center"/>
    </xf>
    <xf numFmtId="41" fontId="12" fillId="2" borderId="0" xfId="0" applyNumberFormat="1" applyFont="1" applyFill="1" applyBorder="1" applyAlignment="1">
      <alignment vertical="center"/>
    </xf>
    <xf numFmtId="176" fontId="12" fillId="2" borderId="0" xfId="0" applyNumberFormat="1" applyFont="1" applyBorder="1" applyAlignment="1">
      <alignment vertical="center"/>
    </xf>
    <xf numFmtId="3" fontId="9" fillId="2" borderId="19" xfId="0" applyNumberFormat="1" applyFont="1" applyBorder="1" applyAlignment="1">
      <alignment horizontal="center" vertical="center" shrinkToFit="1"/>
    </xf>
    <xf numFmtId="41" fontId="12" fillId="2" borderId="10" xfId="0" applyNumberFormat="1" applyFont="1" applyBorder="1" applyAlignment="1">
      <alignment vertical="center"/>
    </xf>
    <xf numFmtId="41" fontId="12" fillId="2" borderId="10" xfId="0" applyNumberFormat="1" applyFont="1" applyFill="1" applyBorder="1" applyAlignment="1">
      <alignment vertical="center"/>
    </xf>
    <xf numFmtId="176" fontId="12" fillId="2" borderId="10" xfId="0" applyNumberFormat="1" applyFont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Alignment="1">
      <alignment vertical="center" shrinkToFit="1"/>
    </xf>
    <xf numFmtId="41" fontId="12" fillId="2" borderId="19" xfId="0" applyNumberFormat="1" applyFont="1" applyBorder="1" applyAlignment="1">
      <alignment vertical="center"/>
    </xf>
    <xf numFmtId="3" fontId="9" fillId="2" borderId="39" xfId="0" applyNumberFormat="1" applyFont="1" applyBorder="1" applyAlignment="1">
      <alignment vertical="center"/>
    </xf>
    <xf numFmtId="3" fontId="9" fillId="2" borderId="28" xfId="0" applyNumberFormat="1" applyFont="1" applyBorder="1" applyAlignment="1">
      <alignment horizontal="center" vertical="center" shrinkToFit="1"/>
    </xf>
    <xf numFmtId="3" fontId="9" fillId="2" borderId="40" xfId="0" applyNumberFormat="1" applyFont="1" applyBorder="1" applyAlignment="1">
      <alignment horizontal="center" vertical="center" shrinkToFit="1"/>
    </xf>
    <xf numFmtId="3" fontId="9" fillId="2" borderId="28" xfId="0" applyNumberFormat="1" applyFont="1" applyBorder="1" applyAlignment="1">
      <alignment horizontal="center" vertical="center" wrapText="1" shrinkToFit="1"/>
    </xf>
    <xf numFmtId="3" fontId="6" fillId="2" borderId="15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41" fontId="6" fillId="2" borderId="12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3" fontId="5" fillId="2" borderId="0" xfId="0" applyNumberFormat="1" applyFont="1" applyAlignment="1">
      <alignment vertical="top"/>
    </xf>
    <xf numFmtId="3" fontId="5" fillId="2" borderId="0" xfId="0" applyNumberFormat="1" applyFont="1" applyBorder="1" applyAlignment="1">
      <alignment vertical="top"/>
    </xf>
    <xf numFmtId="3" fontId="9" fillId="2" borderId="0" xfId="0" applyNumberFormat="1" applyFont="1" applyBorder="1" applyAlignment="1">
      <alignment horizontal="center" vertical="center"/>
    </xf>
    <xf numFmtId="3" fontId="9" fillId="2" borderId="13" xfId="0" applyNumberFormat="1" applyFont="1" applyBorder="1" applyAlignment="1">
      <alignment horizontal="center" vertical="center"/>
    </xf>
    <xf numFmtId="3" fontId="9" fillId="2" borderId="0" xfId="0" applyFont="1" applyBorder="1" applyAlignment="1">
      <alignment horizontal="center" vertical="center"/>
    </xf>
    <xf numFmtId="3" fontId="9" fillId="2" borderId="16" xfId="0" applyFont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shrinkToFit="1"/>
    </xf>
    <xf numFmtId="3" fontId="6" fillId="2" borderId="11" xfId="0" applyNumberFormat="1" applyFont="1" applyBorder="1" applyAlignment="1">
      <alignment horizontal="center" vertical="center" shrinkToFit="1"/>
    </xf>
    <xf numFmtId="3" fontId="6" fillId="2" borderId="14" xfId="0" applyNumberFormat="1" applyFont="1" applyBorder="1" applyAlignment="1">
      <alignment horizontal="center" vertical="center" shrinkToFit="1"/>
    </xf>
    <xf numFmtId="3" fontId="6" fillId="2" borderId="26" xfId="0" applyNumberFormat="1" applyFont="1" applyFill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 shrinkToFit="1"/>
    </xf>
    <xf numFmtId="3" fontId="6" fillId="2" borderId="33" xfId="0" applyNumberFormat="1" applyFont="1" applyBorder="1" applyAlignment="1">
      <alignment horizontal="center" vertical="center" shrinkToFit="1"/>
    </xf>
    <xf numFmtId="3" fontId="6" fillId="2" borderId="30" xfId="0" applyNumberFormat="1" applyFont="1" applyBorder="1" applyAlignment="1">
      <alignment horizontal="center" vertical="center" shrinkToFit="1"/>
    </xf>
    <xf numFmtId="3" fontId="6" fillId="2" borderId="26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30" xfId="0" applyNumberFormat="1" applyFont="1" applyBorder="1" applyAlignment="1">
      <alignment horizontal="center" vertical="center"/>
    </xf>
    <xf numFmtId="3" fontId="6" fillId="2" borderId="39" xfId="0" applyNumberFormat="1" applyFont="1" applyBorder="1" applyAlignment="1">
      <alignment horizontal="center" vertical="center"/>
    </xf>
    <xf numFmtId="3" fontId="6" fillId="2" borderId="41" xfId="0" applyNumberFormat="1" applyFont="1" applyBorder="1" applyAlignment="1">
      <alignment horizontal="center" vertical="center"/>
    </xf>
    <xf numFmtId="3" fontId="6" fillId="2" borderId="37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42" xfId="0" applyNumberFormat="1" applyFont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 shrinkToFit="1"/>
    </xf>
    <xf numFmtId="3" fontId="6" fillId="2" borderId="44" xfId="0" applyNumberFormat="1" applyFont="1" applyBorder="1" applyAlignment="1">
      <alignment horizontal="center" vertical="center" shrinkToFit="1"/>
    </xf>
    <xf numFmtId="3" fontId="6" fillId="2" borderId="45" xfId="0" applyNumberFormat="1" applyFont="1" applyBorder="1" applyAlignment="1">
      <alignment horizontal="center" vertical="center" shrinkToFit="1"/>
    </xf>
    <xf numFmtId="3" fontId="6" fillId="2" borderId="43" xfId="0" applyNumberFormat="1" applyFont="1" applyBorder="1" applyAlignment="1">
      <alignment horizontal="center" vertical="center" shrinkToFit="1"/>
    </xf>
    <xf numFmtId="3" fontId="6" fillId="2" borderId="10" xfId="0" applyNumberFormat="1" applyFont="1" applyFill="1" applyBorder="1" applyAlignment="1">
      <alignment horizontal="center" vertical="center" shrinkToFit="1"/>
    </xf>
    <xf numFmtId="3" fontId="6" fillId="2" borderId="17" xfId="0" applyNumberFormat="1" applyFont="1" applyFill="1" applyBorder="1" applyAlignment="1">
      <alignment horizontal="center" vertical="center" shrinkToFit="1"/>
    </xf>
    <xf numFmtId="3" fontId="6" fillId="2" borderId="21" xfId="0" applyNumberFormat="1" applyFont="1" applyFill="1" applyBorder="1" applyAlignment="1">
      <alignment horizontal="center" vertical="center" shrinkToFit="1"/>
    </xf>
    <xf numFmtId="3" fontId="6" fillId="2" borderId="42" xfId="0" applyNumberFormat="1" applyFont="1" applyBorder="1" applyAlignment="1">
      <alignment horizontal="center" vertical="center" shrinkToFit="1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shrinkToFit="1"/>
    </xf>
    <xf numFmtId="3" fontId="9" fillId="2" borderId="25" xfId="0" applyNumberFormat="1" applyFont="1" applyBorder="1" applyAlignment="1">
      <alignment horizontal="center" vertical="center"/>
    </xf>
    <xf numFmtId="3" fontId="9" fillId="2" borderId="38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 wrapText="1" shrinkToFit="1"/>
    </xf>
    <xf numFmtId="3" fontId="9" fillId="2" borderId="11" xfId="0" applyNumberFormat="1" applyFont="1" applyBorder="1" applyAlignment="1">
      <alignment horizontal="center" vertical="center" wrapText="1" shrinkToFit="1"/>
    </xf>
    <xf numFmtId="3" fontId="9" fillId="2" borderId="14" xfId="0" applyNumberFormat="1" applyFont="1" applyBorder="1" applyAlignment="1">
      <alignment horizontal="center" vertical="center" wrapText="1" shrinkToFit="1"/>
    </xf>
    <xf numFmtId="3" fontId="9" fillId="2" borderId="19" xfId="0" applyNumberFormat="1" applyFont="1" applyBorder="1" applyAlignment="1">
      <alignment horizontal="center" vertical="center" wrapText="1" shrinkToFit="1"/>
    </xf>
    <xf numFmtId="3" fontId="9" fillId="2" borderId="10" xfId="0" applyNumberFormat="1" applyFont="1" applyBorder="1" applyAlignment="1">
      <alignment horizontal="center" vertical="center" wrapText="1" shrinkToFit="1"/>
    </xf>
    <xf numFmtId="3" fontId="9" fillId="2" borderId="17" xfId="0" applyNumberFormat="1" applyFont="1" applyBorder="1" applyAlignment="1">
      <alignment horizontal="center" vertical="center" wrapText="1" shrinkToFit="1"/>
    </xf>
    <xf numFmtId="3" fontId="9" fillId="2" borderId="13" xfId="0" applyFont="1" applyBorder="1" applyAlignment="1">
      <alignment horizontal="center" vertical="center"/>
    </xf>
    <xf numFmtId="3" fontId="9" fillId="2" borderId="46" xfId="0" applyNumberFormat="1" applyFont="1" applyBorder="1" applyAlignment="1">
      <alignment horizontal="center" vertical="center"/>
    </xf>
    <xf numFmtId="3" fontId="9" fillId="2" borderId="35" xfId="0" applyNumberFormat="1" applyFont="1" applyBorder="1" applyAlignment="1">
      <alignment horizontal="center" vertical="center"/>
    </xf>
    <xf numFmtId="3" fontId="9" fillId="2" borderId="47" xfId="0" applyNumberFormat="1" applyFont="1" applyBorder="1" applyAlignment="1">
      <alignment horizontal="center" vertical="center"/>
    </xf>
    <xf numFmtId="3" fontId="9" fillId="2" borderId="44" xfId="0" applyNumberFormat="1" applyFont="1" applyBorder="1" applyAlignment="1">
      <alignment horizontal="center" vertical="center"/>
    </xf>
    <xf numFmtId="3" fontId="0" fillId="2" borderId="44" xfId="0" applyNumberFormat="1" applyBorder="1" applyAlignment="1">
      <alignment/>
    </xf>
    <xf numFmtId="3" fontId="0" fillId="2" borderId="45" xfId="0" applyNumberFormat="1" applyBorder="1" applyAlignment="1">
      <alignment/>
    </xf>
    <xf numFmtId="3" fontId="9" fillId="2" borderId="45" xfId="0" applyNumberFormat="1" applyFont="1" applyBorder="1" applyAlignment="1">
      <alignment horizontal="center" vertical="center"/>
    </xf>
    <xf numFmtId="3" fontId="9" fillId="2" borderId="43" xfId="0" applyNumberFormat="1" applyFont="1" applyBorder="1" applyAlignment="1">
      <alignment horizontal="center" vertical="center" shrinkToFit="1"/>
    </xf>
    <xf numFmtId="3" fontId="9" fillId="2" borderId="44" xfId="0" applyNumberFormat="1" applyFont="1" applyBorder="1" applyAlignment="1">
      <alignment horizontal="center" vertical="center" shrinkToFit="1"/>
    </xf>
    <xf numFmtId="3" fontId="9" fillId="2" borderId="45" xfId="0" applyNumberFormat="1" applyFont="1" applyBorder="1" applyAlignment="1">
      <alignment horizontal="center" vertical="center" shrinkToFit="1"/>
    </xf>
    <xf numFmtId="3" fontId="9" fillId="2" borderId="15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12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vertical="center" wrapText="1"/>
    </xf>
    <xf numFmtId="3" fontId="5" fillId="2" borderId="0" xfId="0" applyNumberFormat="1" applyFont="1" applyBorder="1" applyAlignment="1">
      <alignment vertical="center" wrapText="1"/>
    </xf>
    <xf numFmtId="3" fontId="9" fillId="2" borderId="31" xfId="0" applyNumberFormat="1" applyFont="1" applyBorder="1" applyAlignment="1">
      <alignment horizontal="center" vertical="center"/>
    </xf>
    <xf numFmtId="3" fontId="9" fillId="2" borderId="48" xfId="0" applyNumberFormat="1" applyFont="1" applyBorder="1" applyAlignment="1">
      <alignment horizontal="center" vertical="center"/>
    </xf>
    <xf numFmtId="3" fontId="9" fillId="2" borderId="23" xfId="0" applyNumberFormat="1" applyFont="1" applyBorder="1" applyAlignment="1">
      <alignment horizontal="center" vertical="center"/>
    </xf>
    <xf numFmtId="3" fontId="9" fillId="2" borderId="49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center" vertical="center"/>
    </xf>
    <xf numFmtId="3" fontId="9" fillId="2" borderId="33" xfId="0" applyNumberFormat="1" applyFont="1" applyBorder="1" applyAlignment="1">
      <alignment horizontal="center" vertical="center"/>
    </xf>
    <xf numFmtId="3" fontId="9" fillId="2" borderId="30" xfId="0" applyNumberFormat="1" applyFont="1" applyBorder="1" applyAlignment="1">
      <alignment horizontal="center" vertical="center"/>
    </xf>
    <xf numFmtId="3" fontId="9" fillId="2" borderId="42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 wrapText="1"/>
    </xf>
    <xf numFmtId="3" fontId="9" fillId="2" borderId="11" xfId="0" applyNumberFormat="1" applyFont="1" applyBorder="1" applyAlignment="1">
      <alignment horizontal="center" vertical="center" wrapText="1"/>
    </xf>
    <xf numFmtId="3" fontId="9" fillId="2" borderId="14" xfId="0" applyNumberFormat="1" applyFont="1" applyBorder="1" applyAlignment="1">
      <alignment horizontal="center" vertical="center" wrapText="1"/>
    </xf>
    <xf numFmtId="3" fontId="9" fillId="2" borderId="33" xfId="0" applyNumberFormat="1" applyFont="1" applyBorder="1" applyAlignment="1">
      <alignment horizontal="center" vertical="center" wrapText="1"/>
    </xf>
    <xf numFmtId="3" fontId="9" fillId="2" borderId="30" xfId="0" applyNumberFormat="1" applyFont="1" applyBorder="1" applyAlignment="1">
      <alignment horizontal="center" vertical="center" wrapText="1"/>
    </xf>
    <xf numFmtId="3" fontId="9" fillId="2" borderId="42" xfId="0" applyNumberFormat="1" applyFont="1" applyBorder="1" applyAlignment="1">
      <alignment horizontal="center" vertical="center" wrapText="1"/>
    </xf>
    <xf numFmtId="3" fontId="9" fillId="2" borderId="39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 wrapText="1"/>
    </xf>
    <xf numFmtId="3" fontId="9" fillId="2" borderId="11" xfId="0" applyNumberFormat="1" applyFont="1" applyBorder="1" applyAlignment="1">
      <alignment horizontal="center" vertical="center" wrapText="1"/>
    </xf>
    <xf numFmtId="3" fontId="9" fillId="2" borderId="14" xfId="0" applyNumberFormat="1" applyFont="1" applyBorder="1" applyAlignment="1">
      <alignment horizontal="center" vertical="center" wrapText="1"/>
    </xf>
    <xf numFmtId="3" fontId="9" fillId="2" borderId="33" xfId="0" applyNumberFormat="1" applyFont="1" applyBorder="1" applyAlignment="1">
      <alignment horizontal="center" vertical="center" wrapText="1"/>
    </xf>
    <xf numFmtId="3" fontId="9" fillId="2" borderId="30" xfId="0" applyNumberFormat="1" applyFont="1" applyBorder="1" applyAlignment="1">
      <alignment horizontal="center" vertical="center" wrapText="1"/>
    </xf>
    <xf numFmtId="3" fontId="9" fillId="2" borderId="42" xfId="0" applyNumberFormat="1" applyFont="1" applyBorder="1" applyAlignment="1">
      <alignment horizontal="center" vertical="center" wrapText="1"/>
    </xf>
    <xf numFmtId="3" fontId="9" fillId="2" borderId="19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horizontal="center" vertical="center"/>
    </xf>
    <xf numFmtId="3" fontId="9" fillId="2" borderId="19" xfId="0" applyNumberFormat="1" applyFont="1" applyBorder="1" applyAlignment="1">
      <alignment horizontal="center" vertical="center" wrapText="1"/>
    </xf>
    <xf numFmtId="3" fontId="9" fillId="2" borderId="10" xfId="0" applyNumberFormat="1" applyFont="1" applyBorder="1" applyAlignment="1">
      <alignment horizontal="center" vertical="center" wrapText="1"/>
    </xf>
    <xf numFmtId="3" fontId="9" fillId="2" borderId="17" xfId="0" applyNumberFormat="1" applyFont="1" applyBorder="1" applyAlignment="1">
      <alignment horizontal="center" vertical="center" wrapText="1"/>
    </xf>
    <xf numFmtId="3" fontId="9" fillId="2" borderId="50" xfId="0" applyNumberFormat="1" applyFont="1" applyBorder="1" applyAlignment="1">
      <alignment horizontal="center" vertical="center"/>
    </xf>
    <xf numFmtId="3" fontId="9" fillId="2" borderId="16" xfId="0" applyNumberFormat="1" applyFont="1" applyBorder="1" applyAlignment="1">
      <alignment horizontal="center" vertical="center"/>
    </xf>
    <xf numFmtId="3" fontId="9" fillId="2" borderId="51" xfId="0" applyNumberFormat="1" applyFont="1" applyBorder="1" applyAlignment="1">
      <alignment horizontal="center" vertical="center" wrapText="1"/>
    </xf>
    <xf numFmtId="3" fontId="9" fillId="2" borderId="35" xfId="0" applyNumberFormat="1" applyFont="1" applyBorder="1" applyAlignment="1">
      <alignment/>
    </xf>
    <xf numFmtId="3" fontId="9" fillId="2" borderId="52" xfId="0" applyNumberFormat="1" applyFont="1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5"/>
  <sheetViews>
    <sheetView tabSelected="1" showOutlineSymbols="0" view="pageBreakPreview" zoomScale="60" zoomScaleNormal="56" workbookViewId="0" topLeftCell="A1">
      <selection activeCell="B1" sqref="B1"/>
    </sheetView>
  </sheetViews>
  <sheetFormatPr defaultColWidth="10.66015625" defaultRowHeight="42.75" customHeight="1"/>
  <cols>
    <col min="1" max="1" width="1.66015625" style="11" customWidth="1"/>
    <col min="2" max="2" width="11.83203125" style="11" customWidth="1"/>
    <col min="3" max="3" width="1.66015625" style="11" customWidth="1"/>
    <col min="4" max="4" width="10" style="11" customWidth="1"/>
    <col min="5" max="6" width="8.91015625" style="11" customWidth="1"/>
    <col min="7" max="7" width="8.41015625" style="11" customWidth="1"/>
    <col min="8" max="10" width="8.41015625" style="118" customWidth="1"/>
    <col min="11" max="11" width="6.91015625" style="118" customWidth="1"/>
    <col min="12" max="12" width="8.41015625" style="118" customWidth="1"/>
    <col min="13" max="14" width="6.5" style="118" customWidth="1"/>
    <col min="15" max="15" width="6.41015625" style="118" customWidth="1"/>
    <col min="16" max="16" width="6.5" style="118" customWidth="1"/>
    <col min="17" max="18" width="5.41015625" style="118" customWidth="1"/>
    <col min="19" max="19" width="5.33203125" style="118" customWidth="1"/>
    <col min="20" max="22" width="5.41015625" style="118" customWidth="1"/>
    <col min="23" max="23" width="8.91015625" style="11" customWidth="1"/>
    <col min="24" max="25" width="8.91015625" style="118" customWidth="1"/>
    <col min="26" max="28" width="5.41015625" style="118" customWidth="1"/>
    <col min="29" max="31" width="6.5" style="118" customWidth="1"/>
    <col min="32" max="32" width="5.08203125" style="118" customWidth="1"/>
    <col min="33" max="34" width="4.58203125" style="118" customWidth="1"/>
    <col min="35" max="37" width="8.16015625" style="11" customWidth="1"/>
    <col min="38" max="38" width="8.83203125" style="119" customWidth="1"/>
    <col min="39" max="39" width="10.66015625" style="11" customWidth="1"/>
    <col min="40" max="40" width="4.66015625" style="11" customWidth="1"/>
    <col min="41" max="41" width="12.66015625" style="11" customWidth="1"/>
    <col min="42" max="42" width="7.66015625" style="11" customWidth="1"/>
    <col min="43" max="45" width="6.66015625" style="11" customWidth="1"/>
    <col min="46" max="47" width="5.66015625" style="11" customWidth="1"/>
    <col min="48" max="48" width="6.66015625" style="11" customWidth="1"/>
    <col min="49" max="50" width="5.66015625" style="11" customWidth="1"/>
    <col min="51" max="51" width="6.66015625" style="11" customWidth="1"/>
    <col min="52" max="53" width="5.66015625" style="11" customWidth="1"/>
    <col min="54" max="54" width="6.66015625" style="11" customWidth="1"/>
    <col min="55" max="55" width="10.66015625" style="11" customWidth="1"/>
    <col min="56" max="57" width="5.66015625" style="11" customWidth="1"/>
    <col min="58" max="70" width="6.66015625" style="11" customWidth="1"/>
    <col min="71" max="71" width="4.66015625" style="11" customWidth="1"/>
    <col min="72" max="72" width="12.66015625" style="11" customWidth="1"/>
    <col min="73" max="74" width="7.66015625" style="11" customWidth="1"/>
    <col min="75" max="76" width="6.66015625" style="11" customWidth="1"/>
    <col min="77" max="77" width="7.66015625" style="11" customWidth="1"/>
    <col min="78" max="79" width="6.66015625" style="11" customWidth="1"/>
    <col min="80" max="88" width="4.66015625" style="11" customWidth="1"/>
    <col min="89" max="89" width="12.66015625" style="11" customWidth="1"/>
    <col min="90" max="97" width="10.66015625" style="11" customWidth="1"/>
    <col min="98" max="98" width="4.66015625" style="11" customWidth="1"/>
    <col min="99" max="99" width="12.66015625" style="11" customWidth="1"/>
    <col min="100" max="108" width="8.66015625" style="11" customWidth="1"/>
    <col min="109" max="16384" width="10.66015625" style="11" customWidth="1"/>
  </cols>
  <sheetData>
    <row r="1" spans="2:38" s="1" customFormat="1" ht="31.5" customHeight="1">
      <c r="B1" s="1" t="s">
        <v>164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L1" s="84"/>
    </row>
    <row r="2" spans="2:110" ht="31.5" customHeight="1">
      <c r="B2" s="12"/>
      <c r="C2" s="12"/>
      <c r="D2" s="12"/>
      <c r="E2" s="12"/>
      <c r="F2" s="12"/>
      <c r="G2" s="12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12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12"/>
      <c r="AJ2" s="12"/>
      <c r="AK2" s="12"/>
      <c r="AL2" s="86"/>
      <c r="DF2" s="11" t="s">
        <v>0</v>
      </c>
    </row>
    <row r="3" spans="1:110" ht="31.5" customHeight="1">
      <c r="A3" s="14"/>
      <c r="B3" s="14"/>
      <c r="C3" s="14"/>
      <c r="D3" s="149" t="s">
        <v>148</v>
      </c>
      <c r="E3" s="141"/>
      <c r="F3" s="150"/>
      <c r="G3" s="151" t="s">
        <v>149</v>
      </c>
      <c r="H3" s="141"/>
      <c r="I3" s="150"/>
      <c r="J3" s="168" t="s">
        <v>150</v>
      </c>
      <c r="K3" s="141"/>
      <c r="L3" s="142"/>
      <c r="M3" s="140" t="s">
        <v>151</v>
      </c>
      <c r="N3" s="169"/>
      <c r="O3" s="169"/>
      <c r="P3" s="169"/>
      <c r="Q3" s="169"/>
      <c r="R3" s="170"/>
      <c r="S3" s="87"/>
      <c r="T3" s="171" t="s">
        <v>152</v>
      </c>
      <c r="U3" s="138"/>
      <c r="V3" s="139"/>
      <c r="W3" s="149" t="s">
        <v>153</v>
      </c>
      <c r="X3" s="141"/>
      <c r="Y3" s="141"/>
      <c r="Z3" s="137" t="s">
        <v>154</v>
      </c>
      <c r="AA3" s="138"/>
      <c r="AB3" s="139"/>
      <c r="AC3" s="140" t="s">
        <v>155</v>
      </c>
      <c r="AD3" s="141"/>
      <c r="AE3" s="142"/>
      <c r="AF3" s="146" t="s">
        <v>156</v>
      </c>
      <c r="AG3" s="138"/>
      <c r="AH3" s="138"/>
      <c r="AI3" s="155" t="s">
        <v>157</v>
      </c>
      <c r="AJ3" s="141"/>
      <c r="AK3" s="150"/>
      <c r="AL3" s="41"/>
      <c r="DF3" s="11" t="s">
        <v>0</v>
      </c>
    </row>
    <row r="4" spans="1:38" ht="31.5" customHeight="1">
      <c r="A4" s="16"/>
      <c r="B4" s="16" t="s">
        <v>0</v>
      </c>
      <c r="C4" s="16"/>
      <c r="D4" s="88" t="s">
        <v>158</v>
      </c>
      <c r="E4" s="89"/>
      <c r="F4" s="89"/>
      <c r="G4" s="152"/>
      <c r="H4" s="153"/>
      <c r="I4" s="154"/>
      <c r="J4" s="158" t="s">
        <v>159</v>
      </c>
      <c r="K4" s="153"/>
      <c r="L4" s="159"/>
      <c r="M4" s="160" t="s">
        <v>160</v>
      </c>
      <c r="N4" s="161"/>
      <c r="O4" s="162"/>
      <c r="P4" s="163" t="s">
        <v>161</v>
      </c>
      <c r="Q4" s="161"/>
      <c r="R4" s="162"/>
      <c r="S4" s="90"/>
      <c r="T4" s="164" t="s">
        <v>162</v>
      </c>
      <c r="U4" s="164"/>
      <c r="V4" s="165"/>
      <c r="W4" s="143"/>
      <c r="X4" s="144"/>
      <c r="Y4" s="144"/>
      <c r="Z4" s="166" t="s">
        <v>163</v>
      </c>
      <c r="AA4" s="148"/>
      <c r="AB4" s="167"/>
      <c r="AC4" s="143"/>
      <c r="AD4" s="144"/>
      <c r="AE4" s="145"/>
      <c r="AF4" s="147"/>
      <c r="AG4" s="148"/>
      <c r="AH4" s="148"/>
      <c r="AI4" s="156"/>
      <c r="AJ4" s="144"/>
      <c r="AK4" s="157"/>
      <c r="AL4" s="40" t="s">
        <v>8</v>
      </c>
    </row>
    <row r="5" spans="1:111" ht="31.5" customHeight="1">
      <c r="A5" s="133" t="s">
        <v>1</v>
      </c>
      <c r="B5" s="133"/>
      <c r="C5" s="134"/>
      <c r="D5" s="53"/>
      <c r="E5" s="53"/>
      <c r="F5" s="53"/>
      <c r="G5" s="53"/>
      <c r="H5" s="91"/>
      <c r="I5" s="91"/>
      <c r="J5" s="91"/>
      <c r="K5" s="91"/>
      <c r="L5" s="91"/>
      <c r="M5" s="92"/>
      <c r="N5" s="91"/>
      <c r="O5" s="91"/>
      <c r="P5" s="92"/>
      <c r="Q5" s="91"/>
      <c r="R5" s="93"/>
      <c r="S5" s="92"/>
      <c r="T5" s="94"/>
      <c r="U5" s="91"/>
      <c r="V5" s="95"/>
      <c r="W5" s="74"/>
      <c r="X5" s="91"/>
      <c r="Y5" s="91"/>
      <c r="Z5" s="74"/>
      <c r="AA5" s="91"/>
      <c r="AB5" s="91"/>
      <c r="AC5" s="91"/>
      <c r="AD5" s="91"/>
      <c r="AE5" s="91"/>
      <c r="AF5" s="91"/>
      <c r="AG5" s="91"/>
      <c r="AH5" s="91"/>
      <c r="AI5" s="96"/>
      <c r="AJ5" s="53"/>
      <c r="AK5" s="97"/>
      <c r="AL5" s="39"/>
      <c r="DF5" s="98" t="s">
        <v>0</v>
      </c>
      <c r="DG5" s="11" t="s">
        <v>0</v>
      </c>
    </row>
    <row r="6" spans="1:111" ht="31.5" customHeight="1">
      <c r="A6" s="16"/>
      <c r="B6" s="16"/>
      <c r="C6" s="19"/>
      <c r="D6" s="17" t="s">
        <v>2</v>
      </c>
      <c r="E6" s="17" t="s">
        <v>3</v>
      </c>
      <c r="F6" s="17" t="s">
        <v>4</v>
      </c>
      <c r="G6" s="17" t="s">
        <v>2</v>
      </c>
      <c r="H6" s="99" t="s">
        <v>3</v>
      </c>
      <c r="I6" s="99" t="s">
        <v>4</v>
      </c>
      <c r="J6" s="99" t="s">
        <v>2</v>
      </c>
      <c r="K6" s="99" t="s">
        <v>3</v>
      </c>
      <c r="L6" s="99" t="s">
        <v>4</v>
      </c>
      <c r="M6" s="100" t="s">
        <v>2</v>
      </c>
      <c r="N6" s="99" t="s">
        <v>3</v>
      </c>
      <c r="O6" s="99" t="s">
        <v>4</v>
      </c>
      <c r="P6" s="100" t="s">
        <v>2</v>
      </c>
      <c r="Q6" s="99" t="s">
        <v>3</v>
      </c>
      <c r="R6" s="101" t="s">
        <v>4</v>
      </c>
      <c r="S6" s="100"/>
      <c r="T6" s="102" t="s">
        <v>2</v>
      </c>
      <c r="U6" s="99" t="s">
        <v>3</v>
      </c>
      <c r="V6" s="103" t="s">
        <v>4</v>
      </c>
      <c r="W6" s="73" t="s">
        <v>2</v>
      </c>
      <c r="X6" s="99" t="s">
        <v>3</v>
      </c>
      <c r="Y6" s="99" t="s">
        <v>4</v>
      </c>
      <c r="Z6" s="73" t="s">
        <v>2</v>
      </c>
      <c r="AA6" s="99" t="s">
        <v>3</v>
      </c>
      <c r="AB6" s="99" t="s">
        <v>4</v>
      </c>
      <c r="AC6" s="99" t="s">
        <v>2</v>
      </c>
      <c r="AD6" s="99" t="s">
        <v>3</v>
      </c>
      <c r="AE6" s="99" t="s">
        <v>4</v>
      </c>
      <c r="AF6" s="99" t="s">
        <v>2</v>
      </c>
      <c r="AG6" s="99" t="s">
        <v>3</v>
      </c>
      <c r="AH6" s="99" t="s">
        <v>4</v>
      </c>
      <c r="AI6" s="104" t="s">
        <v>2</v>
      </c>
      <c r="AJ6" s="17" t="s">
        <v>3</v>
      </c>
      <c r="AK6" s="61" t="s">
        <v>4</v>
      </c>
      <c r="AL6" s="40" t="s">
        <v>29</v>
      </c>
      <c r="DG6" s="11" t="s">
        <v>0</v>
      </c>
    </row>
    <row r="7" spans="1:111" ht="31.5" customHeight="1">
      <c r="A7" s="16"/>
      <c r="B7" s="16"/>
      <c r="C7" s="19"/>
      <c r="D7" s="53"/>
      <c r="E7" s="53"/>
      <c r="F7" s="53"/>
      <c r="G7" s="53"/>
      <c r="H7" s="91"/>
      <c r="I7" s="91"/>
      <c r="J7" s="91"/>
      <c r="K7" s="91"/>
      <c r="L7" s="91"/>
      <c r="M7" s="92"/>
      <c r="N7" s="91"/>
      <c r="O7" s="91"/>
      <c r="P7" s="92"/>
      <c r="Q7" s="91"/>
      <c r="R7" s="105"/>
      <c r="S7" s="92"/>
      <c r="T7" s="94"/>
      <c r="U7" s="91"/>
      <c r="V7" s="95"/>
      <c r="W7" s="74"/>
      <c r="X7" s="91"/>
      <c r="Y7" s="91"/>
      <c r="Z7" s="74"/>
      <c r="AA7" s="91"/>
      <c r="AB7" s="91"/>
      <c r="AC7" s="91"/>
      <c r="AD7" s="91"/>
      <c r="AE7" s="91"/>
      <c r="AF7" s="91"/>
      <c r="AG7" s="91"/>
      <c r="AH7" s="91"/>
      <c r="AI7" s="106"/>
      <c r="AJ7" s="107"/>
      <c r="AK7" s="108"/>
      <c r="AL7" s="39"/>
      <c r="DG7" s="11" t="s">
        <v>0</v>
      </c>
    </row>
    <row r="8" spans="1:38" ht="31.5" customHeight="1">
      <c r="A8" s="14"/>
      <c r="B8" s="14"/>
      <c r="C8" s="20"/>
      <c r="D8" s="21"/>
      <c r="E8" s="14"/>
      <c r="F8" s="14"/>
      <c r="G8" s="14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94"/>
      <c r="T8" s="109"/>
      <c r="U8" s="109"/>
      <c r="V8" s="109"/>
      <c r="W8" s="14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4"/>
      <c r="AJ8" s="14"/>
      <c r="AK8" s="14"/>
      <c r="AL8" s="41"/>
    </row>
    <row r="9" spans="1:38" ht="39" customHeight="1">
      <c r="A9" s="135" t="s">
        <v>176</v>
      </c>
      <c r="B9" s="135"/>
      <c r="C9" s="136"/>
      <c r="D9" s="110">
        <v>10982</v>
      </c>
      <c r="E9" s="111">
        <v>5542</v>
      </c>
      <c r="F9" s="111">
        <v>5440</v>
      </c>
      <c r="G9" s="111">
        <v>5146</v>
      </c>
      <c r="H9" s="112">
        <v>2404</v>
      </c>
      <c r="I9" s="112">
        <v>2742</v>
      </c>
      <c r="J9" s="112">
        <v>2193</v>
      </c>
      <c r="K9" s="112">
        <v>911</v>
      </c>
      <c r="L9" s="112">
        <v>1282</v>
      </c>
      <c r="M9" s="112">
        <v>391</v>
      </c>
      <c r="N9" s="112">
        <v>265</v>
      </c>
      <c r="O9" s="112">
        <v>126</v>
      </c>
      <c r="P9" s="112">
        <v>62</v>
      </c>
      <c r="Q9" s="112">
        <v>38</v>
      </c>
      <c r="R9" s="112">
        <v>24</v>
      </c>
      <c r="S9" s="112"/>
      <c r="T9" s="112">
        <v>75</v>
      </c>
      <c r="U9" s="112">
        <v>70</v>
      </c>
      <c r="V9" s="112">
        <v>5</v>
      </c>
      <c r="W9" s="111">
        <v>2705</v>
      </c>
      <c r="X9" s="112">
        <v>1677</v>
      </c>
      <c r="Y9" s="112">
        <v>1028</v>
      </c>
      <c r="Z9" s="112">
        <v>87</v>
      </c>
      <c r="AA9" s="112">
        <v>33</v>
      </c>
      <c r="AB9" s="112">
        <v>54</v>
      </c>
      <c r="AC9" s="112">
        <v>319</v>
      </c>
      <c r="AD9" s="112">
        <v>141</v>
      </c>
      <c r="AE9" s="112">
        <v>178</v>
      </c>
      <c r="AF9" s="112">
        <v>4</v>
      </c>
      <c r="AG9" s="112">
        <v>3</v>
      </c>
      <c r="AH9" s="112">
        <v>1</v>
      </c>
      <c r="AI9" s="113">
        <v>46.9</v>
      </c>
      <c r="AJ9" s="113">
        <v>43.4</v>
      </c>
      <c r="AK9" s="113">
        <v>50.4</v>
      </c>
      <c r="AL9" s="40" t="s">
        <v>178</v>
      </c>
    </row>
    <row r="10" spans="1:38" ht="22.5" customHeight="1">
      <c r="A10" s="16"/>
      <c r="B10" s="16"/>
      <c r="C10" s="25"/>
      <c r="D10" s="110"/>
      <c r="E10" s="111"/>
      <c r="F10" s="111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1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3"/>
      <c r="AK10" s="113"/>
      <c r="AL10" s="39"/>
    </row>
    <row r="11" spans="1:38" ht="39" customHeight="1">
      <c r="A11" s="135" t="s">
        <v>177</v>
      </c>
      <c r="B11" s="135"/>
      <c r="C11" s="136"/>
      <c r="D11" s="110">
        <f>SUM(E11:F11)</f>
        <v>10662</v>
      </c>
      <c r="E11" s="111">
        <f>H11+K11+N11+Q11+U11+X11+AA11+AD11+AG11</f>
        <v>5323</v>
      </c>
      <c r="F11" s="111">
        <f>I11+L11+O11+R11+V11+Y11+AB11+AE11+AH11</f>
        <v>5339</v>
      </c>
      <c r="G11" s="111">
        <f>SUM(H11:I11)</f>
        <v>5059</v>
      </c>
      <c r="H11" s="111">
        <f aca="true" t="shared" si="0" ref="H11:R11">SUM(H13:H23)</f>
        <v>2275</v>
      </c>
      <c r="I11" s="111">
        <f t="shared" si="0"/>
        <v>2784</v>
      </c>
      <c r="J11" s="111">
        <f>SUM(K11:L11)</f>
        <v>2128</v>
      </c>
      <c r="K11" s="111">
        <f t="shared" si="0"/>
        <v>864</v>
      </c>
      <c r="L11" s="111">
        <f t="shared" si="0"/>
        <v>1264</v>
      </c>
      <c r="M11" s="111">
        <f>SUM(N11:O11)</f>
        <v>375</v>
      </c>
      <c r="N11" s="111">
        <f t="shared" si="0"/>
        <v>225</v>
      </c>
      <c r="O11" s="111">
        <f t="shared" si="0"/>
        <v>150</v>
      </c>
      <c r="P11" s="111">
        <f>SUM(Q11:R11)</f>
        <v>101</v>
      </c>
      <c r="Q11" s="111">
        <f t="shared" si="0"/>
        <v>59</v>
      </c>
      <c r="R11" s="111">
        <f t="shared" si="0"/>
        <v>42</v>
      </c>
      <c r="S11" s="111"/>
      <c r="T11" s="111">
        <f>SUM(U11:V11)</f>
        <v>53</v>
      </c>
      <c r="U11" s="111">
        <f aca="true" t="shared" si="1" ref="U11:AH11">SUM(U13:U23)</f>
        <v>44</v>
      </c>
      <c r="V11" s="111">
        <f t="shared" si="1"/>
        <v>9</v>
      </c>
      <c r="W11" s="111">
        <f>SUM(X11:Y11)</f>
        <v>2699</v>
      </c>
      <c r="X11" s="111">
        <f t="shared" si="1"/>
        <v>1740</v>
      </c>
      <c r="Y11" s="111">
        <f t="shared" si="1"/>
        <v>959</v>
      </c>
      <c r="Z11" s="111">
        <f>SUM(AA11:AB11)</f>
        <v>51</v>
      </c>
      <c r="AA11" s="111">
        <f t="shared" si="1"/>
        <v>17</v>
      </c>
      <c r="AB11" s="111">
        <f t="shared" si="1"/>
        <v>34</v>
      </c>
      <c r="AC11" s="111">
        <f>SUM(AD11:AE11)</f>
        <v>186</v>
      </c>
      <c r="AD11" s="111">
        <f t="shared" si="1"/>
        <v>96</v>
      </c>
      <c r="AE11" s="111">
        <f t="shared" si="1"/>
        <v>90</v>
      </c>
      <c r="AF11" s="111">
        <f>SUM(AG11:AH11)</f>
        <v>10</v>
      </c>
      <c r="AG11" s="111">
        <f t="shared" si="1"/>
        <v>3</v>
      </c>
      <c r="AH11" s="111">
        <f t="shared" si="1"/>
        <v>7</v>
      </c>
      <c r="AI11" s="113">
        <f>IF(D11=0,REPT(" ",4)&amp;"-",ROUND(G11/D11*100,1))</f>
        <v>47.4</v>
      </c>
      <c r="AJ11" s="113">
        <f>IF(E11=0,REPT(" ",4)&amp;"-",ROUND(H11/E11*100,1))</f>
        <v>42.7</v>
      </c>
      <c r="AK11" s="113">
        <f>IF(F11=0,REPT(" ",4)&amp;"-",ROUND(I11/F11*100,1))</f>
        <v>52.1</v>
      </c>
      <c r="AL11" s="40" t="s">
        <v>179</v>
      </c>
    </row>
    <row r="12" spans="1:38" ht="22.5" customHeight="1">
      <c r="A12" s="26"/>
      <c r="B12" s="26"/>
      <c r="C12" s="27"/>
      <c r="D12" s="111"/>
      <c r="E12" s="111"/>
      <c r="F12" s="111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1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3"/>
      <c r="AK12" s="113"/>
      <c r="AL12" s="114"/>
    </row>
    <row r="13" spans="1:38" ht="69.75" customHeight="1">
      <c r="A13" s="43"/>
      <c r="B13" s="28" t="s">
        <v>83</v>
      </c>
      <c r="C13" s="29"/>
      <c r="D13" s="110">
        <f aca="true" t="shared" si="2" ref="D13:D23">SUM(E13:F13)</f>
        <v>6310</v>
      </c>
      <c r="E13" s="111">
        <f aca="true" t="shared" si="3" ref="E13:E23">H13+K13+N13+Q13+U13+X13+AA13+AD13+AG13</f>
        <v>3049</v>
      </c>
      <c r="F13" s="111">
        <f aca="true" t="shared" si="4" ref="F13:F23">I13+L13+O13+R13+V13+Y13+AB13+AE13+AH13</f>
        <v>3261</v>
      </c>
      <c r="G13" s="111">
        <f aca="true" t="shared" si="5" ref="G13:G23">SUM(H13:I13)</f>
        <v>4016</v>
      </c>
      <c r="H13" s="112">
        <v>1924</v>
      </c>
      <c r="I13" s="112">
        <v>2092</v>
      </c>
      <c r="J13" s="112">
        <f aca="true" t="shared" si="6" ref="J13:J23">SUM(K13:L13)</f>
        <v>1214</v>
      </c>
      <c r="K13" s="112">
        <v>496</v>
      </c>
      <c r="L13" s="112">
        <v>718</v>
      </c>
      <c r="M13" s="112">
        <f aca="true" t="shared" si="7" ref="M13:M23">SUM(N13:O13)</f>
        <v>303</v>
      </c>
      <c r="N13" s="112">
        <v>199</v>
      </c>
      <c r="O13" s="112">
        <v>104</v>
      </c>
      <c r="P13" s="112">
        <f aca="true" t="shared" si="8" ref="P13:P23">SUM(Q13:R13)</f>
        <v>76</v>
      </c>
      <c r="Q13" s="112">
        <v>49</v>
      </c>
      <c r="R13" s="112">
        <v>27</v>
      </c>
      <c r="S13" s="112"/>
      <c r="T13" s="112">
        <f aca="true" t="shared" si="9" ref="T13:T23">SUM(U13:V13)</f>
        <v>39</v>
      </c>
      <c r="U13" s="112">
        <v>34</v>
      </c>
      <c r="V13" s="112">
        <v>5</v>
      </c>
      <c r="W13" s="111">
        <f aca="true" t="shared" si="10" ref="W13:W23">SUM(X13:Y13)</f>
        <v>528</v>
      </c>
      <c r="X13" s="112">
        <v>289</v>
      </c>
      <c r="Y13" s="112">
        <v>239</v>
      </c>
      <c r="Z13" s="111">
        <f aca="true" t="shared" si="11" ref="Z13:Z23">SUM(AA13:AB13)</f>
        <v>24</v>
      </c>
      <c r="AA13" s="112">
        <v>7</v>
      </c>
      <c r="AB13" s="112">
        <v>17</v>
      </c>
      <c r="AC13" s="112">
        <f aca="true" t="shared" si="12" ref="AC13:AC23">SUM(AD13:AE13)</f>
        <v>104</v>
      </c>
      <c r="AD13" s="112">
        <v>48</v>
      </c>
      <c r="AE13" s="112">
        <v>56</v>
      </c>
      <c r="AF13" s="112">
        <f aca="true" t="shared" si="13" ref="AF13:AF23">SUM(AG13:AH13)</f>
        <v>6</v>
      </c>
      <c r="AG13" s="112">
        <v>3</v>
      </c>
      <c r="AH13" s="112">
        <v>3</v>
      </c>
      <c r="AI13" s="113">
        <f aca="true" t="shared" si="14" ref="AI13:AK23">IF(D13=0,REPT(" ",4)&amp;"-",ROUND(G13/D13*100,1))</f>
        <v>63.6</v>
      </c>
      <c r="AJ13" s="113">
        <f t="shared" si="14"/>
        <v>63.1</v>
      </c>
      <c r="AK13" s="113">
        <f t="shared" si="14"/>
        <v>64.2</v>
      </c>
      <c r="AL13" s="44" t="s">
        <v>73</v>
      </c>
    </row>
    <row r="14" spans="1:38" ht="69.75" customHeight="1">
      <c r="A14" s="45"/>
      <c r="B14" s="30" t="s">
        <v>84</v>
      </c>
      <c r="C14" s="31"/>
      <c r="D14" s="110">
        <f t="shared" si="2"/>
        <v>405</v>
      </c>
      <c r="E14" s="111">
        <f t="shared" si="3"/>
        <v>257</v>
      </c>
      <c r="F14" s="111">
        <f t="shared" si="4"/>
        <v>148</v>
      </c>
      <c r="G14" s="111">
        <f t="shared" si="5"/>
        <v>36</v>
      </c>
      <c r="H14" s="112">
        <v>17</v>
      </c>
      <c r="I14" s="112">
        <v>19</v>
      </c>
      <c r="J14" s="112">
        <f t="shared" si="6"/>
        <v>85</v>
      </c>
      <c r="K14" s="112">
        <v>43</v>
      </c>
      <c r="L14" s="112">
        <v>42</v>
      </c>
      <c r="M14" s="112">
        <f t="shared" si="7"/>
        <v>1</v>
      </c>
      <c r="N14" s="112">
        <v>0</v>
      </c>
      <c r="O14" s="112">
        <v>1</v>
      </c>
      <c r="P14" s="112">
        <f t="shared" si="8"/>
        <v>2</v>
      </c>
      <c r="Q14" s="112">
        <v>0</v>
      </c>
      <c r="R14" s="112">
        <v>2</v>
      </c>
      <c r="S14" s="112"/>
      <c r="T14" s="112">
        <f t="shared" si="9"/>
        <v>3</v>
      </c>
      <c r="U14" s="112">
        <v>3</v>
      </c>
      <c r="V14" s="112">
        <v>0</v>
      </c>
      <c r="W14" s="111">
        <f t="shared" si="10"/>
        <v>263</v>
      </c>
      <c r="X14" s="112">
        <v>185</v>
      </c>
      <c r="Y14" s="112">
        <v>78</v>
      </c>
      <c r="Z14" s="111">
        <f t="shared" si="11"/>
        <v>1</v>
      </c>
      <c r="AA14" s="112">
        <v>0</v>
      </c>
      <c r="AB14" s="112">
        <v>1</v>
      </c>
      <c r="AC14" s="112">
        <f t="shared" si="12"/>
        <v>14</v>
      </c>
      <c r="AD14" s="112">
        <v>9</v>
      </c>
      <c r="AE14" s="112">
        <v>5</v>
      </c>
      <c r="AF14" s="112">
        <f t="shared" si="13"/>
        <v>0</v>
      </c>
      <c r="AG14" s="112">
        <v>0</v>
      </c>
      <c r="AH14" s="112">
        <v>0</v>
      </c>
      <c r="AI14" s="113">
        <f t="shared" si="14"/>
        <v>8.9</v>
      </c>
      <c r="AJ14" s="113">
        <f t="shared" si="14"/>
        <v>6.6</v>
      </c>
      <c r="AK14" s="113">
        <f t="shared" si="14"/>
        <v>12.8</v>
      </c>
      <c r="AL14" s="44" t="s">
        <v>74</v>
      </c>
    </row>
    <row r="15" spans="1:38" ht="69.75" customHeight="1">
      <c r="A15" s="45"/>
      <c r="B15" s="30" t="s">
        <v>85</v>
      </c>
      <c r="C15" s="31"/>
      <c r="D15" s="110">
        <f t="shared" si="2"/>
        <v>1430</v>
      </c>
      <c r="E15" s="111">
        <f t="shared" si="3"/>
        <v>1266</v>
      </c>
      <c r="F15" s="111">
        <f t="shared" si="4"/>
        <v>164</v>
      </c>
      <c r="G15" s="111">
        <f t="shared" si="5"/>
        <v>166</v>
      </c>
      <c r="H15" s="112">
        <v>129</v>
      </c>
      <c r="I15" s="112">
        <v>37</v>
      </c>
      <c r="J15" s="112">
        <f t="shared" si="6"/>
        <v>184</v>
      </c>
      <c r="K15" s="112">
        <v>144</v>
      </c>
      <c r="L15" s="112">
        <v>40</v>
      </c>
      <c r="M15" s="112">
        <f t="shared" si="7"/>
        <v>1</v>
      </c>
      <c r="N15" s="112">
        <v>1</v>
      </c>
      <c r="O15" s="112">
        <v>0</v>
      </c>
      <c r="P15" s="112">
        <f t="shared" si="8"/>
        <v>6</v>
      </c>
      <c r="Q15" s="112">
        <v>6</v>
      </c>
      <c r="R15" s="112">
        <v>0</v>
      </c>
      <c r="S15" s="112"/>
      <c r="T15" s="112">
        <f t="shared" si="9"/>
        <v>6</v>
      </c>
      <c r="U15" s="112">
        <v>5</v>
      </c>
      <c r="V15" s="112">
        <v>1</v>
      </c>
      <c r="W15" s="111">
        <f t="shared" si="10"/>
        <v>1041</v>
      </c>
      <c r="X15" s="112">
        <v>959</v>
      </c>
      <c r="Y15" s="112">
        <v>82</v>
      </c>
      <c r="Z15" s="111">
        <f t="shared" si="11"/>
        <v>5</v>
      </c>
      <c r="AA15" s="112">
        <v>4</v>
      </c>
      <c r="AB15" s="112">
        <v>1</v>
      </c>
      <c r="AC15" s="112">
        <f t="shared" si="12"/>
        <v>21</v>
      </c>
      <c r="AD15" s="112">
        <v>18</v>
      </c>
      <c r="AE15" s="112">
        <v>3</v>
      </c>
      <c r="AF15" s="112">
        <f t="shared" si="13"/>
        <v>0</v>
      </c>
      <c r="AG15" s="112">
        <v>0</v>
      </c>
      <c r="AH15" s="112">
        <v>0</v>
      </c>
      <c r="AI15" s="113">
        <f t="shared" si="14"/>
        <v>11.6</v>
      </c>
      <c r="AJ15" s="113">
        <f t="shared" si="14"/>
        <v>10.2</v>
      </c>
      <c r="AK15" s="113">
        <f t="shared" si="14"/>
        <v>22.6</v>
      </c>
      <c r="AL15" s="44" t="s">
        <v>75</v>
      </c>
    </row>
    <row r="16" spans="1:38" ht="69.75" customHeight="1">
      <c r="A16" s="45"/>
      <c r="B16" s="30" t="s">
        <v>86</v>
      </c>
      <c r="C16" s="31"/>
      <c r="D16" s="110">
        <f t="shared" si="2"/>
        <v>1027</v>
      </c>
      <c r="E16" s="111">
        <f t="shared" si="3"/>
        <v>313</v>
      </c>
      <c r="F16" s="111">
        <f t="shared" si="4"/>
        <v>714</v>
      </c>
      <c r="G16" s="111">
        <f t="shared" si="5"/>
        <v>213</v>
      </c>
      <c r="H16" s="112">
        <v>71</v>
      </c>
      <c r="I16" s="112">
        <v>142</v>
      </c>
      <c r="J16" s="112">
        <f t="shared" si="6"/>
        <v>305</v>
      </c>
      <c r="K16" s="112">
        <v>94</v>
      </c>
      <c r="L16" s="112">
        <v>211</v>
      </c>
      <c r="M16" s="112">
        <f t="shared" si="7"/>
        <v>3</v>
      </c>
      <c r="N16" s="112">
        <v>0</v>
      </c>
      <c r="O16" s="112">
        <v>3</v>
      </c>
      <c r="P16" s="112">
        <f t="shared" si="8"/>
        <v>10</v>
      </c>
      <c r="Q16" s="112">
        <v>0</v>
      </c>
      <c r="R16" s="112">
        <v>10</v>
      </c>
      <c r="S16" s="112"/>
      <c r="T16" s="112">
        <f t="shared" si="9"/>
        <v>0</v>
      </c>
      <c r="U16" s="112">
        <v>0</v>
      </c>
      <c r="V16" s="112">
        <v>0</v>
      </c>
      <c r="W16" s="111">
        <f t="shared" si="10"/>
        <v>461</v>
      </c>
      <c r="X16" s="112">
        <v>137</v>
      </c>
      <c r="Y16" s="112">
        <v>324</v>
      </c>
      <c r="Z16" s="111">
        <f t="shared" si="11"/>
        <v>14</v>
      </c>
      <c r="AA16" s="112">
        <v>4</v>
      </c>
      <c r="AB16" s="112">
        <v>10</v>
      </c>
      <c r="AC16" s="112">
        <f t="shared" si="12"/>
        <v>21</v>
      </c>
      <c r="AD16" s="112">
        <v>7</v>
      </c>
      <c r="AE16" s="112">
        <v>14</v>
      </c>
      <c r="AF16" s="112">
        <f t="shared" si="13"/>
        <v>0</v>
      </c>
      <c r="AG16" s="112">
        <v>0</v>
      </c>
      <c r="AH16" s="112">
        <v>0</v>
      </c>
      <c r="AI16" s="113">
        <f t="shared" si="14"/>
        <v>20.7</v>
      </c>
      <c r="AJ16" s="113">
        <f t="shared" si="14"/>
        <v>22.7</v>
      </c>
      <c r="AK16" s="113">
        <f t="shared" si="14"/>
        <v>19.9</v>
      </c>
      <c r="AL16" s="44" t="s">
        <v>76</v>
      </c>
    </row>
    <row r="17" spans="1:38" ht="69.75" customHeight="1">
      <c r="A17" s="45"/>
      <c r="B17" s="30" t="s">
        <v>87</v>
      </c>
      <c r="C17" s="31"/>
      <c r="D17" s="110">
        <f t="shared" si="2"/>
        <v>39</v>
      </c>
      <c r="E17" s="111">
        <f t="shared" si="3"/>
        <v>30</v>
      </c>
      <c r="F17" s="111">
        <f t="shared" si="4"/>
        <v>9</v>
      </c>
      <c r="G17" s="111">
        <f t="shared" si="5"/>
        <v>7</v>
      </c>
      <c r="H17" s="112">
        <v>7</v>
      </c>
      <c r="I17" s="112">
        <v>0</v>
      </c>
      <c r="J17" s="112">
        <f t="shared" si="6"/>
        <v>1</v>
      </c>
      <c r="K17" s="112">
        <v>1</v>
      </c>
      <c r="L17" s="112">
        <v>0</v>
      </c>
      <c r="M17" s="112">
        <f t="shared" si="7"/>
        <v>0</v>
      </c>
      <c r="N17" s="112">
        <v>0</v>
      </c>
      <c r="O17" s="112">
        <v>0</v>
      </c>
      <c r="P17" s="112">
        <f t="shared" si="8"/>
        <v>1</v>
      </c>
      <c r="Q17" s="112">
        <v>1</v>
      </c>
      <c r="R17" s="112">
        <v>0</v>
      </c>
      <c r="S17" s="112"/>
      <c r="T17" s="112">
        <f t="shared" si="9"/>
        <v>0</v>
      </c>
      <c r="U17" s="112">
        <v>0</v>
      </c>
      <c r="V17" s="112">
        <v>0</v>
      </c>
      <c r="W17" s="111">
        <f t="shared" si="10"/>
        <v>30</v>
      </c>
      <c r="X17" s="112">
        <v>21</v>
      </c>
      <c r="Y17" s="112">
        <v>9</v>
      </c>
      <c r="Z17" s="111">
        <f t="shared" si="11"/>
        <v>0</v>
      </c>
      <c r="AA17" s="112">
        <v>0</v>
      </c>
      <c r="AB17" s="112">
        <v>0</v>
      </c>
      <c r="AC17" s="112">
        <f t="shared" si="12"/>
        <v>0</v>
      </c>
      <c r="AD17" s="112">
        <v>0</v>
      </c>
      <c r="AE17" s="112">
        <v>0</v>
      </c>
      <c r="AF17" s="112">
        <f t="shared" si="13"/>
        <v>0</v>
      </c>
      <c r="AG17" s="112">
        <v>0</v>
      </c>
      <c r="AH17" s="112">
        <v>0</v>
      </c>
      <c r="AI17" s="113">
        <f t="shared" si="14"/>
        <v>17.9</v>
      </c>
      <c r="AJ17" s="113">
        <f t="shared" si="14"/>
        <v>23.3</v>
      </c>
      <c r="AK17" s="113">
        <f t="shared" si="14"/>
        <v>0</v>
      </c>
      <c r="AL17" s="44" t="s">
        <v>77</v>
      </c>
    </row>
    <row r="18" spans="1:38" ht="69.75" customHeight="1">
      <c r="A18" s="45"/>
      <c r="B18" s="30" t="s">
        <v>88</v>
      </c>
      <c r="C18" s="25"/>
      <c r="D18" s="110">
        <f t="shared" si="2"/>
        <v>242</v>
      </c>
      <c r="E18" s="111">
        <f t="shared" si="3"/>
        <v>86</v>
      </c>
      <c r="F18" s="111">
        <f t="shared" si="4"/>
        <v>156</v>
      </c>
      <c r="G18" s="111">
        <f t="shared" si="5"/>
        <v>66</v>
      </c>
      <c r="H18" s="112">
        <v>10</v>
      </c>
      <c r="I18" s="112">
        <v>56</v>
      </c>
      <c r="J18" s="112">
        <f t="shared" si="6"/>
        <v>47</v>
      </c>
      <c r="K18" s="112">
        <v>21</v>
      </c>
      <c r="L18" s="112">
        <v>26</v>
      </c>
      <c r="M18" s="112">
        <f t="shared" si="7"/>
        <v>0</v>
      </c>
      <c r="N18" s="112">
        <v>0</v>
      </c>
      <c r="O18" s="112">
        <v>0</v>
      </c>
      <c r="P18" s="112">
        <f t="shared" si="8"/>
        <v>0</v>
      </c>
      <c r="Q18" s="112">
        <v>0</v>
      </c>
      <c r="R18" s="112">
        <v>0</v>
      </c>
      <c r="S18" s="112"/>
      <c r="T18" s="112">
        <f t="shared" si="9"/>
        <v>0</v>
      </c>
      <c r="U18" s="112">
        <v>0</v>
      </c>
      <c r="V18" s="112">
        <v>0</v>
      </c>
      <c r="W18" s="111">
        <f t="shared" si="10"/>
        <v>120</v>
      </c>
      <c r="X18" s="112">
        <v>52</v>
      </c>
      <c r="Y18" s="112">
        <v>68</v>
      </c>
      <c r="Z18" s="111">
        <f t="shared" si="11"/>
        <v>1</v>
      </c>
      <c r="AA18" s="112">
        <v>0</v>
      </c>
      <c r="AB18" s="112">
        <v>1</v>
      </c>
      <c r="AC18" s="112">
        <f t="shared" si="12"/>
        <v>4</v>
      </c>
      <c r="AD18" s="112">
        <v>3</v>
      </c>
      <c r="AE18" s="112">
        <v>1</v>
      </c>
      <c r="AF18" s="112">
        <f t="shared" si="13"/>
        <v>4</v>
      </c>
      <c r="AG18" s="112">
        <v>0</v>
      </c>
      <c r="AH18" s="112">
        <v>4</v>
      </c>
      <c r="AI18" s="113">
        <f t="shared" si="14"/>
        <v>27.3</v>
      </c>
      <c r="AJ18" s="113">
        <f t="shared" si="14"/>
        <v>11.6</v>
      </c>
      <c r="AK18" s="113">
        <f t="shared" si="14"/>
        <v>35.9</v>
      </c>
      <c r="AL18" s="44" t="s">
        <v>78</v>
      </c>
    </row>
    <row r="19" spans="1:38" ht="69.75" customHeight="1">
      <c r="A19" s="16"/>
      <c r="B19" s="30" t="s">
        <v>89</v>
      </c>
      <c r="C19" s="32"/>
      <c r="D19" s="110">
        <f t="shared" si="2"/>
        <v>242</v>
      </c>
      <c r="E19" s="111">
        <f t="shared" si="3"/>
        <v>13</v>
      </c>
      <c r="F19" s="111">
        <f t="shared" si="4"/>
        <v>229</v>
      </c>
      <c r="G19" s="111">
        <f t="shared" si="5"/>
        <v>149</v>
      </c>
      <c r="H19" s="112">
        <v>8</v>
      </c>
      <c r="I19" s="112">
        <v>141</v>
      </c>
      <c r="J19" s="112">
        <f t="shared" si="6"/>
        <v>86</v>
      </c>
      <c r="K19" s="112">
        <v>5</v>
      </c>
      <c r="L19" s="112">
        <v>81</v>
      </c>
      <c r="M19" s="112">
        <f t="shared" si="7"/>
        <v>0</v>
      </c>
      <c r="N19" s="112">
        <v>0</v>
      </c>
      <c r="O19" s="112">
        <v>0</v>
      </c>
      <c r="P19" s="112">
        <f t="shared" si="8"/>
        <v>0</v>
      </c>
      <c r="Q19" s="112">
        <v>0</v>
      </c>
      <c r="R19" s="112">
        <v>0</v>
      </c>
      <c r="S19" s="112"/>
      <c r="T19" s="112">
        <f t="shared" si="9"/>
        <v>0</v>
      </c>
      <c r="U19" s="112">
        <v>0</v>
      </c>
      <c r="V19" s="112">
        <v>0</v>
      </c>
      <c r="W19" s="111">
        <f t="shared" si="10"/>
        <v>6</v>
      </c>
      <c r="X19" s="112">
        <v>0</v>
      </c>
      <c r="Y19" s="112">
        <v>6</v>
      </c>
      <c r="Z19" s="111">
        <f t="shared" si="11"/>
        <v>0</v>
      </c>
      <c r="AA19" s="112">
        <v>0</v>
      </c>
      <c r="AB19" s="112">
        <v>0</v>
      </c>
      <c r="AC19" s="112">
        <f t="shared" si="12"/>
        <v>1</v>
      </c>
      <c r="AD19" s="112">
        <v>0</v>
      </c>
      <c r="AE19" s="112">
        <v>1</v>
      </c>
      <c r="AF19" s="112">
        <f t="shared" si="13"/>
        <v>0</v>
      </c>
      <c r="AG19" s="112">
        <v>0</v>
      </c>
      <c r="AH19" s="112">
        <v>0</v>
      </c>
      <c r="AI19" s="113">
        <f t="shared" si="14"/>
        <v>61.6</v>
      </c>
      <c r="AJ19" s="113">
        <f t="shared" si="14"/>
        <v>61.5</v>
      </c>
      <c r="AK19" s="113">
        <f t="shared" si="14"/>
        <v>61.6</v>
      </c>
      <c r="AL19" s="44" t="s">
        <v>79</v>
      </c>
    </row>
    <row r="20" spans="1:38" ht="69.75" customHeight="1">
      <c r="A20" s="16"/>
      <c r="B20" s="30" t="s">
        <v>90</v>
      </c>
      <c r="C20" s="32"/>
      <c r="D20" s="110">
        <f t="shared" si="2"/>
        <v>0</v>
      </c>
      <c r="E20" s="111">
        <f t="shared" si="3"/>
        <v>0</v>
      </c>
      <c r="F20" s="111">
        <f t="shared" si="4"/>
        <v>0</v>
      </c>
      <c r="G20" s="111">
        <f t="shared" si="5"/>
        <v>0</v>
      </c>
      <c r="H20" s="112">
        <v>0</v>
      </c>
      <c r="I20" s="112">
        <v>0</v>
      </c>
      <c r="J20" s="112">
        <f t="shared" si="6"/>
        <v>0</v>
      </c>
      <c r="K20" s="112">
        <v>0</v>
      </c>
      <c r="L20" s="112">
        <v>0</v>
      </c>
      <c r="M20" s="112">
        <f t="shared" si="7"/>
        <v>0</v>
      </c>
      <c r="N20" s="112">
        <v>0</v>
      </c>
      <c r="O20" s="112">
        <v>0</v>
      </c>
      <c r="P20" s="112">
        <f t="shared" si="8"/>
        <v>0</v>
      </c>
      <c r="Q20" s="112">
        <v>0</v>
      </c>
      <c r="R20" s="112">
        <v>0</v>
      </c>
      <c r="S20" s="112"/>
      <c r="T20" s="112">
        <f t="shared" si="9"/>
        <v>0</v>
      </c>
      <c r="U20" s="112">
        <v>0</v>
      </c>
      <c r="V20" s="112">
        <v>0</v>
      </c>
      <c r="W20" s="111">
        <f t="shared" si="10"/>
        <v>0</v>
      </c>
      <c r="X20" s="112">
        <v>0</v>
      </c>
      <c r="Y20" s="112">
        <v>0</v>
      </c>
      <c r="Z20" s="111">
        <f t="shared" si="11"/>
        <v>0</v>
      </c>
      <c r="AA20" s="112">
        <v>0</v>
      </c>
      <c r="AB20" s="112">
        <v>0</v>
      </c>
      <c r="AC20" s="112">
        <f t="shared" si="12"/>
        <v>0</v>
      </c>
      <c r="AD20" s="112">
        <v>0</v>
      </c>
      <c r="AE20" s="112">
        <v>0</v>
      </c>
      <c r="AF20" s="112">
        <f t="shared" si="13"/>
        <v>0</v>
      </c>
      <c r="AG20" s="112">
        <v>0</v>
      </c>
      <c r="AH20" s="112">
        <v>0</v>
      </c>
      <c r="AI20" s="113" t="str">
        <f t="shared" si="14"/>
        <v>    -</v>
      </c>
      <c r="AJ20" s="113" t="str">
        <f t="shared" si="14"/>
        <v>    -</v>
      </c>
      <c r="AK20" s="113" t="str">
        <f t="shared" si="14"/>
        <v>    -</v>
      </c>
      <c r="AL20" s="44" t="s">
        <v>80</v>
      </c>
    </row>
    <row r="21" spans="1:38" ht="69.75" customHeight="1">
      <c r="A21" s="16"/>
      <c r="B21" s="30" t="s">
        <v>91</v>
      </c>
      <c r="C21" s="31"/>
      <c r="D21" s="110">
        <f t="shared" si="2"/>
        <v>93</v>
      </c>
      <c r="E21" s="111">
        <f t="shared" si="3"/>
        <v>31</v>
      </c>
      <c r="F21" s="111">
        <f t="shared" si="4"/>
        <v>62</v>
      </c>
      <c r="G21" s="111">
        <f t="shared" si="5"/>
        <v>19</v>
      </c>
      <c r="H21" s="112">
        <v>3</v>
      </c>
      <c r="I21" s="112">
        <v>16</v>
      </c>
      <c r="J21" s="112">
        <f t="shared" si="6"/>
        <v>15</v>
      </c>
      <c r="K21" s="112">
        <v>7</v>
      </c>
      <c r="L21" s="112">
        <v>8</v>
      </c>
      <c r="M21" s="112">
        <f t="shared" si="7"/>
        <v>4</v>
      </c>
      <c r="N21" s="112">
        <v>0</v>
      </c>
      <c r="O21" s="112">
        <v>4</v>
      </c>
      <c r="P21" s="112">
        <f t="shared" si="8"/>
        <v>0</v>
      </c>
      <c r="Q21" s="112">
        <v>0</v>
      </c>
      <c r="R21" s="112">
        <v>0</v>
      </c>
      <c r="S21" s="112"/>
      <c r="T21" s="112">
        <f t="shared" si="9"/>
        <v>0</v>
      </c>
      <c r="U21" s="112">
        <v>0</v>
      </c>
      <c r="V21" s="112">
        <v>0</v>
      </c>
      <c r="W21" s="111">
        <f t="shared" si="10"/>
        <v>52</v>
      </c>
      <c r="X21" s="112">
        <v>20</v>
      </c>
      <c r="Y21" s="112">
        <v>32</v>
      </c>
      <c r="Z21" s="111">
        <f t="shared" si="11"/>
        <v>0</v>
      </c>
      <c r="AA21" s="112">
        <v>0</v>
      </c>
      <c r="AB21" s="112">
        <v>0</v>
      </c>
      <c r="AC21" s="112">
        <f t="shared" si="12"/>
        <v>3</v>
      </c>
      <c r="AD21" s="112">
        <v>1</v>
      </c>
      <c r="AE21" s="112">
        <v>2</v>
      </c>
      <c r="AF21" s="112">
        <f t="shared" si="13"/>
        <v>0</v>
      </c>
      <c r="AG21" s="112">
        <v>0</v>
      </c>
      <c r="AH21" s="112">
        <v>0</v>
      </c>
      <c r="AI21" s="113">
        <f t="shared" si="14"/>
        <v>20.4</v>
      </c>
      <c r="AJ21" s="113">
        <f t="shared" si="14"/>
        <v>9.7</v>
      </c>
      <c r="AK21" s="113">
        <f t="shared" si="14"/>
        <v>25.8</v>
      </c>
      <c r="AL21" s="44" t="s">
        <v>81</v>
      </c>
    </row>
    <row r="22" spans="1:38" ht="69.75" customHeight="1">
      <c r="A22" s="45"/>
      <c r="B22" s="30" t="s">
        <v>82</v>
      </c>
      <c r="C22" s="31"/>
      <c r="D22" s="110">
        <f t="shared" si="2"/>
        <v>170</v>
      </c>
      <c r="E22" s="111">
        <f t="shared" si="3"/>
        <v>52</v>
      </c>
      <c r="F22" s="111">
        <f t="shared" si="4"/>
        <v>118</v>
      </c>
      <c r="G22" s="111">
        <f t="shared" si="5"/>
        <v>119</v>
      </c>
      <c r="H22" s="112">
        <v>32</v>
      </c>
      <c r="I22" s="112">
        <v>87</v>
      </c>
      <c r="J22" s="112">
        <f t="shared" si="6"/>
        <v>25</v>
      </c>
      <c r="K22" s="112">
        <v>8</v>
      </c>
      <c r="L22" s="112">
        <v>17</v>
      </c>
      <c r="M22" s="112">
        <f t="shared" si="7"/>
        <v>8</v>
      </c>
      <c r="N22" s="112">
        <v>6</v>
      </c>
      <c r="O22" s="112">
        <v>2</v>
      </c>
      <c r="P22" s="112">
        <f t="shared" si="8"/>
        <v>2</v>
      </c>
      <c r="Q22" s="112">
        <v>2</v>
      </c>
      <c r="R22" s="112">
        <v>0</v>
      </c>
      <c r="S22" s="112"/>
      <c r="T22" s="112">
        <f t="shared" si="9"/>
        <v>1</v>
      </c>
      <c r="U22" s="112">
        <v>1</v>
      </c>
      <c r="V22" s="112">
        <v>0</v>
      </c>
      <c r="W22" s="111">
        <f t="shared" si="10"/>
        <v>12</v>
      </c>
      <c r="X22" s="112">
        <v>2</v>
      </c>
      <c r="Y22" s="112">
        <v>10</v>
      </c>
      <c r="Z22" s="111">
        <f t="shared" si="11"/>
        <v>0</v>
      </c>
      <c r="AA22" s="112">
        <v>0</v>
      </c>
      <c r="AB22" s="112">
        <v>0</v>
      </c>
      <c r="AC22" s="112">
        <f t="shared" si="12"/>
        <v>3</v>
      </c>
      <c r="AD22" s="112">
        <v>1</v>
      </c>
      <c r="AE22" s="112">
        <v>2</v>
      </c>
      <c r="AF22" s="112">
        <f t="shared" si="13"/>
        <v>0</v>
      </c>
      <c r="AG22" s="112">
        <v>0</v>
      </c>
      <c r="AH22" s="112">
        <v>0</v>
      </c>
      <c r="AI22" s="113">
        <f t="shared" si="14"/>
        <v>70</v>
      </c>
      <c r="AJ22" s="113">
        <f t="shared" si="14"/>
        <v>61.5</v>
      </c>
      <c r="AK22" s="113">
        <f t="shared" si="14"/>
        <v>73.7</v>
      </c>
      <c r="AL22" s="40" t="s">
        <v>82</v>
      </c>
    </row>
    <row r="23" spans="1:38" ht="69.75" customHeight="1">
      <c r="A23" s="46"/>
      <c r="B23" s="33" t="s">
        <v>92</v>
      </c>
      <c r="C23" s="34"/>
      <c r="D23" s="120">
        <f t="shared" si="2"/>
        <v>704</v>
      </c>
      <c r="E23" s="115">
        <f t="shared" si="3"/>
        <v>226</v>
      </c>
      <c r="F23" s="115">
        <f t="shared" si="4"/>
        <v>478</v>
      </c>
      <c r="G23" s="115">
        <f t="shared" si="5"/>
        <v>268</v>
      </c>
      <c r="H23" s="116">
        <v>74</v>
      </c>
      <c r="I23" s="116">
        <v>194</v>
      </c>
      <c r="J23" s="116">
        <f t="shared" si="6"/>
        <v>166</v>
      </c>
      <c r="K23" s="116">
        <v>45</v>
      </c>
      <c r="L23" s="116">
        <v>121</v>
      </c>
      <c r="M23" s="116">
        <f t="shared" si="7"/>
        <v>55</v>
      </c>
      <c r="N23" s="116">
        <v>19</v>
      </c>
      <c r="O23" s="116">
        <v>36</v>
      </c>
      <c r="P23" s="116">
        <f t="shared" si="8"/>
        <v>4</v>
      </c>
      <c r="Q23" s="116">
        <v>1</v>
      </c>
      <c r="R23" s="116">
        <v>3</v>
      </c>
      <c r="S23" s="112"/>
      <c r="T23" s="116">
        <f t="shared" si="9"/>
        <v>4</v>
      </c>
      <c r="U23" s="116">
        <v>1</v>
      </c>
      <c r="V23" s="116">
        <v>3</v>
      </c>
      <c r="W23" s="115">
        <f t="shared" si="10"/>
        <v>186</v>
      </c>
      <c r="X23" s="116">
        <v>75</v>
      </c>
      <c r="Y23" s="116">
        <v>111</v>
      </c>
      <c r="Z23" s="115">
        <f t="shared" si="11"/>
        <v>6</v>
      </c>
      <c r="AA23" s="116">
        <v>2</v>
      </c>
      <c r="AB23" s="116">
        <v>4</v>
      </c>
      <c r="AC23" s="116">
        <f t="shared" si="12"/>
        <v>15</v>
      </c>
      <c r="AD23" s="116">
        <v>9</v>
      </c>
      <c r="AE23" s="116">
        <v>6</v>
      </c>
      <c r="AF23" s="116">
        <f t="shared" si="13"/>
        <v>0</v>
      </c>
      <c r="AG23" s="116">
        <v>0</v>
      </c>
      <c r="AH23" s="116">
        <v>0</v>
      </c>
      <c r="AI23" s="117">
        <f t="shared" si="14"/>
        <v>38.1</v>
      </c>
      <c r="AJ23" s="117">
        <f t="shared" si="14"/>
        <v>32.7</v>
      </c>
      <c r="AK23" s="117">
        <f t="shared" si="14"/>
        <v>40.6</v>
      </c>
      <c r="AL23" s="47" t="s">
        <v>103</v>
      </c>
    </row>
    <row r="24" spans="3:11" ht="42.75" customHeight="1">
      <c r="C24" s="11" t="s">
        <v>50</v>
      </c>
      <c r="K24" s="118" t="s">
        <v>50</v>
      </c>
    </row>
    <row r="25" ht="42.75" customHeight="1">
      <c r="C25" s="11" t="s">
        <v>50</v>
      </c>
    </row>
  </sheetData>
  <sheetProtection/>
  <mergeCells count="18">
    <mergeCell ref="AI3:AK4"/>
    <mergeCell ref="J4:L4"/>
    <mergeCell ref="M4:O4"/>
    <mergeCell ref="P4:R4"/>
    <mergeCell ref="T4:V4"/>
    <mergeCell ref="Z4:AB4"/>
    <mergeCell ref="J3:L3"/>
    <mergeCell ref="M3:R3"/>
    <mergeCell ref="T3:V3"/>
    <mergeCell ref="W3:Y4"/>
    <mergeCell ref="A5:C5"/>
    <mergeCell ref="A9:C9"/>
    <mergeCell ref="A11:C11"/>
    <mergeCell ref="Z3:AB3"/>
    <mergeCell ref="AC3:AE4"/>
    <mergeCell ref="AF3:AH4"/>
    <mergeCell ref="D3:F3"/>
    <mergeCell ref="G3:I4"/>
  </mergeCells>
  <printOptions/>
  <pageMargins left="0.5118110236220472" right="0.6692913385826772" top="0.984251968503937" bottom="0.9448818897637796" header="0.5118110236220472" footer="0.5118110236220472"/>
  <pageSetup horizontalDpi="600" verticalDpi="600" orientation="portrait" paperSize="9" scale="55" r:id="rId1"/>
  <ignoredErrors>
    <ignoredError sqref="J10 J12:J23 M10 M12:M23 T10:T23 W10 W12:W23 Z10 Z12:Z23 AC10 AC12:AC23 AF10 AF12:AF23" formulaRange="1"/>
    <ignoredError sqref="J11 M11 W11 Z11 AC11 AF11" formula="1" formulaRange="1"/>
    <ignoredError sqref="P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I25"/>
  <sheetViews>
    <sheetView showOutlineSymbols="0" view="pageBreakPreview" zoomScale="60" workbookViewId="0" topLeftCell="A1">
      <selection activeCell="B1" sqref="B1"/>
    </sheetView>
  </sheetViews>
  <sheetFormatPr defaultColWidth="10.66015625" defaultRowHeight="33" customHeight="1"/>
  <cols>
    <col min="1" max="1" width="1.66015625" style="1" customWidth="1"/>
    <col min="2" max="2" width="11.66015625" style="1" customWidth="1"/>
    <col min="3" max="3" width="1.66015625" style="1" customWidth="1"/>
    <col min="4" max="6" width="9" style="1" customWidth="1"/>
    <col min="7" max="18" width="7.66015625" style="1" customWidth="1"/>
    <col min="19" max="19" width="6.58203125" style="1" customWidth="1"/>
    <col min="20" max="21" width="6.41015625" style="1" customWidth="1"/>
    <col min="22" max="22" width="5.5" style="1" customWidth="1"/>
    <col min="23" max="28" width="6.41015625" style="1" customWidth="1"/>
    <col min="29" max="30" width="9" style="1" customWidth="1"/>
    <col min="31" max="31" width="6.58203125" style="1" customWidth="1"/>
    <col min="32" max="40" width="6.41015625" style="1" customWidth="1"/>
    <col min="41" max="41" width="6.58203125" style="1" customWidth="1"/>
    <col min="42" max="43" width="6.41015625" style="1" customWidth="1"/>
    <col min="44" max="44" width="8.66015625" style="1" customWidth="1"/>
    <col min="45" max="46" width="12.66015625" style="1" customWidth="1"/>
    <col min="47" max="48" width="10.66015625" style="1" customWidth="1"/>
    <col min="49" max="52" width="8.66015625" style="1" customWidth="1"/>
    <col min="53" max="53" width="2.66015625" style="1" customWidth="1"/>
    <col min="54" max="61" width="8.66015625" style="1" customWidth="1"/>
    <col min="62" max="62" width="4.66015625" style="1" customWidth="1"/>
    <col min="63" max="63" width="12.66015625" style="1" customWidth="1"/>
    <col min="64" max="64" width="10.66015625" style="1" customWidth="1"/>
    <col min="65" max="65" width="4.66015625" style="1" customWidth="1"/>
    <col min="66" max="66" width="12.66015625" style="1" customWidth="1"/>
    <col min="67" max="74" width="8.66015625" style="1" customWidth="1"/>
    <col min="75" max="75" width="2.66015625" style="1" customWidth="1"/>
    <col min="76" max="83" width="8.66015625" style="1" customWidth="1"/>
    <col min="84" max="84" width="4.66015625" style="1" customWidth="1"/>
    <col min="85" max="85" width="12.66015625" style="1" customWidth="1"/>
    <col min="86" max="86" width="4.66015625" style="1" customWidth="1"/>
    <col min="87" max="87" width="12.66015625" style="1" customWidth="1"/>
    <col min="88" max="97" width="8.66015625" style="1" customWidth="1"/>
    <col min="98" max="98" width="2.66015625" style="1" customWidth="1"/>
    <col min="99" max="109" width="8.66015625" style="1" customWidth="1"/>
    <col min="110" max="110" width="6.66015625" style="1" customWidth="1"/>
    <col min="111" max="111" width="10.66015625" style="1" customWidth="1"/>
    <col min="112" max="112" width="4.66015625" style="1" customWidth="1"/>
    <col min="113" max="113" width="12.66015625" style="1" customWidth="1"/>
    <col min="114" max="123" width="8.66015625" style="1" customWidth="1"/>
    <col min="124" max="124" width="2.66015625" style="1" customWidth="1"/>
    <col min="125" max="135" width="8.66015625" style="1" customWidth="1"/>
    <col min="136" max="136" width="6.66015625" style="1" customWidth="1"/>
    <col min="137" max="16384" width="10.66015625" style="1" customWidth="1"/>
  </cols>
  <sheetData>
    <row r="1" ht="31.5" customHeight="1">
      <c r="B1" s="1" t="s">
        <v>169</v>
      </c>
    </row>
    <row r="2" spans="2:138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EH2" s="1" t="s">
        <v>0</v>
      </c>
    </row>
    <row r="3" spans="1:138" ht="31.5" customHeight="1">
      <c r="A3" s="14"/>
      <c r="B3" s="14"/>
      <c r="C3" s="14"/>
      <c r="D3" s="191" t="s">
        <v>72</v>
      </c>
      <c r="E3" s="192"/>
      <c r="F3" s="192"/>
      <c r="G3" s="174" t="s">
        <v>104</v>
      </c>
      <c r="H3" s="175"/>
      <c r="I3" s="176"/>
      <c r="J3" s="174" t="s">
        <v>108</v>
      </c>
      <c r="K3" s="175"/>
      <c r="L3" s="176"/>
      <c r="M3" s="174" t="s">
        <v>107</v>
      </c>
      <c r="N3" s="175"/>
      <c r="O3" s="176"/>
      <c r="P3" s="174" t="s">
        <v>106</v>
      </c>
      <c r="Q3" s="175"/>
      <c r="R3" s="176"/>
      <c r="S3" s="174" t="s">
        <v>196</v>
      </c>
      <c r="T3" s="175"/>
      <c r="U3" s="176"/>
      <c r="V3" s="124"/>
      <c r="W3" s="184" t="s">
        <v>180</v>
      </c>
      <c r="X3" s="185"/>
      <c r="Y3" s="185"/>
      <c r="Z3" s="185"/>
      <c r="AA3" s="185"/>
      <c r="AB3" s="186"/>
      <c r="AC3" s="174" t="s">
        <v>183</v>
      </c>
      <c r="AD3" s="175"/>
      <c r="AE3" s="176"/>
      <c r="AF3" s="174" t="s">
        <v>184</v>
      </c>
      <c r="AG3" s="175"/>
      <c r="AH3" s="176"/>
      <c r="AI3" s="174" t="s">
        <v>185</v>
      </c>
      <c r="AJ3" s="175"/>
      <c r="AK3" s="176"/>
      <c r="AL3" s="174" t="s">
        <v>186</v>
      </c>
      <c r="AM3" s="175"/>
      <c r="AN3" s="176"/>
      <c r="AO3" s="174" t="s">
        <v>105</v>
      </c>
      <c r="AP3" s="175"/>
      <c r="AQ3" s="176"/>
      <c r="AR3" s="37"/>
      <c r="EH3" s="1" t="s">
        <v>0</v>
      </c>
    </row>
    <row r="4" spans="1:44" ht="31.5" customHeight="1">
      <c r="A4" s="16"/>
      <c r="B4" s="16" t="s">
        <v>0</v>
      </c>
      <c r="C4" s="16"/>
      <c r="D4" s="193"/>
      <c r="E4" s="133"/>
      <c r="F4" s="133"/>
      <c r="G4" s="177"/>
      <c r="H4" s="178"/>
      <c r="I4" s="179"/>
      <c r="J4" s="177"/>
      <c r="K4" s="178"/>
      <c r="L4" s="179"/>
      <c r="M4" s="177"/>
      <c r="N4" s="178"/>
      <c r="O4" s="179"/>
      <c r="P4" s="177"/>
      <c r="Q4" s="178"/>
      <c r="R4" s="179"/>
      <c r="S4" s="177"/>
      <c r="T4" s="178"/>
      <c r="U4" s="179"/>
      <c r="V4" s="124"/>
      <c r="W4" s="184" t="s">
        <v>181</v>
      </c>
      <c r="X4" s="184"/>
      <c r="Y4" s="187"/>
      <c r="Z4" s="188" t="s">
        <v>182</v>
      </c>
      <c r="AA4" s="189"/>
      <c r="AB4" s="190"/>
      <c r="AC4" s="177"/>
      <c r="AD4" s="178"/>
      <c r="AE4" s="179"/>
      <c r="AF4" s="177"/>
      <c r="AG4" s="178"/>
      <c r="AH4" s="179"/>
      <c r="AI4" s="177"/>
      <c r="AJ4" s="178"/>
      <c r="AK4" s="179"/>
      <c r="AL4" s="177"/>
      <c r="AM4" s="178"/>
      <c r="AN4" s="179"/>
      <c r="AO4" s="177"/>
      <c r="AP4" s="178"/>
      <c r="AQ4" s="179"/>
      <c r="AR4" s="38" t="s">
        <v>8</v>
      </c>
    </row>
    <row r="5" spans="1:139" ht="31.5" customHeight="1">
      <c r="A5" s="133" t="s">
        <v>1</v>
      </c>
      <c r="B5" s="133"/>
      <c r="C5" s="134"/>
      <c r="D5" s="181" t="s">
        <v>2</v>
      </c>
      <c r="E5" s="181" t="s">
        <v>3</v>
      </c>
      <c r="F5" s="181" t="s">
        <v>4</v>
      </c>
      <c r="G5" s="172" t="s">
        <v>2</v>
      </c>
      <c r="H5" s="172" t="s">
        <v>3</v>
      </c>
      <c r="I5" s="172" t="s">
        <v>4</v>
      </c>
      <c r="J5" s="172" t="s">
        <v>2</v>
      </c>
      <c r="K5" s="172" t="s">
        <v>3</v>
      </c>
      <c r="L5" s="172" t="s">
        <v>4</v>
      </c>
      <c r="M5" s="172" t="s">
        <v>2</v>
      </c>
      <c r="N5" s="172" t="s">
        <v>3</v>
      </c>
      <c r="O5" s="172" t="s">
        <v>4</v>
      </c>
      <c r="P5" s="172" t="s">
        <v>2</v>
      </c>
      <c r="Q5" s="172" t="s">
        <v>3</v>
      </c>
      <c r="R5" s="182" t="s">
        <v>4</v>
      </c>
      <c r="S5" s="196" t="s">
        <v>2</v>
      </c>
      <c r="T5" s="172" t="s">
        <v>3</v>
      </c>
      <c r="U5" s="182" t="s">
        <v>4</v>
      </c>
      <c r="V5" s="72"/>
      <c r="W5" s="134" t="s">
        <v>2</v>
      </c>
      <c r="X5" s="172" t="s">
        <v>3</v>
      </c>
      <c r="Y5" s="172" t="s">
        <v>4</v>
      </c>
      <c r="Z5" s="172" t="s">
        <v>2</v>
      </c>
      <c r="AA5" s="172" t="s">
        <v>3</v>
      </c>
      <c r="AB5" s="172" t="s">
        <v>4</v>
      </c>
      <c r="AC5" s="172" t="s">
        <v>2</v>
      </c>
      <c r="AD5" s="172" t="s">
        <v>3</v>
      </c>
      <c r="AE5" s="172" t="s">
        <v>4</v>
      </c>
      <c r="AF5" s="172" t="s">
        <v>2</v>
      </c>
      <c r="AG5" s="172" t="s">
        <v>3</v>
      </c>
      <c r="AH5" s="172" t="s">
        <v>4</v>
      </c>
      <c r="AI5" s="172" t="s">
        <v>2</v>
      </c>
      <c r="AJ5" s="172" t="s">
        <v>3</v>
      </c>
      <c r="AK5" s="172" t="s">
        <v>4</v>
      </c>
      <c r="AL5" s="172" t="s">
        <v>2</v>
      </c>
      <c r="AM5" s="172" t="s">
        <v>3</v>
      </c>
      <c r="AN5" s="172" t="s">
        <v>4</v>
      </c>
      <c r="AO5" s="172" t="s">
        <v>2</v>
      </c>
      <c r="AP5" s="172" t="s">
        <v>3</v>
      </c>
      <c r="AQ5" s="172" t="s">
        <v>4</v>
      </c>
      <c r="AR5" s="39"/>
      <c r="EH5" s="2" t="s">
        <v>0</v>
      </c>
      <c r="EI5" s="1" t="s">
        <v>0</v>
      </c>
    </row>
    <row r="6" spans="1:139" ht="31.5" customHeight="1">
      <c r="A6" s="16"/>
      <c r="B6" s="16"/>
      <c r="C6" s="19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82"/>
      <c r="S6" s="196"/>
      <c r="T6" s="172"/>
      <c r="U6" s="182"/>
      <c r="V6" s="72"/>
      <c r="W6" s="134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40" t="s">
        <v>29</v>
      </c>
      <c r="EI6" s="1" t="s">
        <v>0</v>
      </c>
    </row>
    <row r="7" spans="1:139" ht="31.5" customHeight="1">
      <c r="A7" s="16"/>
      <c r="B7" s="16"/>
      <c r="C7" s="19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73"/>
      <c r="R7" s="183"/>
      <c r="S7" s="197"/>
      <c r="T7" s="172"/>
      <c r="U7" s="182"/>
      <c r="V7" s="72"/>
      <c r="W7" s="198"/>
      <c r="X7" s="173"/>
      <c r="Y7" s="173"/>
      <c r="Z7" s="173"/>
      <c r="AA7" s="173"/>
      <c r="AB7" s="173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39"/>
      <c r="EI7" s="1" t="s">
        <v>0</v>
      </c>
    </row>
    <row r="8" spans="1:44" ht="31.5" customHeight="1">
      <c r="A8" s="14"/>
      <c r="B8" s="14"/>
      <c r="C8" s="20"/>
      <c r="D8" s="125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"/>
      <c r="T8" s="126"/>
      <c r="U8" s="126"/>
      <c r="V8" s="12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41"/>
    </row>
    <row r="9" spans="1:44" ht="49.5" customHeight="1">
      <c r="A9" s="135" t="s">
        <v>173</v>
      </c>
      <c r="B9" s="135"/>
      <c r="C9" s="180"/>
      <c r="D9" s="127">
        <v>2760</v>
      </c>
      <c r="E9" s="128">
        <v>1686</v>
      </c>
      <c r="F9" s="128">
        <v>1074</v>
      </c>
      <c r="G9" s="128">
        <v>328</v>
      </c>
      <c r="H9" s="128">
        <v>162</v>
      </c>
      <c r="I9" s="128">
        <v>166</v>
      </c>
      <c r="J9" s="128">
        <v>210</v>
      </c>
      <c r="K9" s="128">
        <v>35</v>
      </c>
      <c r="L9" s="128">
        <v>175</v>
      </c>
      <c r="M9" s="128">
        <v>184</v>
      </c>
      <c r="N9" s="128">
        <v>56</v>
      </c>
      <c r="O9" s="128">
        <v>128</v>
      </c>
      <c r="P9" s="128">
        <v>514</v>
      </c>
      <c r="Q9" s="128">
        <v>180</v>
      </c>
      <c r="R9" s="128">
        <v>334</v>
      </c>
      <c r="S9" s="128">
        <v>88</v>
      </c>
      <c r="T9" s="128">
        <v>71</v>
      </c>
      <c r="U9" s="128">
        <v>17</v>
      </c>
      <c r="V9" s="128"/>
      <c r="W9" s="128">
        <v>21</v>
      </c>
      <c r="X9" s="128">
        <v>20</v>
      </c>
      <c r="Y9" s="128">
        <v>1</v>
      </c>
      <c r="Z9" s="128">
        <v>8</v>
      </c>
      <c r="AA9" s="128">
        <v>8</v>
      </c>
      <c r="AB9" s="128">
        <v>0</v>
      </c>
      <c r="AC9" s="128">
        <v>1318</v>
      </c>
      <c r="AD9" s="128">
        <v>1091</v>
      </c>
      <c r="AE9" s="128">
        <v>227</v>
      </c>
      <c r="AF9" s="128">
        <v>33</v>
      </c>
      <c r="AG9" s="128">
        <v>27</v>
      </c>
      <c r="AH9" s="128">
        <v>6</v>
      </c>
      <c r="AI9" s="128">
        <v>0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>
        <v>56</v>
      </c>
      <c r="AP9" s="128">
        <v>36</v>
      </c>
      <c r="AQ9" s="128">
        <v>20</v>
      </c>
      <c r="AR9" s="40" t="s">
        <v>178</v>
      </c>
    </row>
    <row r="10" spans="1:44" ht="22.5" customHeight="1">
      <c r="A10" s="16"/>
      <c r="B10" s="16"/>
      <c r="C10" s="25"/>
      <c r="D10" s="127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39"/>
    </row>
    <row r="11" spans="1:44" ht="49.5" customHeight="1">
      <c r="A11" s="135" t="s">
        <v>177</v>
      </c>
      <c r="B11" s="135"/>
      <c r="C11" s="180"/>
      <c r="D11" s="127">
        <f>SUM(E11:F11)</f>
        <v>2770</v>
      </c>
      <c r="E11" s="128">
        <f>H11+K11+N11+Q11+T11+X11+AA11+AD11+AG11+AJ11+AM11+AP11</f>
        <v>1751</v>
      </c>
      <c r="F11" s="128">
        <f>I11+L11+O11+R11+U11+Y11+AB11+AE11+AH11+AK11+AN11+AQ11</f>
        <v>1019</v>
      </c>
      <c r="G11" s="128">
        <f>SUM(H11:I11)</f>
        <v>353</v>
      </c>
      <c r="H11" s="128">
        <f aca="true" t="shared" si="0" ref="H11:AQ11">SUM(H13:H23)</f>
        <v>174</v>
      </c>
      <c r="I11" s="128">
        <f t="shared" si="0"/>
        <v>179</v>
      </c>
      <c r="J11" s="128">
        <f>SUM(K11:L11)</f>
        <v>177</v>
      </c>
      <c r="K11" s="128">
        <f t="shared" si="0"/>
        <v>30</v>
      </c>
      <c r="L11" s="128">
        <f t="shared" si="0"/>
        <v>147</v>
      </c>
      <c r="M11" s="128">
        <f>SUM(N11:O11)</f>
        <v>138</v>
      </c>
      <c r="N11" s="128">
        <f t="shared" si="0"/>
        <v>46</v>
      </c>
      <c r="O11" s="128">
        <f t="shared" si="0"/>
        <v>92</v>
      </c>
      <c r="P11" s="128">
        <f>SUM(Q11:R11)</f>
        <v>432</v>
      </c>
      <c r="Q11" s="128">
        <f t="shared" si="0"/>
        <v>149</v>
      </c>
      <c r="R11" s="128">
        <f t="shared" si="0"/>
        <v>283</v>
      </c>
      <c r="S11" s="128">
        <f>SUM(T11:U11)</f>
        <v>119</v>
      </c>
      <c r="T11" s="128">
        <f t="shared" si="0"/>
        <v>97</v>
      </c>
      <c r="U11" s="128">
        <f t="shared" si="0"/>
        <v>22</v>
      </c>
      <c r="V11" s="128"/>
      <c r="W11" s="128">
        <f>SUM(X11:Y11)</f>
        <v>27</v>
      </c>
      <c r="X11" s="128">
        <f t="shared" si="0"/>
        <v>24</v>
      </c>
      <c r="Y11" s="128">
        <f t="shared" si="0"/>
        <v>3</v>
      </c>
      <c r="Z11" s="128">
        <f>SUM(AA11:AB11)</f>
        <v>10</v>
      </c>
      <c r="AA11" s="128">
        <f t="shared" si="0"/>
        <v>9</v>
      </c>
      <c r="AB11" s="128">
        <f t="shared" si="0"/>
        <v>1</v>
      </c>
      <c r="AC11" s="128">
        <f>SUM(AD11:AE11)</f>
        <v>1218</v>
      </c>
      <c r="AD11" s="128">
        <f t="shared" si="0"/>
        <v>968</v>
      </c>
      <c r="AE11" s="128">
        <f t="shared" si="0"/>
        <v>250</v>
      </c>
      <c r="AF11" s="128">
        <f>SUM(AG11:AH11)</f>
        <v>66</v>
      </c>
      <c r="AG11" s="128">
        <f t="shared" si="0"/>
        <v>64</v>
      </c>
      <c r="AH11" s="128">
        <f t="shared" si="0"/>
        <v>2</v>
      </c>
      <c r="AI11" s="128">
        <f>SUM(AJ11:AK11)</f>
        <v>98</v>
      </c>
      <c r="AJ11" s="128">
        <f t="shared" si="0"/>
        <v>97</v>
      </c>
      <c r="AK11" s="128">
        <f t="shared" si="0"/>
        <v>1</v>
      </c>
      <c r="AL11" s="128">
        <f>SUM(AM11:AN11)</f>
        <v>23</v>
      </c>
      <c r="AM11" s="128">
        <f t="shared" si="0"/>
        <v>20</v>
      </c>
      <c r="AN11" s="128">
        <f t="shared" si="0"/>
        <v>3</v>
      </c>
      <c r="AO11" s="128">
        <f>SUM(AP11:AQ11)</f>
        <v>109</v>
      </c>
      <c r="AP11" s="128">
        <f t="shared" si="0"/>
        <v>73</v>
      </c>
      <c r="AQ11" s="128">
        <f t="shared" si="0"/>
        <v>36</v>
      </c>
      <c r="AR11" s="40" t="s">
        <v>179</v>
      </c>
    </row>
    <row r="12" spans="1:44" ht="22.5" customHeight="1">
      <c r="A12" s="26"/>
      <c r="B12" s="26"/>
      <c r="C12" s="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42"/>
    </row>
    <row r="13" spans="1:44" ht="90" customHeight="1">
      <c r="A13" s="43"/>
      <c r="B13" s="28" t="s">
        <v>83</v>
      </c>
      <c r="C13" s="29"/>
      <c r="D13" s="127">
        <f aca="true" t="shared" si="1" ref="D13:D23">SUM(E13:F13)</f>
        <v>550</v>
      </c>
      <c r="E13" s="128">
        <f aca="true" t="shared" si="2" ref="E13:E23">H13+K13+N13+Q13+T13+X13+AA13+AD13+AG13+AJ13+AM13+AP13</f>
        <v>294</v>
      </c>
      <c r="F13" s="128">
        <f aca="true" t="shared" si="3" ref="F13:F23">I13+L13+O13+R13+U13+Y13+AB13+AE13+AH13+AK13+AN13+AQ13</f>
        <v>256</v>
      </c>
      <c r="G13" s="128">
        <f aca="true" t="shared" si="4" ref="G13:G23">SUM(H13:I13)</f>
        <v>56</v>
      </c>
      <c r="H13" s="128">
        <v>17</v>
      </c>
      <c r="I13" s="128">
        <v>39</v>
      </c>
      <c r="J13" s="128">
        <f aca="true" t="shared" si="5" ref="J13:J23">SUM(K13:L13)</f>
        <v>35</v>
      </c>
      <c r="K13" s="128">
        <v>5</v>
      </c>
      <c r="L13" s="128">
        <v>30</v>
      </c>
      <c r="M13" s="128">
        <f aca="true" t="shared" si="6" ref="M13:M23">SUM(N13:O13)</f>
        <v>36</v>
      </c>
      <c r="N13" s="128">
        <v>16</v>
      </c>
      <c r="O13" s="128">
        <v>20</v>
      </c>
      <c r="P13" s="128">
        <f aca="true" t="shared" si="7" ref="P13:P23">SUM(Q13:R13)</f>
        <v>119</v>
      </c>
      <c r="Q13" s="128">
        <v>36</v>
      </c>
      <c r="R13" s="128">
        <v>83</v>
      </c>
      <c r="S13" s="128">
        <f aca="true" t="shared" si="8" ref="S13:S23">SUM(T13:U13)</f>
        <v>69</v>
      </c>
      <c r="T13" s="128">
        <v>55</v>
      </c>
      <c r="U13" s="128">
        <v>14</v>
      </c>
      <c r="V13" s="128"/>
      <c r="W13" s="128">
        <f aca="true" t="shared" si="9" ref="W13:W23">SUM(X13:Y13)</f>
        <v>3</v>
      </c>
      <c r="X13" s="128">
        <v>1</v>
      </c>
      <c r="Y13" s="128">
        <v>2</v>
      </c>
      <c r="Z13" s="128">
        <f aca="true" t="shared" si="10" ref="Z13:Z23">SUM(AA13:AB13)</f>
        <v>3</v>
      </c>
      <c r="AA13" s="128">
        <v>3</v>
      </c>
      <c r="AB13" s="128">
        <v>0</v>
      </c>
      <c r="AC13" s="128">
        <f aca="true" t="shared" si="11" ref="AC13:AC23">SUM(AD13:AE13)</f>
        <v>163</v>
      </c>
      <c r="AD13" s="128">
        <v>115</v>
      </c>
      <c r="AE13" s="128">
        <v>48</v>
      </c>
      <c r="AF13" s="128">
        <f aca="true" t="shared" si="12" ref="AF13:AF23">SUM(AG13:AH13)</f>
        <v>9</v>
      </c>
      <c r="AG13" s="128">
        <v>8</v>
      </c>
      <c r="AH13" s="128">
        <v>1</v>
      </c>
      <c r="AI13" s="128">
        <f aca="true" t="shared" si="13" ref="AI13:AI23">SUM(AJ13:AK13)</f>
        <v>19</v>
      </c>
      <c r="AJ13" s="128">
        <v>19</v>
      </c>
      <c r="AK13" s="128">
        <v>0</v>
      </c>
      <c r="AL13" s="128">
        <f aca="true" t="shared" si="14" ref="AL13:AL23">SUM(AM13:AN13)</f>
        <v>3</v>
      </c>
      <c r="AM13" s="128">
        <v>1</v>
      </c>
      <c r="AN13" s="128">
        <v>2</v>
      </c>
      <c r="AO13" s="128">
        <f aca="true" t="shared" si="15" ref="AO13:AO23">SUM(AP13:AQ13)</f>
        <v>35</v>
      </c>
      <c r="AP13" s="128">
        <v>18</v>
      </c>
      <c r="AQ13" s="128">
        <v>17</v>
      </c>
      <c r="AR13" s="44" t="s">
        <v>73</v>
      </c>
    </row>
    <row r="14" spans="1:44" ht="90" customHeight="1">
      <c r="A14" s="45"/>
      <c r="B14" s="30" t="s">
        <v>84</v>
      </c>
      <c r="C14" s="31"/>
      <c r="D14" s="127">
        <f t="shared" si="1"/>
        <v>267</v>
      </c>
      <c r="E14" s="128">
        <f t="shared" si="2"/>
        <v>185</v>
      </c>
      <c r="F14" s="128">
        <f t="shared" si="3"/>
        <v>82</v>
      </c>
      <c r="G14" s="128">
        <f t="shared" si="4"/>
        <v>27</v>
      </c>
      <c r="H14" s="128">
        <v>6</v>
      </c>
      <c r="I14" s="128">
        <v>21</v>
      </c>
      <c r="J14" s="128">
        <f t="shared" si="5"/>
        <v>4</v>
      </c>
      <c r="K14" s="128">
        <v>0</v>
      </c>
      <c r="L14" s="128">
        <v>4</v>
      </c>
      <c r="M14" s="128">
        <f t="shared" si="6"/>
        <v>11</v>
      </c>
      <c r="N14" s="128">
        <v>7</v>
      </c>
      <c r="O14" s="128">
        <v>4</v>
      </c>
      <c r="P14" s="128">
        <f t="shared" si="7"/>
        <v>51</v>
      </c>
      <c r="Q14" s="128">
        <v>24</v>
      </c>
      <c r="R14" s="128">
        <v>27</v>
      </c>
      <c r="S14" s="128">
        <f t="shared" si="8"/>
        <v>11</v>
      </c>
      <c r="T14" s="128">
        <v>11</v>
      </c>
      <c r="U14" s="128">
        <v>0</v>
      </c>
      <c r="V14" s="128"/>
      <c r="W14" s="128">
        <f t="shared" si="9"/>
        <v>16</v>
      </c>
      <c r="X14" s="128">
        <v>15</v>
      </c>
      <c r="Y14" s="128">
        <v>1</v>
      </c>
      <c r="Z14" s="128">
        <f t="shared" si="10"/>
        <v>1</v>
      </c>
      <c r="AA14" s="128">
        <v>1</v>
      </c>
      <c r="AB14" s="128">
        <v>0</v>
      </c>
      <c r="AC14" s="128">
        <f t="shared" si="11"/>
        <v>118</v>
      </c>
      <c r="AD14" s="128">
        <v>95</v>
      </c>
      <c r="AE14" s="128">
        <v>23</v>
      </c>
      <c r="AF14" s="128">
        <f t="shared" si="12"/>
        <v>7</v>
      </c>
      <c r="AG14" s="128">
        <v>7</v>
      </c>
      <c r="AH14" s="128">
        <v>0</v>
      </c>
      <c r="AI14" s="128">
        <f t="shared" si="13"/>
        <v>15</v>
      </c>
      <c r="AJ14" s="128">
        <v>14</v>
      </c>
      <c r="AK14" s="128">
        <v>1</v>
      </c>
      <c r="AL14" s="128">
        <f t="shared" si="14"/>
        <v>3</v>
      </c>
      <c r="AM14" s="128">
        <v>3</v>
      </c>
      <c r="AN14" s="128">
        <v>0</v>
      </c>
      <c r="AO14" s="128">
        <f t="shared" si="15"/>
        <v>3</v>
      </c>
      <c r="AP14" s="128">
        <v>2</v>
      </c>
      <c r="AQ14" s="128">
        <v>1</v>
      </c>
      <c r="AR14" s="44" t="s">
        <v>74</v>
      </c>
    </row>
    <row r="15" spans="1:44" ht="90" customHeight="1">
      <c r="A15" s="45"/>
      <c r="B15" s="30" t="s">
        <v>85</v>
      </c>
      <c r="C15" s="31"/>
      <c r="D15" s="127">
        <f t="shared" si="1"/>
        <v>1045</v>
      </c>
      <c r="E15" s="128">
        <f t="shared" si="2"/>
        <v>962</v>
      </c>
      <c r="F15" s="128">
        <f t="shared" si="3"/>
        <v>83</v>
      </c>
      <c r="G15" s="128">
        <f t="shared" si="4"/>
        <v>120</v>
      </c>
      <c r="H15" s="128">
        <v>116</v>
      </c>
      <c r="I15" s="128">
        <v>4</v>
      </c>
      <c r="J15" s="128">
        <f t="shared" si="5"/>
        <v>13</v>
      </c>
      <c r="K15" s="128">
        <v>10</v>
      </c>
      <c r="L15" s="128">
        <v>3</v>
      </c>
      <c r="M15" s="128">
        <f t="shared" si="6"/>
        <v>10</v>
      </c>
      <c r="N15" s="128">
        <v>10</v>
      </c>
      <c r="O15" s="128">
        <v>0</v>
      </c>
      <c r="P15" s="128">
        <f t="shared" si="7"/>
        <v>33</v>
      </c>
      <c r="Q15" s="128">
        <v>23</v>
      </c>
      <c r="R15" s="128">
        <v>10</v>
      </c>
      <c r="S15" s="128">
        <f t="shared" si="8"/>
        <v>14</v>
      </c>
      <c r="T15" s="128">
        <v>14</v>
      </c>
      <c r="U15" s="128">
        <v>0</v>
      </c>
      <c r="V15" s="128"/>
      <c r="W15" s="128">
        <f t="shared" si="9"/>
        <v>4</v>
      </c>
      <c r="X15" s="128">
        <v>4</v>
      </c>
      <c r="Y15" s="128">
        <v>0</v>
      </c>
      <c r="Z15" s="128">
        <f t="shared" si="10"/>
        <v>1</v>
      </c>
      <c r="AA15" s="128">
        <v>1</v>
      </c>
      <c r="AB15" s="128">
        <v>0</v>
      </c>
      <c r="AC15" s="128">
        <f t="shared" si="11"/>
        <v>699</v>
      </c>
      <c r="AD15" s="128">
        <v>634</v>
      </c>
      <c r="AE15" s="128">
        <v>65</v>
      </c>
      <c r="AF15" s="128">
        <f t="shared" si="12"/>
        <v>43</v>
      </c>
      <c r="AG15" s="128">
        <v>43</v>
      </c>
      <c r="AH15" s="128">
        <v>0</v>
      </c>
      <c r="AI15" s="128">
        <f t="shared" si="13"/>
        <v>55</v>
      </c>
      <c r="AJ15" s="128">
        <v>55</v>
      </c>
      <c r="AK15" s="128">
        <v>0</v>
      </c>
      <c r="AL15" s="128">
        <f t="shared" si="14"/>
        <v>11</v>
      </c>
      <c r="AM15" s="128">
        <v>11</v>
      </c>
      <c r="AN15" s="128">
        <v>0</v>
      </c>
      <c r="AO15" s="128">
        <f t="shared" si="15"/>
        <v>42</v>
      </c>
      <c r="AP15" s="128">
        <v>41</v>
      </c>
      <c r="AQ15" s="128">
        <v>1</v>
      </c>
      <c r="AR15" s="44" t="s">
        <v>75</v>
      </c>
    </row>
    <row r="16" spans="1:44" ht="90" customHeight="1">
      <c r="A16" s="45"/>
      <c r="B16" s="30" t="s">
        <v>86</v>
      </c>
      <c r="C16" s="31"/>
      <c r="D16" s="127">
        <f t="shared" si="1"/>
        <v>477</v>
      </c>
      <c r="E16" s="128">
        <f t="shared" si="2"/>
        <v>138</v>
      </c>
      <c r="F16" s="128">
        <f t="shared" si="3"/>
        <v>339</v>
      </c>
      <c r="G16" s="128">
        <f t="shared" si="4"/>
        <v>55</v>
      </c>
      <c r="H16" s="128">
        <v>14</v>
      </c>
      <c r="I16" s="128">
        <v>41</v>
      </c>
      <c r="J16" s="128">
        <f t="shared" si="5"/>
        <v>105</v>
      </c>
      <c r="K16" s="128">
        <v>13</v>
      </c>
      <c r="L16" s="128">
        <v>92</v>
      </c>
      <c r="M16" s="128">
        <f t="shared" si="6"/>
        <v>51</v>
      </c>
      <c r="N16" s="128">
        <v>10</v>
      </c>
      <c r="O16" s="128">
        <v>41</v>
      </c>
      <c r="P16" s="128">
        <f t="shared" si="7"/>
        <v>123</v>
      </c>
      <c r="Q16" s="128">
        <v>21</v>
      </c>
      <c r="R16" s="128">
        <v>102</v>
      </c>
      <c r="S16" s="128">
        <f t="shared" si="8"/>
        <v>6</v>
      </c>
      <c r="T16" s="128">
        <v>3</v>
      </c>
      <c r="U16" s="128">
        <v>3</v>
      </c>
      <c r="V16" s="128"/>
      <c r="W16" s="128">
        <f t="shared" si="9"/>
        <v>3</v>
      </c>
      <c r="X16" s="128">
        <v>3</v>
      </c>
      <c r="Y16" s="128">
        <v>0</v>
      </c>
      <c r="Z16" s="128">
        <f t="shared" si="10"/>
        <v>0</v>
      </c>
      <c r="AA16" s="128">
        <v>0</v>
      </c>
      <c r="AB16" s="128">
        <v>0</v>
      </c>
      <c r="AC16" s="128">
        <f t="shared" si="11"/>
        <v>118</v>
      </c>
      <c r="AD16" s="128">
        <v>63</v>
      </c>
      <c r="AE16" s="128">
        <v>55</v>
      </c>
      <c r="AF16" s="128">
        <f t="shared" si="12"/>
        <v>3</v>
      </c>
      <c r="AG16" s="128">
        <v>3</v>
      </c>
      <c r="AH16" s="128">
        <v>0</v>
      </c>
      <c r="AI16" s="128">
        <f t="shared" si="13"/>
        <v>0</v>
      </c>
      <c r="AJ16" s="128">
        <v>0</v>
      </c>
      <c r="AK16" s="128">
        <v>0</v>
      </c>
      <c r="AL16" s="128">
        <f t="shared" si="14"/>
        <v>4</v>
      </c>
      <c r="AM16" s="128">
        <v>3</v>
      </c>
      <c r="AN16" s="128">
        <v>1</v>
      </c>
      <c r="AO16" s="128">
        <f t="shared" si="15"/>
        <v>9</v>
      </c>
      <c r="AP16" s="128">
        <v>5</v>
      </c>
      <c r="AQ16" s="128">
        <v>4</v>
      </c>
      <c r="AR16" s="44" t="s">
        <v>76</v>
      </c>
    </row>
    <row r="17" spans="1:44" ht="90" customHeight="1">
      <c r="A17" s="45"/>
      <c r="B17" s="30" t="s">
        <v>87</v>
      </c>
      <c r="C17" s="31"/>
      <c r="D17" s="127">
        <f t="shared" si="1"/>
        <v>30</v>
      </c>
      <c r="E17" s="128">
        <f t="shared" si="2"/>
        <v>21</v>
      </c>
      <c r="F17" s="128">
        <f t="shared" si="3"/>
        <v>9</v>
      </c>
      <c r="G17" s="128">
        <f t="shared" si="4"/>
        <v>0</v>
      </c>
      <c r="H17" s="128">
        <v>0</v>
      </c>
      <c r="I17" s="128">
        <v>0</v>
      </c>
      <c r="J17" s="128">
        <f t="shared" si="5"/>
        <v>0</v>
      </c>
      <c r="K17" s="128">
        <v>0</v>
      </c>
      <c r="L17" s="128">
        <v>0</v>
      </c>
      <c r="M17" s="128">
        <f t="shared" si="6"/>
        <v>4</v>
      </c>
      <c r="N17" s="128">
        <v>0</v>
      </c>
      <c r="O17" s="128">
        <v>4</v>
      </c>
      <c r="P17" s="128">
        <f t="shared" si="7"/>
        <v>2</v>
      </c>
      <c r="Q17" s="128">
        <v>2</v>
      </c>
      <c r="R17" s="128">
        <v>0</v>
      </c>
      <c r="S17" s="128">
        <f t="shared" si="8"/>
        <v>0</v>
      </c>
      <c r="T17" s="128">
        <v>0</v>
      </c>
      <c r="U17" s="128">
        <v>0</v>
      </c>
      <c r="V17" s="128"/>
      <c r="W17" s="128">
        <f t="shared" si="9"/>
        <v>0</v>
      </c>
      <c r="X17" s="128">
        <v>0</v>
      </c>
      <c r="Y17" s="128">
        <v>0</v>
      </c>
      <c r="Z17" s="128">
        <f t="shared" si="10"/>
        <v>4</v>
      </c>
      <c r="AA17" s="128">
        <v>3</v>
      </c>
      <c r="AB17" s="128">
        <v>1</v>
      </c>
      <c r="AC17" s="128">
        <f t="shared" si="11"/>
        <v>12</v>
      </c>
      <c r="AD17" s="128">
        <v>10</v>
      </c>
      <c r="AE17" s="128">
        <v>2</v>
      </c>
      <c r="AF17" s="128">
        <f t="shared" si="12"/>
        <v>2</v>
      </c>
      <c r="AG17" s="128">
        <v>2</v>
      </c>
      <c r="AH17" s="128">
        <v>0</v>
      </c>
      <c r="AI17" s="128">
        <f t="shared" si="13"/>
        <v>4</v>
      </c>
      <c r="AJ17" s="128">
        <v>4</v>
      </c>
      <c r="AK17" s="128">
        <v>0</v>
      </c>
      <c r="AL17" s="128">
        <f t="shared" si="14"/>
        <v>0</v>
      </c>
      <c r="AM17" s="128">
        <v>0</v>
      </c>
      <c r="AN17" s="128">
        <v>0</v>
      </c>
      <c r="AO17" s="128">
        <f t="shared" si="15"/>
        <v>2</v>
      </c>
      <c r="AP17" s="128">
        <v>0</v>
      </c>
      <c r="AQ17" s="128">
        <v>2</v>
      </c>
      <c r="AR17" s="44" t="s">
        <v>77</v>
      </c>
    </row>
    <row r="18" spans="1:44" ht="90" customHeight="1">
      <c r="A18" s="45"/>
      <c r="B18" s="30" t="s">
        <v>88</v>
      </c>
      <c r="C18" s="25"/>
      <c r="D18" s="127">
        <f t="shared" si="1"/>
        <v>121</v>
      </c>
      <c r="E18" s="128">
        <f t="shared" si="2"/>
        <v>52</v>
      </c>
      <c r="F18" s="128">
        <f t="shared" si="3"/>
        <v>69</v>
      </c>
      <c r="G18" s="128">
        <f t="shared" si="4"/>
        <v>13</v>
      </c>
      <c r="H18" s="128">
        <v>5</v>
      </c>
      <c r="I18" s="128">
        <v>8</v>
      </c>
      <c r="J18" s="128">
        <f t="shared" si="5"/>
        <v>1</v>
      </c>
      <c r="K18" s="128">
        <v>0</v>
      </c>
      <c r="L18" s="128">
        <v>1</v>
      </c>
      <c r="M18" s="128">
        <f t="shared" si="6"/>
        <v>4</v>
      </c>
      <c r="N18" s="128">
        <v>0</v>
      </c>
      <c r="O18" s="128">
        <v>4</v>
      </c>
      <c r="P18" s="128">
        <f t="shared" si="7"/>
        <v>54</v>
      </c>
      <c r="Q18" s="128">
        <v>30</v>
      </c>
      <c r="R18" s="128">
        <v>24</v>
      </c>
      <c r="S18" s="128">
        <f t="shared" si="8"/>
        <v>3</v>
      </c>
      <c r="T18" s="128">
        <v>2</v>
      </c>
      <c r="U18" s="128">
        <v>1</v>
      </c>
      <c r="V18" s="128"/>
      <c r="W18" s="128">
        <f t="shared" si="9"/>
        <v>1</v>
      </c>
      <c r="X18" s="128">
        <v>1</v>
      </c>
      <c r="Y18" s="128">
        <v>0</v>
      </c>
      <c r="Z18" s="128">
        <f t="shared" si="10"/>
        <v>0</v>
      </c>
      <c r="AA18" s="128">
        <v>0</v>
      </c>
      <c r="AB18" s="128">
        <v>0</v>
      </c>
      <c r="AC18" s="128">
        <f t="shared" si="11"/>
        <v>25</v>
      </c>
      <c r="AD18" s="128">
        <v>5</v>
      </c>
      <c r="AE18" s="128">
        <v>20</v>
      </c>
      <c r="AF18" s="128">
        <f t="shared" si="12"/>
        <v>0</v>
      </c>
      <c r="AG18" s="128">
        <v>0</v>
      </c>
      <c r="AH18" s="128">
        <v>0</v>
      </c>
      <c r="AI18" s="128">
        <f t="shared" si="13"/>
        <v>2</v>
      </c>
      <c r="AJ18" s="128">
        <v>2</v>
      </c>
      <c r="AK18" s="128">
        <v>0</v>
      </c>
      <c r="AL18" s="128">
        <f t="shared" si="14"/>
        <v>0</v>
      </c>
      <c r="AM18" s="128">
        <v>0</v>
      </c>
      <c r="AN18" s="128">
        <v>0</v>
      </c>
      <c r="AO18" s="128">
        <f t="shared" si="15"/>
        <v>18</v>
      </c>
      <c r="AP18" s="128">
        <v>7</v>
      </c>
      <c r="AQ18" s="128">
        <v>11</v>
      </c>
      <c r="AR18" s="44" t="s">
        <v>78</v>
      </c>
    </row>
    <row r="19" spans="1:44" ht="90" customHeight="1">
      <c r="A19" s="16"/>
      <c r="B19" s="30" t="s">
        <v>89</v>
      </c>
      <c r="C19" s="32"/>
      <c r="D19" s="127">
        <f t="shared" si="1"/>
        <v>11</v>
      </c>
      <c r="E19" s="128">
        <f t="shared" si="2"/>
        <v>0</v>
      </c>
      <c r="F19" s="128">
        <f t="shared" si="3"/>
        <v>11</v>
      </c>
      <c r="G19" s="128">
        <f t="shared" si="4"/>
        <v>10</v>
      </c>
      <c r="H19" s="128">
        <v>0</v>
      </c>
      <c r="I19" s="128">
        <v>10</v>
      </c>
      <c r="J19" s="128">
        <f t="shared" si="5"/>
        <v>0</v>
      </c>
      <c r="K19" s="128">
        <v>0</v>
      </c>
      <c r="L19" s="128">
        <v>0</v>
      </c>
      <c r="M19" s="128">
        <f t="shared" si="6"/>
        <v>1</v>
      </c>
      <c r="N19" s="128">
        <v>0</v>
      </c>
      <c r="O19" s="128">
        <v>1</v>
      </c>
      <c r="P19" s="128">
        <f t="shared" si="7"/>
        <v>0</v>
      </c>
      <c r="Q19" s="128">
        <v>0</v>
      </c>
      <c r="R19" s="128">
        <v>0</v>
      </c>
      <c r="S19" s="128">
        <f t="shared" si="8"/>
        <v>0</v>
      </c>
      <c r="T19" s="128">
        <v>0</v>
      </c>
      <c r="U19" s="128">
        <v>0</v>
      </c>
      <c r="V19" s="128"/>
      <c r="W19" s="128">
        <f t="shared" si="9"/>
        <v>0</v>
      </c>
      <c r="X19" s="128">
        <v>0</v>
      </c>
      <c r="Y19" s="128">
        <v>0</v>
      </c>
      <c r="Z19" s="128">
        <f t="shared" si="10"/>
        <v>0</v>
      </c>
      <c r="AA19" s="128">
        <v>0</v>
      </c>
      <c r="AB19" s="128">
        <v>0</v>
      </c>
      <c r="AC19" s="128">
        <f t="shared" si="11"/>
        <v>0</v>
      </c>
      <c r="AD19" s="128">
        <v>0</v>
      </c>
      <c r="AE19" s="128">
        <v>0</v>
      </c>
      <c r="AF19" s="128">
        <f t="shared" si="12"/>
        <v>0</v>
      </c>
      <c r="AG19" s="128">
        <v>0</v>
      </c>
      <c r="AH19" s="128">
        <v>0</v>
      </c>
      <c r="AI19" s="128">
        <f t="shared" si="13"/>
        <v>0</v>
      </c>
      <c r="AJ19" s="128">
        <v>0</v>
      </c>
      <c r="AK19" s="128">
        <v>0</v>
      </c>
      <c r="AL19" s="128">
        <f t="shared" si="14"/>
        <v>0</v>
      </c>
      <c r="AM19" s="128">
        <v>0</v>
      </c>
      <c r="AN19" s="128">
        <v>0</v>
      </c>
      <c r="AO19" s="128">
        <f t="shared" si="15"/>
        <v>0</v>
      </c>
      <c r="AP19" s="128">
        <v>0</v>
      </c>
      <c r="AQ19" s="128">
        <v>0</v>
      </c>
      <c r="AR19" s="44" t="s">
        <v>79</v>
      </c>
    </row>
    <row r="20" spans="1:44" ht="90" customHeight="1">
      <c r="A20" s="16"/>
      <c r="B20" s="30" t="s">
        <v>90</v>
      </c>
      <c r="C20" s="32"/>
      <c r="D20" s="127">
        <f t="shared" si="1"/>
        <v>0</v>
      </c>
      <c r="E20" s="128">
        <f t="shared" si="2"/>
        <v>0</v>
      </c>
      <c r="F20" s="128">
        <f t="shared" si="3"/>
        <v>0</v>
      </c>
      <c r="G20" s="128">
        <f t="shared" si="4"/>
        <v>0</v>
      </c>
      <c r="H20" s="128">
        <v>0</v>
      </c>
      <c r="I20" s="128">
        <v>0</v>
      </c>
      <c r="J20" s="128">
        <f t="shared" si="5"/>
        <v>0</v>
      </c>
      <c r="K20" s="128">
        <v>0</v>
      </c>
      <c r="L20" s="128">
        <v>0</v>
      </c>
      <c r="M20" s="128">
        <f t="shared" si="6"/>
        <v>0</v>
      </c>
      <c r="N20" s="128">
        <v>0</v>
      </c>
      <c r="O20" s="128">
        <v>0</v>
      </c>
      <c r="P20" s="128">
        <f t="shared" si="7"/>
        <v>0</v>
      </c>
      <c r="Q20" s="128">
        <v>0</v>
      </c>
      <c r="R20" s="128">
        <v>0</v>
      </c>
      <c r="S20" s="128">
        <f t="shared" si="8"/>
        <v>0</v>
      </c>
      <c r="T20" s="128">
        <v>0</v>
      </c>
      <c r="U20" s="128">
        <v>0</v>
      </c>
      <c r="V20" s="128"/>
      <c r="W20" s="128">
        <f t="shared" si="9"/>
        <v>0</v>
      </c>
      <c r="X20" s="128">
        <v>0</v>
      </c>
      <c r="Y20" s="128">
        <v>0</v>
      </c>
      <c r="Z20" s="128">
        <f t="shared" si="10"/>
        <v>0</v>
      </c>
      <c r="AA20" s="128">
        <v>0</v>
      </c>
      <c r="AB20" s="128">
        <v>0</v>
      </c>
      <c r="AC20" s="128">
        <f t="shared" si="11"/>
        <v>0</v>
      </c>
      <c r="AD20" s="128">
        <v>0</v>
      </c>
      <c r="AE20" s="128">
        <v>0</v>
      </c>
      <c r="AF20" s="128">
        <f t="shared" si="12"/>
        <v>0</v>
      </c>
      <c r="AG20" s="128">
        <v>0</v>
      </c>
      <c r="AH20" s="128">
        <v>0</v>
      </c>
      <c r="AI20" s="128">
        <f t="shared" si="13"/>
        <v>0</v>
      </c>
      <c r="AJ20" s="128">
        <v>0</v>
      </c>
      <c r="AK20" s="128">
        <v>0</v>
      </c>
      <c r="AL20" s="128">
        <f t="shared" si="14"/>
        <v>0</v>
      </c>
      <c r="AM20" s="128">
        <v>0</v>
      </c>
      <c r="AN20" s="128">
        <v>0</v>
      </c>
      <c r="AO20" s="128">
        <f t="shared" si="15"/>
        <v>0</v>
      </c>
      <c r="AP20" s="128">
        <v>0</v>
      </c>
      <c r="AQ20" s="128">
        <v>0</v>
      </c>
      <c r="AR20" s="44" t="s">
        <v>80</v>
      </c>
    </row>
    <row r="21" spans="1:44" ht="90" customHeight="1">
      <c r="A21" s="16"/>
      <c r="B21" s="30" t="s">
        <v>91</v>
      </c>
      <c r="C21" s="31"/>
      <c r="D21" s="127">
        <f t="shared" si="1"/>
        <v>55</v>
      </c>
      <c r="E21" s="128">
        <f t="shared" si="2"/>
        <v>20</v>
      </c>
      <c r="F21" s="128">
        <f t="shared" si="3"/>
        <v>35</v>
      </c>
      <c r="G21" s="128">
        <f t="shared" si="4"/>
        <v>46</v>
      </c>
      <c r="H21" s="128">
        <v>14</v>
      </c>
      <c r="I21" s="128">
        <v>32</v>
      </c>
      <c r="J21" s="128">
        <f t="shared" si="5"/>
        <v>0</v>
      </c>
      <c r="K21" s="128">
        <v>0</v>
      </c>
      <c r="L21" s="128">
        <v>0</v>
      </c>
      <c r="M21" s="128">
        <f t="shared" si="6"/>
        <v>0</v>
      </c>
      <c r="N21" s="128">
        <v>0</v>
      </c>
      <c r="O21" s="128">
        <v>0</v>
      </c>
      <c r="P21" s="128">
        <f t="shared" si="7"/>
        <v>1</v>
      </c>
      <c r="Q21" s="128">
        <v>0</v>
      </c>
      <c r="R21" s="128">
        <v>1</v>
      </c>
      <c r="S21" s="128">
        <f t="shared" si="8"/>
        <v>2</v>
      </c>
      <c r="T21" s="128">
        <v>1</v>
      </c>
      <c r="U21" s="128">
        <v>1</v>
      </c>
      <c r="V21" s="128"/>
      <c r="W21" s="128">
        <f t="shared" si="9"/>
        <v>0</v>
      </c>
      <c r="X21" s="128">
        <v>0</v>
      </c>
      <c r="Y21" s="128">
        <v>0</v>
      </c>
      <c r="Z21" s="128">
        <f t="shared" si="10"/>
        <v>0</v>
      </c>
      <c r="AA21" s="128">
        <v>0</v>
      </c>
      <c r="AB21" s="128">
        <v>0</v>
      </c>
      <c r="AC21" s="128">
        <f t="shared" si="11"/>
        <v>5</v>
      </c>
      <c r="AD21" s="128">
        <v>4</v>
      </c>
      <c r="AE21" s="128">
        <v>1</v>
      </c>
      <c r="AF21" s="128">
        <f t="shared" si="12"/>
        <v>0</v>
      </c>
      <c r="AG21" s="128">
        <v>0</v>
      </c>
      <c r="AH21" s="128">
        <v>0</v>
      </c>
      <c r="AI21" s="128">
        <f t="shared" si="13"/>
        <v>1</v>
      </c>
      <c r="AJ21" s="128">
        <v>1</v>
      </c>
      <c r="AK21" s="128">
        <v>0</v>
      </c>
      <c r="AL21" s="128">
        <f t="shared" si="14"/>
        <v>0</v>
      </c>
      <c r="AM21" s="128">
        <v>0</v>
      </c>
      <c r="AN21" s="128">
        <v>0</v>
      </c>
      <c r="AO21" s="128">
        <f t="shared" si="15"/>
        <v>0</v>
      </c>
      <c r="AP21" s="128">
        <v>0</v>
      </c>
      <c r="AQ21" s="128">
        <v>0</v>
      </c>
      <c r="AR21" s="44" t="s">
        <v>81</v>
      </c>
    </row>
    <row r="22" spans="1:44" ht="90" customHeight="1">
      <c r="A22" s="45"/>
      <c r="B22" s="30" t="s">
        <v>82</v>
      </c>
      <c r="C22" s="31"/>
      <c r="D22" s="127">
        <f t="shared" si="1"/>
        <v>14</v>
      </c>
      <c r="E22" s="128">
        <f t="shared" si="2"/>
        <v>4</v>
      </c>
      <c r="F22" s="128">
        <f t="shared" si="3"/>
        <v>10</v>
      </c>
      <c r="G22" s="128">
        <f t="shared" si="4"/>
        <v>1</v>
      </c>
      <c r="H22" s="128">
        <v>0</v>
      </c>
      <c r="I22" s="128">
        <v>1</v>
      </c>
      <c r="J22" s="128">
        <f t="shared" si="5"/>
        <v>1</v>
      </c>
      <c r="K22" s="128">
        <v>0</v>
      </c>
      <c r="L22" s="128">
        <v>1</v>
      </c>
      <c r="M22" s="128">
        <f t="shared" si="6"/>
        <v>0</v>
      </c>
      <c r="N22" s="128">
        <v>0</v>
      </c>
      <c r="O22" s="128">
        <v>0</v>
      </c>
      <c r="P22" s="128">
        <f t="shared" si="7"/>
        <v>11</v>
      </c>
      <c r="Q22" s="128">
        <v>3</v>
      </c>
      <c r="R22" s="128">
        <v>8</v>
      </c>
      <c r="S22" s="128">
        <f t="shared" si="8"/>
        <v>1</v>
      </c>
      <c r="T22" s="128">
        <v>1</v>
      </c>
      <c r="U22" s="128">
        <v>0</v>
      </c>
      <c r="V22" s="128"/>
      <c r="W22" s="128">
        <f t="shared" si="9"/>
        <v>0</v>
      </c>
      <c r="X22" s="128">
        <v>0</v>
      </c>
      <c r="Y22" s="128">
        <v>0</v>
      </c>
      <c r="Z22" s="128">
        <f t="shared" si="10"/>
        <v>0</v>
      </c>
      <c r="AA22" s="128">
        <v>0</v>
      </c>
      <c r="AB22" s="128">
        <v>0</v>
      </c>
      <c r="AC22" s="128">
        <f t="shared" si="11"/>
        <v>0</v>
      </c>
      <c r="AD22" s="128">
        <v>0</v>
      </c>
      <c r="AE22" s="128">
        <v>0</v>
      </c>
      <c r="AF22" s="128">
        <f t="shared" si="12"/>
        <v>0</v>
      </c>
      <c r="AG22" s="128">
        <v>0</v>
      </c>
      <c r="AH22" s="128">
        <v>0</v>
      </c>
      <c r="AI22" s="128">
        <f t="shared" si="13"/>
        <v>0</v>
      </c>
      <c r="AJ22" s="128">
        <v>0</v>
      </c>
      <c r="AK22" s="128">
        <v>0</v>
      </c>
      <c r="AL22" s="128">
        <f t="shared" si="14"/>
        <v>0</v>
      </c>
      <c r="AM22" s="128">
        <v>0</v>
      </c>
      <c r="AN22" s="128">
        <v>0</v>
      </c>
      <c r="AO22" s="128">
        <f t="shared" si="15"/>
        <v>0</v>
      </c>
      <c r="AP22" s="128">
        <v>0</v>
      </c>
      <c r="AQ22" s="128">
        <v>0</v>
      </c>
      <c r="AR22" s="40" t="s">
        <v>82</v>
      </c>
    </row>
    <row r="23" spans="1:44" ht="90" customHeight="1">
      <c r="A23" s="46"/>
      <c r="B23" s="33" t="s">
        <v>92</v>
      </c>
      <c r="C23" s="34"/>
      <c r="D23" s="129">
        <f t="shared" si="1"/>
        <v>200</v>
      </c>
      <c r="E23" s="130">
        <f t="shared" si="2"/>
        <v>75</v>
      </c>
      <c r="F23" s="130">
        <f t="shared" si="3"/>
        <v>125</v>
      </c>
      <c r="G23" s="130">
        <f t="shared" si="4"/>
        <v>25</v>
      </c>
      <c r="H23" s="130">
        <v>2</v>
      </c>
      <c r="I23" s="130">
        <v>23</v>
      </c>
      <c r="J23" s="130">
        <f t="shared" si="5"/>
        <v>18</v>
      </c>
      <c r="K23" s="130">
        <v>2</v>
      </c>
      <c r="L23" s="130">
        <v>16</v>
      </c>
      <c r="M23" s="130">
        <f t="shared" si="6"/>
        <v>21</v>
      </c>
      <c r="N23" s="130">
        <v>3</v>
      </c>
      <c r="O23" s="130">
        <v>18</v>
      </c>
      <c r="P23" s="130">
        <f t="shared" si="7"/>
        <v>38</v>
      </c>
      <c r="Q23" s="130">
        <v>10</v>
      </c>
      <c r="R23" s="130">
        <v>28</v>
      </c>
      <c r="S23" s="130">
        <f t="shared" si="8"/>
        <v>13</v>
      </c>
      <c r="T23" s="130">
        <v>10</v>
      </c>
      <c r="U23" s="130">
        <v>3</v>
      </c>
      <c r="V23" s="130"/>
      <c r="W23" s="130">
        <f t="shared" si="9"/>
        <v>0</v>
      </c>
      <c r="X23" s="130">
        <v>0</v>
      </c>
      <c r="Y23" s="130">
        <v>0</v>
      </c>
      <c r="Z23" s="130">
        <f t="shared" si="10"/>
        <v>1</v>
      </c>
      <c r="AA23" s="130">
        <v>1</v>
      </c>
      <c r="AB23" s="130">
        <v>0</v>
      </c>
      <c r="AC23" s="130">
        <f t="shared" si="11"/>
        <v>78</v>
      </c>
      <c r="AD23" s="130">
        <v>42</v>
      </c>
      <c r="AE23" s="130">
        <v>36</v>
      </c>
      <c r="AF23" s="130">
        <f t="shared" si="12"/>
        <v>2</v>
      </c>
      <c r="AG23" s="130">
        <v>1</v>
      </c>
      <c r="AH23" s="130">
        <v>1</v>
      </c>
      <c r="AI23" s="130">
        <f t="shared" si="13"/>
        <v>2</v>
      </c>
      <c r="AJ23" s="130">
        <v>2</v>
      </c>
      <c r="AK23" s="130">
        <v>0</v>
      </c>
      <c r="AL23" s="130">
        <f t="shared" si="14"/>
        <v>2</v>
      </c>
      <c r="AM23" s="130">
        <v>2</v>
      </c>
      <c r="AN23" s="130">
        <v>0</v>
      </c>
      <c r="AO23" s="130">
        <f t="shared" si="15"/>
        <v>0</v>
      </c>
      <c r="AP23" s="130">
        <v>0</v>
      </c>
      <c r="AQ23" s="130">
        <v>0</v>
      </c>
      <c r="AR23" s="47" t="s">
        <v>103</v>
      </c>
    </row>
    <row r="24" spans="1:70" s="131" customFormat="1" ht="49.5" customHeight="1">
      <c r="A24" s="194" t="s">
        <v>197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32"/>
      <c r="BR24" s="131" t="s">
        <v>0</v>
      </c>
    </row>
    <row r="25" spans="1:21" s="131" customFormat="1" ht="49.5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</row>
  </sheetData>
  <sheetProtection/>
  <mergeCells count="57">
    <mergeCell ref="A24:U25"/>
    <mergeCell ref="AQ5:AQ7"/>
    <mergeCell ref="AD5:AD7"/>
    <mergeCell ref="J3:L4"/>
    <mergeCell ref="M3:O4"/>
    <mergeCell ref="AC3:AE4"/>
    <mergeCell ref="AO3:AQ4"/>
    <mergeCell ref="S5:S7"/>
    <mergeCell ref="W5:W7"/>
    <mergeCell ref="Z5:Z7"/>
    <mergeCell ref="AP5:AP7"/>
    <mergeCell ref="H5:H7"/>
    <mergeCell ref="G5:G7"/>
    <mergeCell ref="A9:C9"/>
    <mergeCell ref="P3:R4"/>
    <mergeCell ref="W3:AB3"/>
    <mergeCell ref="W4:Y4"/>
    <mergeCell ref="Z4:AB4"/>
    <mergeCell ref="D3:F4"/>
    <mergeCell ref="S3:U4"/>
    <mergeCell ref="G3:I4"/>
    <mergeCell ref="J5:J7"/>
    <mergeCell ref="M5:M7"/>
    <mergeCell ref="P5:P7"/>
    <mergeCell ref="X5:X7"/>
    <mergeCell ref="T5:T7"/>
    <mergeCell ref="L5:L7"/>
    <mergeCell ref="Q5:Q7"/>
    <mergeCell ref="A11:C11"/>
    <mergeCell ref="D5:D7"/>
    <mergeCell ref="F5:F7"/>
    <mergeCell ref="E5:E7"/>
    <mergeCell ref="A5:C5"/>
    <mergeCell ref="U5:U7"/>
    <mergeCell ref="R5:R7"/>
    <mergeCell ref="I5:I7"/>
    <mergeCell ref="N5:N7"/>
    <mergeCell ref="K5:K7"/>
    <mergeCell ref="Y5:Y7"/>
    <mergeCell ref="AK5:AK7"/>
    <mergeCell ref="AL5:AL7"/>
    <mergeCell ref="AB5:AB7"/>
    <mergeCell ref="O5:O7"/>
    <mergeCell ref="AC5:AC7"/>
    <mergeCell ref="AH5:AH7"/>
    <mergeCell ref="AI5:AI7"/>
    <mergeCell ref="AJ5:AJ7"/>
    <mergeCell ref="AO5:AO7"/>
    <mergeCell ref="AM5:AM7"/>
    <mergeCell ref="AA5:AA7"/>
    <mergeCell ref="AE5:AE7"/>
    <mergeCell ref="AN5:AN7"/>
    <mergeCell ref="AF3:AH4"/>
    <mergeCell ref="AI3:AK4"/>
    <mergeCell ref="AL3:AN4"/>
    <mergeCell ref="AF5:AF7"/>
    <mergeCell ref="AG5:AG7"/>
  </mergeCells>
  <printOptions horizontalCentered="1"/>
  <pageMargins left="0.5905511811023623" right="0.3937007874015748" top="0.984251968503937" bottom="0.9448818897637796" header="0.5118110236220472" footer="0.5118110236220472"/>
  <pageSetup fitToWidth="2" horizontalDpi="600" verticalDpi="600" orientation="portrait" paperSize="9" scale="48" r:id="rId1"/>
  <ignoredErrors>
    <ignoredError sqref="J10 J12:J23 M10 M12:M23 S10 W10 W12:W23 Z10 Z12:Z23 AC10 AC12:AC23 S12:S23" formulaRange="1"/>
    <ignoredError sqref="J11 M11 W11 Z11 AC11 S11" formula="1" formulaRange="1"/>
    <ignoredError sqref="P11 AO11 AF11:AL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V29"/>
  <sheetViews>
    <sheetView view="pageBreakPreview" zoomScale="60" zoomScaleNormal="60" zoomScalePageLayoutView="55" workbookViewId="0" topLeftCell="A1">
      <selection activeCell="B1" sqref="B1"/>
    </sheetView>
  </sheetViews>
  <sheetFormatPr defaultColWidth="8.66015625" defaultRowHeight="34.5" customHeight="1"/>
  <cols>
    <col min="1" max="1" width="1.66015625" style="4" customWidth="1"/>
    <col min="2" max="2" width="13.83203125" style="4" customWidth="1"/>
    <col min="3" max="3" width="1.66015625" style="4" customWidth="1"/>
    <col min="4" max="6" width="9.66015625" style="4" customWidth="1"/>
    <col min="7" max="15" width="6.08203125" style="4" customWidth="1"/>
    <col min="16" max="18" width="7.16015625" style="4" customWidth="1"/>
    <col min="19" max="19" width="7.66015625" style="4" customWidth="1"/>
    <col min="20" max="22" width="9.66015625" style="4" customWidth="1"/>
    <col min="23" max="28" width="6.66015625" style="4" customWidth="1"/>
    <col min="29" max="34" width="7.33203125" style="4" customWidth="1"/>
    <col min="35" max="35" width="8.91015625" style="4" customWidth="1"/>
    <col min="36" max="36" width="9.58203125" style="4" customWidth="1"/>
    <col min="37" max="37" width="1.66015625" style="4" customWidth="1"/>
    <col min="38" max="38" width="13.83203125" style="4" customWidth="1"/>
    <col min="39" max="39" width="1.66015625" style="4" customWidth="1"/>
    <col min="40" max="40" width="5.91015625" style="4" customWidth="1"/>
    <col min="41" max="41" width="5.41015625" style="4" customWidth="1"/>
    <col min="42" max="42" width="5.91015625" style="4" customWidth="1"/>
    <col min="43" max="45" width="5.41015625" style="4" customWidth="1"/>
    <col min="46" max="47" width="6.16015625" style="4" customWidth="1"/>
    <col min="48" max="48" width="5.41015625" style="4" customWidth="1"/>
    <col min="49" max="49" width="7.33203125" style="4" customWidth="1"/>
    <col min="50" max="50" width="5.91015625" style="4" customWidth="1"/>
    <col min="51" max="51" width="7.33203125" style="4" customWidth="1"/>
    <col min="52" max="52" width="7.16015625" style="4" customWidth="1"/>
    <col min="53" max="54" width="5.91015625" style="4" customWidth="1"/>
    <col min="55" max="55" width="6.16015625" style="4" customWidth="1"/>
    <col min="56" max="56" width="4.83203125" style="4" customWidth="1"/>
    <col min="57" max="57" width="6.16015625" style="4" customWidth="1"/>
    <col min="58" max="58" width="5.16015625" style="4" customWidth="1"/>
    <col min="59" max="73" width="7.33203125" style="4" customWidth="1"/>
    <col min="74" max="74" width="8.91015625" style="4" customWidth="1"/>
    <col min="75" max="16384" width="8.83203125" style="4" customWidth="1"/>
  </cols>
  <sheetData>
    <row r="1" spans="2:74" s="1" customFormat="1" ht="31.5" customHeight="1">
      <c r="B1" s="1" t="s">
        <v>167</v>
      </c>
      <c r="X1" s="1" t="s">
        <v>50</v>
      </c>
      <c r="AG1" s="3"/>
      <c r="AH1" s="3"/>
      <c r="AL1" s="3" t="s">
        <v>168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ht="31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0"/>
      <c r="AH2" s="10"/>
      <c r="AI2" s="5"/>
      <c r="AJ2" s="5"/>
      <c r="AK2" s="5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5"/>
      <c r="BG2" s="10"/>
      <c r="BH2" s="10"/>
      <c r="BL2" s="5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1:74" ht="31.5" customHeight="1">
      <c r="A3" s="14"/>
      <c r="B3" s="14"/>
      <c r="C3" s="14"/>
      <c r="D3" s="191" t="s">
        <v>72</v>
      </c>
      <c r="E3" s="192"/>
      <c r="F3" s="192"/>
      <c r="G3" s="200" t="s">
        <v>101</v>
      </c>
      <c r="H3" s="192"/>
      <c r="I3" s="201"/>
      <c r="J3" s="200" t="s">
        <v>5</v>
      </c>
      <c r="K3" s="192"/>
      <c r="L3" s="201"/>
      <c r="M3" s="212" t="s">
        <v>109</v>
      </c>
      <c r="N3" s="213"/>
      <c r="O3" s="214"/>
      <c r="P3" s="200" t="s">
        <v>6</v>
      </c>
      <c r="Q3" s="192"/>
      <c r="R3" s="201"/>
      <c r="S3" s="18"/>
      <c r="T3" s="192" t="s">
        <v>7</v>
      </c>
      <c r="U3" s="192"/>
      <c r="V3" s="201"/>
      <c r="W3" s="212" t="s">
        <v>94</v>
      </c>
      <c r="X3" s="213"/>
      <c r="Y3" s="214"/>
      <c r="Z3" s="200" t="s">
        <v>42</v>
      </c>
      <c r="AA3" s="192"/>
      <c r="AB3" s="201"/>
      <c r="AC3" s="200" t="s">
        <v>93</v>
      </c>
      <c r="AD3" s="192"/>
      <c r="AE3" s="201"/>
      <c r="AF3" s="200" t="s">
        <v>96</v>
      </c>
      <c r="AG3" s="192"/>
      <c r="AH3" s="201"/>
      <c r="AI3" s="15"/>
      <c r="AJ3" s="5"/>
      <c r="AK3" s="14"/>
      <c r="AL3" s="14"/>
      <c r="AM3" s="14"/>
      <c r="AN3" s="200" t="s">
        <v>99</v>
      </c>
      <c r="AO3" s="192"/>
      <c r="AP3" s="201"/>
      <c r="AQ3" s="205" t="s">
        <v>116</v>
      </c>
      <c r="AR3" s="206"/>
      <c r="AS3" s="207"/>
      <c r="AT3" s="212" t="s">
        <v>172</v>
      </c>
      <c r="AU3" s="213"/>
      <c r="AV3" s="214"/>
      <c r="AW3" s="205" t="s">
        <v>125</v>
      </c>
      <c r="AX3" s="206"/>
      <c r="AY3" s="207"/>
      <c r="AZ3" s="205" t="s">
        <v>124</v>
      </c>
      <c r="BA3" s="206"/>
      <c r="BB3" s="207"/>
      <c r="BC3" s="205" t="s">
        <v>126</v>
      </c>
      <c r="BD3" s="206"/>
      <c r="BE3" s="207"/>
      <c r="BF3" s="60"/>
      <c r="BG3" s="192" t="s">
        <v>117</v>
      </c>
      <c r="BH3" s="192"/>
      <c r="BI3" s="201"/>
      <c r="BJ3" s="174" t="s">
        <v>95</v>
      </c>
      <c r="BK3" s="175"/>
      <c r="BL3" s="176"/>
      <c r="BM3" s="212" t="s">
        <v>98</v>
      </c>
      <c r="BN3" s="213"/>
      <c r="BO3" s="214"/>
      <c r="BP3" s="212" t="s">
        <v>127</v>
      </c>
      <c r="BQ3" s="213"/>
      <c r="BR3" s="214"/>
      <c r="BS3" s="200" t="s">
        <v>48</v>
      </c>
      <c r="BT3" s="192"/>
      <c r="BU3" s="201"/>
      <c r="BV3" s="15"/>
    </row>
    <row r="4" spans="1:74" ht="31.5" customHeight="1">
      <c r="A4" s="16"/>
      <c r="B4" s="16" t="s">
        <v>0</v>
      </c>
      <c r="C4" s="16"/>
      <c r="D4" s="193"/>
      <c r="E4" s="133"/>
      <c r="F4" s="133"/>
      <c r="G4" s="218"/>
      <c r="H4" s="219"/>
      <c r="I4" s="220"/>
      <c r="J4" s="218"/>
      <c r="K4" s="219"/>
      <c r="L4" s="220"/>
      <c r="M4" s="221"/>
      <c r="N4" s="222"/>
      <c r="O4" s="223"/>
      <c r="P4" s="218"/>
      <c r="Q4" s="219"/>
      <c r="R4" s="220"/>
      <c r="S4" s="18"/>
      <c r="T4" s="203"/>
      <c r="U4" s="203"/>
      <c r="V4" s="204"/>
      <c r="W4" s="221"/>
      <c r="X4" s="222"/>
      <c r="Y4" s="223"/>
      <c r="Z4" s="218"/>
      <c r="AA4" s="219"/>
      <c r="AB4" s="220"/>
      <c r="AC4" s="218"/>
      <c r="AD4" s="219"/>
      <c r="AE4" s="220"/>
      <c r="AF4" s="218"/>
      <c r="AG4" s="219"/>
      <c r="AH4" s="220"/>
      <c r="AI4" s="18"/>
      <c r="AJ4" s="5"/>
      <c r="AK4" s="16"/>
      <c r="AL4" s="16" t="s">
        <v>0</v>
      </c>
      <c r="AM4" s="16"/>
      <c r="AN4" s="218"/>
      <c r="AO4" s="219"/>
      <c r="AP4" s="220"/>
      <c r="AQ4" s="208"/>
      <c r="AR4" s="209"/>
      <c r="AS4" s="210"/>
      <c r="AT4" s="215"/>
      <c r="AU4" s="216"/>
      <c r="AV4" s="217"/>
      <c r="AW4" s="208"/>
      <c r="AX4" s="209"/>
      <c r="AY4" s="210"/>
      <c r="AZ4" s="208"/>
      <c r="BA4" s="209"/>
      <c r="BB4" s="210"/>
      <c r="BC4" s="208"/>
      <c r="BD4" s="209"/>
      <c r="BE4" s="210"/>
      <c r="BF4" s="60"/>
      <c r="BG4" s="203"/>
      <c r="BH4" s="203"/>
      <c r="BI4" s="204"/>
      <c r="BJ4" s="177"/>
      <c r="BK4" s="178"/>
      <c r="BL4" s="179"/>
      <c r="BM4" s="215"/>
      <c r="BN4" s="216"/>
      <c r="BO4" s="217"/>
      <c r="BP4" s="215"/>
      <c r="BQ4" s="216"/>
      <c r="BR4" s="217"/>
      <c r="BS4" s="202"/>
      <c r="BT4" s="203"/>
      <c r="BU4" s="204"/>
      <c r="BV4" s="18"/>
    </row>
    <row r="5" spans="1:74" ht="31.5" customHeight="1">
      <c r="A5" s="133" t="s">
        <v>1</v>
      </c>
      <c r="B5" s="133"/>
      <c r="C5" s="134"/>
      <c r="D5" s="181" t="s">
        <v>2</v>
      </c>
      <c r="E5" s="181" t="s">
        <v>3</v>
      </c>
      <c r="F5" s="181" t="s">
        <v>4</v>
      </c>
      <c r="G5" s="181" t="s">
        <v>2</v>
      </c>
      <c r="H5" s="181" t="s">
        <v>3</v>
      </c>
      <c r="I5" s="181" t="s">
        <v>4</v>
      </c>
      <c r="J5" s="181" t="s">
        <v>2</v>
      </c>
      <c r="K5" s="181" t="s">
        <v>3</v>
      </c>
      <c r="L5" s="181" t="s">
        <v>4</v>
      </c>
      <c r="M5" s="181" t="s">
        <v>2</v>
      </c>
      <c r="N5" s="181" t="s">
        <v>3</v>
      </c>
      <c r="O5" s="181" t="s">
        <v>4</v>
      </c>
      <c r="P5" s="181" t="s">
        <v>2</v>
      </c>
      <c r="Q5" s="181" t="s">
        <v>3</v>
      </c>
      <c r="R5" s="181" t="s">
        <v>4</v>
      </c>
      <c r="S5" s="17"/>
      <c r="T5" s="224" t="s">
        <v>2</v>
      </c>
      <c r="U5" s="181" t="s">
        <v>3</v>
      </c>
      <c r="V5" s="181" t="s">
        <v>4</v>
      </c>
      <c r="W5" s="172" t="s">
        <v>2</v>
      </c>
      <c r="X5" s="172" t="s">
        <v>3</v>
      </c>
      <c r="Y5" s="172" t="s">
        <v>4</v>
      </c>
      <c r="Z5" s="172" t="s">
        <v>2</v>
      </c>
      <c r="AA5" s="172" t="s">
        <v>3</v>
      </c>
      <c r="AB5" s="172" t="s">
        <v>4</v>
      </c>
      <c r="AC5" s="172" t="s">
        <v>2</v>
      </c>
      <c r="AD5" s="172" t="s">
        <v>3</v>
      </c>
      <c r="AE5" s="172" t="s">
        <v>4</v>
      </c>
      <c r="AF5" s="172" t="s">
        <v>2</v>
      </c>
      <c r="AG5" s="172" t="s">
        <v>3</v>
      </c>
      <c r="AH5" s="172" t="s">
        <v>4</v>
      </c>
      <c r="AI5" s="18" t="s">
        <v>49</v>
      </c>
      <c r="AJ5" s="5"/>
      <c r="AK5" s="133" t="s">
        <v>1</v>
      </c>
      <c r="AL5" s="133"/>
      <c r="AM5" s="134"/>
      <c r="AN5" s="172" t="s">
        <v>2</v>
      </c>
      <c r="AO5" s="172" t="s">
        <v>3</v>
      </c>
      <c r="AP5" s="172" t="s">
        <v>4</v>
      </c>
      <c r="AQ5" s="172" t="s">
        <v>2</v>
      </c>
      <c r="AR5" s="172" t="s">
        <v>3</v>
      </c>
      <c r="AS5" s="172" t="s">
        <v>4</v>
      </c>
      <c r="AT5" s="172" t="s">
        <v>2</v>
      </c>
      <c r="AU5" s="172" t="s">
        <v>3</v>
      </c>
      <c r="AV5" s="172" t="s">
        <v>4</v>
      </c>
      <c r="AW5" s="172" t="s">
        <v>2</v>
      </c>
      <c r="AX5" s="172" t="s">
        <v>3</v>
      </c>
      <c r="AY5" s="172" t="s">
        <v>4</v>
      </c>
      <c r="AZ5" s="172" t="s">
        <v>2</v>
      </c>
      <c r="BA5" s="172" t="s">
        <v>3</v>
      </c>
      <c r="BB5" s="172" t="s">
        <v>4</v>
      </c>
      <c r="BC5" s="172" t="s">
        <v>2</v>
      </c>
      <c r="BD5" s="172" t="s">
        <v>3</v>
      </c>
      <c r="BE5" s="172" t="s">
        <v>4</v>
      </c>
      <c r="BF5" s="17"/>
      <c r="BG5" s="134" t="s">
        <v>2</v>
      </c>
      <c r="BH5" s="172" t="s">
        <v>3</v>
      </c>
      <c r="BI5" s="172" t="s">
        <v>4</v>
      </c>
      <c r="BJ5" s="172" t="s">
        <v>2</v>
      </c>
      <c r="BK5" s="172" t="s">
        <v>3</v>
      </c>
      <c r="BL5" s="172" t="s">
        <v>4</v>
      </c>
      <c r="BM5" s="172" t="s">
        <v>2</v>
      </c>
      <c r="BN5" s="172" t="s">
        <v>3</v>
      </c>
      <c r="BO5" s="172" t="s">
        <v>4</v>
      </c>
      <c r="BP5" s="172" t="s">
        <v>2</v>
      </c>
      <c r="BQ5" s="172" t="s">
        <v>3</v>
      </c>
      <c r="BR5" s="172" t="s">
        <v>4</v>
      </c>
      <c r="BS5" s="172" t="s">
        <v>2</v>
      </c>
      <c r="BT5" s="172" t="s">
        <v>3</v>
      </c>
      <c r="BU5" s="172" t="s">
        <v>4</v>
      </c>
      <c r="BV5" s="17" t="s">
        <v>49</v>
      </c>
    </row>
    <row r="6" spans="1:74" ht="31.5" customHeight="1">
      <c r="A6" s="16"/>
      <c r="B6" s="16"/>
      <c r="C6" s="19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"/>
      <c r="T6" s="134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"/>
      <c r="AJ6" s="5"/>
      <c r="AK6" s="16"/>
      <c r="AL6" s="16"/>
      <c r="AM6" s="19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"/>
      <c r="BG6" s="134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"/>
    </row>
    <row r="7" spans="1:74" ht="31.5" customHeight="1">
      <c r="A7" s="16"/>
      <c r="B7" s="16"/>
      <c r="C7" s="1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7"/>
      <c r="T7" s="211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49"/>
      <c r="AJ7" s="5"/>
      <c r="AK7" s="16"/>
      <c r="AL7" s="16"/>
      <c r="AM7" s="1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7"/>
      <c r="BG7" s="211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49"/>
    </row>
    <row r="8" spans="1:74" ht="31.5" customHeight="1">
      <c r="A8" s="14"/>
      <c r="B8" s="14"/>
      <c r="C8" s="20"/>
      <c r="D8" s="5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K8" s="14"/>
      <c r="AL8" s="14"/>
      <c r="AM8" s="20"/>
      <c r="AN8" s="16"/>
      <c r="AO8" s="59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7"/>
    </row>
    <row r="9" spans="1:74" ht="39" customHeight="1">
      <c r="A9" s="135" t="s">
        <v>187</v>
      </c>
      <c r="B9" s="135"/>
      <c r="C9" s="136"/>
      <c r="D9" s="23">
        <v>2760</v>
      </c>
      <c r="E9" s="24">
        <v>1686</v>
      </c>
      <c r="F9" s="24">
        <v>1074</v>
      </c>
      <c r="G9" s="24">
        <v>23</v>
      </c>
      <c r="H9" s="24">
        <v>21</v>
      </c>
      <c r="I9" s="24">
        <v>2</v>
      </c>
      <c r="J9" s="24">
        <v>8</v>
      </c>
      <c r="K9" s="24">
        <v>8</v>
      </c>
      <c r="L9" s="24">
        <v>0</v>
      </c>
      <c r="M9" s="24">
        <v>2</v>
      </c>
      <c r="N9" s="24">
        <v>2</v>
      </c>
      <c r="O9" s="24">
        <v>0</v>
      </c>
      <c r="P9" s="24">
        <v>246</v>
      </c>
      <c r="Q9" s="24">
        <v>222</v>
      </c>
      <c r="R9" s="24">
        <v>24</v>
      </c>
      <c r="S9" s="24"/>
      <c r="T9" s="24">
        <v>1071</v>
      </c>
      <c r="U9" s="24">
        <v>830</v>
      </c>
      <c r="V9" s="24">
        <v>241</v>
      </c>
      <c r="W9" s="24">
        <v>38</v>
      </c>
      <c r="X9" s="24">
        <v>32</v>
      </c>
      <c r="Y9" s="24">
        <v>6</v>
      </c>
      <c r="Z9" s="24">
        <v>18</v>
      </c>
      <c r="AA9" s="24">
        <v>6</v>
      </c>
      <c r="AB9" s="24">
        <v>12</v>
      </c>
      <c r="AC9" s="24">
        <v>103</v>
      </c>
      <c r="AD9" s="24">
        <v>80</v>
      </c>
      <c r="AE9" s="24">
        <v>23</v>
      </c>
      <c r="AF9" s="24">
        <v>212</v>
      </c>
      <c r="AG9" s="24">
        <v>70</v>
      </c>
      <c r="AH9" s="24">
        <v>142</v>
      </c>
      <c r="AI9" s="17" t="s">
        <v>174</v>
      </c>
      <c r="AJ9" s="9"/>
      <c r="AK9" s="135" t="s">
        <v>187</v>
      </c>
      <c r="AL9" s="135"/>
      <c r="AM9" s="136"/>
      <c r="AN9" s="57">
        <v>20</v>
      </c>
      <c r="AO9" s="24">
        <v>3</v>
      </c>
      <c r="AP9" s="24">
        <v>17</v>
      </c>
      <c r="AQ9" s="24">
        <v>6</v>
      </c>
      <c r="AR9" s="24">
        <v>2</v>
      </c>
      <c r="AS9" s="24">
        <v>4</v>
      </c>
      <c r="AT9" s="24">
        <v>31</v>
      </c>
      <c r="AU9" s="57">
        <v>22</v>
      </c>
      <c r="AV9" s="57">
        <v>9</v>
      </c>
      <c r="AW9" s="57">
        <v>259</v>
      </c>
      <c r="AX9" s="24">
        <v>91</v>
      </c>
      <c r="AY9" s="24">
        <v>168</v>
      </c>
      <c r="AZ9" s="24">
        <v>105</v>
      </c>
      <c r="BA9" s="57">
        <v>50</v>
      </c>
      <c r="BB9" s="57">
        <v>55</v>
      </c>
      <c r="BC9" s="57">
        <v>22</v>
      </c>
      <c r="BD9" s="24">
        <v>7</v>
      </c>
      <c r="BE9" s="24">
        <v>15</v>
      </c>
      <c r="BF9" s="24"/>
      <c r="BG9" s="24">
        <v>291</v>
      </c>
      <c r="BH9" s="24">
        <v>58</v>
      </c>
      <c r="BI9" s="24">
        <v>233</v>
      </c>
      <c r="BJ9" s="24">
        <v>46</v>
      </c>
      <c r="BK9" s="24">
        <v>17</v>
      </c>
      <c r="BL9" s="24">
        <v>29</v>
      </c>
      <c r="BM9" s="24">
        <v>123</v>
      </c>
      <c r="BN9" s="24">
        <v>55</v>
      </c>
      <c r="BO9" s="24">
        <v>68</v>
      </c>
      <c r="BP9" s="24">
        <v>95</v>
      </c>
      <c r="BQ9" s="24">
        <v>82</v>
      </c>
      <c r="BR9" s="24">
        <v>13</v>
      </c>
      <c r="BS9" s="24">
        <v>41</v>
      </c>
      <c r="BT9" s="24">
        <v>28</v>
      </c>
      <c r="BU9" s="24">
        <v>13</v>
      </c>
      <c r="BV9" s="17" t="s">
        <v>174</v>
      </c>
    </row>
    <row r="10" spans="1:74" ht="22.5" customHeight="1">
      <c r="A10" s="16"/>
      <c r="B10" s="16"/>
      <c r="C10" s="25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17"/>
      <c r="AK10" s="16"/>
      <c r="AL10" s="16"/>
      <c r="AM10" s="25"/>
      <c r="AN10" s="16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17"/>
    </row>
    <row r="11" spans="1:74" ht="39" customHeight="1">
      <c r="A11" s="135" t="s">
        <v>188</v>
      </c>
      <c r="B11" s="135"/>
      <c r="C11" s="136"/>
      <c r="D11" s="23">
        <f>SUM(E11:F11)</f>
        <v>2770</v>
      </c>
      <c r="E11" s="24">
        <f>H11+K11+N11+Q11+U11+X11+AA11+AD11+AG11+AO11+AR11+AU11+AX11+BA11+BD11+BH11+BK11+BN11+BQ11+BT11</f>
        <v>1751</v>
      </c>
      <c r="F11" s="24">
        <f>I11+L11+O11+R11+V11+Y11+AB11+AE11+AH11+AP11+AS11+AV11+AY11+BB11+BE11+BI11+BL11+BO11+BR11+BU11</f>
        <v>1019</v>
      </c>
      <c r="G11" s="24">
        <f>SUM(H11:I11)</f>
        <v>16</v>
      </c>
      <c r="H11" s="24">
        <f aca="true" t="shared" si="0" ref="H11:AH11">SUM(H13:H29)</f>
        <v>15</v>
      </c>
      <c r="I11" s="24">
        <f t="shared" si="0"/>
        <v>1</v>
      </c>
      <c r="J11" s="24">
        <f>SUM(K11:L11)</f>
        <v>13</v>
      </c>
      <c r="K11" s="24">
        <f t="shared" si="0"/>
        <v>11</v>
      </c>
      <c r="L11" s="24">
        <f t="shared" si="0"/>
        <v>2</v>
      </c>
      <c r="M11" s="24">
        <f>SUM(N11:O11)</f>
        <v>5</v>
      </c>
      <c r="N11" s="24">
        <f t="shared" si="0"/>
        <v>5</v>
      </c>
      <c r="O11" s="24">
        <f t="shared" si="0"/>
        <v>0</v>
      </c>
      <c r="P11" s="24">
        <f>SUM(Q11:R11)</f>
        <v>231</v>
      </c>
      <c r="Q11" s="24">
        <f t="shared" si="0"/>
        <v>219</v>
      </c>
      <c r="R11" s="24">
        <f t="shared" si="0"/>
        <v>12</v>
      </c>
      <c r="S11" s="24"/>
      <c r="T11" s="24">
        <f>SUM(U11:V11)</f>
        <v>1204</v>
      </c>
      <c r="U11" s="24">
        <f t="shared" si="0"/>
        <v>929</v>
      </c>
      <c r="V11" s="24">
        <f t="shared" si="0"/>
        <v>275</v>
      </c>
      <c r="W11" s="24">
        <f>SUM(X11:Y11)</f>
        <v>38</v>
      </c>
      <c r="X11" s="24">
        <f t="shared" si="0"/>
        <v>33</v>
      </c>
      <c r="Y11" s="24">
        <f t="shared" si="0"/>
        <v>5</v>
      </c>
      <c r="Z11" s="24">
        <f>SUM(AA11:AB11)</f>
        <v>18</v>
      </c>
      <c r="AA11" s="24">
        <f t="shared" si="0"/>
        <v>3</v>
      </c>
      <c r="AB11" s="24">
        <f t="shared" si="0"/>
        <v>15</v>
      </c>
      <c r="AC11" s="24">
        <f>SUM(AD11:AE11)</f>
        <v>87</v>
      </c>
      <c r="AD11" s="24">
        <f t="shared" si="0"/>
        <v>75</v>
      </c>
      <c r="AE11" s="24">
        <f t="shared" si="0"/>
        <v>12</v>
      </c>
      <c r="AF11" s="24">
        <f>SUM(AG11:AH11)</f>
        <v>160</v>
      </c>
      <c r="AG11" s="24">
        <f t="shared" si="0"/>
        <v>62</v>
      </c>
      <c r="AH11" s="24">
        <f t="shared" si="0"/>
        <v>98</v>
      </c>
      <c r="AI11" s="17" t="s">
        <v>189</v>
      </c>
      <c r="AK11" s="135" t="s">
        <v>188</v>
      </c>
      <c r="AL11" s="135"/>
      <c r="AM11" s="136"/>
      <c r="AN11" s="24">
        <f>SUM(AO11:AP11)</f>
        <v>8</v>
      </c>
      <c r="AO11" s="24">
        <f aca="true" t="shared" si="1" ref="AO11:BU11">SUM(AO13:AO29)</f>
        <v>1</v>
      </c>
      <c r="AP11" s="24">
        <f t="shared" si="1"/>
        <v>7</v>
      </c>
      <c r="AQ11" s="24">
        <f>SUM(AR11:AS11)</f>
        <v>5</v>
      </c>
      <c r="AR11" s="24">
        <f t="shared" si="1"/>
        <v>2</v>
      </c>
      <c r="AS11" s="24">
        <f t="shared" si="1"/>
        <v>3</v>
      </c>
      <c r="AT11" s="24">
        <f>SUM(AU11:AV11)</f>
        <v>20</v>
      </c>
      <c r="AU11" s="24">
        <f t="shared" si="1"/>
        <v>12</v>
      </c>
      <c r="AV11" s="24">
        <f t="shared" si="1"/>
        <v>8</v>
      </c>
      <c r="AW11" s="24">
        <f>SUM(AX11:AY11)</f>
        <v>243</v>
      </c>
      <c r="AX11" s="24">
        <f t="shared" si="1"/>
        <v>81</v>
      </c>
      <c r="AY11" s="24">
        <f t="shared" si="1"/>
        <v>162</v>
      </c>
      <c r="AZ11" s="24">
        <f>SUM(BA11:BB11)</f>
        <v>108</v>
      </c>
      <c r="BA11" s="24">
        <f t="shared" si="1"/>
        <v>36</v>
      </c>
      <c r="BB11" s="24">
        <f t="shared" si="1"/>
        <v>72</v>
      </c>
      <c r="BC11" s="24">
        <f>SUM(BD11:BE11)</f>
        <v>1</v>
      </c>
      <c r="BD11" s="24">
        <f t="shared" si="1"/>
        <v>0</v>
      </c>
      <c r="BE11" s="24">
        <f t="shared" si="1"/>
        <v>1</v>
      </c>
      <c r="BF11" s="24"/>
      <c r="BG11" s="24">
        <f>SUM(BH11:BI11)</f>
        <v>275</v>
      </c>
      <c r="BH11" s="24">
        <f t="shared" si="1"/>
        <v>61</v>
      </c>
      <c r="BI11" s="24">
        <f t="shared" si="1"/>
        <v>214</v>
      </c>
      <c r="BJ11" s="24">
        <f>SUM(BK11:BL11)</f>
        <v>37</v>
      </c>
      <c r="BK11" s="24">
        <f t="shared" si="1"/>
        <v>18</v>
      </c>
      <c r="BL11" s="24">
        <f t="shared" si="1"/>
        <v>19</v>
      </c>
      <c r="BM11" s="24">
        <f>SUM(BN11:BO11)</f>
        <v>93</v>
      </c>
      <c r="BN11" s="24">
        <f t="shared" si="1"/>
        <v>37</v>
      </c>
      <c r="BO11" s="24">
        <f t="shared" si="1"/>
        <v>56</v>
      </c>
      <c r="BP11" s="24">
        <f>SUM(BQ11:BR11)</f>
        <v>137</v>
      </c>
      <c r="BQ11" s="24">
        <f t="shared" si="1"/>
        <v>111</v>
      </c>
      <c r="BR11" s="24">
        <f t="shared" si="1"/>
        <v>26</v>
      </c>
      <c r="BS11" s="24">
        <f>SUM(BT11:BU11)</f>
        <v>71</v>
      </c>
      <c r="BT11" s="24">
        <f t="shared" si="1"/>
        <v>40</v>
      </c>
      <c r="BU11" s="24">
        <f t="shared" si="1"/>
        <v>31</v>
      </c>
      <c r="BV11" s="17" t="s">
        <v>189</v>
      </c>
    </row>
    <row r="12" spans="1:74" ht="22.5" customHeight="1">
      <c r="A12" s="26"/>
      <c r="B12" s="26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50"/>
      <c r="AJ12" s="5"/>
      <c r="AK12" s="26"/>
      <c r="AL12" s="26"/>
      <c r="AM12" s="27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50"/>
    </row>
    <row r="13" spans="1:74" ht="45" customHeight="1">
      <c r="A13" s="43"/>
      <c r="B13" s="28" t="s">
        <v>62</v>
      </c>
      <c r="C13" s="29"/>
      <c r="D13" s="23">
        <f aca="true" t="shared" si="2" ref="D13:D26">SUM(E13:F13)</f>
        <v>999</v>
      </c>
      <c r="E13" s="24">
        <f aca="true" t="shared" si="3" ref="E13:E26">H13+K13+N13+Q13+U13+X13+AA13+AD13+AG13+AO13+AR13+AU13+AX13+BA13+BD13+BH13+BK13+BN13+BQ13+BT13</f>
        <v>633</v>
      </c>
      <c r="F13" s="24">
        <f aca="true" t="shared" si="4" ref="F13:F26">I13+L13+O13+R13+V13+Y13+AB13+AE13+AH13+AP13+AS13+AV13+AY13+BB13+BE13+BI13+BL13+BO13+BR13+BU13</f>
        <v>366</v>
      </c>
      <c r="G13" s="24">
        <f aca="true" t="shared" si="5" ref="G13:G26">SUM(H13:I13)</f>
        <v>1</v>
      </c>
      <c r="H13" s="24">
        <v>1</v>
      </c>
      <c r="I13" s="24">
        <v>0</v>
      </c>
      <c r="J13" s="24">
        <f aca="true" t="shared" si="6" ref="J13:J26">SUM(K13:L13)</f>
        <v>1</v>
      </c>
      <c r="K13" s="24">
        <v>1</v>
      </c>
      <c r="L13" s="24">
        <v>0</v>
      </c>
      <c r="M13" s="24">
        <f aca="true" t="shared" si="7" ref="M13:M26">SUM(N13:O13)</f>
        <v>0</v>
      </c>
      <c r="N13" s="24">
        <v>0</v>
      </c>
      <c r="O13" s="24">
        <v>0</v>
      </c>
      <c r="P13" s="24">
        <f aca="true" t="shared" si="8" ref="P13:P26">SUM(Q13:R13)</f>
        <v>106</v>
      </c>
      <c r="Q13" s="24">
        <v>101</v>
      </c>
      <c r="R13" s="24">
        <v>5</v>
      </c>
      <c r="S13" s="24"/>
      <c r="T13" s="24">
        <f aca="true" t="shared" si="9" ref="T13:T26">SUM(U13:V13)</f>
        <v>385</v>
      </c>
      <c r="U13" s="24">
        <v>310</v>
      </c>
      <c r="V13" s="24">
        <v>75</v>
      </c>
      <c r="W13" s="24">
        <f aca="true" t="shared" si="10" ref="W13:W26">SUM(X13:Y13)</f>
        <v>24</v>
      </c>
      <c r="X13" s="24">
        <v>20</v>
      </c>
      <c r="Y13" s="24">
        <v>4</v>
      </c>
      <c r="Z13" s="24">
        <f aca="true" t="shared" si="11" ref="Z13:Z26">SUM(AA13:AB13)</f>
        <v>13</v>
      </c>
      <c r="AA13" s="24">
        <v>2</v>
      </c>
      <c r="AB13" s="24">
        <v>11</v>
      </c>
      <c r="AC13" s="24">
        <f aca="true" t="shared" si="12" ref="AC13:AC26">SUM(AD13:AE13)</f>
        <v>46</v>
      </c>
      <c r="AD13" s="24">
        <v>38</v>
      </c>
      <c r="AE13" s="24">
        <v>8</v>
      </c>
      <c r="AF13" s="24">
        <f aca="true" t="shared" si="13" ref="AF13:AF26">SUM(AG13:AH13)</f>
        <v>60</v>
      </c>
      <c r="AG13" s="24">
        <v>18</v>
      </c>
      <c r="AH13" s="24">
        <v>42</v>
      </c>
      <c r="AI13" s="40" t="s">
        <v>30</v>
      </c>
      <c r="AJ13" s="6"/>
      <c r="AK13" s="43"/>
      <c r="AL13" s="28" t="s">
        <v>62</v>
      </c>
      <c r="AM13" s="29"/>
      <c r="AN13" s="24">
        <f aca="true" t="shared" si="14" ref="AN13:AN26">SUM(AO13:AP13)</f>
        <v>4</v>
      </c>
      <c r="AO13" s="24">
        <v>1</v>
      </c>
      <c r="AP13" s="24">
        <v>3</v>
      </c>
      <c r="AQ13" s="24">
        <f aca="true" t="shared" si="15" ref="AQ13:AQ26">SUM(AR13:AS13)</f>
        <v>4</v>
      </c>
      <c r="AR13" s="24">
        <v>2</v>
      </c>
      <c r="AS13" s="24">
        <v>2</v>
      </c>
      <c r="AT13" s="24">
        <f aca="true" t="shared" si="16" ref="AT13:AT26">SUM(AU13:AV13)</f>
        <v>15</v>
      </c>
      <c r="AU13" s="24">
        <v>9</v>
      </c>
      <c r="AV13" s="24">
        <v>6</v>
      </c>
      <c r="AW13" s="24">
        <f aca="true" t="shared" si="17" ref="AW13:AW26">SUM(AX13:AY13)</f>
        <v>93</v>
      </c>
      <c r="AX13" s="24">
        <v>26</v>
      </c>
      <c r="AY13" s="24">
        <v>67</v>
      </c>
      <c r="AZ13" s="24">
        <f aca="true" t="shared" si="18" ref="AZ13:AZ26">SUM(BA13:BB13)</f>
        <v>38</v>
      </c>
      <c r="BA13" s="24">
        <v>14</v>
      </c>
      <c r="BB13" s="24">
        <v>24</v>
      </c>
      <c r="BC13" s="24">
        <f aca="true" t="shared" si="19" ref="BC13:BC26">SUM(BD13:BE13)</f>
        <v>0</v>
      </c>
      <c r="BD13" s="24">
        <v>0</v>
      </c>
      <c r="BE13" s="24">
        <v>0</v>
      </c>
      <c r="BF13" s="24"/>
      <c r="BG13" s="24">
        <f aca="true" t="shared" si="20" ref="BG13:BG26">SUM(BH13:BI13)</f>
        <v>85</v>
      </c>
      <c r="BH13" s="24">
        <v>17</v>
      </c>
      <c r="BI13" s="24">
        <v>68</v>
      </c>
      <c r="BJ13" s="24">
        <f aca="true" t="shared" si="21" ref="BJ13:BJ26">SUM(BK13:BL13)</f>
        <v>10</v>
      </c>
      <c r="BK13" s="24">
        <v>4</v>
      </c>
      <c r="BL13" s="24">
        <v>6</v>
      </c>
      <c r="BM13" s="24">
        <f aca="true" t="shared" si="22" ref="BM13:BM26">SUM(BN13:BO13)</f>
        <v>20</v>
      </c>
      <c r="BN13" s="24">
        <v>11</v>
      </c>
      <c r="BO13" s="24">
        <v>9</v>
      </c>
      <c r="BP13" s="24">
        <f aca="true" t="shared" si="23" ref="BP13:BP26">SUM(BQ13:BR13)</f>
        <v>37</v>
      </c>
      <c r="BQ13" s="24">
        <v>29</v>
      </c>
      <c r="BR13" s="24">
        <v>8</v>
      </c>
      <c r="BS13" s="24">
        <f aca="true" t="shared" si="24" ref="BS13:BS26">SUM(BT13:BU13)</f>
        <v>57</v>
      </c>
      <c r="BT13" s="24">
        <v>29</v>
      </c>
      <c r="BU13" s="24">
        <v>28</v>
      </c>
      <c r="BV13" s="40" t="s">
        <v>30</v>
      </c>
    </row>
    <row r="14" spans="1:74" ht="45" customHeight="1">
      <c r="A14" s="45"/>
      <c r="B14" s="30" t="s">
        <v>63</v>
      </c>
      <c r="C14" s="31"/>
      <c r="D14" s="23">
        <f t="shared" si="2"/>
        <v>147</v>
      </c>
      <c r="E14" s="24">
        <f t="shared" si="3"/>
        <v>64</v>
      </c>
      <c r="F14" s="24">
        <f t="shared" si="4"/>
        <v>83</v>
      </c>
      <c r="G14" s="24">
        <f t="shared" si="5"/>
        <v>1</v>
      </c>
      <c r="H14" s="24">
        <v>1</v>
      </c>
      <c r="I14" s="24">
        <v>0</v>
      </c>
      <c r="J14" s="24">
        <f t="shared" si="6"/>
        <v>0</v>
      </c>
      <c r="K14" s="24">
        <v>0</v>
      </c>
      <c r="L14" s="24">
        <v>0</v>
      </c>
      <c r="M14" s="24">
        <f t="shared" si="7"/>
        <v>0</v>
      </c>
      <c r="N14" s="24">
        <v>0</v>
      </c>
      <c r="O14" s="24">
        <v>0</v>
      </c>
      <c r="P14" s="24">
        <f t="shared" si="8"/>
        <v>5</v>
      </c>
      <c r="Q14" s="24">
        <v>4</v>
      </c>
      <c r="R14" s="24">
        <v>1</v>
      </c>
      <c r="S14" s="24"/>
      <c r="T14" s="24">
        <f t="shared" si="9"/>
        <v>27</v>
      </c>
      <c r="U14" s="24">
        <v>15</v>
      </c>
      <c r="V14" s="24">
        <v>12</v>
      </c>
      <c r="W14" s="24">
        <f t="shared" si="10"/>
        <v>1</v>
      </c>
      <c r="X14" s="24">
        <v>1</v>
      </c>
      <c r="Y14" s="24">
        <v>0</v>
      </c>
      <c r="Z14" s="24">
        <f t="shared" si="11"/>
        <v>1</v>
      </c>
      <c r="AA14" s="24">
        <v>0</v>
      </c>
      <c r="AB14" s="24">
        <v>1</v>
      </c>
      <c r="AC14" s="24">
        <f t="shared" si="12"/>
        <v>5</v>
      </c>
      <c r="AD14" s="24">
        <v>4</v>
      </c>
      <c r="AE14" s="24">
        <v>1</v>
      </c>
      <c r="AF14" s="24">
        <f t="shared" si="13"/>
        <v>13</v>
      </c>
      <c r="AG14" s="24">
        <v>4</v>
      </c>
      <c r="AH14" s="24">
        <v>9</v>
      </c>
      <c r="AI14" s="40" t="s">
        <v>31</v>
      </c>
      <c r="AJ14" s="6"/>
      <c r="AK14" s="45"/>
      <c r="AL14" s="30" t="s">
        <v>63</v>
      </c>
      <c r="AM14" s="31"/>
      <c r="AN14" s="24">
        <f t="shared" si="14"/>
        <v>0</v>
      </c>
      <c r="AO14" s="24">
        <v>0</v>
      </c>
      <c r="AP14" s="24">
        <v>0</v>
      </c>
      <c r="AQ14" s="24">
        <f t="shared" si="15"/>
        <v>0</v>
      </c>
      <c r="AR14" s="24">
        <v>0</v>
      </c>
      <c r="AS14" s="24">
        <v>0</v>
      </c>
      <c r="AT14" s="24">
        <f t="shared" si="16"/>
        <v>0</v>
      </c>
      <c r="AU14" s="24">
        <v>0</v>
      </c>
      <c r="AV14" s="24">
        <v>0</v>
      </c>
      <c r="AW14" s="24">
        <f t="shared" si="17"/>
        <v>28</v>
      </c>
      <c r="AX14" s="24">
        <v>9</v>
      </c>
      <c r="AY14" s="24">
        <v>19</v>
      </c>
      <c r="AZ14" s="24">
        <f t="shared" si="18"/>
        <v>25</v>
      </c>
      <c r="BA14" s="24">
        <v>6</v>
      </c>
      <c r="BB14" s="24">
        <v>19</v>
      </c>
      <c r="BC14" s="24">
        <f t="shared" si="19"/>
        <v>1</v>
      </c>
      <c r="BD14" s="24">
        <v>0</v>
      </c>
      <c r="BE14" s="24">
        <v>1</v>
      </c>
      <c r="BF14" s="24"/>
      <c r="BG14" s="24">
        <f t="shared" si="20"/>
        <v>15</v>
      </c>
      <c r="BH14" s="24">
        <v>4</v>
      </c>
      <c r="BI14" s="24">
        <v>11</v>
      </c>
      <c r="BJ14" s="24">
        <f t="shared" si="21"/>
        <v>1</v>
      </c>
      <c r="BK14" s="24">
        <v>1</v>
      </c>
      <c r="BL14" s="24">
        <v>0</v>
      </c>
      <c r="BM14" s="24">
        <f t="shared" si="22"/>
        <v>7</v>
      </c>
      <c r="BN14" s="24">
        <v>2</v>
      </c>
      <c r="BO14" s="24">
        <v>5</v>
      </c>
      <c r="BP14" s="24">
        <f t="shared" si="23"/>
        <v>17</v>
      </c>
      <c r="BQ14" s="24">
        <v>13</v>
      </c>
      <c r="BR14" s="24">
        <v>4</v>
      </c>
      <c r="BS14" s="24">
        <f t="shared" si="24"/>
        <v>0</v>
      </c>
      <c r="BT14" s="24">
        <v>0</v>
      </c>
      <c r="BU14" s="24">
        <v>0</v>
      </c>
      <c r="BV14" s="40" t="s">
        <v>31</v>
      </c>
    </row>
    <row r="15" spans="1:74" ht="45" customHeight="1">
      <c r="A15" s="45"/>
      <c r="B15" s="30" t="s">
        <v>64</v>
      </c>
      <c r="C15" s="31"/>
      <c r="D15" s="23">
        <f t="shared" si="2"/>
        <v>294</v>
      </c>
      <c r="E15" s="24">
        <f t="shared" si="3"/>
        <v>216</v>
      </c>
      <c r="F15" s="24">
        <f t="shared" si="4"/>
        <v>78</v>
      </c>
      <c r="G15" s="24">
        <f t="shared" si="5"/>
        <v>0</v>
      </c>
      <c r="H15" s="24">
        <v>0</v>
      </c>
      <c r="I15" s="24">
        <v>0</v>
      </c>
      <c r="J15" s="24">
        <f t="shared" si="6"/>
        <v>0</v>
      </c>
      <c r="K15" s="24">
        <v>0</v>
      </c>
      <c r="L15" s="24">
        <v>0</v>
      </c>
      <c r="M15" s="24">
        <f t="shared" si="7"/>
        <v>0</v>
      </c>
      <c r="N15" s="24">
        <v>0</v>
      </c>
      <c r="O15" s="24">
        <v>0</v>
      </c>
      <c r="P15" s="24">
        <f t="shared" si="8"/>
        <v>18</v>
      </c>
      <c r="Q15" s="24">
        <v>18</v>
      </c>
      <c r="R15" s="24">
        <v>0</v>
      </c>
      <c r="S15" s="24"/>
      <c r="T15" s="24">
        <f t="shared" si="9"/>
        <v>207</v>
      </c>
      <c r="U15" s="24">
        <v>172</v>
      </c>
      <c r="V15" s="24">
        <v>35</v>
      </c>
      <c r="W15" s="24">
        <f t="shared" si="10"/>
        <v>3</v>
      </c>
      <c r="X15" s="24">
        <v>3</v>
      </c>
      <c r="Y15" s="24">
        <v>0</v>
      </c>
      <c r="Z15" s="24">
        <f t="shared" si="11"/>
        <v>1</v>
      </c>
      <c r="AA15" s="24">
        <v>1</v>
      </c>
      <c r="AB15" s="24">
        <v>0</v>
      </c>
      <c r="AC15" s="24">
        <f t="shared" si="12"/>
        <v>2</v>
      </c>
      <c r="AD15" s="24">
        <v>2</v>
      </c>
      <c r="AE15" s="24">
        <v>0</v>
      </c>
      <c r="AF15" s="24">
        <f t="shared" si="13"/>
        <v>7</v>
      </c>
      <c r="AG15" s="24">
        <v>2</v>
      </c>
      <c r="AH15" s="24">
        <v>5</v>
      </c>
      <c r="AI15" s="40" t="s">
        <v>32</v>
      </c>
      <c r="AJ15" s="6"/>
      <c r="AK15" s="45"/>
      <c r="AL15" s="30" t="s">
        <v>64</v>
      </c>
      <c r="AM15" s="31"/>
      <c r="AN15" s="24">
        <f t="shared" si="14"/>
        <v>0</v>
      </c>
      <c r="AO15" s="24">
        <v>0</v>
      </c>
      <c r="AP15" s="24">
        <v>0</v>
      </c>
      <c r="AQ15" s="24">
        <f t="shared" si="15"/>
        <v>0</v>
      </c>
      <c r="AR15" s="24">
        <v>0</v>
      </c>
      <c r="AS15" s="24">
        <v>0</v>
      </c>
      <c r="AT15" s="24">
        <f t="shared" si="16"/>
        <v>0</v>
      </c>
      <c r="AU15" s="24">
        <v>0</v>
      </c>
      <c r="AV15" s="24">
        <v>0</v>
      </c>
      <c r="AW15" s="24">
        <f t="shared" si="17"/>
        <v>7</v>
      </c>
      <c r="AX15" s="24">
        <v>5</v>
      </c>
      <c r="AY15" s="24">
        <v>2</v>
      </c>
      <c r="AZ15" s="24">
        <f t="shared" si="18"/>
        <v>3</v>
      </c>
      <c r="BA15" s="24">
        <v>1</v>
      </c>
      <c r="BB15" s="24">
        <v>2</v>
      </c>
      <c r="BC15" s="24">
        <f t="shared" si="19"/>
        <v>0</v>
      </c>
      <c r="BD15" s="24">
        <v>0</v>
      </c>
      <c r="BE15" s="24">
        <v>0</v>
      </c>
      <c r="BF15" s="24"/>
      <c r="BG15" s="24">
        <f t="shared" si="20"/>
        <v>19</v>
      </c>
      <c r="BH15" s="24">
        <v>2</v>
      </c>
      <c r="BI15" s="24">
        <v>17</v>
      </c>
      <c r="BJ15" s="24">
        <f t="shared" si="21"/>
        <v>6</v>
      </c>
      <c r="BK15" s="24">
        <v>0</v>
      </c>
      <c r="BL15" s="24">
        <v>6</v>
      </c>
      <c r="BM15" s="24">
        <f t="shared" si="22"/>
        <v>13</v>
      </c>
      <c r="BN15" s="24">
        <v>2</v>
      </c>
      <c r="BO15" s="24">
        <v>11</v>
      </c>
      <c r="BP15" s="24">
        <f t="shared" si="23"/>
        <v>8</v>
      </c>
      <c r="BQ15" s="24">
        <v>8</v>
      </c>
      <c r="BR15" s="24">
        <v>0</v>
      </c>
      <c r="BS15" s="24">
        <f t="shared" si="24"/>
        <v>0</v>
      </c>
      <c r="BT15" s="24">
        <v>0</v>
      </c>
      <c r="BU15" s="24">
        <v>0</v>
      </c>
      <c r="BV15" s="40" t="s">
        <v>32</v>
      </c>
    </row>
    <row r="16" spans="1:74" ht="45" customHeight="1">
      <c r="A16" s="45"/>
      <c r="B16" s="30" t="s">
        <v>65</v>
      </c>
      <c r="C16" s="31"/>
      <c r="D16" s="23">
        <f t="shared" si="2"/>
        <v>335</v>
      </c>
      <c r="E16" s="24">
        <f t="shared" si="3"/>
        <v>233</v>
      </c>
      <c r="F16" s="24">
        <f t="shared" si="4"/>
        <v>102</v>
      </c>
      <c r="G16" s="24">
        <f t="shared" si="5"/>
        <v>1</v>
      </c>
      <c r="H16" s="24">
        <v>1</v>
      </c>
      <c r="I16" s="24">
        <v>0</v>
      </c>
      <c r="J16" s="24">
        <f t="shared" si="6"/>
        <v>0</v>
      </c>
      <c r="K16" s="24">
        <v>0</v>
      </c>
      <c r="L16" s="24">
        <v>0</v>
      </c>
      <c r="M16" s="24">
        <f t="shared" si="7"/>
        <v>0</v>
      </c>
      <c r="N16" s="24">
        <v>0</v>
      </c>
      <c r="O16" s="24">
        <v>0</v>
      </c>
      <c r="P16" s="24">
        <f t="shared" si="8"/>
        <v>43</v>
      </c>
      <c r="Q16" s="24">
        <v>43</v>
      </c>
      <c r="R16" s="24">
        <v>0</v>
      </c>
      <c r="S16" s="24"/>
      <c r="T16" s="24">
        <f t="shared" si="9"/>
        <v>135</v>
      </c>
      <c r="U16" s="24">
        <v>105</v>
      </c>
      <c r="V16" s="24">
        <v>30</v>
      </c>
      <c r="W16" s="24">
        <f t="shared" si="10"/>
        <v>5</v>
      </c>
      <c r="X16" s="24">
        <v>5</v>
      </c>
      <c r="Y16" s="24">
        <v>0</v>
      </c>
      <c r="Z16" s="24">
        <f t="shared" si="11"/>
        <v>0</v>
      </c>
      <c r="AA16" s="24">
        <v>0</v>
      </c>
      <c r="AB16" s="24">
        <v>0</v>
      </c>
      <c r="AC16" s="24">
        <f t="shared" si="12"/>
        <v>8</v>
      </c>
      <c r="AD16" s="24">
        <v>8</v>
      </c>
      <c r="AE16" s="24">
        <v>0</v>
      </c>
      <c r="AF16" s="24">
        <f t="shared" si="13"/>
        <v>18</v>
      </c>
      <c r="AG16" s="24">
        <v>8</v>
      </c>
      <c r="AH16" s="24">
        <v>10</v>
      </c>
      <c r="AI16" s="40" t="s">
        <v>33</v>
      </c>
      <c r="AJ16" s="6"/>
      <c r="AK16" s="45"/>
      <c r="AL16" s="30" t="s">
        <v>65</v>
      </c>
      <c r="AM16" s="31"/>
      <c r="AN16" s="24">
        <f t="shared" si="14"/>
        <v>0</v>
      </c>
      <c r="AO16" s="24">
        <v>0</v>
      </c>
      <c r="AP16" s="24">
        <v>0</v>
      </c>
      <c r="AQ16" s="24">
        <f t="shared" si="15"/>
        <v>1</v>
      </c>
      <c r="AR16" s="24">
        <v>0</v>
      </c>
      <c r="AS16" s="24">
        <v>1</v>
      </c>
      <c r="AT16" s="24">
        <f t="shared" si="16"/>
        <v>3</v>
      </c>
      <c r="AU16" s="24">
        <v>3</v>
      </c>
      <c r="AV16" s="24">
        <v>0</v>
      </c>
      <c r="AW16" s="24">
        <f t="shared" si="17"/>
        <v>27</v>
      </c>
      <c r="AX16" s="24">
        <v>9</v>
      </c>
      <c r="AY16" s="24">
        <v>18</v>
      </c>
      <c r="AZ16" s="24">
        <f t="shared" si="18"/>
        <v>5</v>
      </c>
      <c r="BA16" s="24">
        <v>4</v>
      </c>
      <c r="BB16" s="24">
        <v>1</v>
      </c>
      <c r="BC16" s="24">
        <f t="shared" si="19"/>
        <v>0</v>
      </c>
      <c r="BD16" s="24">
        <v>0</v>
      </c>
      <c r="BE16" s="24">
        <v>0</v>
      </c>
      <c r="BF16" s="24"/>
      <c r="BG16" s="24">
        <f t="shared" si="20"/>
        <v>32</v>
      </c>
      <c r="BH16" s="24">
        <v>12</v>
      </c>
      <c r="BI16" s="24">
        <v>20</v>
      </c>
      <c r="BJ16" s="24">
        <f t="shared" si="21"/>
        <v>10</v>
      </c>
      <c r="BK16" s="24">
        <v>7</v>
      </c>
      <c r="BL16" s="24">
        <v>3</v>
      </c>
      <c r="BM16" s="24">
        <f t="shared" si="22"/>
        <v>25</v>
      </c>
      <c r="BN16" s="24">
        <v>11</v>
      </c>
      <c r="BO16" s="24">
        <v>14</v>
      </c>
      <c r="BP16" s="24">
        <f t="shared" si="23"/>
        <v>17</v>
      </c>
      <c r="BQ16" s="24">
        <v>12</v>
      </c>
      <c r="BR16" s="24">
        <v>5</v>
      </c>
      <c r="BS16" s="24">
        <f t="shared" si="24"/>
        <v>5</v>
      </c>
      <c r="BT16" s="24">
        <v>5</v>
      </c>
      <c r="BU16" s="24">
        <v>0</v>
      </c>
      <c r="BV16" s="40" t="s">
        <v>33</v>
      </c>
    </row>
    <row r="17" spans="1:74" ht="45" customHeight="1">
      <c r="A17" s="45"/>
      <c r="B17" s="30" t="s">
        <v>66</v>
      </c>
      <c r="C17" s="31"/>
      <c r="D17" s="23">
        <f t="shared" si="2"/>
        <v>198</v>
      </c>
      <c r="E17" s="24">
        <f t="shared" si="3"/>
        <v>101</v>
      </c>
      <c r="F17" s="24">
        <f t="shared" si="4"/>
        <v>97</v>
      </c>
      <c r="G17" s="24">
        <f t="shared" si="5"/>
        <v>1</v>
      </c>
      <c r="H17" s="24">
        <v>0</v>
      </c>
      <c r="I17" s="24">
        <v>1</v>
      </c>
      <c r="J17" s="24">
        <f t="shared" si="6"/>
        <v>4</v>
      </c>
      <c r="K17" s="24">
        <v>3</v>
      </c>
      <c r="L17" s="24">
        <v>1</v>
      </c>
      <c r="M17" s="24">
        <f t="shared" si="7"/>
        <v>1</v>
      </c>
      <c r="N17" s="24">
        <v>1</v>
      </c>
      <c r="O17" s="24">
        <v>0</v>
      </c>
      <c r="P17" s="24">
        <f t="shared" si="8"/>
        <v>9</v>
      </c>
      <c r="Q17" s="24">
        <v>8</v>
      </c>
      <c r="R17" s="24">
        <v>1</v>
      </c>
      <c r="S17" s="24"/>
      <c r="T17" s="24">
        <f t="shared" si="9"/>
        <v>79</v>
      </c>
      <c r="U17" s="24">
        <v>57</v>
      </c>
      <c r="V17" s="24">
        <v>22</v>
      </c>
      <c r="W17" s="24">
        <f t="shared" si="10"/>
        <v>2</v>
      </c>
      <c r="X17" s="24">
        <v>1</v>
      </c>
      <c r="Y17" s="24">
        <v>1</v>
      </c>
      <c r="Z17" s="24">
        <f t="shared" si="11"/>
        <v>2</v>
      </c>
      <c r="AA17" s="24">
        <v>0</v>
      </c>
      <c r="AB17" s="24">
        <v>2</v>
      </c>
      <c r="AC17" s="24">
        <f t="shared" si="12"/>
        <v>3</v>
      </c>
      <c r="AD17" s="24">
        <v>3</v>
      </c>
      <c r="AE17" s="24">
        <v>0</v>
      </c>
      <c r="AF17" s="24">
        <f t="shared" si="13"/>
        <v>8</v>
      </c>
      <c r="AG17" s="24">
        <v>4</v>
      </c>
      <c r="AH17" s="24">
        <v>4</v>
      </c>
      <c r="AI17" s="40" t="s">
        <v>34</v>
      </c>
      <c r="AJ17" s="6"/>
      <c r="AK17" s="45"/>
      <c r="AL17" s="30" t="s">
        <v>66</v>
      </c>
      <c r="AM17" s="31"/>
      <c r="AN17" s="24">
        <f t="shared" si="14"/>
        <v>3</v>
      </c>
      <c r="AO17" s="24">
        <v>0</v>
      </c>
      <c r="AP17" s="24">
        <v>3</v>
      </c>
      <c r="AQ17" s="24">
        <f t="shared" si="15"/>
        <v>0</v>
      </c>
      <c r="AR17" s="24">
        <v>0</v>
      </c>
      <c r="AS17" s="24">
        <v>0</v>
      </c>
      <c r="AT17" s="24">
        <f t="shared" si="16"/>
        <v>0</v>
      </c>
      <c r="AU17" s="24">
        <v>0</v>
      </c>
      <c r="AV17" s="24">
        <v>0</v>
      </c>
      <c r="AW17" s="24">
        <f t="shared" si="17"/>
        <v>16</v>
      </c>
      <c r="AX17" s="24">
        <v>5</v>
      </c>
      <c r="AY17" s="24">
        <v>11</v>
      </c>
      <c r="AZ17" s="24">
        <f t="shared" si="18"/>
        <v>15</v>
      </c>
      <c r="BA17" s="24">
        <v>4</v>
      </c>
      <c r="BB17" s="24">
        <v>11</v>
      </c>
      <c r="BC17" s="24">
        <f t="shared" si="19"/>
        <v>0</v>
      </c>
      <c r="BD17" s="24">
        <v>0</v>
      </c>
      <c r="BE17" s="24">
        <v>0</v>
      </c>
      <c r="BF17" s="24"/>
      <c r="BG17" s="24">
        <f t="shared" si="20"/>
        <v>41</v>
      </c>
      <c r="BH17" s="24">
        <v>4</v>
      </c>
      <c r="BI17" s="24">
        <v>37</v>
      </c>
      <c r="BJ17" s="24">
        <f t="shared" si="21"/>
        <v>2</v>
      </c>
      <c r="BK17" s="24">
        <v>1</v>
      </c>
      <c r="BL17" s="24">
        <v>1</v>
      </c>
      <c r="BM17" s="24">
        <f t="shared" si="22"/>
        <v>4</v>
      </c>
      <c r="BN17" s="24">
        <v>2</v>
      </c>
      <c r="BO17" s="24">
        <v>2</v>
      </c>
      <c r="BP17" s="24">
        <f t="shared" si="23"/>
        <v>7</v>
      </c>
      <c r="BQ17" s="24">
        <v>7</v>
      </c>
      <c r="BR17" s="24">
        <v>0</v>
      </c>
      <c r="BS17" s="24">
        <f t="shared" si="24"/>
        <v>1</v>
      </c>
      <c r="BT17" s="24">
        <v>1</v>
      </c>
      <c r="BU17" s="24">
        <v>0</v>
      </c>
      <c r="BV17" s="40" t="s">
        <v>34</v>
      </c>
    </row>
    <row r="18" spans="1:74" ht="45" customHeight="1">
      <c r="A18" s="45"/>
      <c r="B18" s="30" t="s">
        <v>67</v>
      </c>
      <c r="C18" s="25"/>
      <c r="D18" s="23">
        <f t="shared" si="2"/>
        <v>107</v>
      </c>
      <c r="E18" s="24">
        <f t="shared" si="3"/>
        <v>53</v>
      </c>
      <c r="F18" s="24">
        <f t="shared" si="4"/>
        <v>54</v>
      </c>
      <c r="G18" s="24">
        <f t="shared" si="5"/>
        <v>0</v>
      </c>
      <c r="H18" s="24">
        <v>0</v>
      </c>
      <c r="I18" s="24">
        <v>0</v>
      </c>
      <c r="J18" s="24">
        <f t="shared" si="6"/>
        <v>4</v>
      </c>
      <c r="K18" s="24">
        <v>3</v>
      </c>
      <c r="L18" s="24">
        <v>1</v>
      </c>
      <c r="M18" s="24">
        <f t="shared" si="7"/>
        <v>0</v>
      </c>
      <c r="N18" s="24">
        <v>0</v>
      </c>
      <c r="O18" s="24">
        <v>0</v>
      </c>
      <c r="P18" s="24">
        <f t="shared" si="8"/>
        <v>5</v>
      </c>
      <c r="Q18" s="24">
        <v>4</v>
      </c>
      <c r="R18" s="24">
        <v>1</v>
      </c>
      <c r="S18" s="24"/>
      <c r="T18" s="24">
        <f t="shared" si="9"/>
        <v>29</v>
      </c>
      <c r="U18" s="24">
        <v>22</v>
      </c>
      <c r="V18" s="24">
        <v>7</v>
      </c>
      <c r="W18" s="24">
        <f t="shared" si="10"/>
        <v>0</v>
      </c>
      <c r="X18" s="24">
        <v>0</v>
      </c>
      <c r="Y18" s="24">
        <v>0</v>
      </c>
      <c r="Z18" s="24">
        <f t="shared" si="11"/>
        <v>0</v>
      </c>
      <c r="AA18" s="24">
        <v>0</v>
      </c>
      <c r="AB18" s="24">
        <v>0</v>
      </c>
      <c r="AC18" s="24">
        <f t="shared" si="12"/>
        <v>5</v>
      </c>
      <c r="AD18" s="24">
        <v>4</v>
      </c>
      <c r="AE18" s="24">
        <v>1</v>
      </c>
      <c r="AF18" s="24">
        <f t="shared" si="13"/>
        <v>9</v>
      </c>
      <c r="AG18" s="24">
        <v>3</v>
      </c>
      <c r="AH18" s="24">
        <v>6</v>
      </c>
      <c r="AI18" s="40" t="s">
        <v>35</v>
      </c>
      <c r="AJ18" s="6"/>
      <c r="AK18" s="45"/>
      <c r="AL18" s="30" t="s">
        <v>67</v>
      </c>
      <c r="AM18" s="25"/>
      <c r="AN18" s="24">
        <f t="shared" si="14"/>
        <v>1</v>
      </c>
      <c r="AO18" s="24">
        <v>0</v>
      </c>
      <c r="AP18" s="24">
        <v>1</v>
      </c>
      <c r="AQ18" s="24">
        <f t="shared" si="15"/>
        <v>0</v>
      </c>
      <c r="AR18" s="24">
        <v>0</v>
      </c>
      <c r="AS18" s="24">
        <v>0</v>
      </c>
      <c r="AT18" s="24">
        <f t="shared" si="16"/>
        <v>0</v>
      </c>
      <c r="AU18" s="24">
        <v>0</v>
      </c>
      <c r="AV18" s="24">
        <v>0</v>
      </c>
      <c r="AW18" s="24">
        <f t="shared" si="17"/>
        <v>4</v>
      </c>
      <c r="AX18" s="24">
        <v>2</v>
      </c>
      <c r="AY18" s="24">
        <v>2</v>
      </c>
      <c r="AZ18" s="24">
        <f t="shared" si="18"/>
        <v>3</v>
      </c>
      <c r="BA18" s="24">
        <v>0</v>
      </c>
      <c r="BB18" s="24">
        <v>3</v>
      </c>
      <c r="BC18" s="24">
        <f t="shared" si="19"/>
        <v>0</v>
      </c>
      <c r="BD18" s="24">
        <v>0</v>
      </c>
      <c r="BE18" s="24">
        <v>0</v>
      </c>
      <c r="BF18" s="24"/>
      <c r="BG18" s="24">
        <f t="shared" si="20"/>
        <v>38</v>
      </c>
      <c r="BH18" s="24">
        <v>10</v>
      </c>
      <c r="BI18" s="24">
        <v>28</v>
      </c>
      <c r="BJ18" s="24">
        <f t="shared" si="21"/>
        <v>3</v>
      </c>
      <c r="BK18" s="24">
        <v>1</v>
      </c>
      <c r="BL18" s="24">
        <v>2</v>
      </c>
      <c r="BM18" s="24">
        <f t="shared" si="22"/>
        <v>0</v>
      </c>
      <c r="BN18" s="24">
        <v>0</v>
      </c>
      <c r="BO18" s="24">
        <v>0</v>
      </c>
      <c r="BP18" s="24">
        <f t="shared" si="23"/>
        <v>6</v>
      </c>
      <c r="BQ18" s="24">
        <v>4</v>
      </c>
      <c r="BR18" s="24">
        <v>2</v>
      </c>
      <c r="BS18" s="24">
        <f t="shared" si="24"/>
        <v>0</v>
      </c>
      <c r="BT18" s="24">
        <v>0</v>
      </c>
      <c r="BU18" s="24">
        <v>0</v>
      </c>
      <c r="BV18" s="40" t="s">
        <v>35</v>
      </c>
    </row>
    <row r="19" spans="1:74" ht="45" customHeight="1">
      <c r="A19" s="16"/>
      <c r="B19" s="30" t="s">
        <v>68</v>
      </c>
      <c r="C19" s="32"/>
      <c r="D19" s="23">
        <f t="shared" si="2"/>
        <v>86</v>
      </c>
      <c r="E19" s="24">
        <f t="shared" si="3"/>
        <v>64</v>
      </c>
      <c r="F19" s="24">
        <f t="shared" si="4"/>
        <v>22</v>
      </c>
      <c r="G19" s="24">
        <f t="shared" si="5"/>
        <v>0</v>
      </c>
      <c r="H19" s="24">
        <v>0</v>
      </c>
      <c r="I19" s="24">
        <v>0</v>
      </c>
      <c r="J19" s="24">
        <f t="shared" si="6"/>
        <v>0</v>
      </c>
      <c r="K19" s="24">
        <v>0</v>
      </c>
      <c r="L19" s="24">
        <v>0</v>
      </c>
      <c r="M19" s="24">
        <f t="shared" si="7"/>
        <v>4</v>
      </c>
      <c r="N19" s="24">
        <v>4</v>
      </c>
      <c r="O19" s="24">
        <v>0</v>
      </c>
      <c r="P19" s="24">
        <f t="shared" si="8"/>
        <v>13</v>
      </c>
      <c r="Q19" s="24">
        <v>11</v>
      </c>
      <c r="R19" s="24">
        <v>2</v>
      </c>
      <c r="S19" s="24"/>
      <c r="T19" s="24">
        <f t="shared" si="9"/>
        <v>40</v>
      </c>
      <c r="U19" s="24">
        <v>37</v>
      </c>
      <c r="V19" s="24">
        <v>3</v>
      </c>
      <c r="W19" s="24">
        <f t="shared" si="10"/>
        <v>1</v>
      </c>
      <c r="X19" s="24">
        <v>1</v>
      </c>
      <c r="Y19" s="24">
        <v>0</v>
      </c>
      <c r="Z19" s="24">
        <f t="shared" si="11"/>
        <v>0</v>
      </c>
      <c r="AA19" s="24">
        <v>0</v>
      </c>
      <c r="AB19" s="24">
        <v>0</v>
      </c>
      <c r="AC19" s="24">
        <f t="shared" si="12"/>
        <v>8</v>
      </c>
      <c r="AD19" s="24">
        <v>8</v>
      </c>
      <c r="AE19" s="24">
        <v>0</v>
      </c>
      <c r="AF19" s="24">
        <f t="shared" si="13"/>
        <v>10</v>
      </c>
      <c r="AG19" s="24">
        <v>2</v>
      </c>
      <c r="AH19" s="24">
        <v>8</v>
      </c>
      <c r="AI19" s="40" t="s">
        <v>36</v>
      </c>
      <c r="AJ19" s="6"/>
      <c r="AK19" s="16"/>
      <c r="AL19" s="30" t="s">
        <v>68</v>
      </c>
      <c r="AM19" s="32"/>
      <c r="AN19" s="24">
        <f t="shared" si="14"/>
        <v>0</v>
      </c>
      <c r="AO19" s="24">
        <v>0</v>
      </c>
      <c r="AP19" s="24">
        <v>0</v>
      </c>
      <c r="AQ19" s="24">
        <f t="shared" si="15"/>
        <v>0</v>
      </c>
      <c r="AR19" s="24">
        <v>0</v>
      </c>
      <c r="AS19" s="24">
        <v>0</v>
      </c>
      <c r="AT19" s="24">
        <f t="shared" si="16"/>
        <v>0</v>
      </c>
      <c r="AU19" s="24">
        <v>0</v>
      </c>
      <c r="AV19" s="24">
        <v>0</v>
      </c>
      <c r="AW19" s="24">
        <f t="shared" si="17"/>
        <v>2</v>
      </c>
      <c r="AX19" s="24">
        <v>0</v>
      </c>
      <c r="AY19" s="24">
        <v>2</v>
      </c>
      <c r="AZ19" s="24">
        <f t="shared" si="18"/>
        <v>0</v>
      </c>
      <c r="BA19" s="24">
        <v>0</v>
      </c>
      <c r="BB19" s="24">
        <v>0</v>
      </c>
      <c r="BC19" s="24">
        <f t="shared" si="19"/>
        <v>0</v>
      </c>
      <c r="BD19" s="24">
        <v>0</v>
      </c>
      <c r="BE19" s="24">
        <v>0</v>
      </c>
      <c r="BF19" s="24"/>
      <c r="BG19" s="24">
        <f t="shared" si="20"/>
        <v>5</v>
      </c>
      <c r="BH19" s="24">
        <v>0</v>
      </c>
      <c r="BI19" s="24">
        <v>5</v>
      </c>
      <c r="BJ19" s="24">
        <f t="shared" si="21"/>
        <v>0</v>
      </c>
      <c r="BK19" s="24">
        <v>0</v>
      </c>
      <c r="BL19" s="24">
        <v>0</v>
      </c>
      <c r="BM19" s="24">
        <f t="shared" si="22"/>
        <v>1</v>
      </c>
      <c r="BN19" s="24">
        <v>0</v>
      </c>
      <c r="BO19" s="24">
        <v>1</v>
      </c>
      <c r="BP19" s="24">
        <f t="shared" si="23"/>
        <v>2</v>
      </c>
      <c r="BQ19" s="24">
        <v>1</v>
      </c>
      <c r="BR19" s="24">
        <v>1</v>
      </c>
      <c r="BS19" s="24">
        <f t="shared" si="24"/>
        <v>0</v>
      </c>
      <c r="BT19" s="24">
        <v>0</v>
      </c>
      <c r="BU19" s="24">
        <v>0</v>
      </c>
      <c r="BV19" s="40" t="s">
        <v>36</v>
      </c>
    </row>
    <row r="20" spans="1:74" ht="45" customHeight="1">
      <c r="A20" s="16"/>
      <c r="B20" s="30" t="s">
        <v>110</v>
      </c>
      <c r="C20" s="32"/>
      <c r="D20" s="23">
        <f t="shared" si="2"/>
        <v>33</v>
      </c>
      <c r="E20" s="24">
        <f t="shared" si="3"/>
        <v>26</v>
      </c>
      <c r="F20" s="24">
        <f t="shared" si="4"/>
        <v>7</v>
      </c>
      <c r="G20" s="24">
        <f t="shared" si="5"/>
        <v>3</v>
      </c>
      <c r="H20" s="24">
        <v>3</v>
      </c>
      <c r="I20" s="24">
        <v>0</v>
      </c>
      <c r="J20" s="24">
        <f t="shared" si="6"/>
        <v>0</v>
      </c>
      <c r="K20" s="24">
        <v>0</v>
      </c>
      <c r="L20" s="24">
        <v>0</v>
      </c>
      <c r="M20" s="24">
        <f t="shared" si="7"/>
        <v>0</v>
      </c>
      <c r="N20" s="24">
        <v>0</v>
      </c>
      <c r="O20" s="24">
        <v>0</v>
      </c>
      <c r="P20" s="24">
        <f t="shared" si="8"/>
        <v>5</v>
      </c>
      <c r="Q20" s="24">
        <v>5</v>
      </c>
      <c r="R20" s="24">
        <v>0</v>
      </c>
      <c r="S20" s="24"/>
      <c r="T20" s="24">
        <f t="shared" si="9"/>
        <v>6</v>
      </c>
      <c r="U20" s="24">
        <v>3</v>
      </c>
      <c r="V20" s="24">
        <v>3</v>
      </c>
      <c r="W20" s="24">
        <f t="shared" si="10"/>
        <v>1</v>
      </c>
      <c r="X20" s="24">
        <v>1</v>
      </c>
      <c r="Y20" s="24">
        <v>0</v>
      </c>
      <c r="Z20" s="24">
        <f t="shared" si="11"/>
        <v>0</v>
      </c>
      <c r="AA20" s="24">
        <v>0</v>
      </c>
      <c r="AB20" s="24">
        <v>0</v>
      </c>
      <c r="AC20" s="24">
        <f t="shared" si="12"/>
        <v>1</v>
      </c>
      <c r="AD20" s="24">
        <v>1</v>
      </c>
      <c r="AE20" s="24">
        <v>0</v>
      </c>
      <c r="AF20" s="24">
        <f t="shared" si="13"/>
        <v>2</v>
      </c>
      <c r="AG20" s="24">
        <v>1</v>
      </c>
      <c r="AH20" s="24">
        <v>1</v>
      </c>
      <c r="AI20" s="40" t="s">
        <v>37</v>
      </c>
      <c r="AJ20" s="6"/>
      <c r="AK20" s="16"/>
      <c r="AL20" s="30" t="s">
        <v>118</v>
      </c>
      <c r="AM20" s="32"/>
      <c r="AN20" s="24">
        <f t="shared" si="14"/>
        <v>0</v>
      </c>
      <c r="AO20" s="24">
        <v>0</v>
      </c>
      <c r="AP20" s="24">
        <v>0</v>
      </c>
      <c r="AQ20" s="24">
        <f t="shared" si="15"/>
        <v>0</v>
      </c>
      <c r="AR20" s="24">
        <v>0</v>
      </c>
      <c r="AS20" s="24">
        <v>0</v>
      </c>
      <c r="AT20" s="24">
        <f t="shared" si="16"/>
        <v>0</v>
      </c>
      <c r="AU20" s="24">
        <v>0</v>
      </c>
      <c r="AV20" s="24">
        <v>0</v>
      </c>
      <c r="AW20" s="24">
        <f t="shared" si="17"/>
        <v>3</v>
      </c>
      <c r="AX20" s="24">
        <v>1</v>
      </c>
      <c r="AY20" s="24">
        <v>2</v>
      </c>
      <c r="AZ20" s="24">
        <f t="shared" si="18"/>
        <v>1</v>
      </c>
      <c r="BA20" s="24">
        <v>0</v>
      </c>
      <c r="BB20" s="24">
        <v>1</v>
      </c>
      <c r="BC20" s="24">
        <f t="shared" si="19"/>
        <v>0</v>
      </c>
      <c r="BD20" s="24">
        <v>0</v>
      </c>
      <c r="BE20" s="24">
        <v>0</v>
      </c>
      <c r="BF20" s="24"/>
      <c r="BG20" s="24">
        <f t="shared" si="20"/>
        <v>4</v>
      </c>
      <c r="BH20" s="24">
        <v>4</v>
      </c>
      <c r="BI20" s="24">
        <v>0</v>
      </c>
      <c r="BJ20" s="24">
        <f t="shared" si="21"/>
        <v>0</v>
      </c>
      <c r="BK20" s="24">
        <v>0</v>
      </c>
      <c r="BL20" s="24">
        <v>0</v>
      </c>
      <c r="BM20" s="24">
        <f t="shared" si="22"/>
        <v>0</v>
      </c>
      <c r="BN20" s="24">
        <v>0</v>
      </c>
      <c r="BO20" s="24">
        <v>0</v>
      </c>
      <c r="BP20" s="24">
        <f t="shared" si="23"/>
        <v>7</v>
      </c>
      <c r="BQ20" s="24">
        <v>7</v>
      </c>
      <c r="BR20" s="24">
        <v>0</v>
      </c>
      <c r="BS20" s="24">
        <f t="shared" si="24"/>
        <v>0</v>
      </c>
      <c r="BT20" s="24">
        <v>0</v>
      </c>
      <c r="BU20" s="24">
        <v>0</v>
      </c>
      <c r="BV20" s="40" t="s">
        <v>37</v>
      </c>
    </row>
    <row r="21" spans="1:74" ht="45" customHeight="1">
      <c r="A21" s="16"/>
      <c r="B21" s="30" t="s">
        <v>111</v>
      </c>
      <c r="C21" s="31"/>
      <c r="D21" s="23">
        <f t="shared" si="2"/>
        <v>25</v>
      </c>
      <c r="E21" s="24">
        <f t="shared" si="3"/>
        <v>15</v>
      </c>
      <c r="F21" s="24">
        <f t="shared" si="4"/>
        <v>10</v>
      </c>
      <c r="G21" s="24">
        <f t="shared" si="5"/>
        <v>0</v>
      </c>
      <c r="H21" s="24">
        <v>0</v>
      </c>
      <c r="I21" s="24">
        <v>0</v>
      </c>
      <c r="J21" s="24">
        <f t="shared" si="6"/>
        <v>0</v>
      </c>
      <c r="K21" s="24">
        <v>0</v>
      </c>
      <c r="L21" s="24">
        <v>0</v>
      </c>
      <c r="M21" s="24">
        <f t="shared" si="7"/>
        <v>0</v>
      </c>
      <c r="N21" s="24">
        <v>0</v>
      </c>
      <c r="O21" s="24">
        <v>0</v>
      </c>
      <c r="P21" s="24">
        <f t="shared" si="8"/>
        <v>0</v>
      </c>
      <c r="Q21" s="24">
        <v>0</v>
      </c>
      <c r="R21" s="24">
        <v>0</v>
      </c>
      <c r="S21" s="24"/>
      <c r="T21" s="24">
        <f t="shared" si="9"/>
        <v>17</v>
      </c>
      <c r="U21" s="24">
        <v>11</v>
      </c>
      <c r="V21" s="24">
        <v>6</v>
      </c>
      <c r="W21" s="24">
        <f t="shared" si="10"/>
        <v>0</v>
      </c>
      <c r="X21" s="24">
        <v>0</v>
      </c>
      <c r="Y21" s="24">
        <v>0</v>
      </c>
      <c r="Z21" s="24">
        <f t="shared" si="11"/>
        <v>0</v>
      </c>
      <c r="AA21" s="24">
        <v>0</v>
      </c>
      <c r="AB21" s="24">
        <v>0</v>
      </c>
      <c r="AC21" s="24">
        <f t="shared" si="12"/>
        <v>0</v>
      </c>
      <c r="AD21" s="24">
        <v>0</v>
      </c>
      <c r="AE21" s="24">
        <v>0</v>
      </c>
      <c r="AF21" s="24">
        <f t="shared" si="13"/>
        <v>1</v>
      </c>
      <c r="AG21" s="24">
        <v>0</v>
      </c>
      <c r="AH21" s="24">
        <v>1</v>
      </c>
      <c r="AI21" s="40" t="s">
        <v>38</v>
      </c>
      <c r="AJ21" s="6"/>
      <c r="AK21" s="16"/>
      <c r="AL21" s="30" t="s">
        <v>119</v>
      </c>
      <c r="AM21" s="31"/>
      <c r="AN21" s="24">
        <f t="shared" si="14"/>
        <v>0</v>
      </c>
      <c r="AO21" s="24">
        <v>0</v>
      </c>
      <c r="AP21" s="24">
        <v>0</v>
      </c>
      <c r="AQ21" s="24">
        <f t="shared" si="15"/>
        <v>0</v>
      </c>
      <c r="AR21" s="24">
        <v>0</v>
      </c>
      <c r="AS21" s="24">
        <v>0</v>
      </c>
      <c r="AT21" s="24">
        <f t="shared" si="16"/>
        <v>0</v>
      </c>
      <c r="AU21" s="24">
        <v>0</v>
      </c>
      <c r="AV21" s="24">
        <v>0</v>
      </c>
      <c r="AW21" s="24">
        <f t="shared" si="17"/>
        <v>2</v>
      </c>
      <c r="AX21" s="24">
        <v>1</v>
      </c>
      <c r="AY21" s="24">
        <v>1</v>
      </c>
      <c r="AZ21" s="24">
        <f t="shared" si="18"/>
        <v>0</v>
      </c>
      <c r="BA21" s="24">
        <v>0</v>
      </c>
      <c r="BB21" s="24">
        <v>0</v>
      </c>
      <c r="BC21" s="24">
        <f t="shared" si="19"/>
        <v>0</v>
      </c>
      <c r="BD21" s="24">
        <v>0</v>
      </c>
      <c r="BE21" s="24">
        <v>0</v>
      </c>
      <c r="BF21" s="24"/>
      <c r="BG21" s="24">
        <f t="shared" si="20"/>
        <v>1</v>
      </c>
      <c r="BH21" s="24">
        <v>0</v>
      </c>
      <c r="BI21" s="24">
        <v>1</v>
      </c>
      <c r="BJ21" s="24">
        <f t="shared" si="21"/>
        <v>0</v>
      </c>
      <c r="BK21" s="24">
        <v>0</v>
      </c>
      <c r="BL21" s="24">
        <v>0</v>
      </c>
      <c r="BM21" s="24">
        <f t="shared" si="22"/>
        <v>2</v>
      </c>
      <c r="BN21" s="24">
        <v>1</v>
      </c>
      <c r="BO21" s="24">
        <v>1</v>
      </c>
      <c r="BP21" s="24">
        <f t="shared" si="23"/>
        <v>2</v>
      </c>
      <c r="BQ21" s="24">
        <v>2</v>
      </c>
      <c r="BR21" s="24">
        <v>0</v>
      </c>
      <c r="BS21" s="24">
        <f t="shared" si="24"/>
        <v>0</v>
      </c>
      <c r="BT21" s="24">
        <v>0</v>
      </c>
      <c r="BU21" s="24">
        <v>0</v>
      </c>
      <c r="BV21" s="40" t="s">
        <v>38</v>
      </c>
    </row>
    <row r="22" spans="1:74" ht="45" customHeight="1">
      <c r="A22" s="45"/>
      <c r="B22" s="30" t="s">
        <v>112</v>
      </c>
      <c r="C22" s="31"/>
      <c r="D22" s="23">
        <f t="shared" si="2"/>
        <v>58</v>
      </c>
      <c r="E22" s="24">
        <f t="shared" si="3"/>
        <v>44</v>
      </c>
      <c r="F22" s="24">
        <f t="shared" si="4"/>
        <v>14</v>
      </c>
      <c r="G22" s="24">
        <f t="shared" si="5"/>
        <v>2</v>
      </c>
      <c r="H22" s="24">
        <v>2</v>
      </c>
      <c r="I22" s="24">
        <v>0</v>
      </c>
      <c r="J22" s="24">
        <f t="shared" si="6"/>
        <v>1</v>
      </c>
      <c r="K22" s="24">
        <v>1</v>
      </c>
      <c r="L22" s="24">
        <v>0</v>
      </c>
      <c r="M22" s="24">
        <f t="shared" si="7"/>
        <v>0</v>
      </c>
      <c r="N22" s="24">
        <v>0</v>
      </c>
      <c r="O22" s="24">
        <v>0</v>
      </c>
      <c r="P22" s="24">
        <f t="shared" si="8"/>
        <v>7</v>
      </c>
      <c r="Q22" s="24">
        <v>7</v>
      </c>
      <c r="R22" s="24">
        <v>0</v>
      </c>
      <c r="S22" s="24"/>
      <c r="T22" s="24">
        <f t="shared" si="9"/>
        <v>19</v>
      </c>
      <c r="U22" s="24">
        <v>16</v>
      </c>
      <c r="V22" s="24">
        <v>3</v>
      </c>
      <c r="W22" s="24">
        <f t="shared" si="10"/>
        <v>0</v>
      </c>
      <c r="X22" s="24">
        <v>0</v>
      </c>
      <c r="Y22" s="24">
        <v>0</v>
      </c>
      <c r="Z22" s="24">
        <f t="shared" si="11"/>
        <v>0</v>
      </c>
      <c r="AA22" s="24">
        <v>0</v>
      </c>
      <c r="AB22" s="24">
        <v>0</v>
      </c>
      <c r="AC22" s="24">
        <f t="shared" si="12"/>
        <v>1</v>
      </c>
      <c r="AD22" s="24">
        <v>1</v>
      </c>
      <c r="AE22" s="24">
        <v>0</v>
      </c>
      <c r="AF22" s="24">
        <f t="shared" si="13"/>
        <v>5</v>
      </c>
      <c r="AG22" s="24">
        <v>5</v>
      </c>
      <c r="AH22" s="24">
        <v>0</v>
      </c>
      <c r="AI22" s="40" t="s">
        <v>39</v>
      </c>
      <c r="AJ22" s="6"/>
      <c r="AK22" s="45"/>
      <c r="AL22" s="30" t="s">
        <v>120</v>
      </c>
      <c r="AM22" s="31"/>
      <c r="AN22" s="24">
        <f t="shared" si="14"/>
        <v>0</v>
      </c>
      <c r="AO22" s="24">
        <v>0</v>
      </c>
      <c r="AP22" s="24">
        <v>0</v>
      </c>
      <c r="AQ22" s="24">
        <f t="shared" si="15"/>
        <v>0</v>
      </c>
      <c r="AR22" s="24">
        <v>0</v>
      </c>
      <c r="AS22" s="24">
        <v>0</v>
      </c>
      <c r="AT22" s="24">
        <f t="shared" si="16"/>
        <v>0</v>
      </c>
      <c r="AU22" s="24">
        <v>0</v>
      </c>
      <c r="AV22" s="24">
        <v>0</v>
      </c>
      <c r="AW22" s="24">
        <f t="shared" si="17"/>
        <v>3</v>
      </c>
      <c r="AX22" s="24">
        <v>2</v>
      </c>
      <c r="AY22" s="24">
        <v>1</v>
      </c>
      <c r="AZ22" s="24">
        <f t="shared" si="18"/>
        <v>4</v>
      </c>
      <c r="BA22" s="24">
        <v>2</v>
      </c>
      <c r="BB22" s="24">
        <v>2</v>
      </c>
      <c r="BC22" s="24">
        <f t="shared" si="19"/>
        <v>0</v>
      </c>
      <c r="BD22" s="24">
        <v>0</v>
      </c>
      <c r="BE22" s="24">
        <v>0</v>
      </c>
      <c r="BF22" s="24"/>
      <c r="BG22" s="24">
        <f t="shared" si="20"/>
        <v>8</v>
      </c>
      <c r="BH22" s="24">
        <v>1</v>
      </c>
      <c r="BI22" s="24">
        <v>7</v>
      </c>
      <c r="BJ22" s="24">
        <f t="shared" si="21"/>
        <v>0</v>
      </c>
      <c r="BK22" s="24">
        <v>0</v>
      </c>
      <c r="BL22" s="24">
        <v>0</v>
      </c>
      <c r="BM22" s="24">
        <f t="shared" si="22"/>
        <v>0</v>
      </c>
      <c r="BN22" s="24">
        <v>0</v>
      </c>
      <c r="BO22" s="24">
        <v>0</v>
      </c>
      <c r="BP22" s="24">
        <f t="shared" si="23"/>
        <v>8</v>
      </c>
      <c r="BQ22" s="24">
        <v>7</v>
      </c>
      <c r="BR22" s="24">
        <v>1</v>
      </c>
      <c r="BS22" s="24">
        <f t="shared" si="24"/>
        <v>0</v>
      </c>
      <c r="BT22" s="24">
        <v>0</v>
      </c>
      <c r="BU22" s="24">
        <v>0</v>
      </c>
      <c r="BV22" s="40" t="s">
        <v>39</v>
      </c>
    </row>
    <row r="23" spans="1:74" ht="45" customHeight="1">
      <c r="A23" s="45"/>
      <c r="B23" s="30" t="s">
        <v>113</v>
      </c>
      <c r="C23" s="31"/>
      <c r="D23" s="23">
        <f t="shared" si="2"/>
        <v>158</v>
      </c>
      <c r="E23" s="24">
        <f t="shared" si="3"/>
        <v>101</v>
      </c>
      <c r="F23" s="24">
        <f t="shared" si="4"/>
        <v>57</v>
      </c>
      <c r="G23" s="24">
        <f t="shared" si="5"/>
        <v>1</v>
      </c>
      <c r="H23" s="24">
        <v>1</v>
      </c>
      <c r="I23" s="24">
        <v>0</v>
      </c>
      <c r="J23" s="24">
        <f t="shared" si="6"/>
        <v>0</v>
      </c>
      <c r="K23" s="24">
        <v>0</v>
      </c>
      <c r="L23" s="24">
        <v>0</v>
      </c>
      <c r="M23" s="24">
        <f t="shared" si="7"/>
        <v>0</v>
      </c>
      <c r="N23" s="24">
        <v>0</v>
      </c>
      <c r="O23" s="24">
        <v>0</v>
      </c>
      <c r="P23" s="24">
        <f t="shared" si="8"/>
        <v>1</v>
      </c>
      <c r="Q23" s="24">
        <v>1</v>
      </c>
      <c r="R23" s="24">
        <v>0</v>
      </c>
      <c r="S23" s="24"/>
      <c r="T23" s="24">
        <f t="shared" si="9"/>
        <v>110</v>
      </c>
      <c r="U23" s="24">
        <v>81</v>
      </c>
      <c r="V23" s="24">
        <v>29</v>
      </c>
      <c r="W23" s="24">
        <f t="shared" si="10"/>
        <v>1</v>
      </c>
      <c r="X23" s="24">
        <v>1</v>
      </c>
      <c r="Y23" s="24">
        <v>0</v>
      </c>
      <c r="Z23" s="24">
        <f t="shared" si="11"/>
        <v>0</v>
      </c>
      <c r="AA23" s="24">
        <v>0</v>
      </c>
      <c r="AB23" s="24">
        <v>0</v>
      </c>
      <c r="AC23" s="24">
        <f t="shared" si="12"/>
        <v>1</v>
      </c>
      <c r="AD23" s="24">
        <v>0</v>
      </c>
      <c r="AE23" s="24">
        <v>1</v>
      </c>
      <c r="AF23" s="24">
        <f t="shared" si="13"/>
        <v>11</v>
      </c>
      <c r="AG23" s="24">
        <v>8</v>
      </c>
      <c r="AH23" s="24">
        <v>3</v>
      </c>
      <c r="AI23" s="40" t="s">
        <v>40</v>
      </c>
      <c r="AJ23" s="8"/>
      <c r="AK23" s="45"/>
      <c r="AL23" s="30" t="s">
        <v>121</v>
      </c>
      <c r="AM23" s="31"/>
      <c r="AN23" s="24">
        <f t="shared" si="14"/>
        <v>0</v>
      </c>
      <c r="AO23" s="24">
        <v>0</v>
      </c>
      <c r="AP23" s="24">
        <v>0</v>
      </c>
      <c r="AQ23" s="24">
        <f t="shared" si="15"/>
        <v>0</v>
      </c>
      <c r="AR23" s="24">
        <v>0</v>
      </c>
      <c r="AS23" s="24">
        <v>0</v>
      </c>
      <c r="AT23" s="24">
        <f t="shared" si="16"/>
        <v>0</v>
      </c>
      <c r="AU23" s="24">
        <v>0</v>
      </c>
      <c r="AV23" s="24">
        <v>0</v>
      </c>
      <c r="AW23" s="24">
        <f t="shared" si="17"/>
        <v>8</v>
      </c>
      <c r="AX23" s="24">
        <v>2</v>
      </c>
      <c r="AY23" s="24">
        <v>6</v>
      </c>
      <c r="AZ23" s="24">
        <f t="shared" si="18"/>
        <v>2</v>
      </c>
      <c r="BA23" s="24">
        <v>0</v>
      </c>
      <c r="BB23" s="24">
        <v>2</v>
      </c>
      <c r="BC23" s="24">
        <f t="shared" si="19"/>
        <v>0</v>
      </c>
      <c r="BD23" s="24">
        <v>0</v>
      </c>
      <c r="BE23" s="24">
        <v>0</v>
      </c>
      <c r="BF23" s="24"/>
      <c r="BG23" s="24">
        <f t="shared" si="20"/>
        <v>4</v>
      </c>
      <c r="BH23" s="24">
        <v>1</v>
      </c>
      <c r="BI23" s="24">
        <v>3</v>
      </c>
      <c r="BJ23" s="24">
        <f t="shared" si="21"/>
        <v>1</v>
      </c>
      <c r="BK23" s="24">
        <v>0</v>
      </c>
      <c r="BL23" s="24">
        <v>1</v>
      </c>
      <c r="BM23" s="24">
        <f t="shared" si="22"/>
        <v>8</v>
      </c>
      <c r="BN23" s="24">
        <v>0</v>
      </c>
      <c r="BO23" s="24">
        <v>8</v>
      </c>
      <c r="BP23" s="24">
        <f t="shared" si="23"/>
        <v>8</v>
      </c>
      <c r="BQ23" s="24">
        <v>6</v>
      </c>
      <c r="BR23" s="24">
        <v>2</v>
      </c>
      <c r="BS23" s="24">
        <f t="shared" si="24"/>
        <v>2</v>
      </c>
      <c r="BT23" s="24">
        <v>0</v>
      </c>
      <c r="BU23" s="24">
        <v>2</v>
      </c>
      <c r="BV23" s="40" t="s">
        <v>40</v>
      </c>
    </row>
    <row r="24" spans="1:74" ht="45" customHeight="1">
      <c r="A24" s="45"/>
      <c r="B24" s="30" t="s">
        <v>69</v>
      </c>
      <c r="C24" s="31"/>
      <c r="D24" s="23">
        <f t="shared" si="2"/>
        <v>62</v>
      </c>
      <c r="E24" s="24">
        <f t="shared" si="3"/>
        <v>36</v>
      </c>
      <c r="F24" s="24">
        <f t="shared" si="4"/>
        <v>26</v>
      </c>
      <c r="G24" s="24">
        <f t="shared" si="5"/>
        <v>3</v>
      </c>
      <c r="H24" s="24">
        <v>3</v>
      </c>
      <c r="I24" s="24">
        <v>0</v>
      </c>
      <c r="J24" s="24">
        <f t="shared" si="6"/>
        <v>0</v>
      </c>
      <c r="K24" s="24">
        <v>0</v>
      </c>
      <c r="L24" s="24">
        <v>0</v>
      </c>
      <c r="M24" s="24">
        <f t="shared" si="7"/>
        <v>0</v>
      </c>
      <c r="N24" s="24">
        <v>0</v>
      </c>
      <c r="O24" s="24">
        <v>0</v>
      </c>
      <c r="P24" s="24">
        <f t="shared" si="8"/>
        <v>1</v>
      </c>
      <c r="Q24" s="24">
        <v>1</v>
      </c>
      <c r="R24" s="24">
        <v>0</v>
      </c>
      <c r="S24" s="24"/>
      <c r="T24" s="24">
        <f t="shared" si="9"/>
        <v>23</v>
      </c>
      <c r="U24" s="24">
        <v>15</v>
      </c>
      <c r="V24" s="24">
        <v>8</v>
      </c>
      <c r="W24" s="24">
        <f t="shared" si="10"/>
        <v>0</v>
      </c>
      <c r="X24" s="24">
        <v>0</v>
      </c>
      <c r="Y24" s="24">
        <v>0</v>
      </c>
      <c r="Z24" s="24">
        <f t="shared" si="11"/>
        <v>0</v>
      </c>
      <c r="AA24" s="24">
        <v>0</v>
      </c>
      <c r="AB24" s="24">
        <v>0</v>
      </c>
      <c r="AC24" s="24">
        <f t="shared" si="12"/>
        <v>3</v>
      </c>
      <c r="AD24" s="24">
        <v>2</v>
      </c>
      <c r="AE24" s="24">
        <v>1</v>
      </c>
      <c r="AF24" s="24">
        <f t="shared" si="13"/>
        <v>6</v>
      </c>
      <c r="AG24" s="24">
        <v>3</v>
      </c>
      <c r="AH24" s="24">
        <v>3</v>
      </c>
      <c r="AI24" s="40" t="s">
        <v>44</v>
      </c>
      <c r="AJ24" s="8"/>
      <c r="AK24" s="45"/>
      <c r="AL24" s="30" t="s">
        <v>69</v>
      </c>
      <c r="AM24" s="31"/>
      <c r="AN24" s="24">
        <f t="shared" si="14"/>
        <v>0</v>
      </c>
      <c r="AO24" s="24">
        <v>0</v>
      </c>
      <c r="AP24" s="24">
        <v>0</v>
      </c>
      <c r="AQ24" s="24">
        <f t="shared" si="15"/>
        <v>0</v>
      </c>
      <c r="AR24" s="24">
        <v>0</v>
      </c>
      <c r="AS24" s="24">
        <v>0</v>
      </c>
      <c r="AT24" s="24">
        <f t="shared" si="16"/>
        <v>0</v>
      </c>
      <c r="AU24" s="24">
        <v>0</v>
      </c>
      <c r="AV24" s="24">
        <v>0</v>
      </c>
      <c r="AW24" s="24">
        <f t="shared" si="17"/>
        <v>9</v>
      </c>
      <c r="AX24" s="24">
        <v>3</v>
      </c>
      <c r="AY24" s="24">
        <v>6</v>
      </c>
      <c r="AZ24" s="24">
        <f t="shared" si="18"/>
        <v>0</v>
      </c>
      <c r="BA24" s="24">
        <v>0</v>
      </c>
      <c r="BB24" s="24">
        <v>0</v>
      </c>
      <c r="BC24" s="24">
        <f t="shared" si="19"/>
        <v>0</v>
      </c>
      <c r="BD24" s="24">
        <v>0</v>
      </c>
      <c r="BE24" s="24">
        <v>0</v>
      </c>
      <c r="BF24" s="24"/>
      <c r="BG24" s="24">
        <f t="shared" si="20"/>
        <v>5</v>
      </c>
      <c r="BH24" s="24">
        <v>0</v>
      </c>
      <c r="BI24" s="24">
        <v>5</v>
      </c>
      <c r="BJ24" s="24">
        <f t="shared" si="21"/>
        <v>4</v>
      </c>
      <c r="BK24" s="24">
        <v>4</v>
      </c>
      <c r="BL24" s="24">
        <v>0</v>
      </c>
      <c r="BM24" s="24">
        <f t="shared" si="22"/>
        <v>4</v>
      </c>
      <c r="BN24" s="24">
        <v>2</v>
      </c>
      <c r="BO24" s="24">
        <v>2</v>
      </c>
      <c r="BP24" s="24">
        <f t="shared" si="23"/>
        <v>4</v>
      </c>
      <c r="BQ24" s="24">
        <v>3</v>
      </c>
      <c r="BR24" s="24">
        <v>1</v>
      </c>
      <c r="BS24" s="24">
        <f t="shared" si="24"/>
        <v>0</v>
      </c>
      <c r="BT24" s="24">
        <v>0</v>
      </c>
      <c r="BU24" s="24">
        <v>0</v>
      </c>
      <c r="BV24" s="40" t="s">
        <v>44</v>
      </c>
    </row>
    <row r="25" spans="1:74" ht="45" customHeight="1">
      <c r="A25" s="45"/>
      <c r="B25" s="30" t="s">
        <v>70</v>
      </c>
      <c r="C25" s="31"/>
      <c r="D25" s="23">
        <f t="shared" si="2"/>
        <v>32</v>
      </c>
      <c r="E25" s="24">
        <f t="shared" si="3"/>
        <v>19</v>
      </c>
      <c r="F25" s="24">
        <f t="shared" si="4"/>
        <v>13</v>
      </c>
      <c r="G25" s="24">
        <f t="shared" si="5"/>
        <v>0</v>
      </c>
      <c r="H25" s="24">
        <v>0</v>
      </c>
      <c r="I25" s="24">
        <v>0</v>
      </c>
      <c r="J25" s="24">
        <f t="shared" si="6"/>
        <v>1</v>
      </c>
      <c r="K25" s="24">
        <v>1</v>
      </c>
      <c r="L25" s="24">
        <v>0</v>
      </c>
      <c r="M25" s="24">
        <f t="shared" si="7"/>
        <v>0</v>
      </c>
      <c r="N25" s="24">
        <v>0</v>
      </c>
      <c r="O25" s="24">
        <v>0</v>
      </c>
      <c r="P25" s="24">
        <f t="shared" si="8"/>
        <v>4</v>
      </c>
      <c r="Q25" s="24">
        <v>4</v>
      </c>
      <c r="R25" s="24">
        <v>0</v>
      </c>
      <c r="S25" s="24"/>
      <c r="T25" s="24">
        <f t="shared" si="9"/>
        <v>7</v>
      </c>
      <c r="U25" s="24">
        <v>6</v>
      </c>
      <c r="V25" s="24">
        <v>1</v>
      </c>
      <c r="W25" s="24">
        <f t="shared" si="10"/>
        <v>0</v>
      </c>
      <c r="X25" s="24">
        <v>0</v>
      </c>
      <c r="Y25" s="24">
        <v>0</v>
      </c>
      <c r="Z25" s="24">
        <f t="shared" si="11"/>
        <v>0</v>
      </c>
      <c r="AA25" s="24">
        <v>0</v>
      </c>
      <c r="AB25" s="24">
        <v>0</v>
      </c>
      <c r="AC25" s="24">
        <f t="shared" si="12"/>
        <v>0</v>
      </c>
      <c r="AD25" s="24">
        <v>0</v>
      </c>
      <c r="AE25" s="24">
        <v>0</v>
      </c>
      <c r="AF25" s="24">
        <f t="shared" si="13"/>
        <v>1</v>
      </c>
      <c r="AG25" s="24">
        <v>0</v>
      </c>
      <c r="AH25" s="24">
        <v>1</v>
      </c>
      <c r="AI25" s="40" t="s">
        <v>45</v>
      </c>
      <c r="AJ25" s="8"/>
      <c r="AK25" s="45"/>
      <c r="AL25" s="30" t="s">
        <v>70</v>
      </c>
      <c r="AM25" s="31"/>
      <c r="AN25" s="24">
        <f t="shared" si="14"/>
        <v>0</v>
      </c>
      <c r="AO25" s="24">
        <v>0</v>
      </c>
      <c r="AP25" s="24">
        <v>0</v>
      </c>
      <c r="AQ25" s="24">
        <f t="shared" si="15"/>
        <v>0</v>
      </c>
      <c r="AR25" s="24">
        <v>0</v>
      </c>
      <c r="AS25" s="24">
        <v>0</v>
      </c>
      <c r="AT25" s="24">
        <f t="shared" si="16"/>
        <v>1</v>
      </c>
      <c r="AU25" s="24">
        <v>0</v>
      </c>
      <c r="AV25" s="24">
        <v>1</v>
      </c>
      <c r="AW25" s="24">
        <f t="shared" si="17"/>
        <v>9</v>
      </c>
      <c r="AX25" s="24">
        <v>3</v>
      </c>
      <c r="AY25" s="24">
        <v>6</v>
      </c>
      <c r="AZ25" s="24">
        <f t="shared" si="18"/>
        <v>2</v>
      </c>
      <c r="BA25" s="24">
        <v>2</v>
      </c>
      <c r="BB25" s="24">
        <v>0</v>
      </c>
      <c r="BC25" s="24">
        <f t="shared" si="19"/>
        <v>0</v>
      </c>
      <c r="BD25" s="24">
        <v>0</v>
      </c>
      <c r="BE25" s="24">
        <v>0</v>
      </c>
      <c r="BF25" s="24"/>
      <c r="BG25" s="24">
        <f t="shared" si="20"/>
        <v>4</v>
      </c>
      <c r="BH25" s="24">
        <v>1</v>
      </c>
      <c r="BI25" s="24">
        <v>3</v>
      </c>
      <c r="BJ25" s="24">
        <f t="shared" si="21"/>
        <v>0</v>
      </c>
      <c r="BK25" s="24">
        <v>0</v>
      </c>
      <c r="BL25" s="24">
        <v>0</v>
      </c>
      <c r="BM25" s="24">
        <f t="shared" si="22"/>
        <v>2</v>
      </c>
      <c r="BN25" s="24">
        <v>1</v>
      </c>
      <c r="BO25" s="24">
        <v>1</v>
      </c>
      <c r="BP25" s="24">
        <f t="shared" si="23"/>
        <v>1</v>
      </c>
      <c r="BQ25" s="24">
        <v>1</v>
      </c>
      <c r="BR25" s="24">
        <v>0</v>
      </c>
      <c r="BS25" s="24">
        <f t="shared" si="24"/>
        <v>0</v>
      </c>
      <c r="BT25" s="24">
        <v>0</v>
      </c>
      <c r="BU25" s="24">
        <v>0</v>
      </c>
      <c r="BV25" s="40" t="s">
        <v>45</v>
      </c>
    </row>
    <row r="26" spans="1:74" ht="45" customHeight="1">
      <c r="A26" s="45"/>
      <c r="B26" s="30" t="s">
        <v>71</v>
      </c>
      <c r="C26" s="31"/>
      <c r="D26" s="23">
        <f t="shared" si="2"/>
        <v>102</v>
      </c>
      <c r="E26" s="24">
        <f t="shared" si="3"/>
        <v>72</v>
      </c>
      <c r="F26" s="24">
        <f t="shared" si="4"/>
        <v>30</v>
      </c>
      <c r="G26" s="24">
        <f t="shared" si="5"/>
        <v>0</v>
      </c>
      <c r="H26" s="24">
        <v>0</v>
      </c>
      <c r="I26" s="24">
        <v>0</v>
      </c>
      <c r="J26" s="24">
        <f t="shared" si="6"/>
        <v>1</v>
      </c>
      <c r="K26" s="24">
        <v>1</v>
      </c>
      <c r="L26" s="24">
        <v>0</v>
      </c>
      <c r="M26" s="24">
        <f t="shared" si="7"/>
        <v>0</v>
      </c>
      <c r="N26" s="24">
        <v>0</v>
      </c>
      <c r="O26" s="24">
        <v>0</v>
      </c>
      <c r="P26" s="24">
        <f t="shared" si="8"/>
        <v>5</v>
      </c>
      <c r="Q26" s="24">
        <v>4</v>
      </c>
      <c r="R26" s="24">
        <v>1</v>
      </c>
      <c r="S26" s="24"/>
      <c r="T26" s="24">
        <f t="shared" si="9"/>
        <v>69</v>
      </c>
      <c r="U26" s="24">
        <v>53</v>
      </c>
      <c r="V26" s="24">
        <v>16</v>
      </c>
      <c r="W26" s="24">
        <f t="shared" si="10"/>
        <v>0</v>
      </c>
      <c r="X26" s="24">
        <v>0</v>
      </c>
      <c r="Y26" s="24">
        <v>0</v>
      </c>
      <c r="Z26" s="24">
        <f t="shared" si="11"/>
        <v>0</v>
      </c>
      <c r="AA26" s="24">
        <v>0</v>
      </c>
      <c r="AB26" s="24">
        <v>0</v>
      </c>
      <c r="AC26" s="24">
        <f t="shared" si="12"/>
        <v>2</v>
      </c>
      <c r="AD26" s="24">
        <v>2</v>
      </c>
      <c r="AE26" s="24">
        <v>0</v>
      </c>
      <c r="AF26" s="24">
        <f t="shared" si="13"/>
        <v>3</v>
      </c>
      <c r="AG26" s="24">
        <v>3</v>
      </c>
      <c r="AH26" s="24">
        <v>0</v>
      </c>
      <c r="AI26" s="40" t="s">
        <v>41</v>
      </c>
      <c r="AJ26" s="8"/>
      <c r="AK26" s="45"/>
      <c r="AL26" s="30" t="s">
        <v>71</v>
      </c>
      <c r="AM26" s="31"/>
      <c r="AN26" s="24">
        <f t="shared" si="14"/>
        <v>0</v>
      </c>
      <c r="AO26" s="24">
        <v>0</v>
      </c>
      <c r="AP26" s="24">
        <v>0</v>
      </c>
      <c r="AQ26" s="24">
        <f t="shared" si="15"/>
        <v>0</v>
      </c>
      <c r="AR26" s="24">
        <v>0</v>
      </c>
      <c r="AS26" s="24">
        <v>0</v>
      </c>
      <c r="AT26" s="24">
        <f t="shared" si="16"/>
        <v>0</v>
      </c>
      <c r="AU26" s="24">
        <v>0</v>
      </c>
      <c r="AV26" s="24">
        <v>0</v>
      </c>
      <c r="AW26" s="24">
        <f t="shared" si="17"/>
        <v>8</v>
      </c>
      <c r="AX26" s="24">
        <v>2</v>
      </c>
      <c r="AY26" s="24">
        <v>6</v>
      </c>
      <c r="AZ26" s="24">
        <f t="shared" si="18"/>
        <v>3</v>
      </c>
      <c r="BA26" s="24">
        <v>0</v>
      </c>
      <c r="BB26" s="24">
        <v>3</v>
      </c>
      <c r="BC26" s="24">
        <f t="shared" si="19"/>
        <v>0</v>
      </c>
      <c r="BD26" s="24">
        <v>0</v>
      </c>
      <c r="BE26" s="24">
        <v>0</v>
      </c>
      <c r="BF26" s="24"/>
      <c r="BG26" s="24">
        <f t="shared" si="20"/>
        <v>5</v>
      </c>
      <c r="BH26" s="24">
        <v>2</v>
      </c>
      <c r="BI26" s="24">
        <v>3</v>
      </c>
      <c r="BJ26" s="24">
        <f t="shared" si="21"/>
        <v>0</v>
      </c>
      <c r="BK26" s="24">
        <v>0</v>
      </c>
      <c r="BL26" s="24">
        <v>0</v>
      </c>
      <c r="BM26" s="24">
        <f t="shared" si="22"/>
        <v>2</v>
      </c>
      <c r="BN26" s="24">
        <v>2</v>
      </c>
      <c r="BO26" s="24">
        <v>0</v>
      </c>
      <c r="BP26" s="24">
        <f t="shared" si="23"/>
        <v>0</v>
      </c>
      <c r="BQ26" s="24">
        <v>0</v>
      </c>
      <c r="BR26" s="24">
        <v>0</v>
      </c>
      <c r="BS26" s="24">
        <f t="shared" si="24"/>
        <v>4</v>
      </c>
      <c r="BT26" s="24">
        <v>3</v>
      </c>
      <c r="BU26" s="24">
        <v>1</v>
      </c>
      <c r="BV26" s="40" t="s">
        <v>41</v>
      </c>
    </row>
    <row r="27" spans="1:74" ht="31.5" customHeight="1">
      <c r="A27" s="16"/>
      <c r="B27" s="45"/>
      <c r="C27" s="31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0"/>
      <c r="AJ27" s="8"/>
      <c r="AK27" s="16"/>
      <c r="AL27" s="45"/>
      <c r="AM27" s="31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40"/>
    </row>
    <row r="28" spans="1:74" ht="45" customHeight="1">
      <c r="A28" s="15"/>
      <c r="B28" s="28" t="s">
        <v>114</v>
      </c>
      <c r="C28" s="48"/>
      <c r="D28" s="23">
        <f>SUM(E28:F28)</f>
        <v>66</v>
      </c>
      <c r="E28" s="24">
        <f>H28+K28+N28+Q28+U28+X28+AA28+AD28+AG28+AO28+AR28+AU28+AX28+BA28+BD28+BH28+BK28+BN28+BQ28+BT28</f>
        <v>32</v>
      </c>
      <c r="F28" s="24">
        <f>I28+L28+O28+R28+V28+Y28+AB28+AE28+AH28+AP28+AS28+AV28+AY28+BB28+BE28+BI28+BL28+BO28+BR28+BU28</f>
        <v>34</v>
      </c>
      <c r="G28" s="24">
        <f>SUM(H28:I28)</f>
        <v>0</v>
      </c>
      <c r="H28" s="24">
        <v>0</v>
      </c>
      <c r="I28" s="24">
        <v>0</v>
      </c>
      <c r="J28" s="24">
        <f>SUM(K28:L28)</f>
        <v>1</v>
      </c>
      <c r="K28" s="24">
        <v>1</v>
      </c>
      <c r="L28" s="24">
        <v>0</v>
      </c>
      <c r="M28" s="24">
        <f>SUM(N28:O28)</f>
        <v>0</v>
      </c>
      <c r="N28" s="24">
        <v>0</v>
      </c>
      <c r="O28" s="24">
        <v>0</v>
      </c>
      <c r="P28" s="24">
        <f>SUM(Q28:R28)</f>
        <v>3</v>
      </c>
      <c r="Q28" s="24">
        <v>3</v>
      </c>
      <c r="R28" s="24">
        <v>0</v>
      </c>
      <c r="S28" s="24"/>
      <c r="T28" s="24">
        <f>SUM(U28:V28)</f>
        <v>36</v>
      </c>
      <c r="U28" s="24">
        <v>18</v>
      </c>
      <c r="V28" s="24">
        <v>18</v>
      </c>
      <c r="W28" s="24">
        <f>SUM(X28:Y28)</f>
        <v>0</v>
      </c>
      <c r="X28" s="24">
        <v>0</v>
      </c>
      <c r="Y28" s="24">
        <v>0</v>
      </c>
      <c r="Z28" s="24">
        <f>SUM(AA28:AB28)</f>
        <v>0</v>
      </c>
      <c r="AA28" s="24">
        <v>0</v>
      </c>
      <c r="AB28" s="24">
        <v>0</v>
      </c>
      <c r="AC28" s="24">
        <f>SUM(AD28:AE28)</f>
        <v>1</v>
      </c>
      <c r="AD28" s="24">
        <v>1</v>
      </c>
      <c r="AE28" s="24">
        <v>0</v>
      </c>
      <c r="AF28" s="24">
        <f>SUM(AG28:AH28)</f>
        <v>2</v>
      </c>
      <c r="AG28" s="24">
        <v>0</v>
      </c>
      <c r="AH28" s="24">
        <v>2</v>
      </c>
      <c r="AI28" s="54" t="s">
        <v>46</v>
      </c>
      <c r="AJ28" s="7"/>
      <c r="AK28" s="15"/>
      <c r="AL28" s="28" t="s">
        <v>122</v>
      </c>
      <c r="AM28" s="48"/>
      <c r="AN28" s="24">
        <f>SUM(AO28:AP28)</f>
        <v>0</v>
      </c>
      <c r="AO28" s="24">
        <v>0</v>
      </c>
      <c r="AP28" s="24">
        <v>0</v>
      </c>
      <c r="AQ28" s="24">
        <f>SUM(AR28:AS28)</f>
        <v>0</v>
      </c>
      <c r="AR28" s="24">
        <v>0</v>
      </c>
      <c r="AS28" s="24">
        <v>0</v>
      </c>
      <c r="AT28" s="24">
        <f>SUM(AU28:AV28)</f>
        <v>0</v>
      </c>
      <c r="AU28" s="24">
        <v>0</v>
      </c>
      <c r="AV28" s="24">
        <v>0</v>
      </c>
      <c r="AW28" s="24">
        <f>SUM(AX28:AY28)</f>
        <v>8</v>
      </c>
      <c r="AX28" s="24">
        <v>1</v>
      </c>
      <c r="AY28" s="24">
        <v>7</v>
      </c>
      <c r="AZ28" s="24">
        <f>SUM(BA28:BB28)</f>
        <v>3</v>
      </c>
      <c r="BA28" s="24">
        <v>0</v>
      </c>
      <c r="BB28" s="24">
        <v>3</v>
      </c>
      <c r="BC28" s="24">
        <f>SUM(BD28:BE28)</f>
        <v>0</v>
      </c>
      <c r="BD28" s="24">
        <v>0</v>
      </c>
      <c r="BE28" s="24">
        <v>0</v>
      </c>
      <c r="BF28" s="24"/>
      <c r="BG28" s="24">
        <f>SUM(BH28:BI28)</f>
        <v>6</v>
      </c>
      <c r="BH28" s="24">
        <v>3</v>
      </c>
      <c r="BI28" s="24">
        <v>3</v>
      </c>
      <c r="BJ28" s="24">
        <f>SUM(BK28:BL28)</f>
        <v>0</v>
      </c>
      <c r="BK28" s="24">
        <v>0</v>
      </c>
      <c r="BL28" s="24">
        <v>0</v>
      </c>
      <c r="BM28" s="24">
        <f>SUM(BN28:BO28)</f>
        <v>4</v>
      </c>
      <c r="BN28" s="24">
        <v>3</v>
      </c>
      <c r="BO28" s="24">
        <v>1</v>
      </c>
      <c r="BP28" s="24">
        <f>SUM(BQ28:BR28)</f>
        <v>0</v>
      </c>
      <c r="BQ28" s="24">
        <v>0</v>
      </c>
      <c r="BR28" s="24">
        <v>0</v>
      </c>
      <c r="BS28" s="24">
        <f>SUM(BT28:BU28)</f>
        <v>2</v>
      </c>
      <c r="BT28" s="24">
        <v>2</v>
      </c>
      <c r="BU28" s="24">
        <v>0</v>
      </c>
      <c r="BV28" s="54" t="s">
        <v>46</v>
      </c>
    </row>
    <row r="29" spans="1:74" ht="45" customHeight="1">
      <c r="A29" s="51"/>
      <c r="B29" s="33" t="s">
        <v>115</v>
      </c>
      <c r="C29" s="52"/>
      <c r="D29" s="35">
        <f>SUM(E29:F29)</f>
        <v>68</v>
      </c>
      <c r="E29" s="36">
        <f>H29+K29+N29+Q29+U29+X29+AA29+AD29+AG29+AO29+AR29+AU29+AX29+BA29+BD29+BH29+BK29+BN29+BQ29+BT29</f>
        <v>42</v>
      </c>
      <c r="F29" s="36">
        <f>I29+L29+O29+R29+V29+Y29+AB29+AE29+AH29+AP29+AS29+AV29+AY29+BB29+BE29+BI29+BL29+BO29+BR29+BU29</f>
        <v>26</v>
      </c>
      <c r="G29" s="36">
        <f>SUM(H29:I29)</f>
        <v>3</v>
      </c>
      <c r="H29" s="36">
        <v>3</v>
      </c>
      <c r="I29" s="36">
        <v>0</v>
      </c>
      <c r="J29" s="36">
        <f>SUM(K29:L29)</f>
        <v>0</v>
      </c>
      <c r="K29" s="36">
        <v>0</v>
      </c>
      <c r="L29" s="36">
        <v>0</v>
      </c>
      <c r="M29" s="36">
        <f>SUM(N29:O29)</f>
        <v>0</v>
      </c>
      <c r="N29" s="36">
        <v>0</v>
      </c>
      <c r="O29" s="36">
        <v>0</v>
      </c>
      <c r="P29" s="36">
        <f>SUM(Q29:R29)</f>
        <v>6</v>
      </c>
      <c r="Q29" s="36">
        <v>5</v>
      </c>
      <c r="R29" s="36">
        <v>1</v>
      </c>
      <c r="S29" s="24"/>
      <c r="T29" s="36">
        <f>SUM(U29:V29)</f>
        <v>15</v>
      </c>
      <c r="U29" s="36">
        <v>8</v>
      </c>
      <c r="V29" s="36">
        <v>7</v>
      </c>
      <c r="W29" s="36">
        <f>SUM(X29:Y29)</f>
        <v>0</v>
      </c>
      <c r="X29" s="36">
        <v>0</v>
      </c>
      <c r="Y29" s="36">
        <v>0</v>
      </c>
      <c r="Z29" s="36">
        <f>SUM(AA29:AB29)</f>
        <v>1</v>
      </c>
      <c r="AA29" s="36">
        <v>0</v>
      </c>
      <c r="AB29" s="36">
        <v>1</v>
      </c>
      <c r="AC29" s="36">
        <f>SUM(AD29:AE29)</f>
        <v>1</v>
      </c>
      <c r="AD29" s="36">
        <v>1</v>
      </c>
      <c r="AE29" s="36">
        <v>0</v>
      </c>
      <c r="AF29" s="36">
        <f>SUM(AG29:AH29)</f>
        <v>4</v>
      </c>
      <c r="AG29" s="36">
        <v>1</v>
      </c>
      <c r="AH29" s="36">
        <v>3</v>
      </c>
      <c r="AI29" s="55" t="s">
        <v>47</v>
      </c>
      <c r="AJ29" s="7"/>
      <c r="AK29" s="51"/>
      <c r="AL29" s="33" t="s">
        <v>123</v>
      </c>
      <c r="AM29" s="52"/>
      <c r="AN29" s="36">
        <f>SUM(AO29:AP29)</f>
        <v>0</v>
      </c>
      <c r="AO29" s="36">
        <v>0</v>
      </c>
      <c r="AP29" s="36">
        <v>0</v>
      </c>
      <c r="AQ29" s="36">
        <f>SUM(AR29:AS29)</f>
        <v>0</v>
      </c>
      <c r="AR29" s="36">
        <v>0</v>
      </c>
      <c r="AS29" s="36">
        <v>0</v>
      </c>
      <c r="AT29" s="36">
        <f>SUM(AU29:AV29)</f>
        <v>1</v>
      </c>
      <c r="AU29" s="36">
        <v>0</v>
      </c>
      <c r="AV29" s="36">
        <v>1</v>
      </c>
      <c r="AW29" s="36">
        <f>SUM(AX29:AY29)</f>
        <v>16</v>
      </c>
      <c r="AX29" s="36">
        <v>10</v>
      </c>
      <c r="AY29" s="36">
        <v>6</v>
      </c>
      <c r="AZ29" s="36">
        <f>SUM(BA29:BB29)</f>
        <v>4</v>
      </c>
      <c r="BA29" s="36">
        <v>3</v>
      </c>
      <c r="BB29" s="36">
        <v>1</v>
      </c>
      <c r="BC29" s="36">
        <f>SUM(BD29:BE29)</f>
        <v>0</v>
      </c>
      <c r="BD29" s="36">
        <v>0</v>
      </c>
      <c r="BE29" s="36">
        <v>0</v>
      </c>
      <c r="BF29" s="24"/>
      <c r="BG29" s="36">
        <f>SUM(BH29:BI29)</f>
        <v>3</v>
      </c>
      <c r="BH29" s="36">
        <v>0</v>
      </c>
      <c r="BI29" s="36">
        <v>3</v>
      </c>
      <c r="BJ29" s="36">
        <f>SUM(BK29:BL29)</f>
        <v>0</v>
      </c>
      <c r="BK29" s="36">
        <v>0</v>
      </c>
      <c r="BL29" s="36">
        <v>0</v>
      </c>
      <c r="BM29" s="36">
        <f>SUM(BN29:BO29)</f>
        <v>1</v>
      </c>
      <c r="BN29" s="36">
        <v>0</v>
      </c>
      <c r="BO29" s="36">
        <v>1</v>
      </c>
      <c r="BP29" s="36">
        <f>SUM(BQ29:BR29)</f>
        <v>13</v>
      </c>
      <c r="BQ29" s="36">
        <v>11</v>
      </c>
      <c r="BR29" s="36">
        <v>2</v>
      </c>
      <c r="BS29" s="36">
        <f>SUM(BT29:BU29)</f>
        <v>0</v>
      </c>
      <c r="BT29" s="36">
        <v>0</v>
      </c>
      <c r="BU29" s="58">
        <v>0</v>
      </c>
      <c r="BV29" s="55" t="s">
        <v>47</v>
      </c>
    </row>
  </sheetData>
  <sheetProtection/>
  <mergeCells count="90">
    <mergeCell ref="AE5:AE7"/>
    <mergeCell ref="AG5:AG7"/>
    <mergeCell ref="AA5:AA7"/>
    <mergeCell ref="L5:L7"/>
    <mergeCell ref="N5:N7"/>
    <mergeCell ref="P5:P7"/>
    <mergeCell ref="T5:T7"/>
    <mergeCell ref="AF5:AF7"/>
    <mergeCell ref="Q5:Q7"/>
    <mergeCell ref="R5:R7"/>
    <mergeCell ref="M3:O4"/>
    <mergeCell ref="W3:Y4"/>
    <mergeCell ref="Z3:AB4"/>
    <mergeCell ref="AB5:AB7"/>
    <mergeCell ref="BJ5:BJ7"/>
    <mergeCell ref="BM5:BM7"/>
    <mergeCell ref="P3:R4"/>
    <mergeCell ref="W5:W7"/>
    <mergeCell ref="Z5:Z7"/>
    <mergeCell ref="U5:U7"/>
    <mergeCell ref="AC3:AE4"/>
    <mergeCell ref="AF3:AH4"/>
    <mergeCell ref="AD5:AD7"/>
    <mergeCell ref="BU5:BU7"/>
    <mergeCell ref="AO5:AO7"/>
    <mergeCell ref="AP5:AP7"/>
    <mergeCell ref="AR5:AR7"/>
    <mergeCell ref="AS5:AS7"/>
    <mergeCell ref="AU5:AU7"/>
    <mergeCell ref="BQ5:BQ7"/>
    <mergeCell ref="BR5:BR7"/>
    <mergeCell ref="BS5:BS7"/>
    <mergeCell ref="BT5:BT7"/>
    <mergeCell ref="A11:C11"/>
    <mergeCell ref="AK5:AM5"/>
    <mergeCell ref="AK9:AM9"/>
    <mergeCell ref="AK11:AM11"/>
    <mergeCell ref="D5:D7"/>
    <mergeCell ref="E5:E7"/>
    <mergeCell ref="AC5:AC7"/>
    <mergeCell ref="A5:C5"/>
    <mergeCell ref="A9:C9"/>
    <mergeCell ref="T3:V4"/>
    <mergeCell ref="F5:F7"/>
    <mergeCell ref="H5:H7"/>
    <mergeCell ref="I5:I7"/>
    <mergeCell ref="K5:K7"/>
    <mergeCell ref="G3:I4"/>
    <mergeCell ref="J3:L4"/>
    <mergeCell ref="G5:G7"/>
    <mergeCell ref="J5:J7"/>
    <mergeCell ref="M5:M7"/>
    <mergeCell ref="AH5:AH7"/>
    <mergeCell ref="AX5:AX7"/>
    <mergeCell ref="AY5:AY7"/>
    <mergeCell ref="D3:F4"/>
    <mergeCell ref="V5:V7"/>
    <mergeCell ref="X5:X7"/>
    <mergeCell ref="Y5:Y7"/>
    <mergeCell ref="O5:O7"/>
    <mergeCell ref="AN5:AN7"/>
    <mergeCell ref="AN3:AP4"/>
    <mergeCell ref="AQ3:AS4"/>
    <mergeCell ref="AT3:AV4"/>
    <mergeCell ref="AW3:AY4"/>
    <mergeCell ref="BE5:BE7"/>
    <mergeCell ref="AV5:AV7"/>
    <mergeCell ref="BC3:BE4"/>
    <mergeCell ref="BA5:BA7"/>
    <mergeCell ref="BB5:BB7"/>
    <mergeCell ref="BJ3:BL4"/>
    <mergeCell ref="BM3:BO4"/>
    <mergeCell ref="BP3:BR4"/>
    <mergeCell ref="BH5:BH7"/>
    <mergeCell ref="BI5:BI7"/>
    <mergeCell ref="BK5:BK7"/>
    <mergeCell ref="BL5:BL7"/>
    <mergeCell ref="BO5:BO7"/>
    <mergeCell ref="BP5:BP7"/>
    <mergeCell ref="BN5:BN7"/>
    <mergeCell ref="BD5:BD7"/>
    <mergeCell ref="BS3:BU4"/>
    <mergeCell ref="AQ5:AQ7"/>
    <mergeCell ref="AT5:AT7"/>
    <mergeCell ref="AW5:AW7"/>
    <mergeCell ref="AZ5:AZ7"/>
    <mergeCell ref="BC5:BC7"/>
    <mergeCell ref="AZ3:BB4"/>
    <mergeCell ref="BG3:BI4"/>
    <mergeCell ref="BG5:BG7"/>
  </mergeCells>
  <printOptions/>
  <pageMargins left="0.5905511811023623" right="0.7874015748031497" top="0.984251968503937" bottom="0.9448818897637796" header="0.5118110236220472" footer="0.5118110236220472"/>
  <pageSetup fitToWidth="4" horizontalDpi="300" verticalDpi="300" orientation="portrait" paperSize="9" scale="56" r:id="rId1"/>
  <ignoredErrors>
    <ignoredError sqref="J10 J12:J26 M10 M12:M29 T10:T29 W10 W12:W26 Z10 Z12:Z29 AC10 AC12:AC26 AN10:AN29 AQ10 AQ12:AQ29 AT10 AT12:AT29 AW10 AW12:AW29 AZ10 AZ12:AZ29 BG10:BG29 BJ10 BJ12:BJ29 BM10 BM12:BM29 BP10 BP12:BP29 AC28:AC29 J28:J29 W28:W29" formulaRange="1"/>
    <ignoredError sqref="J11 M11 W11 Z11 AC11 AQ11 AT11 AW11 AZ11 BJ11 BM11 BP11" formula="1" formulaRange="1"/>
    <ignoredError sqref="P11 AF11 BC11 BS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view="pageBreakPreview" zoomScale="60" zoomScaleNormal="56" workbookViewId="0" topLeftCell="A1">
      <selection activeCell="B1" sqref="B1"/>
    </sheetView>
  </sheetViews>
  <sheetFormatPr defaultColWidth="8.66015625" defaultRowHeight="33.75" customHeight="1"/>
  <cols>
    <col min="1" max="1" width="1.66015625" style="4" customWidth="1"/>
    <col min="2" max="2" width="13.83203125" style="11" customWidth="1"/>
    <col min="3" max="3" width="1.66015625" style="11" customWidth="1"/>
    <col min="4" max="4" width="14.83203125" style="4" customWidth="1"/>
    <col min="5" max="5" width="13.66015625" style="4" customWidth="1"/>
    <col min="6" max="29" width="8.83203125" style="4" customWidth="1"/>
    <col min="30" max="30" width="8.58203125" style="4" customWidth="1"/>
    <col min="31" max="31" width="1.66015625" style="11" customWidth="1"/>
    <col min="32" max="32" width="13.83203125" style="11" customWidth="1"/>
    <col min="33" max="33" width="1.66015625" style="4" customWidth="1"/>
    <col min="34" max="40" width="8.83203125" style="4" customWidth="1"/>
    <col min="41" max="41" width="10" style="4" customWidth="1"/>
    <col min="42" max="45" width="8.83203125" style="4" customWidth="1"/>
    <col min="46" max="46" width="12.5" style="4" customWidth="1"/>
    <col min="47" max="47" width="14.83203125" style="4" bestFit="1" customWidth="1"/>
    <col min="48" max="49" width="14.16015625" style="4" customWidth="1"/>
    <col min="50" max="16384" width="8.83203125" style="4" customWidth="1"/>
  </cols>
  <sheetData>
    <row r="1" spans="2:45" s="1" customFormat="1" ht="31.5" customHeight="1">
      <c r="B1" s="1" t="s">
        <v>165</v>
      </c>
      <c r="W1" s="3"/>
      <c r="X1" s="3"/>
      <c r="Y1" s="3"/>
      <c r="Z1" s="3"/>
      <c r="AA1" s="3"/>
      <c r="AB1" s="3"/>
      <c r="AD1" s="3"/>
      <c r="AE1" s="3"/>
      <c r="AF1" s="3" t="s">
        <v>166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31.5" customHeight="1">
      <c r="B2" s="12"/>
      <c r="C2" s="1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"/>
      <c r="X2" s="10"/>
      <c r="Y2" s="10"/>
      <c r="Z2" s="10"/>
      <c r="AA2" s="10"/>
      <c r="AB2" s="10"/>
      <c r="AD2" s="5"/>
      <c r="AE2" s="13"/>
      <c r="AF2" s="13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9" ht="31.5" customHeight="1">
      <c r="A3" s="14"/>
      <c r="B3" s="14"/>
      <c r="C3" s="14"/>
      <c r="D3" s="21"/>
      <c r="E3" s="14"/>
      <c r="F3" s="65"/>
      <c r="G3" s="65"/>
      <c r="H3" s="14"/>
      <c r="I3" s="21"/>
      <c r="J3" s="21"/>
      <c r="K3" s="21"/>
      <c r="L3" s="64"/>
      <c r="M3" s="65"/>
      <c r="N3" s="65"/>
      <c r="O3" s="67"/>
      <c r="P3" s="20"/>
      <c r="Q3" s="14"/>
      <c r="R3" s="65"/>
      <c r="S3" s="82"/>
      <c r="T3" s="21"/>
      <c r="U3" s="21"/>
      <c r="V3" s="65"/>
      <c r="W3" s="53"/>
      <c r="X3" s="53"/>
      <c r="Y3" s="53"/>
      <c r="Z3" s="53"/>
      <c r="AA3" s="53"/>
      <c r="AB3" s="53"/>
      <c r="AC3" s="64"/>
      <c r="AD3" s="16"/>
      <c r="AE3" s="14"/>
      <c r="AF3" s="14"/>
      <c r="AG3" s="20"/>
      <c r="AH3" s="67"/>
      <c r="AI3" s="65"/>
      <c r="AJ3" s="64"/>
      <c r="AK3" s="65"/>
      <c r="AL3" s="16"/>
      <c r="AM3" s="53"/>
      <c r="AN3" s="53"/>
      <c r="AO3" s="53"/>
      <c r="AP3" s="53"/>
      <c r="AQ3" s="53"/>
      <c r="AR3" s="53"/>
      <c r="AS3" s="53"/>
      <c r="AT3" s="66"/>
      <c r="AU3" s="66"/>
      <c r="AV3" s="66"/>
      <c r="AW3" s="66"/>
    </row>
    <row r="4" spans="1:49" ht="31.5" customHeight="1">
      <c r="A4" s="16"/>
      <c r="B4" s="16" t="s">
        <v>0</v>
      </c>
      <c r="C4" s="16"/>
      <c r="D4" s="53"/>
      <c r="E4" s="69"/>
      <c r="F4" s="68"/>
      <c r="G4" s="68"/>
      <c r="H4" s="16"/>
      <c r="I4" s="53"/>
      <c r="J4" s="53"/>
      <c r="K4" s="53"/>
      <c r="L4" s="67"/>
      <c r="M4" s="68"/>
      <c r="N4" s="68"/>
      <c r="O4" s="67"/>
      <c r="P4" s="25"/>
      <c r="Q4" s="16"/>
      <c r="R4" s="68"/>
      <c r="S4" s="19"/>
      <c r="T4" s="53"/>
      <c r="U4" s="53"/>
      <c r="V4" s="68"/>
      <c r="W4" s="53"/>
      <c r="X4" s="53"/>
      <c r="Y4" s="53"/>
      <c r="Z4" s="53"/>
      <c r="AA4" s="53"/>
      <c r="AB4" s="53"/>
      <c r="AC4" s="72" t="s">
        <v>8</v>
      </c>
      <c r="AD4" s="16"/>
      <c r="AE4" s="16"/>
      <c r="AF4" s="16" t="s">
        <v>0</v>
      </c>
      <c r="AG4" s="25"/>
      <c r="AH4" s="67"/>
      <c r="AI4" s="68"/>
      <c r="AJ4" s="67"/>
      <c r="AK4" s="68"/>
      <c r="AL4" s="16"/>
      <c r="AM4" s="53"/>
      <c r="AN4" s="53"/>
      <c r="AO4" s="53"/>
      <c r="AP4" s="53"/>
      <c r="AQ4" s="53"/>
      <c r="AR4" s="53"/>
      <c r="AS4" s="53"/>
      <c r="AT4" s="66"/>
      <c r="AU4" s="66"/>
      <c r="AV4" s="66"/>
      <c r="AW4" s="66"/>
    </row>
    <row r="5" spans="1:49" ht="31.5" customHeight="1">
      <c r="A5" s="133" t="s">
        <v>1</v>
      </c>
      <c r="B5" s="133"/>
      <c r="C5" s="134"/>
      <c r="D5" s="17" t="s">
        <v>60</v>
      </c>
      <c r="E5" s="226" t="s">
        <v>147</v>
      </c>
      <c r="F5" s="71" t="s">
        <v>51</v>
      </c>
      <c r="G5" s="71" t="s">
        <v>194</v>
      </c>
      <c r="H5" s="18" t="s">
        <v>52</v>
      </c>
      <c r="I5" s="17" t="s">
        <v>53</v>
      </c>
      <c r="J5" s="17" t="s">
        <v>54</v>
      </c>
      <c r="K5" s="17" t="s">
        <v>55</v>
      </c>
      <c r="L5" s="72" t="s">
        <v>56</v>
      </c>
      <c r="M5" s="71" t="s">
        <v>175</v>
      </c>
      <c r="N5" s="71" t="s">
        <v>57</v>
      </c>
      <c r="O5" s="72"/>
      <c r="P5" s="70" t="s">
        <v>58</v>
      </c>
      <c r="Q5" s="18" t="s">
        <v>9</v>
      </c>
      <c r="R5" s="71" t="s">
        <v>10</v>
      </c>
      <c r="S5" s="56" t="s">
        <v>11</v>
      </c>
      <c r="T5" s="17" t="s">
        <v>12</v>
      </c>
      <c r="U5" s="17" t="s">
        <v>13</v>
      </c>
      <c r="V5" s="71" t="s">
        <v>14</v>
      </c>
      <c r="W5" s="17" t="s">
        <v>15</v>
      </c>
      <c r="X5" s="17" t="s">
        <v>97</v>
      </c>
      <c r="Y5" s="17" t="s">
        <v>195</v>
      </c>
      <c r="Z5" s="17" t="s">
        <v>16</v>
      </c>
      <c r="AA5" s="17" t="s">
        <v>17</v>
      </c>
      <c r="AB5" s="17" t="s">
        <v>18</v>
      </c>
      <c r="AC5" s="67"/>
      <c r="AD5" s="18"/>
      <c r="AE5" s="133" t="s">
        <v>1</v>
      </c>
      <c r="AF5" s="133"/>
      <c r="AG5" s="225"/>
      <c r="AH5" s="72" t="s">
        <v>19</v>
      </c>
      <c r="AI5" s="71" t="s">
        <v>20</v>
      </c>
      <c r="AJ5" s="72" t="s">
        <v>102</v>
      </c>
      <c r="AK5" s="71" t="s">
        <v>21</v>
      </c>
      <c r="AL5" s="18" t="s">
        <v>22</v>
      </c>
      <c r="AM5" s="17" t="s">
        <v>23</v>
      </c>
      <c r="AN5" s="17" t="s">
        <v>24</v>
      </c>
      <c r="AO5" s="17" t="s">
        <v>25</v>
      </c>
      <c r="AP5" s="17" t="s">
        <v>26</v>
      </c>
      <c r="AQ5" s="17" t="s">
        <v>27</v>
      </c>
      <c r="AR5" s="73" t="s">
        <v>59</v>
      </c>
      <c r="AS5" s="17" t="s">
        <v>28</v>
      </c>
      <c r="AT5" s="66"/>
      <c r="AU5" s="66"/>
      <c r="AV5" s="66"/>
      <c r="AW5" s="66"/>
    </row>
    <row r="6" spans="1:49" ht="31.5" customHeight="1">
      <c r="A6" s="16"/>
      <c r="B6" s="16"/>
      <c r="C6" s="19"/>
      <c r="D6" s="53"/>
      <c r="E6" s="227"/>
      <c r="F6" s="71"/>
      <c r="G6" s="71"/>
      <c r="H6" s="16"/>
      <c r="I6" s="53"/>
      <c r="J6" s="53"/>
      <c r="K6" s="53"/>
      <c r="L6" s="67"/>
      <c r="M6" s="68"/>
      <c r="N6" s="68"/>
      <c r="O6" s="67"/>
      <c r="P6" s="25"/>
      <c r="Q6" s="16"/>
      <c r="R6" s="68"/>
      <c r="S6" s="19"/>
      <c r="T6" s="53"/>
      <c r="U6" s="53"/>
      <c r="V6" s="68"/>
      <c r="W6" s="74"/>
      <c r="X6" s="53"/>
      <c r="Y6" s="53"/>
      <c r="Z6" s="53"/>
      <c r="AA6" s="53"/>
      <c r="AB6" s="53"/>
      <c r="AC6" s="72" t="s">
        <v>29</v>
      </c>
      <c r="AD6" s="16"/>
      <c r="AE6" s="16"/>
      <c r="AF6" s="16"/>
      <c r="AG6" s="25"/>
      <c r="AH6" s="67"/>
      <c r="AI6" s="68"/>
      <c r="AJ6" s="67"/>
      <c r="AK6" s="68"/>
      <c r="AL6" s="16"/>
      <c r="AM6" s="53"/>
      <c r="AN6" s="53"/>
      <c r="AO6" s="53"/>
      <c r="AP6" s="53"/>
      <c r="AQ6" s="53"/>
      <c r="AR6" s="53"/>
      <c r="AS6" s="53"/>
      <c r="AT6" s="66"/>
      <c r="AU6" s="66"/>
      <c r="AV6" s="66"/>
      <c r="AW6" s="66"/>
    </row>
    <row r="7" spans="1:49" ht="31.5" customHeight="1">
      <c r="A7" s="16"/>
      <c r="B7" s="16"/>
      <c r="C7" s="19"/>
      <c r="D7" s="75"/>
      <c r="E7" s="228"/>
      <c r="F7" s="76"/>
      <c r="G7" s="76"/>
      <c r="H7" s="69"/>
      <c r="I7" s="75"/>
      <c r="J7" s="75"/>
      <c r="K7" s="75"/>
      <c r="L7" s="77"/>
      <c r="M7" s="78"/>
      <c r="N7" s="78"/>
      <c r="O7" s="67"/>
      <c r="P7" s="27"/>
      <c r="Q7" s="69"/>
      <c r="R7" s="78"/>
      <c r="S7" s="121"/>
      <c r="T7" s="75"/>
      <c r="U7" s="75"/>
      <c r="V7" s="78"/>
      <c r="W7" s="75"/>
      <c r="X7" s="75"/>
      <c r="Y7" s="75"/>
      <c r="Z7" s="75"/>
      <c r="AA7" s="75"/>
      <c r="AB7" s="75"/>
      <c r="AC7" s="77"/>
      <c r="AD7" s="16"/>
      <c r="AE7" s="16"/>
      <c r="AF7" s="16"/>
      <c r="AG7" s="25"/>
      <c r="AH7" s="79"/>
      <c r="AI7" s="78"/>
      <c r="AJ7" s="79"/>
      <c r="AK7" s="78"/>
      <c r="AL7" s="69"/>
      <c r="AM7" s="75"/>
      <c r="AN7" s="75"/>
      <c r="AO7" s="75"/>
      <c r="AP7" s="75"/>
      <c r="AQ7" s="75"/>
      <c r="AR7" s="75"/>
      <c r="AS7" s="75"/>
      <c r="AT7" s="66"/>
      <c r="AU7" s="66"/>
      <c r="AV7" s="66"/>
      <c r="AW7" s="66"/>
    </row>
    <row r="8" spans="1:49" ht="31.5" customHeight="1">
      <c r="A8" s="14"/>
      <c r="B8" s="14"/>
      <c r="C8" s="20"/>
      <c r="D8" s="5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4"/>
      <c r="W8" s="59"/>
      <c r="X8" s="16"/>
      <c r="Y8" s="16"/>
      <c r="Z8" s="16"/>
      <c r="AA8" s="16"/>
      <c r="AB8" s="16"/>
      <c r="AC8" s="67"/>
      <c r="AD8" s="16"/>
      <c r="AE8" s="14"/>
      <c r="AF8" s="14"/>
      <c r="AG8" s="20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66"/>
      <c r="AU8" s="66"/>
      <c r="AV8" s="66"/>
      <c r="AW8" s="66"/>
    </row>
    <row r="9" spans="1:49" ht="39" customHeight="1">
      <c r="A9" s="135" t="s">
        <v>190</v>
      </c>
      <c r="B9" s="135"/>
      <c r="C9" s="136"/>
      <c r="D9" s="23">
        <v>2760</v>
      </c>
      <c r="E9" s="24">
        <v>586</v>
      </c>
      <c r="F9" s="24">
        <v>2</v>
      </c>
      <c r="G9" s="24">
        <v>0</v>
      </c>
      <c r="H9" s="24">
        <v>1</v>
      </c>
      <c r="I9" s="24">
        <v>8</v>
      </c>
      <c r="J9" s="24">
        <v>6</v>
      </c>
      <c r="K9" s="24">
        <v>77</v>
      </c>
      <c r="L9" s="24">
        <v>23</v>
      </c>
      <c r="M9" s="24">
        <v>1</v>
      </c>
      <c r="N9" s="24">
        <v>2</v>
      </c>
      <c r="O9" s="24"/>
      <c r="P9" s="24">
        <v>1</v>
      </c>
      <c r="Q9" s="24">
        <v>82</v>
      </c>
      <c r="R9" s="24">
        <v>2</v>
      </c>
      <c r="S9" s="24">
        <v>1</v>
      </c>
      <c r="T9" s="24">
        <v>11</v>
      </c>
      <c r="U9" s="24">
        <v>49</v>
      </c>
      <c r="V9" s="24">
        <v>11</v>
      </c>
      <c r="W9" s="24">
        <v>2</v>
      </c>
      <c r="X9" s="24">
        <v>1</v>
      </c>
      <c r="Y9" s="24">
        <v>0</v>
      </c>
      <c r="Z9" s="24">
        <v>6</v>
      </c>
      <c r="AA9" s="24">
        <v>24</v>
      </c>
      <c r="AB9" s="24">
        <v>12</v>
      </c>
      <c r="AC9" s="80" t="s">
        <v>192</v>
      </c>
      <c r="AD9" s="24"/>
      <c r="AE9" s="135" t="s">
        <v>190</v>
      </c>
      <c r="AF9" s="135"/>
      <c r="AG9" s="136"/>
      <c r="AH9" s="24">
        <v>1</v>
      </c>
      <c r="AI9" s="24">
        <v>1</v>
      </c>
      <c r="AJ9" s="24">
        <v>2</v>
      </c>
      <c r="AK9" s="24">
        <v>229</v>
      </c>
      <c r="AL9" s="24">
        <v>0</v>
      </c>
      <c r="AM9" s="24">
        <v>10</v>
      </c>
      <c r="AN9" s="24">
        <v>9</v>
      </c>
      <c r="AO9" s="24">
        <v>2174</v>
      </c>
      <c r="AP9" s="24">
        <v>1</v>
      </c>
      <c r="AQ9" s="24">
        <v>7</v>
      </c>
      <c r="AR9" s="24">
        <v>1</v>
      </c>
      <c r="AS9" s="24">
        <v>3</v>
      </c>
      <c r="AT9" s="66"/>
      <c r="AU9" s="66" t="s">
        <v>128</v>
      </c>
      <c r="AV9" s="66" t="s">
        <v>100</v>
      </c>
      <c r="AW9" s="66"/>
    </row>
    <row r="10" spans="1:49" ht="22.5" customHeight="1">
      <c r="A10" s="16"/>
      <c r="B10" s="16"/>
      <c r="C10" s="25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67"/>
      <c r="AD10" s="24"/>
      <c r="AE10" s="16"/>
      <c r="AF10" s="16"/>
      <c r="AG10" s="25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66"/>
      <c r="AU10" s="66" t="s">
        <v>129</v>
      </c>
      <c r="AV10" s="66"/>
      <c r="AW10" s="66"/>
    </row>
    <row r="11" spans="1:49" ht="39" customHeight="1">
      <c r="A11" s="135" t="s">
        <v>191</v>
      </c>
      <c r="B11" s="135"/>
      <c r="C11" s="136"/>
      <c r="D11" s="23">
        <f>SUM(F11:AS11)</f>
        <v>2770</v>
      </c>
      <c r="E11" s="24">
        <f>D11-AO11</f>
        <v>618</v>
      </c>
      <c r="F11" s="24">
        <f aca="true" t="shared" si="0" ref="F11:M11">SUM(F16:F32)</f>
        <v>3</v>
      </c>
      <c r="G11" s="24">
        <f t="shared" si="0"/>
        <v>1</v>
      </c>
      <c r="H11" s="24">
        <f t="shared" si="0"/>
        <v>0</v>
      </c>
      <c r="I11" s="24">
        <f t="shared" si="0"/>
        <v>7</v>
      </c>
      <c r="J11" s="24">
        <f t="shared" si="0"/>
        <v>21</v>
      </c>
      <c r="K11" s="24">
        <f t="shared" si="0"/>
        <v>82</v>
      </c>
      <c r="L11" s="24">
        <f t="shared" si="0"/>
        <v>28</v>
      </c>
      <c r="M11" s="24">
        <f t="shared" si="0"/>
        <v>1</v>
      </c>
      <c r="N11" s="24">
        <f>SUM(N16:N32)</f>
        <v>0</v>
      </c>
      <c r="O11" s="24"/>
      <c r="P11" s="24">
        <f aca="true" t="shared" si="1" ref="P11:X11">SUM(P16:P32)</f>
        <v>5</v>
      </c>
      <c r="Q11" s="24">
        <f t="shared" si="1"/>
        <v>71</v>
      </c>
      <c r="R11" s="24">
        <f t="shared" si="1"/>
        <v>3</v>
      </c>
      <c r="S11" s="24">
        <f t="shared" si="1"/>
        <v>2</v>
      </c>
      <c r="T11" s="24">
        <f t="shared" si="1"/>
        <v>6</v>
      </c>
      <c r="U11" s="24">
        <f t="shared" si="1"/>
        <v>51</v>
      </c>
      <c r="V11" s="24">
        <f t="shared" si="1"/>
        <v>23</v>
      </c>
      <c r="W11" s="24">
        <f t="shared" si="1"/>
        <v>2</v>
      </c>
      <c r="X11" s="24">
        <f t="shared" si="1"/>
        <v>1</v>
      </c>
      <c r="Y11" s="24">
        <f aca="true" t="shared" si="2" ref="Y11:AS11">SUM(Y16:Y32)</f>
        <v>1</v>
      </c>
      <c r="Z11" s="24">
        <f t="shared" si="2"/>
        <v>4</v>
      </c>
      <c r="AA11" s="24">
        <f t="shared" si="2"/>
        <v>28</v>
      </c>
      <c r="AB11" s="24">
        <f t="shared" si="2"/>
        <v>9</v>
      </c>
      <c r="AC11" s="72" t="s">
        <v>193</v>
      </c>
      <c r="AD11" s="24"/>
      <c r="AE11" s="135" t="s">
        <v>191</v>
      </c>
      <c r="AF11" s="135"/>
      <c r="AG11" s="136"/>
      <c r="AH11" s="24">
        <f>SUM(AH16:AH32)</f>
        <v>0</v>
      </c>
      <c r="AI11" s="24">
        <f>SUM(AI16:AI32)</f>
        <v>1</v>
      </c>
      <c r="AJ11" s="24">
        <f>SUM(AJ16:AJ32)</f>
        <v>4</v>
      </c>
      <c r="AK11" s="24">
        <f t="shared" si="2"/>
        <v>212</v>
      </c>
      <c r="AL11" s="24">
        <f t="shared" si="2"/>
        <v>11</v>
      </c>
      <c r="AM11" s="24">
        <f t="shared" si="2"/>
        <v>10</v>
      </c>
      <c r="AN11" s="24">
        <f t="shared" si="2"/>
        <v>4</v>
      </c>
      <c r="AO11" s="24">
        <f t="shared" si="2"/>
        <v>2152</v>
      </c>
      <c r="AP11" s="24">
        <f t="shared" si="2"/>
        <v>4</v>
      </c>
      <c r="AQ11" s="24">
        <f t="shared" si="2"/>
        <v>14</v>
      </c>
      <c r="AR11" s="24">
        <f t="shared" si="2"/>
        <v>1</v>
      </c>
      <c r="AS11" s="24">
        <f t="shared" si="2"/>
        <v>8</v>
      </c>
      <c r="AT11" s="66"/>
      <c r="AU11" s="81" t="s">
        <v>60</v>
      </c>
      <c r="AV11" s="81" t="s">
        <v>61</v>
      </c>
      <c r="AW11" s="81" t="s">
        <v>43</v>
      </c>
    </row>
    <row r="12" spans="1:49" ht="22.5" customHeight="1">
      <c r="A12" s="22"/>
      <c r="B12" s="22"/>
      <c r="C12" s="6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72"/>
      <c r="AD12" s="24"/>
      <c r="AE12" s="22"/>
      <c r="AF12" s="22"/>
      <c r="AG12" s="63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66"/>
      <c r="AU12" s="16"/>
      <c r="AV12" s="16"/>
      <c r="AW12" s="16"/>
    </row>
    <row r="13" spans="1:49" ht="39" customHeight="1">
      <c r="A13" s="22"/>
      <c r="B13" s="22" t="s">
        <v>170</v>
      </c>
      <c r="C13" s="63"/>
      <c r="D13" s="24">
        <f>SUM(F13:AS13)</f>
        <v>1751</v>
      </c>
      <c r="E13" s="24">
        <f>D13-AO13</f>
        <v>492</v>
      </c>
      <c r="F13" s="24">
        <v>2</v>
      </c>
      <c r="G13" s="24">
        <v>1</v>
      </c>
      <c r="H13" s="24">
        <v>0</v>
      </c>
      <c r="I13" s="24">
        <v>3</v>
      </c>
      <c r="J13" s="24">
        <v>19</v>
      </c>
      <c r="K13" s="24">
        <v>67</v>
      </c>
      <c r="L13" s="24">
        <v>25</v>
      </c>
      <c r="M13" s="24">
        <v>1</v>
      </c>
      <c r="N13" s="24">
        <v>0</v>
      </c>
      <c r="O13" s="24"/>
      <c r="P13" s="24">
        <v>4</v>
      </c>
      <c r="Q13" s="24">
        <v>64</v>
      </c>
      <c r="R13" s="24">
        <v>3</v>
      </c>
      <c r="S13" s="24">
        <v>1</v>
      </c>
      <c r="T13" s="24">
        <v>4</v>
      </c>
      <c r="U13" s="24">
        <v>39</v>
      </c>
      <c r="V13" s="24">
        <v>19</v>
      </c>
      <c r="W13" s="24">
        <v>1</v>
      </c>
      <c r="X13" s="24">
        <v>1</v>
      </c>
      <c r="Y13" s="24">
        <v>1</v>
      </c>
      <c r="Z13" s="24">
        <v>4</v>
      </c>
      <c r="AA13" s="24">
        <v>25</v>
      </c>
      <c r="AB13" s="24">
        <v>7</v>
      </c>
      <c r="AC13" s="80" t="s">
        <v>170</v>
      </c>
      <c r="AD13" s="24"/>
      <c r="AE13" s="22"/>
      <c r="AF13" s="22" t="s">
        <v>170</v>
      </c>
      <c r="AG13" s="63"/>
      <c r="AH13" s="24">
        <v>0</v>
      </c>
      <c r="AI13" s="24">
        <v>1</v>
      </c>
      <c r="AJ13" s="24">
        <v>3</v>
      </c>
      <c r="AK13" s="24">
        <v>162</v>
      </c>
      <c r="AL13" s="24">
        <v>7</v>
      </c>
      <c r="AM13" s="24">
        <v>3</v>
      </c>
      <c r="AN13" s="24">
        <v>3</v>
      </c>
      <c r="AO13" s="24">
        <v>1259</v>
      </c>
      <c r="AP13" s="24">
        <v>2</v>
      </c>
      <c r="AQ13" s="24">
        <v>14</v>
      </c>
      <c r="AR13" s="24">
        <v>0</v>
      </c>
      <c r="AS13" s="24">
        <v>6</v>
      </c>
      <c r="AT13" s="66"/>
      <c r="AU13" s="16"/>
      <c r="AV13" s="16"/>
      <c r="AW13" s="16"/>
    </row>
    <row r="14" spans="1:49" ht="39" customHeight="1">
      <c r="A14" s="22"/>
      <c r="B14" s="22" t="s">
        <v>171</v>
      </c>
      <c r="C14" s="63"/>
      <c r="D14" s="24">
        <f>SUM(F14:AS14)</f>
        <v>1019</v>
      </c>
      <c r="E14" s="24">
        <f>D14-AO14</f>
        <v>126</v>
      </c>
      <c r="F14" s="24">
        <f aca="true" t="shared" si="3" ref="F14:AB14">+F11-F13</f>
        <v>1</v>
      </c>
      <c r="G14" s="24">
        <f t="shared" si="3"/>
        <v>0</v>
      </c>
      <c r="H14" s="24">
        <f t="shared" si="3"/>
        <v>0</v>
      </c>
      <c r="I14" s="24">
        <f t="shared" si="3"/>
        <v>4</v>
      </c>
      <c r="J14" s="24">
        <f t="shared" si="3"/>
        <v>2</v>
      </c>
      <c r="K14" s="24">
        <f t="shared" si="3"/>
        <v>15</v>
      </c>
      <c r="L14" s="24">
        <f t="shared" si="3"/>
        <v>3</v>
      </c>
      <c r="M14" s="24">
        <f t="shared" si="3"/>
        <v>0</v>
      </c>
      <c r="N14" s="24">
        <f>+N11-N13</f>
        <v>0</v>
      </c>
      <c r="O14" s="24"/>
      <c r="P14" s="24">
        <f aca="true" t="shared" si="4" ref="P14:X14">+P11-P13</f>
        <v>1</v>
      </c>
      <c r="Q14" s="24">
        <f t="shared" si="4"/>
        <v>7</v>
      </c>
      <c r="R14" s="24">
        <f t="shared" si="4"/>
        <v>0</v>
      </c>
      <c r="S14" s="24">
        <f t="shared" si="4"/>
        <v>1</v>
      </c>
      <c r="T14" s="24">
        <f t="shared" si="4"/>
        <v>2</v>
      </c>
      <c r="U14" s="24">
        <f t="shared" si="4"/>
        <v>12</v>
      </c>
      <c r="V14" s="24">
        <f t="shared" si="4"/>
        <v>4</v>
      </c>
      <c r="W14" s="24">
        <f t="shared" si="4"/>
        <v>1</v>
      </c>
      <c r="X14" s="24">
        <f t="shared" si="4"/>
        <v>0</v>
      </c>
      <c r="Y14" s="24">
        <f t="shared" si="3"/>
        <v>0</v>
      </c>
      <c r="Z14" s="24">
        <f t="shared" si="3"/>
        <v>0</v>
      </c>
      <c r="AA14" s="24">
        <f t="shared" si="3"/>
        <v>3</v>
      </c>
      <c r="AB14" s="24">
        <f t="shared" si="3"/>
        <v>2</v>
      </c>
      <c r="AC14" s="80" t="s">
        <v>171</v>
      </c>
      <c r="AD14" s="24"/>
      <c r="AE14" s="22"/>
      <c r="AF14" s="22" t="s">
        <v>171</v>
      </c>
      <c r="AG14" s="63"/>
      <c r="AH14" s="24">
        <f>+AH11-AH13</f>
        <v>0</v>
      </c>
      <c r="AI14" s="24">
        <f>+AI11-AI13</f>
        <v>0</v>
      </c>
      <c r="AJ14" s="24">
        <f>+AJ11-AJ13</f>
        <v>1</v>
      </c>
      <c r="AK14" s="24">
        <f>+AK11-AK13</f>
        <v>50</v>
      </c>
      <c r="AL14" s="24">
        <f aca="true" t="shared" si="5" ref="AL14:AS14">+AL11-AL13</f>
        <v>4</v>
      </c>
      <c r="AM14" s="24">
        <f t="shared" si="5"/>
        <v>7</v>
      </c>
      <c r="AN14" s="24">
        <f t="shared" si="5"/>
        <v>1</v>
      </c>
      <c r="AO14" s="24">
        <f t="shared" si="5"/>
        <v>893</v>
      </c>
      <c r="AP14" s="24">
        <f t="shared" si="5"/>
        <v>2</v>
      </c>
      <c r="AQ14" s="24">
        <f t="shared" si="5"/>
        <v>0</v>
      </c>
      <c r="AR14" s="24">
        <f t="shared" si="5"/>
        <v>1</v>
      </c>
      <c r="AS14" s="24">
        <f t="shared" si="5"/>
        <v>2</v>
      </c>
      <c r="AT14" s="66"/>
      <c r="AU14" s="16"/>
      <c r="AV14" s="16"/>
      <c r="AW14" s="16"/>
    </row>
    <row r="15" spans="1:49" ht="22.5" customHeight="1">
      <c r="A15" s="26"/>
      <c r="B15" s="26"/>
      <c r="C15" s="2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0"/>
      <c r="AD15" s="24"/>
      <c r="AE15" s="26"/>
      <c r="AF15" s="26"/>
      <c r="AG15" s="27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66"/>
      <c r="AU15" s="24">
        <f>SUM(AU16:AU32)</f>
        <v>2770</v>
      </c>
      <c r="AV15" s="24">
        <f>SUM(AV16:AV32)</f>
        <v>618</v>
      </c>
      <c r="AW15" s="24">
        <f>AU15-AV15</f>
        <v>2152</v>
      </c>
    </row>
    <row r="16" spans="1:49" ht="45" customHeight="1">
      <c r="A16" s="43"/>
      <c r="B16" s="28" t="s">
        <v>130</v>
      </c>
      <c r="C16" s="29"/>
      <c r="D16" s="23">
        <f aca="true" t="shared" si="6" ref="D16:D29">SUM(F16:AS16)</f>
        <v>999</v>
      </c>
      <c r="E16" s="24">
        <f aca="true" t="shared" si="7" ref="E16:E29">D16-AO16</f>
        <v>181</v>
      </c>
      <c r="F16" s="24">
        <v>0</v>
      </c>
      <c r="G16" s="24">
        <v>1</v>
      </c>
      <c r="H16" s="24">
        <v>0</v>
      </c>
      <c r="I16" s="24">
        <v>2</v>
      </c>
      <c r="J16" s="24">
        <v>12</v>
      </c>
      <c r="K16" s="24">
        <v>32</v>
      </c>
      <c r="L16" s="24">
        <v>12</v>
      </c>
      <c r="M16" s="24">
        <v>0</v>
      </c>
      <c r="N16" s="24">
        <v>0</v>
      </c>
      <c r="O16" s="24"/>
      <c r="P16" s="24">
        <v>1</v>
      </c>
      <c r="Q16" s="24">
        <v>24</v>
      </c>
      <c r="R16" s="24">
        <v>2</v>
      </c>
      <c r="S16" s="24">
        <v>1</v>
      </c>
      <c r="T16" s="24">
        <v>1</v>
      </c>
      <c r="U16" s="24">
        <v>27</v>
      </c>
      <c r="V16" s="24">
        <v>10</v>
      </c>
      <c r="W16" s="24">
        <v>1</v>
      </c>
      <c r="X16" s="24">
        <v>0</v>
      </c>
      <c r="Y16" s="24">
        <v>0</v>
      </c>
      <c r="Z16" s="24">
        <v>1</v>
      </c>
      <c r="AA16" s="24">
        <v>7</v>
      </c>
      <c r="AB16" s="24">
        <v>1</v>
      </c>
      <c r="AC16" s="122" t="s">
        <v>30</v>
      </c>
      <c r="AD16" s="24"/>
      <c r="AE16" s="43"/>
      <c r="AF16" s="28" t="s">
        <v>130</v>
      </c>
      <c r="AG16" s="29"/>
      <c r="AH16" s="24">
        <v>0</v>
      </c>
      <c r="AI16" s="24">
        <v>0</v>
      </c>
      <c r="AJ16" s="24">
        <v>0</v>
      </c>
      <c r="AK16" s="24">
        <v>36</v>
      </c>
      <c r="AL16" s="24">
        <v>2</v>
      </c>
      <c r="AM16" s="24">
        <v>4</v>
      </c>
      <c r="AN16" s="24">
        <v>1</v>
      </c>
      <c r="AO16" s="24">
        <v>818</v>
      </c>
      <c r="AP16" s="24">
        <v>1</v>
      </c>
      <c r="AQ16" s="24">
        <v>1</v>
      </c>
      <c r="AR16" s="24">
        <v>1</v>
      </c>
      <c r="AS16" s="24">
        <v>0</v>
      </c>
      <c r="AT16" s="66"/>
      <c r="AU16" s="24">
        <v>999</v>
      </c>
      <c r="AV16" s="24">
        <v>181</v>
      </c>
      <c r="AW16" s="24">
        <f>AU16-AV16</f>
        <v>818</v>
      </c>
    </row>
    <row r="17" spans="1:49" ht="45" customHeight="1">
      <c r="A17" s="45"/>
      <c r="B17" s="30" t="s">
        <v>131</v>
      </c>
      <c r="C17" s="31"/>
      <c r="D17" s="23">
        <f t="shared" si="6"/>
        <v>147</v>
      </c>
      <c r="E17" s="24">
        <f t="shared" si="7"/>
        <v>17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3</v>
      </c>
      <c r="L17" s="24">
        <v>2</v>
      </c>
      <c r="M17" s="24">
        <v>0</v>
      </c>
      <c r="N17" s="24">
        <v>0</v>
      </c>
      <c r="O17" s="24"/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3</v>
      </c>
      <c r="V17" s="24">
        <v>1</v>
      </c>
      <c r="W17" s="24">
        <v>0</v>
      </c>
      <c r="X17" s="24">
        <v>0</v>
      </c>
      <c r="Y17" s="24">
        <v>0</v>
      </c>
      <c r="Z17" s="24">
        <v>0</v>
      </c>
      <c r="AA17" s="24">
        <v>1</v>
      </c>
      <c r="AB17" s="24">
        <v>2</v>
      </c>
      <c r="AC17" s="122" t="s">
        <v>31</v>
      </c>
      <c r="AD17" s="24"/>
      <c r="AE17" s="45"/>
      <c r="AF17" s="30" t="s">
        <v>131</v>
      </c>
      <c r="AG17" s="31"/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2</v>
      </c>
      <c r="AN17" s="24">
        <v>0</v>
      </c>
      <c r="AO17" s="24">
        <v>130</v>
      </c>
      <c r="AP17" s="24">
        <v>0</v>
      </c>
      <c r="AQ17" s="24">
        <v>0</v>
      </c>
      <c r="AR17" s="24">
        <v>0</v>
      </c>
      <c r="AS17" s="24">
        <v>2</v>
      </c>
      <c r="AT17" s="66"/>
      <c r="AU17" s="24">
        <v>147</v>
      </c>
      <c r="AV17" s="24">
        <v>17</v>
      </c>
      <c r="AW17" s="24">
        <f aca="true" t="shared" si="8" ref="AW17:AW32">AU17-AV17</f>
        <v>130</v>
      </c>
    </row>
    <row r="18" spans="1:49" ht="45" customHeight="1">
      <c r="A18" s="45"/>
      <c r="B18" s="30" t="s">
        <v>132</v>
      </c>
      <c r="C18" s="31"/>
      <c r="D18" s="23">
        <f t="shared" si="6"/>
        <v>294</v>
      </c>
      <c r="E18" s="24">
        <f t="shared" si="7"/>
        <v>108</v>
      </c>
      <c r="F18" s="24">
        <v>1</v>
      </c>
      <c r="G18" s="24">
        <v>0</v>
      </c>
      <c r="H18" s="24">
        <v>0</v>
      </c>
      <c r="I18" s="24">
        <v>0</v>
      </c>
      <c r="J18" s="24">
        <v>1</v>
      </c>
      <c r="K18" s="24">
        <v>7</v>
      </c>
      <c r="L18" s="24">
        <v>4</v>
      </c>
      <c r="M18" s="24">
        <v>0</v>
      </c>
      <c r="N18" s="24">
        <v>0</v>
      </c>
      <c r="O18" s="24"/>
      <c r="P18" s="24">
        <v>0</v>
      </c>
      <c r="Q18" s="24">
        <v>8</v>
      </c>
      <c r="R18" s="24">
        <v>1</v>
      </c>
      <c r="S18" s="24">
        <v>1</v>
      </c>
      <c r="T18" s="24">
        <v>1</v>
      </c>
      <c r="U18" s="24">
        <v>3</v>
      </c>
      <c r="V18" s="24">
        <v>1</v>
      </c>
      <c r="W18" s="24">
        <v>0</v>
      </c>
      <c r="X18" s="24">
        <v>0</v>
      </c>
      <c r="Y18" s="24">
        <v>0</v>
      </c>
      <c r="Z18" s="24">
        <v>1</v>
      </c>
      <c r="AA18" s="24">
        <v>5</v>
      </c>
      <c r="AB18" s="24">
        <v>1</v>
      </c>
      <c r="AC18" s="122" t="s">
        <v>32</v>
      </c>
      <c r="AD18" s="24"/>
      <c r="AE18" s="45"/>
      <c r="AF18" s="30" t="s">
        <v>132</v>
      </c>
      <c r="AG18" s="31"/>
      <c r="AH18" s="24">
        <v>0</v>
      </c>
      <c r="AI18" s="24">
        <v>0</v>
      </c>
      <c r="AJ18" s="24">
        <v>0</v>
      </c>
      <c r="AK18" s="24">
        <v>71</v>
      </c>
      <c r="AL18" s="24">
        <v>2</v>
      </c>
      <c r="AM18" s="24">
        <v>0</v>
      </c>
      <c r="AN18" s="24">
        <v>0</v>
      </c>
      <c r="AO18" s="24">
        <v>186</v>
      </c>
      <c r="AP18" s="24">
        <v>0</v>
      </c>
      <c r="AQ18" s="24">
        <v>0</v>
      </c>
      <c r="AR18" s="24">
        <v>0</v>
      </c>
      <c r="AS18" s="24">
        <v>0</v>
      </c>
      <c r="AT18" s="66"/>
      <c r="AU18" s="24">
        <v>294</v>
      </c>
      <c r="AV18" s="24">
        <v>108</v>
      </c>
      <c r="AW18" s="24">
        <f t="shared" si="8"/>
        <v>186</v>
      </c>
    </row>
    <row r="19" spans="1:49" ht="45" customHeight="1">
      <c r="A19" s="45"/>
      <c r="B19" s="30" t="s">
        <v>133</v>
      </c>
      <c r="C19" s="31"/>
      <c r="D19" s="23">
        <f t="shared" si="6"/>
        <v>335</v>
      </c>
      <c r="E19" s="24">
        <f t="shared" si="7"/>
        <v>150</v>
      </c>
      <c r="F19" s="24">
        <v>0</v>
      </c>
      <c r="G19" s="24">
        <v>0</v>
      </c>
      <c r="H19" s="24">
        <v>0</v>
      </c>
      <c r="I19" s="24">
        <v>3</v>
      </c>
      <c r="J19" s="24">
        <v>6</v>
      </c>
      <c r="K19" s="24">
        <v>22</v>
      </c>
      <c r="L19" s="24">
        <v>4</v>
      </c>
      <c r="M19" s="24">
        <v>0</v>
      </c>
      <c r="N19" s="24">
        <v>0</v>
      </c>
      <c r="O19" s="24"/>
      <c r="P19" s="24">
        <v>3</v>
      </c>
      <c r="Q19" s="24">
        <v>18</v>
      </c>
      <c r="R19" s="24">
        <v>0</v>
      </c>
      <c r="S19" s="24">
        <v>0</v>
      </c>
      <c r="T19" s="24">
        <v>2</v>
      </c>
      <c r="U19" s="24">
        <v>9</v>
      </c>
      <c r="V19" s="24">
        <v>1</v>
      </c>
      <c r="W19" s="24">
        <v>1</v>
      </c>
      <c r="X19" s="24">
        <v>0</v>
      </c>
      <c r="Y19" s="24">
        <v>0</v>
      </c>
      <c r="Z19" s="24">
        <v>1</v>
      </c>
      <c r="AA19" s="24">
        <v>4</v>
      </c>
      <c r="AB19" s="24">
        <v>1</v>
      </c>
      <c r="AC19" s="122" t="s">
        <v>33</v>
      </c>
      <c r="AD19" s="24"/>
      <c r="AE19" s="45"/>
      <c r="AF19" s="30" t="s">
        <v>133</v>
      </c>
      <c r="AG19" s="31"/>
      <c r="AH19" s="24">
        <v>0</v>
      </c>
      <c r="AI19" s="24">
        <v>1</v>
      </c>
      <c r="AJ19" s="24">
        <v>4</v>
      </c>
      <c r="AK19" s="24">
        <v>63</v>
      </c>
      <c r="AL19" s="24">
        <v>3</v>
      </c>
      <c r="AM19" s="24">
        <v>1</v>
      </c>
      <c r="AN19" s="24">
        <v>1</v>
      </c>
      <c r="AO19" s="24">
        <v>185</v>
      </c>
      <c r="AP19" s="24">
        <v>0</v>
      </c>
      <c r="AQ19" s="24">
        <v>1</v>
      </c>
      <c r="AR19" s="24">
        <v>0</v>
      </c>
      <c r="AS19" s="24">
        <v>1</v>
      </c>
      <c r="AT19" s="66"/>
      <c r="AU19" s="24">
        <v>335</v>
      </c>
      <c r="AV19" s="24">
        <v>150</v>
      </c>
      <c r="AW19" s="24">
        <f t="shared" si="8"/>
        <v>185</v>
      </c>
    </row>
    <row r="20" spans="1:49" ht="45" customHeight="1">
      <c r="A20" s="45"/>
      <c r="B20" s="30" t="s">
        <v>134</v>
      </c>
      <c r="C20" s="31"/>
      <c r="D20" s="23">
        <f t="shared" si="6"/>
        <v>198</v>
      </c>
      <c r="E20" s="24">
        <f t="shared" si="7"/>
        <v>29</v>
      </c>
      <c r="F20" s="24">
        <v>0</v>
      </c>
      <c r="G20" s="24">
        <v>0</v>
      </c>
      <c r="H20" s="24">
        <v>0</v>
      </c>
      <c r="I20" s="24">
        <v>0</v>
      </c>
      <c r="J20" s="24">
        <v>1</v>
      </c>
      <c r="K20" s="24">
        <v>4</v>
      </c>
      <c r="L20" s="24">
        <v>2</v>
      </c>
      <c r="M20" s="24">
        <v>0</v>
      </c>
      <c r="N20" s="24">
        <v>0</v>
      </c>
      <c r="O20" s="24"/>
      <c r="P20" s="24">
        <v>0</v>
      </c>
      <c r="Q20" s="24">
        <v>4</v>
      </c>
      <c r="R20" s="24">
        <v>0</v>
      </c>
      <c r="S20" s="24">
        <v>0</v>
      </c>
      <c r="T20" s="24">
        <v>0</v>
      </c>
      <c r="U20" s="24">
        <v>2</v>
      </c>
      <c r="V20" s="24">
        <v>4</v>
      </c>
      <c r="W20" s="24">
        <v>0</v>
      </c>
      <c r="X20" s="24">
        <v>0</v>
      </c>
      <c r="Y20" s="24">
        <v>0</v>
      </c>
      <c r="Z20" s="24">
        <v>1</v>
      </c>
      <c r="AA20" s="24">
        <v>2</v>
      </c>
      <c r="AB20" s="24">
        <v>1</v>
      </c>
      <c r="AC20" s="122" t="s">
        <v>34</v>
      </c>
      <c r="AD20" s="24"/>
      <c r="AE20" s="45"/>
      <c r="AF20" s="30" t="s">
        <v>134</v>
      </c>
      <c r="AG20" s="31"/>
      <c r="AH20" s="24">
        <v>0</v>
      </c>
      <c r="AI20" s="24">
        <v>0</v>
      </c>
      <c r="AJ20" s="24">
        <v>0</v>
      </c>
      <c r="AK20" s="24">
        <v>4</v>
      </c>
      <c r="AL20" s="24">
        <v>0</v>
      </c>
      <c r="AM20" s="24">
        <v>1</v>
      </c>
      <c r="AN20" s="24">
        <v>0</v>
      </c>
      <c r="AO20" s="24">
        <v>169</v>
      </c>
      <c r="AP20" s="24">
        <v>3</v>
      </c>
      <c r="AQ20" s="24">
        <v>0</v>
      </c>
      <c r="AR20" s="24">
        <v>0</v>
      </c>
      <c r="AS20" s="24">
        <v>0</v>
      </c>
      <c r="AT20" s="66"/>
      <c r="AU20" s="24">
        <v>198</v>
      </c>
      <c r="AV20" s="24">
        <v>29</v>
      </c>
      <c r="AW20" s="24">
        <f t="shared" si="8"/>
        <v>169</v>
      </c>
    </row>
    <row r="21" spans="1:49" ht="45" customHeight="1">
      <c r="A21" s="45"/>
      <c r="B21" s="30" t="s">
        <v>135</v>
      </c>
      <c r="C21" s="25"/>
      <c r="D21" s="23">
        <f t="shared" si="6"/>
        <v>107</v>
      </c>
      <c r="E21" s="24">
        <f t="shared" si="7"/>
        <v>14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3</v>
      </c>
      <c r="L21" s="24">
        <v>1</v>
      </c>
      <c r="M21" s="24">
        <v>1</v>
      </c>
      <c r="N21" s="24">
        <v>0</v>
      </c>
      <c r="O21" s="24"/>
      <c r="P21" s="24">
        <v>0</v>
      </c>
      <c r="Q21" s="24">
        <v>3</v>
      </c>
      <c r="R21" s="24">
        <v>0</v>
      </c>
      <c r="S21" s="24">
        <v>0</v>
      </c>
      <c r="T21" s="24">
        <v>0</v>
      </c>
      <c r="U21" s="24">
        <v>1</v>
      </c>
      <c r="V21" s="24">
        <v>2</v>
      </c>
      <c r="W21" s="24">
        <v>0</v>
      </c>
      <c r="X21" s="24">
        <v>1</v>
      </c>
      <c r="Y21" s="24">
        <v>0</v>
      </c>
      <c r="Z21" s="24">
        <v>0</v>
      </c>
      <c r="AA21" s="24">
        <v>0</v>
      </c>
      <c r="AB21" s="24">
        <v>0</v>
      </c>
      <c r="AC21" s="122" t="s">
        <v>35</v>
      </c>
      <c r="AD21" s="24"/>
      <c r="AE21" s="45"/>
      <c r="AF21" s="30" t="s">
        <v>135</v>
      </c>
      <c r="AG21" s="25"/>
      <c r="AH21" s="24">
        <v>0</v>
      </c>
      <c r="AI21" s="24">
        <v>0</v>
      </c>
      <c r="AJ21" s="24">
        <v>0</v>
      </c>
      <c r="AK21" s="24">
        <v>1</v>
      </c>
      <c r="AL21" s="24">
        <v>0</v>
      </c>
      <c r="AM21" s="24">
        <v>0</v>
      </c>
      <c r="AN21" s="24">
        <v>0</v>
      </c>
      <c r="AO21" s="24">
        <v>93</v>
      </c>
      <c r="AP21" s="24">
        <v>0</v>
      </c>
      <c r="AQ21" s="24">
        <v>0</v>
      </c>
      <c r="AR21" s="24">
        <v>0</v>
      </c>
      <c r="AS21" s="24">
        <v>0</v>
      </c>
      <c r="AT21" s="66"/>
      <c r="AU21" s="24">
        <v>107</v>
      </c>
      <c r="AV21" s="24">
        <v>14</v>
      </c>
      <c r="AW21" s="24">
        <f t="shared" si="8"/>
        <v>93</v>
      </c>
    </row>
    <row r="22" spans="1:49" ht="45" customHeight="1">
      <c r="A22" s="16"/>
      <c r="B22" s="30" t="s">
        <v>136</v>
      </c>
      <c r="C22" s="32"/>
      <c r="D22" s="23">
        <f t="shared" si="6"/>
        <v>86</v>
      </c>
      <c r="E22" s="24">
        <f t="shared" si="7"/>
        <v>13</v>
      </c>
      <c r="F22" s="24">
        <v>1</v>
      </c>
      <c r="G22" s="24">
        <v>0</v>
      </c>
      <c r="H22" s="24">
        <v>0</v>
      </c>
      <c r="I22" s="24">
        <v>0</v>
      </c>
      <c r="J22" s="24">
        <v>0</v>
      </c>
      <c r="K22" s="24">
        <v>3</v>
      </c>
      <c r="L22" s="24">
        <v>1</v>
      </c>
      <c r="M22" s="24">
        <v>0</v>
      </c>
      <c r="N22" s="24">
        <v>0</v>
      </c>
      <c r="O22" s="24"/>
      <c r="P22" s="24">
        <v>0</v>
      </c>
      <c r="Q22" s="24">
        <v>2</v>
      </c>
      <c r="R22" s="24">
        <v>0</v>
      </c>
      <c r="S22" s="24">
        <v>0</v>
      </c>
      <c r="T22" s="24">
        <v>0</v>
      </c>
      <c r="U22" s="24">
        <v>1</v>
      </c>
      <c r="V22" s="24">
        <v>1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22" t="s">
        <v>36</v>
      </c>
      <c r="AD22" s="24"/>
      <c r="AE22" s="16"/>
      <c r="AF22" s="30" t="s">
        <v>137</v>
      </c>
      <c r="AG22" s="32"/>
      <c r="AH22" s="24">
        <v>0</v>
      </c>
      <c r="AI22" s="24">
        <v>0</v>
      </c>
      <c r="AJ22" s="24">
        <v>0</v>
      </c>
      <c r="AK22" s="24">
        <v>2</v>
      </c>
      <c r="AL22" s="24">
        <v>0</v>
      </c>
      <c r="AM22" s="24">
        <v>0</v>
      </c>
      <c r="AN22" s="24">
        <v>0</v>
      </c>
      <c r="AO22" s="24">
        <v>73</v>
      </c>
      <c r="AP22" s="24">
        <v>0</v>
      </c>
      <c r="AQ22" s="24">
        <v>0</v>
      </c>
      <c r="AR22" s="24">
        <v>0</v>
      </c>
      <c r="AS22" s="24">
        <v>2</v>
      </c>
      <c r="AT22" s="66"/>
      <c r="AU22" s="24">
        <v>86</v>
      </c>
      <c r="AV22" s="24">
        <v>13</v>
      </c>
      <c r="AW22" s="24">
        <f t="shared" si="8"/>
        <v>73</v>
      </c>
    </row>
    <row r="23" spans="1:49" ht="45" customHeight="1">
      <c r="A23" s="16"/>
      <c r="B23" s="30" t="s">
        <v>138</v>
      </c>
      <c r="C23" s="32"/>
      <c r="D23" s="23">
        <f t="shared" si="6"/>
        <v>33</v>
      </c>
      <c r="E23" s="24">
        <f t="shared" si="7"/>
        <v>10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</v>
      </c>
      <c r="M23" s="24">
        <v>0</v>
      </c>
      <c r="N23" s="24">
        <v>0</v>
      </c>
      <c r="O23" s="24"/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1</v>
      </c>
      <c r="AB23" s="24">
        <v>0</v>
      </c>
      <c r="AC23" s="122" t="s">
        <v>37</v>
      </c>
      <c r="AD23" s="24"/>
      <c r="AE23" s="16"/>
      <c r="AF23" s="30" t="s">
        <v>139</v>
      </c>
      <c r="AG23" s="32"/>
      <c r="AH23" s="24">
        <v>0</v>
      </c>
      <c r="AI23" s="24">
        <v>0</v>
      </c>
      <c r="AJ23" s="24">
        <v>0</v>
      </c>
      <c r="AK23" s="24">
        <v>2</v>
      </c>
      <c r="AL23" s="24">
        <v>2</v>
      </c>
      <c r="AM23" s="24">
        <v>0</v>
      </c>
      <c r="AN23" s="24">
        <v>2</v>
      </c>
      <c r="AO23" s="24">
        <v>23</v>
      </c>
      <c r="AP23" s="24">
        <v>0</v>
      </c>
      <c r="AQ23" s="24">
        <v>2</v>
      </c>
      <c r="AR23" s="24">
        <v>0</v>
      </c>
      <c r="AS23" s="24">
        <v>0</v>
      </c>
      <c r="AT23" s="66"/>
      <c r="AU23" s="24">
        <v>33</v>
      </c>
      <c r="AV23" s="24">
        <v>10</v>
      </c>
      <c r="AW23" s="24">
        <f t="shared" si="8"/>
        <v>23</v>
      </c>
    </row>
    <row r="24" spans="1:49" ht="45" customHeight="1">
      <c r="A24" s="16"/>
      <c r="B24" s="30" t="s">
        <v>140</v>
      </c>
      <c r="C24" s="31"/>
      <c r="D24" s="23">
        <f t="shared" si="6"/>
        <v>25</v>
      </c>
      <c r="E24" s="24">
        <f t="shared" si="7"/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/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122" t="s">
        <v>38</v>
      </c>
      <c r="AD24" s="24"/>
      <c r="AE24" s="16"/>
      <c r="AF24" s="30" t="s">
        <v>141</v>
      </c>
      <c r="AG24" s="31"/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25</v>
      </c>
      <c r="AP24" s="24">
        <v>0</v>
      </c>
      <c r="AQ24" s="24">
        <v>0</v>
      </c>
      <c r="AR24" s="24">
        <v>0</v>
      </c>
      <c r="AS24" s="24">
        <v>0</v>
      </c>
      <c r="AT24" s="66"/>
      <c r="AU24" s="24">
        <v>25</v>
      </c>
      <c r="AV24" s="24">
        <v>0</v>
      </c>
      <c r="AW24" s="24">
        <f t="shared" si="8"/>
        <v>25</v>
      </c>
    </row>
    <row r="25" spans="1:49" ht="45" customHeight="1">
      <c r="A25" s="45"/>
      <c r="B25" s="30" t="s">
        <v>142</v>
      </c>
      <c r="C25" s="31"/>
      <c r="D25" s="23">
        <f t="shared" si="6"/>
        <v>58</v>
      </c>
      <c r="E25" s="24">
        <f t="shared" si="7"/>
        <v>7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/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1</v>
      </c>
      <c r="AB25" s="24">
        <v>1</v>
      </c>
      <c r="AC25" s="122" t="s">
        <v>39</v>
      </c>
      <c r="AD25" s="24"/>
      <c r="AE25" s="45"/>
      <c r="AF25" s="30" t="s">
        <v>142</v>
      </c>
      <c r="AG25" s="31"/>
      <c r="AH25" s="24">
        <v>0</v>
      </c>
      <c r="AI25" s="24">
        <v>0</v>
      </c>
      <c r="AJ25" s="24">
        <v>0</v>
      </c>
      <c r="AK25" s="24">
        <v>2</v>
      </c>
      <c r="AL25" s="24">
        <v>0</v>
      </c>
      <c r="AM25" s="24">
        <v>1</v>
      </c>
      <c r="AN25" s="24">
        <v>0</v>
      </c>
      <c r="AO25" s="24">
        <v>51</v>
      </c>
      <c r="AP25" s="24">
        <v>0</v>
      </c>
      <c r="AQ25" s="24">
        <v>2</v>
      </c>
      <c r="AR25" s="24">
        <v>0</v>
      </c>
      <c r="AS25" s="24">
        <v>0</v>
      </c>
      <c r="AT25" s="66"/>
      <c r="AU25" s="24">
        <v>58</v>
      </c>
      <c r="AV25" s="24">
        <v>7</v>
      </c>
      <c r="AW25" s="24">
        <f t="shared" si="8"/>
        <v>51</v>
      </c>
    </row>
    <row r="26" spans="1:49" ht="45" customHeight="1">
      <c r="A26" s="45"/>
      <c r="B26" s="30" t="s">
        <v>143</v>
      </c>
      <c r="C26" s="31"/>
      <c r="D26" s="23">
        <f t="shared" si="6"/>
        <v>158</v>
      </c>
      <c r="E26" s="24">
        <f t="shared" si="7"/>
        <v>34</v>
      </c>
      <c r="F26" s="24">
        <v>0</v>
      </c>
      <c r="G26" s="24">
        <v>0</v>
      </c>
      <c r="H26" s="24">
        <v>0</v>
      </c>
      <c r="I26" s="24">
        <v>2</v>
      </c>
      <c r="J26" s="24">
        <v>0</v>
      </c>
      <c r="K26" s="24">
        <v>2</v>
      </c>
      <c r="L26" s="24">
        <v>0</v>
      </c>
      <c r="M26" s="24">
        <v>0</v>
      </c>
      <c r="N26" s="24">
        <v>0</v>
      </c>
      <c r="O26" s="24"/>
      <c r="P26" s="24">
        <v>0</v>
      </c>
      <c r="Q26" s="24">
        <v>3</v>
      </c>
      <c r="R26" s="24">
        <v>0</v>
      </c>
      <c r="S26" s="24">
        <v>0</v>
      </c>
      <c r="T26" s="24">
        <v>1</v>
      </c>
      <c r="U26" s="24">
        <v>1</v>
      </c>
      <c r="V26" s="24">
        <v>0</v>
      </c>
      <c r="W26" s="24">
        <v>0</v>
      </c>
      <c r="X26" s="24">
        <v>0</v>
      </c>
      <c r="Y26" s="24">
        <v>1</v>
      </c>
      <c r="Z26" s="24">
        <v>0</v>
      </c>
      <c r="AA26" s="24">
        <v>0</v>
      </c>
      <c r="AB26" s="24">
        <v>0</v>
      </c>
      <c r="AC26" s="122" t="s">
        <v>40</v>
      </c>
      <c r="AD26" s="24"/>
      <c r="AE26" s="45"/>
      <c r="AF26" s="30" t="s">
        <v>144</v>
      </c>
      <c r="AG26" s="31"/>
      <c r="AH26" s="24">
        <v>0</v>
      </c>
      <c r="AI26" s="24">
        <v>0</v>
      </c>
      <c r="AJ26" s="24">
        <v>0</v>
      </c>
      <c r="AK26" s="24">
        <v>19</v>
      </c>
      <c r="AL26" s="24">
        <v>1</v>
      </c>
      <c r="AM26" s="24">
        <v>0</v>
      </c>
      <c r="AN26" s="24">
        <v>0</v>
      </c>
      <c r="AO26" s="24">
        <v>124</v>
      </c>
      <c r="AP26" s="24">
        <v>0</v>
      </c>
      <c r="AQ26" s="24">
        <v>1</v>
      </c>
      <c r="AR26" s="24">
        <v>0</v>
      </c>
      <c r="AS26" s="24">
        <v>3</v>
      </c>
      <c r="AT26" s="66"/>
      <c r="AU26" s="24">
        <v>158</v>
      </c>
      <c r="AV26" s="24">
        <v>34</v>
      </c>
      <c r="AW26" s="24">
        <f t="shared" si="8"/>
        <v>124</v>
      </c>
    </row>
    <row r="27" spans="1:49" ht="45" customHeight="1">
      <c r="A27" s="45"/>
      <c r="B27" s="30" t="s">
        <v>69</v>
      </c>
      <c r="C27" s="31"/>
      <c r="D27" s="24">
        <f t="shared" si="6"/>
        <v>62</v>
      </c>
      <c r="E27" s="24">
        <f t="shared" si="7"/>
        <v>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1</v>
      </c>
      <c r="M27" s="24">
        <v>0</v>
      </c>
      <c r="N27" s="24">
        <v>0</v>
      </c>
      <c r="O27" s="24"/>
      <c r="P27" s="24">
        <v>1</v>
      </c>
      <c r="Q27" s="24">
        <v>3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122" t="s">
        <v>44</v>
      </c>
      <c r="AD27" s="24"/>
      <c r="AE27" s="45"/>
      <c r="AF27" s="30" t="s">
        <v>69</v>
      </c>
      <c r="AG27" s="31"/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55</v>
      </c>
      <c r="AP27" s="24">
        <v>0</v>
      </c>
      <c r="AQ27" s="24">
        <v>2</v>
      </c>
      <c r="AR27" s="24">
        <v>0</v>
      </c>
      <c r="AS27" s="24">
        <v>0</v>
      </c>
      <c r="AT27" s="66"/>
      <c r="AU27" s="24">
        <v>62</v>
      </c>
      <c r="AV27" s="24">
        <v>7</v>
      </c>
      <c r="AW27" s="24">
        <f t="shared" si="8"/>
        <v>55</v>
      </c>
    </row>
    <row r="28" spans="1:49" ht="45" customHeight="1">
      <c r="A28" s="45"/>
      <c r="B28" s="30" t="s">
        <v>70</v>
      </c>
      <c r="C28" s="31"/>
      <c r="D28" s="24">
        <f t="shared" si="6"/>
        <v>32</v>
      </c>
      <c r="E28" s="24">
        <f t="shared" si="7"/>
        <v>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/>
      <c r="P28" s="24">
        <v>0</v>
      </c>
      <c r="Q28" s="24">
        <v>2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122" t="s">
        <v>45</v>
      </c>
      <c r="AD28" s="24"/>
      <c r="AE28" s="45"/>
      <c r="AF28" s="30" t="s">
        <v>70</v>
      </c>
      <c r="AG28" s="31"/>
      <c r="AH28" s="24">
        <v>0</v>
      </c>
      <c r="AI28" s="24">
        <v>0</v>
      </c>
      <c r="AJ28" s="24">
        <v>0</v>
      </c>
      <c r="AK28" s="24">
        <v>1</v>
      </c>
      <c r="AL28" s="24">
        <v>0</v>
      </c>
      <c r="AM28" s="24">
        <v>0</v>
      </c>
      <c r="AN28" s="24">
        <v>0</v>
      </c>
      <c r="AO28" s="24">
        <v>29</v>
      </c>
      <c r="AP28" s="24">
        <v>0</v>
      </c>
      <c r="AQ28" s="24">
        <v>0</v>
      </c>
      <c r="AR28" s="24">
        <v>0</v>
      </c>
      <c r="AS28" s="24">
        <v>0</v>
      </c>
      <c r="AT28" s="66"/>
      <c r="AU28" s="24">
        <v>32</v>
      </c>
      <c r="AV28" s="24">
        <v>3</v>
      </c>
      <c r="AW28" s="24">
        <f t="shared" si="8"/>
        <v>29</v>
      </c>
    </row>
    <row r="29" spans="1:49" ht="45" customHeight="1">
      <c r="A29" s="45"/>
      <c r="B29" s="30" t="s">
        <v>71</v>
      </c>
      <c r="C29" s="31"/>
      <c r="D29" s="24">
        <f t="shared" si="6"/>
        <v>102</v>
      </c>
      <c r="E29" s="24">
        <f t="shared" si="7"/>
        <v>16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4</v>
      </c>
      <c r="L29" s="24">
        <v>0</v>
      </c>
      <c r="M29" s="24">
        <v>0</v>
      </c>
      <c r="N29" s="24">
        <v>0</v>
      </c>
      <c r="O29" s="24"/>
      <c r="P29" s="24">
        <v>0</v>
      </c>
      <c r="Q29" s="24">
        <v>4</v>
      </c>
      <c r="R29" s="24">
        <v>0</v>
      </c>
      <c r="S29" s="24">
        <v>0</v>
      </c>
      <c r="T29" s="24">
        <v>0</v>
      </c>
      <c r="U29" s="24">
        <v>1</v>
      </c>
      <c r="V29" s="24">
        <v>2</v>
      </c>
      <c r="W29" s="24">
        <v>0</v>
      </c>
      <c r="X29" s="24">
        <v>0</v>
      </c>
      <c r="Y29" s="24">
        <v>0</v>
      </c>
      <c r="Z29" s="24">
        <v>0</v>
      </c>
      <c r="AA29" s="24">
        <v>3</v>
      </c>
      <c r="AB29" s="24">
        <v>0</v>
      </c>
      <c r="AC29" s="122" t="s">
        <v>41</v>
      </c>
      <c r="AD29" s="24"/>
      <c r="AE29" s="45"/>
      <c r="AF29" s="30" t="s">
        <v>71</v>
      </c>
      <c r="AG29" s="31"/>
      <c r="AH29" s="24">
        <v>0</v>
      </c>
      <c r="AI29" s="24">
        <v>0</v>
      </c>
      <c r="AJ29" s="24">
        <v>0</v>
      </c>
      <c r="AK29" s="24">
        <v>1</v>
      </c>
      <c r="AL29" s="24">
        <v>1</v>
      </c>
      <c r="AM29" s="24">
        <v>0</v>
      </c>
      <c r="AN29" s="24">
        <v>0</v>
      </c>
      <c r="AO29" s="24">
        <v>86</v>
      </c>
      <c r="AP29" s="24">
        <v>0</v>
      </c>
      <c r="AQ29" s="24">
        <v>0</v>
      </c>
      <c r="AR29" s="24">
        <v>0</v>
      </c>
      <c r="AS29" s="24">
        <v>0</v>
      </c>
      <c r="AT29" s="66"/>
      <c r="AU29" s="24">
        <v>102</v>
      </c>
      <c r="AV29" s="24">
        <v>16</v>
      </c>
      <c r="AW29" s="24">
        <f t="shared" si="8"/>
        <v>86</v>
      </c>
    </row>
    <row r="30" spans="1:49" ht="22.5" customHeight="1">
      <c r="A30" s="16"/>
      <c r="B30" s="45"/>
      <c r="C30" s="3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122"/>
      <c r="AD30" s="24"/>
      <c r="AE30" s="16"/>
      <c r="AF30" s="45"/>
      <c r="AG30" s="31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66"/>
      <c r="AU30" s="24"/>
      <c r="AV30" s="24"/>
      <c r="AW30" s="24"/>
    </row>
    <row r="31" spans="1:49" ht="45" customHeight="1">
      <c r="A31" s="15"/>
      <c r="B31" s="28" t="s">
        <v>145</v>
      </c>
      <c r="C31" s="62"/>
      <c r="D31" s="24">
        <f>SUM(F31:AS31)</f>
        <v>66</v>
      </c>
      <c r="E31" s="24">
        <f>D31-AO31</f>
        <v>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0</v>
      </c>
      <c r="M31" s="24">
        <v>0</v>
      </c>
      <c r="N31" s="24">
        <v>0</v>
      </c>
      <c r="O31" s="24"/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2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1</v>
      </c>
      <c r="AB31" s="24">
        <v>0</v>
      </c>
      <c r="AC31" s="123" t="s">
        <v>46</v>
      </c>
      <c r="AD31" s="24"/>
      <c r="AE31" s="15"/>
      <c r="AF31" s="28" t="s">
        <v>145</v>
      </c>
      <c r="AG31" s="62"/>
      <c r="AH31" s="24">
        <v>0</v>
      </c>
      <c r="AI31" s="24">
        <v>0</v>
      </c>
      <c r="AJ31" s="24">
        <v>0</v>
      </c>
      <c r="AK31" s="24">
        <v>5</v>
      </c>
      <c r="AL31" s="24">
        <v>0</v>
      </c>
      <c r="AM31" s="24">
        <v>0</v>
      </c>
      <c r="AN31" s="24">
        <v>0</v>
      </c>
      <c r="AO31" s="24">
        <v>57</v>
      </c>
      <c r="AP31" s="24">
        <v>0</v>
      </c>
      <c r="AQ31" s="24">
        <v>0</v>
      </c>
      <c r="AR31" s="24">
        <v>0</v>
      </c>
      <c r="AS31" s="24">
        <v>0</v>
      </c>
      <c r="AT31" s="66"/>
      <c r="AU31" s="24">
        <v>66</v>
      </c>
      <c r="AV31" s="24">
        <v>9</v>
      </c>
      <c r="AW31" s="24">
        <f t="shared" si="8"/>
        <v>57</v>
      </c>
    </row>
    <row r="32" spans="1:49" ht="45" customHeight="1">
      <c r="A32" s="51"/>
      <c r="B32" s="33" t="s">
        <v>146</v>
      </c>
      <c r="C32" s="52"/>
      <c r="D32" s="36">
        <f>SUM(F32:AS32)</f>
        <v>68</v>
      </c>
      <c r="E32" s="36">
        <f>D32-AO32</f>
        <v>20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</v>
      </c>
      <c r="L32" s="36">
        <v>0</v>
      </c>
      <c r="M32" s="36">
        <v>0</v>
      </c>
      <c r="N32" s="36">
        <v>0</v>
      </c>
      <c r="O32" s="24"/>
      <c r="P32" s="36">
        <v>0</v>
      </c>
      <c r="Q32" s="36">
        <v>0</v>
      </c>
      <c r="R32" s="36">
        <v>0</v>
      </c>
      <c r="S32" s="36">
        <v>0</v>
      </c>
      <c r="T32" s="36">
        <v>1</v>
      </c>
      <c r="U32" s="36">
        <v>1</v>
      </c>
      <c r="V32" s="36">
        <v>1</v>
      </c>
      <c r="W32" s="36">
        <v>0</v>
      </c>
      <c r="X32" s="36">
        <v>0</v>
      </c>
      <c r="Y32" s="36">
        <v>0</v>
      </c>
      <c r="Z32" s="36">
        <v>0</v>
      </c>
      <c r="AA32" s="36">
        <v>3</v>
      </c>
      <c r="AB32" s="36">
        <v>2</v>
      </c>
      <c r="AC32" s="114" t="s">
        <v>47</v>
      </c>
      <c r="AD32" s="24"/>
      <c r="AE32" s="51"/>
      <c r="AF32" s="33" t="s">
        <v>146</v>
      </c>
      <c r="AG32" s="52"/>
      <c r="AH32" s="36">
        <v>0</v>
      </c>
      <c r="AI32" s="36">
        <v>0</v>
      </c>
      <c r="AJ32" s="36">
        <v>0</v>
      </c>
      <c r="AK32" s="36">
        <v>5</v>
      </c>
      <c r="AL32" s="36">
        <v>0</v>
      </c>
      <c r="AM32" s="36">
        <v>1</v>
      </c>
      <c r="AN32" s="36">
        <v>0</v>
      </c>
      <c r="AO32" s="36">
        <v>48</v>
      </c>
      <c r="AP32" s="36">
        <v>0</v>
      </c>
      <c r="AQ32" s="36">
        <v>5</v>
      </c>
      <c r="AR32" s="36">
        <v>0</v>
      </c>
      <c r="AS32" s="36">
        <v>0</v>
      </c>
      <c r="AT32" s="66"/>
      <c r="AU32" s="24">
        <v>68</v>
      </c>
      <c r="AV32" s="24">
        <v>20</v>
      </c>
      <c r="AW32" s="24">
        <f t="shared" si="8"/>
        <v>48</v>
      </c>
    </row>
  </sheetData>
  <sheetProtection/>
  <mergeCells count="7">
    <mergeCell ref="AE11:AG11"/>
    <mergeCell ref="A5:C5"/>
    <mergeCell ref="A9:C9"/>
    <mergeCell ref="A11:C11"/>
    <mergeCell ref="AE5:AG5"/>
    <mergeCell ref="AE9:AG9"/>
    <mergeCell ref="E5:E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5" r:id="rId1"/>
  <colBreaks count="1" manualBreakCount="1">
    <brk id="45" max="43" man="1"/>
  </colBreaks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2012-02-03T00:00:11Z</cp:lastPrinted>
  <dcterms:created xsi:type="dcterms:W3CDTF">1998-09-21T07:28:53Z</dcterms:created>
  <dcterms:modified xsi:type="dcterms:W3CDTF">2012-02-03T00:00:17Z</dcterms:modified>
  <cp:category/>
  <cp:version/>
  <cp:contentType/>
  <cp:contentStatus/>
</cp:coreProperties>
</file>