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Print_Area_MI" localSheetId="0">'21'!$B$1:$K$55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<sst xmlns="http://schemas.openxmlformats.org/spreadsheetml/2006/main" count="127" uniqueCount="102">
  <si>
    <t>21.市     町     村     別、     男     女     別     推     計     人     口</t>
  </si>
  <si>
    <t>昭和39年10月1日現在</t>
  </si>
  <si>
    <t>推計人口</t>
  </si>
  <si>
    <t>性比</t>
  </si>
  <si>
    <t>面積</t>
  </si>
  <si>
    <t>人口密度</t>
  </si>
  <si>
    <t>昭和35年</t>
  </si>
  <si>
    <t>昭和35年人口との比較</t>
  </si>
  <si>
    <t>市町村名</t>
  </si>
  <si>
    <t>総    数</t>
  </si>
  <si>
    <t>男</t>
  </si>
  <si>
    <t>女</t>
  </si>
  <si>
    <t>女100人につき男</t>
  </si>
  <si>
    <t>（昭和35年）</t>
  </si>
  <si>
    <t>1k㎡当り</t>
  </si>
  <si>
    <t>世 帯 数</t>
  </si>
  <si>
    <t>昭和35年</t>
  </si>
  <si>
    <t>増減数</t>
  </si>
  <si>
    <t>増減率</t>
  </si>
  <si>
    <t>k㎡</t>
  </si>
  <si>
    <t>％</t>
  </si>
  <si>
    <t>大分県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</si>
  <si>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</si>
  <si>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</si>
  <si>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</si>
  <si>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</si>
  <si>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</si>
  <si>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</si>
  <si>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</si>
  <si>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</si>
  <si>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</si>
  <si>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</si>
  <si>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</si>
  <si>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</si>
  <si>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</si>
  <si>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</si>
  <si>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</si>
  <si>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</si>
  <si>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</si>
  <si>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</si>
  <si>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</si>
  <si>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</si>
  <si>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</si>
  <si>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</si>
  <si>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</si>
  <si>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</si>
  <si>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</si>
  <si>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</si>
  <si>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</si>
  <si>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</si>
  <si>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</si>
  <si>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</si>
  <si>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</si>
  <si>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</si>
  <si>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市     町     村     別     男     女     別     人     口</t>
  </si>
  <si>
    <t>(続き)</t>
  </si>
  <si>
    <t>昭和35年人口</t>
  </si>
  <si>
    <t>南海部郡</t>
  </si>
  <si>
    <t>上 浦 町</t>
  </si>
  <si>
    <t>弥 生 村</t>
  </si>
  <si>
    <t>本 匠 村</t>
  </si>
  <si>
    <t>宇 目 町</t>
  </si>
  <si>
    <t>直 川 村</t>
  </si>
  <si>
    <t>鶴 見 町</t>
  </si>
  <si>
    <t>米水津村</t>
  </si>
  <si>
    <t>蒲 江 町</t>
  </si>
  <si>
    <t xml:space="preserve"> 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</si>
  <si>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</si>
  <si>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</si>
  <si>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</si>
  <si>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</si>
  <si>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</si>
  <si>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</si>
  <si>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</si>
  <si>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</si>
  <si>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</si>
  <si>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</si>
  <si>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</si>
  <si>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</si>
  <si>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</si>
  <si>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</si>
  <si>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</si>
  <si>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</si>
  <si>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</si>
  <si>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</si>
  <si>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</si>
  <si>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</si>
  <si>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村</t>
  </si>
  <si>
    <t>栄村</t>
  </si>
  <si>
    <t>下 毛 郡</t>
  </si>
  <si>
    <t>三 光 村</t>
  </si>
  <si>
    <t>本耶馬溪町</t>
  </si>
  <si>
    <t>耶馬溪村</t>
  </si>
  <si>
    <t>山 国 町</t>
  </si>
  <si>
    <t>宇 佐 郡</t>
  </si>
  <si>
    <t>院 内 町</t>
  </si>
  <si>
    <t>安心院町</t>
  </si>
  <si>
    <t>駅川町</t>
  </si>
  <si>
    <t>四日市町</t>
  </si>
  <si>
    <t>長洲町</t>
  </si>
  <si>
    <t>宇佐町</t>
  </si>
  <si>
    <t>資料：統計調査課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</si>
</sst>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\(0.00\)"/>
    <numFmt numFmtId="178" formatCode="#,##0.0;[Red]#,##0.0"/>
    <numFmt numFmtId="179" formatCode="_ * #,##0.0_ ;_ * \-#,##0.0_ ;_ * &quot;-&quot;?_ ;_ @_ "/>
    <numFmt numFmtId="180" formatCode="#,##0.0_);\(#,##0.0\)"/>
    <numFmt numFmtId="181" formatCode="#,##0;&quot;△ &quot;#,##0"/>
    <numFmt numFmtId="182" formatCode="0.0_);\(0.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37" fontId="18" fillId="0" borderId="0">
      <alignment/>
      <protection/>
    </xf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60" applyNumberFormat="1" applyFont="1" applyAlignment="1" applyProtection="1">
      <alignment horizontal="centerContinuous"/>
      <protection locked="0"/>
    </xf>
    <xf numFmtId="176" fontId="19" fillId="0" borderId="0" xfId="60" applyNumberFormat="1" applyFont="1" applyAlignment="1">
      <alignment horizontal="centerContinuous"/>
      <protection/>
    </xf>
    <xf numFmtId="177" fontId="22" fillId="0" borderId="0" xfId="60" applyNumberFormat="1" applyFont="1" applyAlignment="1" applyProtection="1">
      <alignment horizontal="centerContinuous"/>
      <protection locked="0"/>
    </xf>
    <xf numFmtId="0" fontId="19" fillId="0" borderId="0" xfId="60" applyNumberFormat="1" applyFont="1" applyAlignment="1">
      <alignment horizontal="centerContinuous"/>
      <protection/>
    </xf>
    <xf numFmtId="178" fontId="23" fillId="0" borderId="0" xfId="60" applyNumberFormat="1" applyFont="1" applyAlignment="1" applyProtection="1">
      <alignment horizontal="centerContinuous"/>
      <protection locked="0"/>
    </xf>
    <xf numFmtId="37" fontId="19" fillId="0" borderId="0" xfId="60" applyFont="1">
      <alignment/>
      <protection/>
    </xf>
    <xf numFmtId="37" fontId="24" fillId="0" borderId="0" xfId="60" applyFont="1">
      <alignment/>
      <protection/>
    </xf>
    <xf numFmtId="37" fontId="24" fillId="0" borderId="0" xfId="60" applyFont="1" applyBorder="1" applyAlignment="1" applyProtection="1">
      <alignment horizontal="left"/>
      <protection locked="0"/>
    </xf>
    <xf numFmtId="37" fontId="24" fillId="0" borderId="10" xfId="60" applyFont="1" applyBorder="1" applyProtection="1">
      <alignment/>
      <protection locked="0"/>
    </xf>
    <xf numFmtId="176" fontId="24" fillId="0" borderId="10" xfId="60" applyNumberFormat="1" applyFont="1" applyBorder="1" applyProtection="1">
      <alignment/>
      <protection locked="0"/>
    </xf>
    <xf numFmtId="177" fontId="24" fillId="0" borderId="10" xfId="60" applyNumberFormat="1" applyFont="1" applyBorder="1" applyProtection="1">
      <alignment/>
      <protection locked="0"/>
    </xf>
    <xf numFmtId="178" fontId="25" fillId="0" borderId="10" xfId="60" applyNumberFormat="1" applyFont="1" applyBorder="1" applyAlignment="1" applyProtection="1">
      <alignment horizontal="right"/>
      <protection locked="0"/>
    </xf>
    <xf numFmtId="37" fontId="26" fillId="0" borderId="11" xfId="60" applyFont="1" applyBorder="1" applyAlignment="1" applyProtection="1">
      <alignment horizontal="center" vertical="center"/>
      <protection locked="0"/>
    </xf>
    <xf numFmtId="37" fontId="26" fillId="0" borderId="12" xfId="60" applyFont="1" applyBorder="1" applyAlignment="1" applyProtection="1">
      <alignment horizontal="center" vertical="center"/>
      <protection locked="0"/>
    </xf>
    <xf numFmtId="37" fontId="26" fillId="0" borderId="13" xfId="60" applyFont="1" applyBorder="1" applyAlignment="1" applyProtection="1">
      <alignment horizontal="distributed" vertical="center"/>
      <protection locked="0"/>
    </xf>
    <xf numFmtId="37" fontId="26" fillId="0" borderId="11" xfId="60" applyFont="1" applyBorder="1" applyAlignment="1" applyProtection="1">
      <alignment horizontal="distributed" vertical="center"/>
      <protection locked="0"/>
    </xf>
    <xf numFmtId="37" fontId="26" fillId="0" borderId="12" xfId="60" applyFont="1" applyBorder="1" applyAlignment="1" applyProtection="1">
      <alignment horizontal="distributed" vertical="center"/>
      <protection locked="0"/>
    </xf>
    <xf numFmtId="177" fontId="26" fillId="0" borderId="13" xfId="60" applyNumberFormat="1" applyFont="1" applyBorder="1" applyAlignment="1" applyProtection="1">
      <alignment horizontal="distributed" vertical="center"/>
      <protection locked="0"/>
    </xf>
    <xf numFmtId="177" fontId="26" fillId="0" borderId="11" xfId="60" applyNumberFormat="1" applyFont="1" applyBorder="1" applyAlignment="1" applyProtection="1">
      <alignment horizontal="distributed" vertical="center"/>
      <protection locked="0"/>
    </xf>
    <xf numFmtId="37" fontId="26" fillId="0" borderId="14" xfId="60" applyFont="1" applyBorder="1" applyAlignment="1" applyProtection="1">
      <alignment horizontal="distributed" vertical="center"/>
      <protection locked="0"/>
    </xf>
    <xf numFmtId="0" fontId="26" fillId="0" borderId="13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178" fontId="26" fillId="0" borderId="13" xfId="0" applyNumberFormat="1" applyFont="1" applyBorder="1" applyAlignment="1">
      <alignment horizontal="distributed" vertical="center"/>
    </xf>
    <xf numFmtId="178" fontId="26" fillId="0" borderId="11" xfId="0" applyNumberFormat="1" applyFont="1" applyBorder="1" applyAlignment="1">
      <alignment horizontal="distributed" vertical="center"/>
    </xf>
    <xf numFmtId="37" fontId="26" fillId="0" borderId="0" xfId="60" applyFont="1" applyBorder="1" applyAlignment="1" applyProtection="1">
      <alignment horizontal="distributed" vertical="center"/>
      <protection locked="0"/>
    </xf>
    <xf numFmtId="37" fontId="26" fillId="0" borderId="15" xfId="60" applyFont="1" applyBorder="1" applyAlignment="1" applyProtection="1">
      <alignment horizontal="center" vertical="center"/>
      <protection locked="0"/>
    </xf>
    <xf numFmtId="37" fontId="26" fillId="0" borderId="16" xfId="60" applyFont="1" applyBorder="1" applyAlignment="1" applyProtection="1">
      <alignment horizontal="distributed" vertical="center"/>
      <protection locked="0"/>
    </xf>
    <xf numFmtId="37" fontId="26" fillId="0" borderId="17" xfId="60" applyFont="1" applyBorder="1" applyAlignment="1" applyProtection="1">
      <alignment horizontal="distributed" vertical="center"/>
      <protection locked="0"/>
    </xf>
    <xf numFmtId="37" fontId="26" fillId="0" borderId="18" xfId="60" applyFont="1" applyBorder="1" applyAlignment="1" applyProtection="1">
      <alignment horizontal="distributed" vertical="center"/>
      <protection locked="0"/>
    </xf>
    <xf numFmtId="177" fontId="26" fillId="0" borderId="16" xfId="60" applyNumberFormat="1" applyFont="1" applyBorder="1" applyAlignment="1" applyProtection="1">
      <alignment horizontal="distributed" vertical="center"/>
      <protection locked="0"/>
    </xf>
    <xf numFmtId="177" fontId="26" fillId="0" borderId="17" xfId="60" applyNumberFormat="1" applyFont="1" applyBorder="1" applyAlignment="1" applyProtection="1">
      <alignment horizontal="distributed" vertical="center"/>
      <protection locked="0"/>
    </xf>
    <xf numFmtId="37" fontId="26" fillId="0" borderId="19" xfId="6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178" fontId="26" fillId="0" borderId="16" xfId="0" applyNumberFormat="1" applyFont="1" applyBorder="1" applyAlignment="1">
      <alignment horizontal="distributed" vertical="center"/>
    </xf>
    <xf numFmtId="178" fontId="26" fillId="0" borderId="17" xfId="0" applyNumberFormat="1" applyFont="1" applyBorder="1" applyAlignment="1">
      <alignment horizontal="distributed" vertical="center"/>
    </xf>
    <xf numFmtId="37" fontId="26" fillId="0" borderId="0" xfId="60" applyFont="1" applyAlignment="1">
      <alignment vertical="center"/>
      <protection/>
    </xf>
    <xf numFmtId="37" fontId="26" fillId="0" borderId="20" xfId="60" applyFont="1" applyBorder="1" applyAlignment="1" applyProtection="1">
      <alignment horizontal="center" vertical="center"/>
      <protection locked="0"/>
    </xf>
    <xf numFmtId="37" fontId="26" fillId="0" borderId="21" xfId="60" applyFont="1" applyBorder="1" applyAlignment="1" applyProtection="1">
      <alignment horizontal="center" vertical="center"/>
      <protection locked="0"/>
    </xf>
    <xf numFmtId="176" fontId="26" fillId="0" borderId="21" xfId="60" applyNumberFormat="1" applyFont="1" applyBorder="1" applyAlignment="1" applyProtection="1">
      <alignment horizontal="center" vertical="center"/>
      <protection locked="0"/>
    </xf>
    <xf numFmtId="177" fontId="26" fillId="0" borderId="22" xfId="60" applyNumberFormat="1" applyFont="1" applyBorder="1" applyAlignment="1" applyProtection="1">
      <alignment horizontal="center" vertical="center"/>
      <protection locked="0"/>
    </xf>
    <xf numFmtId="37" fontId="26" fillId="0" borderId="21" xfId="60" applyFont="1" applyBorder="1" applyAlignment="1" applyProtection="1">
      <alignment horizontal="distributed" vertical="center"/>
      <protection locked="0"/>
    </xf>
    <xf numFmtId="178" fontId="27" fillId="0" borderId="22" xfId="60" applyNumberFormat="1" applyFont="1" applyBorder="1" applyAlignment="1" applyProtection="1">
      <alignment horizontal="distributed" vertical="center"/>
      <protection locked="0"/>
    </xf>
    <xf numFmtId="37" fontId="26" fillId="0" borderId="17" xfId="60" applyFont="1" applyBorder="1" applyAlignment="1" applyProtection="1">
      <alignment horizontal="center" vertical="center"/>
      <protection locked="0"/>
    </xf>
    <xf numFmtId="37" fontId="26" fillId="0" borderId="18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7" fontId="28" fillId="0" borderId="16" xfId="0" applyNumberFormat="1" applyFont="1" applyBorder="1" applyAlignment="1" applyProtection="1">
      <alignment vertical="center"/>
      <protection locked="0"/>
    </xf>
    <xf numFmtId="37" fontId="26" fillId="0" borderId="23" xfId="60" applyFont="1" applyBorder="1" applyAlignment="1" applyProtection="1">
      <alignment horizontal="right" vertical="center"/>
      <protection locked="0"/>
    </xf>
    <xf numFmtId="37" fontId="26" fillId="0" borderId="23" xfId="60" applyFont="1" applyBorder="1" applyAlignment="1" applyProtection="1">
      <alignment horizontal="distributed" vertical="center"/>
      <protection locked="0"/>
    </xf>
    <xf numFmtId="0" fontId="1" fillId="0" borderId="23" xfId="0" applyFont="1" applyBorder="1" applyAlignment="1" applyProtection="1">
      <alignment horizontal="distributed" vertical="center"/>
      <protection locked="0"/>
    </xf>
    <xf numFmtId="178" fontId="0" fillId="0" borderId="16" xfId="0" applyNumberFormat="1" applyFont="1" applyBorder="1" applyAlignment="1" applyProtection="1">
      <alignment horizontal="distributed" vertical="center"/>
      <protection locked="0"/>
    </xf>
    <xf numFmtId="37" fontId="26" fillId="0" borderId="0" xfId="60" applyFont="1" applyAlignment="1">
      <alignment horizontal="distributed" vertical="center" wrapText="1"/>
      <protection/>
    </xf>
    <xf numFmtId="37" fontId="26" fillId="0" borderId="0" xfId="60" applyFont="1" applyBorder="1" applyAlignment="1" applyProtection="1">
      <alignment horizontal="distributed" vertical="center" wrapText="1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177" fontId="28" fillId="0" borderId="0" xfId="0" applyNumberFormat="1" applyFont="1" applyBorder="1" applyAlignment="1" applyProtection="1">
      <alignment vertical="center"/>
      <protection locked="0"/>
    </xf>
    <xf numFmtId="37" fontId="26" fillId="0" borderId="0" xfId="60" applyFont="1" applyBorder="1" applyAlignment="1" applyProtection="1">
      <alignment horizontal="right" vertical="center"/>
      <protection locked="0"/>
    </xf>
    <xf numFmtId="37" fontId="29" fillId="0" borderId="0" xfId="60" applyFont="1" applyBorder="1" applyAlignment="1" applyProtection="1">
      <alignment horizontal="center" vertical="center"/>
      <protection locked="0"/>
    </xf>
    <xf numFmtId="37" fontId="26" fillId="0" borderId="0" xfId="6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178" fontId="30" fillId="0" borderId="0" xfId="0" applyNumberFormat="1" applyFont="1" applyBorder="1" applyAlignment="1" applyProtection="1">
      <alignment horizontal="right" vertical="center"/>
      <protection locked="0"/>
    </xf>
    <xf numFmtId="37" fontId="31" fillId="0" borderId="0" xfId="60" applyFont="1" applyBorder="1" applyAlignment="1" applyProtection="1">
      <alignment horizontal="distributed" wrapText="1"/>
      <protection/>
    </xf>
    <xf numFmtId="37" fontId="31" fillId="0" borderId="0" xfId="60" applyFont="1" applyBorder="1" applyAlignment="1" applyProtection="1">
      <alignment horizontal="distributed" wrapText="1"/>
      <protection/>
    </xf>
    <xf numFmtId="37" fontId="31" fillId="0" borderId="24" xfId="60" applyNumberFormat="1" applyFont="1" applyBorder="1" applyProtection="1">
      <alignment/>
      <protection/>
    </xf>
    <xf numFmtId="37" fontId="31" fillId="0" borderId="0" xfId="60" applyNumberFormat="1" applyFont="1" applyBorder="1" applyProtection="1">
      <alignment/>
      <protection/>
    </xf>
    <xf numFmtId="176" fontId="31" fillId="0" borderId="0" xfId="60" applyNumberFormat="1" applyFont="1" applyBorder="1" applyProtection="1">
      <alignment/>
      <protection/>
    </xf>
    <xf numFmtId="177" fontId="31" fillId="0" borderId="0" xfId="60" applyNumberFormat="1" applyFont="1" applyBorder="1" applyProtection="1">
      <alignment/>
      <protection/>
    </xf>
    <xf numFmtId="43" fontId="31" fillId="0" borderId="0" xfId="60" applyNumberFormat="1" applyFont="1" applyBorder="1" applyProtection="1">
      <alignment/>
      <protection/>
    </xf>
    <xf numFmtId="179" fontId="31" fillId="0" borderId="0" xfId="60" applyNumberFormat="1" applyFont="1" applyBorder="1" applyProtection="1">
      <alignment/>
      <protection/>
    </xf>
    <xf numFmtId="180" fontId="31" fillId="0" borderId="0" xfId="60" applyNumberFormat="1" applyFont="1" applyBorder="1" applyProtection="1">
      <alignment/>
      <protection/>
    </xf>
    <xf numFmtId="181" fontId="31" fillId="0" borderId="0" xfId="60" applyNumberFormat="1" applyFont="1" applyBorder="1" applyProtection="1">
      <alignment/>
      <protection/>
    </xf>
    <xf numFmtId="178" fontId="21" fillId="0" borderId="0" xfId="60" applyNumberFormat="1" applyFont="1" applyBorder="1" applyProtection="1">
      <alignment/>
      <protection/>
    </xf>
    <xf numFmtId="37" fontId="31" fillId="0" borderId="0" xfId="60" applyFont="1">
      <alignment/>
      <protection/>
    </xf>
    <xf numFmtId="37" fontId="31" fillId="0" borderId="0" xfId="60" applyFont="1" applyAlignment="1">
      <alignment horizontal="distributed" wrapText="1"/>
      <protection/>
    </xf>
    <xf numFmtId="177" fontId="24" fillId="0" borderId="0" xfId="60" applyNumberFormat="1" applyFont="1" applyBorder="1" applyProtection="1">
      <alignment/>
      <protection/>
    </xf>
    <xf numFmtId="37" fontId="24" fillId="0" borderId="0" xfId="60" applyFont="1" applyBorder="1" applyAlignment="1" applyProtection="1">
      <alignment horizontal="distributed" wrapText="1"/>
      <protection/>
    </xf>
    <xf numFmtId="37" fontId="24" fillId="0" borderId="0" xfId="60" applyFont="1" applyBorder="1" applyAlignment="1" applyProtection="1">
      <alignment horizontal="distributed" wrapText="1"/>
      <protection/>
    </xf>
    <xf numFmtId="37" fontId="24" fillId="0" borderId="24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43" fontId="24" fillId="0" borderId="0" xfId="60" applyNumberFormat="1" applyFont="1" applyBorder="1" applyProtection="1">
      <alignment/>
      <protection/>
    </xf>
    <xf numFmtId="179" fontId="24" fillId="0" borderId="0" xfId="60" applyNumberFormat="1" applyFont="1" applyBorder="1" applyProtection="1">
      <alignment/>
      <protection/>
    </xf>
    <xf numFmtId="180" fontId="24" fillId="0" borderId="0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 locked="0"/>
    </xf>
    <xf numFmtId="178" fontId="25" fillId="0" borderId="0" xfId="60" applyNumberFormat="1" applyFont="1" applyBorder="1" applyProtection="1">
      <alignment/>
      <protection locked="0"/>
    </xf>
    <xf numFmtId="37" fontId="24" fillId="0" borderId="0" xfId="60" applyFont="1" applyAlignment="1">
      <alignment horizontal="distributed" wrapText="1"/>
      <protection/>
    </xf>
    <xf numFmtId="180" fontId="25" fillId="0" borderId="0" xfId="60" applyNumberFormat="1" applyFont="1" applyBorder="1" applyProtection="1">
      <alignment/>
      <protection locked="0"/>
    </xf>
    <xf numFmtId="181" fontId="24" fillId="0" borderId="0" xfId="60" applyNumberFormat="1" applyFont="1" applyBorder="1" applyProtection="1">
      <alignment/>
      <protection locked="0"/>
    </xf>
    <xf numFmtId="37" fontId="24" fillId="0" borderId="0" xfId="60" applyFont="1" applyBorder="1" applyAlignment="1" applyProtection="1">
      <alignment horizontal="distributed"/>
      <protection/>
    </xf>
    <xf numFmtId="37" fontId="24" fillId="0" borderId="15" xfId="60" applyFont="1" applyBorder="1" applyAlignment="1" applyProtection="1">
      <alignment horizontal="distributed"/>
      <protection/>
    </xf>
    <xf numFmtId="37" fontId="24" fillId="0" borderId="24" xfId="60" applyNumberFormat="1" applyFont="1" applyBorder="1" applyProtection="1">
      <alignment/>
      <protection locked="0"/>
    </xf>
    <xf numFmtId="176" fontId="24" fillId="0" borderId="0" xfId="60" applyNumberFormat="1" applyFont="1" applyBorder="1" applyProtection="1">
      <alignment/>
      <protection locked="0"/>
    </xf>
    <xf numFmtId="43" fontId="24" fillId="0" borderId="0" xfId="60" applyNumberFormat="1" applyFont="1" applyBorder="1" applyProtection="1">
      <alignment/>
      <protection locked="0"/>
    </xf>
    <xf numFmtId="179" fontId="24" fillId="0" borderId="0" xfId="60" applyNumberFormat="1" applyFont="1" applyBorder="1" applyProtection="1">
      <alignment/>
      <protection locked="0"/>
    </xf>
    <xf numFmtId="180" fontId="24" fillId="0" borderId="0" xfId="60" applyNumberFormat="1" applyFont="1" applyBorder="1" applyProtection="1">
      <alignment/>
      <protection locked="0"/>
    </xf>
    <xf numFmtId="181" fontId="24" fillId="0" borderId="0" xfId="60" applyNumberFormat="1" applyFont="1" applyBorder="1" applyProtection="1">
      <alignment/>
      <protection/>
    </xf>
    <xf numFmtId="178" fontId="25" fillId="0" borderId="0" xfId="60" applyNumberFormat="1" applyFont="1" applyBorder="1" applyProtection="1">
      <alignment/>
      <protection/>
    </xf>
    <xf numFmtId="37" fontId="31" fillId="0" borderId="0" xfId="60" applyNumberFormat="1" applyFont="1" applyBorder="1" applyProtection="1">
      <alignment/>
      <protection locked="0"/>
    </xf>
    <xf numFmtId="181" fontId="31" fillId="0" borderId="0" xfId="60" applyNumberFormat="1" applyFont="1" applyBorder="1" applyProtection="1">
      <alignment/>
      <protection locked="0"/>
    </xf>
    <xf numFmtId="178" fontId="21" fillId="0" borderId="0" xfId="60" applyNumberFormat="1" applyFont="1" applyBorder="1" applyProtection="1">
      <alignment/>
      <protection locked="0"/>
    </xf>
    <xf numFmtId="37" fontId="24" fillId="0" borderId="0" xfId="60" applyFont="1" applyBorder="1" applyAlignment="1" applyProtection="1">
      <alignment horizontal="distributed" wrapText="1"/>
      <protection locked="0"/>
    </xf>
    <xf numFmtId="37" fontId="24" fillId="0" borderId="15" xfId="60" applyFont="1" applyBorder="1" applyAlignment="1" applyProtection="1">
      <alignment horizontal="distributed" wrapText="1"/>
      <protection locked="0"/>
    </xf>
    <xf numFmtId="37" fontId="24" fillId="0" borderId="0" xfId="60" applyFont="1" applyBorder="1" applyAlignment="1" applyProtection="1">
      <alignment horizontal="distributed" wrapText="1"/>
      <protection locked="0"/>
    </xf>
    <xf numFmtId="37" fontId="24" fillId="0" borderId="17" xfId="60" applyFont="1" applyBorder="1" applyAlignment="1">
      <alignment horizontal="distributed" wrapText="1"/>
      <protection/>
    </xf>
    <xf numFmtId="37" fontId="24" fillId="0" borderId="17" xfId="60" applyFont="1" applyBorder="1" applyAlignment="1" applyProtection="1">
      <alignment horizontal="distributed" wrapText="1"/>
      <protection locked="0"/>
    </xf>
    <xf numFmtId="37" fontId="24" fillId="0" borderId="18" xfId="60" applyFont="1" applyBorder="1" applyAlignment="1" applyProtection="1">
      <alignment horizontal="distributed" wrapText="1"/>
      <protection locked="0"/>
    </xf>
    <xf numFmtId="37" fontId="24" fillId="0" borderId="16" xfId="60" applyNumberFormat="1" applyFont="1" applyBorder="1" applyProtection="1">
      <alignment/>
      <protection locked="0"/>
    </xf>
    <xf numFmtId="37" fontId="24" fillId="0" borderId="17" xfId="60" applyNumberFormat="1" applyFont="1" applyBorder="1" applyProtection="1">
      <alignment/>
      <protection locked="0"/>
    </xf>
    <xf numFmtId="176" fontId="24" fillId="0" borderId="17" xfId="60" applyNumberFormat="1" applyFont="1" applyBorder="1" applyProtection="1">
      <alignment/>
      <protection locked="0"/>
    </xf>
    <xf numFmtId="177" fontId="24" fillId="0" borderId="17" xfId="60" applyNumberFormat="1" applyFont="1" applyBorder="1" applyProtection="1">
      <alignment/>
      <protection/>
    </xf>
    <xf numFmtId="43" fontId="24" fillId="0" borderId="17" xfId="60" applyNumberFormat="1" applyFont="1" applyBorder="1" applyProtection="1">
      <alignment/>
      <protection locked="0"/>
    </xf>
    <xf numFmtId="179" fontId="24" fillId="0" borderId="17" xfId="60" applyNumberFormat="1" applyFont="1" applyBorder="1" applyProtection="1">
      <alignment/>
      <protection locked="0"/>
    </xf>
    <xf numFmtId="180" fontId="24" fillId="0" borderId="17" xfId="60" applyNumberFormat="1" applyFont="1" applyBorder="1" applyProtection="1">
      <alignment/>
      <protection locked="0"/>
    </xf>
    <xf numFmtId="181" fontId="24" fillId="0" borderId="17" xfId="60" applyNumberFormat="1" applyFont="1" applyBorder="1" applyProtection="1">
      <alignment/>
      <protection locked="0"/>
    </xf>
    <xf numFmtId="178" fontId="25" fillId="0" borderId="17" xfId="60" applyNumberFormat="1" applyFont="1" applyBorder="1" applyProtection="1">
      <alignment/>
      <protection locked="0"/>
    </xf>
    <xf numFmtId="0" fontId="32" fillId="0" borderId="0" xfId="60" applyNumberFormat="1" applyFont="1" applyAlignment="1" applyProtection="1">
      <alignment horizontal="left"/>
      <protection locked="0"/>
    </xf>
    <xf numFmtId="37" fontId="24" fillId="0" borderId="0" xfId="60" applyFont="1" applyBorder="1">
      <alignment/>
      <protection/>
    </xf>
    <xf numFmtId="37" fontId="26" fillId="0" borderId="21" xfId="6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37" fontId="31" fillId="0" borderId="0" xfId="60" applyFont="1" applyBorder="1" applyAlignment="1" applyProtection="1">
      <alignment horizontal="distributed"/>
      <protection/>
    </xf>
    <xf numFmtId="37" fontId="31" fillId="0" borderId="0" xfId="60" applyFont="1" applyBorder="1" applyAlignment="1" applyProtection="1">
      <alignment horizontal="distributed"/>
      <protection/>
    </xf>
    <xf numFmtId="37" fontId="24" fillId="0" borderId="0" xfId="60" applyNumberFormat="1" applyFont="1" applyBorder="1" applyAlignment="1" applyProtection="1">
      <alignment horizontal="distributed"/>
      <protection/>
    </xf>
    <xf numFmtId="37" fontId="24" fillId="0" borderId="0" xfId="60" applyFont="1" applyBorder="1" applyAlignment="1" applyProtection="1">
      <alignment horizontal="distributed"/>
      <protection locked="0"/>
    </xf>
    <xf numFmtId="37" fontId="24" fillId="0" borderId="15" xfId="60" applyFont="1" applyBorder="1" applyAlignment="1" applyProtection="1">
      <alignment horizontal="distributed"/>
      <protection locked="0"/>
    </xf>
    <xf numFmtId="37" fontId="24" fillId="0" borderId="0" xfId="60" applyNumberFormat="1" applyFont="1" applyBorder="1" applyAlignment="1" applyProtection="1">
      <alignment horizontal="distributed"/>
      <protection locked="0"/>
    </xf>
    <xf numFmtId="37" fontId="24" fillId="0" borderId="0" xfId="60" applyNumberFormat="1" applyFont="1">
      <alignment/>
      <protection/>
    </xf>
    <xf numFmtId="181" fontId="24" fillId="0" borderId="0" xfId="60" applyNumberFormat="1" applyFont="1">
      <alignment/>
      <protection/>
    </xf>
    <xf numFmtId="178" fontId="25" fillId="0" borderId="0" xfId="60" applyNumberFormat="1" applyFont="1">
      <alignment/>
      <protection/>
    </xf>
    <xf numFmtId="37" fontId="24" fillId="0" borderId="0" xfId="60" applyFont="1" applyBorder="1" applyAlignment="1" applyProtection="1">
      <alignment horizontal="distributed"/>
      <protection locked="0"/>
    </xf>
    <xf numFmtId="37" fontId="31" fillId="0" borderId="0" xfId="60" applyNumberFormat="1" applyFont="1" applyBorder="1">
      <alignment/>
      <protection/>
    </xf>
    <xf numFmtId="181" fontId="31" fillId="0" borderId="0" xfId="60" applyNumberFormat="1" applyFont="1" applyBorder="1">
      <alignment/>
      <protection/>
    </xf>
    <xf numFmtId="178" fontId="21" fillId="0" borderId="0" xfId="60" applyNumberFormat="1" applyFont="1" applyBorder="1">
      <alignment/>
      <protection/>
    </xf>
    <xf numFmtId="37" fontId="31" fillId="0" borderId="0" xfId="60" applyNumberFormat="1" applyFont="1">
      <alignment/>
      <protection/>
    </xf>
    <xf numFmtId="181" fontId="31" fillId="0" borderId="0" xfId="60" applyNumberFormat="1" applyFont="1">
      <alignment/>
      <protection/>
    </xf>
    <xf numFmtId="178" fontId="21" fillId="0" borderId="0" xfId="60" applyNumberFormat="1" applyFont="1">
      <alignment/>
      <protection/>
    </xf>
    <xf numFmtId="37" fontId="24" fillId="0" borderId="0" xfId="60" applyFont="1" applyBorder="1" applyAlignment="1">
      <alignment horizontal="distributed"/>
      <protection/>
    </xf>
    <xf numFmtId="37" fontId="24" fillId="0" borderId="0" xfId="60" applyFont="1" applyAlignment="1">
      <alignment horizontal="distributed"/>
      <protection/>
    </xf>
    <xf numFmtId="37" fontId="24" fillId="0" borderId="0" xfId="60" applyFont="1" applyAlignment="1">
      <alignment horizontal="distributed"/>
      <protection/>
    </xf>
    <xf numFmtId="37" fontId="24" fillId="0" borderId="15" xfId="60" applyFont="1" applyBorder="1" applyAlignment="1">
      <alignment horizontal="distributed"/>
      <protection/>
    </xf>
    <xf numFmtId="176" fontId="24" fillId="0" borderId="0" xfId="60" applyNumberFormat="1" applyFont="1">
      <alignment/>
      <protection/>
    </xf>
    <xf numFmtId="43" fontId="24" fillId="0" borderId="0" xfId="60" applyNumberFormat="1" applyFont="1">
      <alignment/>
      <protection/>
    </xf>
    <xf numFmtId="179" fontId="24" fillId="0" borderId="0" xfId="60" applyNumberFormat="1" applyFont="1">
      <alignment/>
      <protection/>
    </xf>
    <xf numFmtId="180" fontId="24" fillId="0" borderId="0" xfId="60" applyNumberFormat="1" applyFont="1">
      <alignment/>
      <protection/>
    </xf>
    <xf numFmtId="37" fontId="24" fillId="0" borderId="17" xfId="60" applyFont="1" applyBorder="1">
      <alignment/>
      <protection/>
    </xf>
    <xf numFmtId="37" fontId="24" fillId="0" borderId="18" xfId="60" applyFont="1" applyBorder="1">
      <alignment/>
      <protection/>
    </xf>
    <xf numFmtId="37" fontId="24" fillId="0" borderId="17" xfId="60" applyNumberFormat="1" applyFont="1" applyBorder="1">
      <alignment/>
      <protection/>
    </xf>
    <xf numFmtId="176" fontId="24" fillId="0" borderId="17" xfId="60" applyNumberFormat="1" applyFont="1" applyBorder="1">
      <alignment/>
      <protection/>
    </xf>
    <xf numFmtId="177" fontId="24" fillId="0" borderId="17" xfId="60" applyNumberFormat="1" applyFont="1" applyBorder="1">
      <alignment/>
      <protection/>
    </xf>
    <xf numFmtId="43" fontId="24" fillId="0" borderId="17" xfId="60" applyNumberFormat="1" applyFont="1" applyBorder="1">
      <alignment/>
      <protection/>
    </xf>
    <xf numFmtId="179" fontId="24" fillId="0" borderId="17" xfId="60" applyNumberFormat="1" applyFont="1" applyBorder="1">
      <alignment/>
      <protection/>
    </xf>
    <xf numFmtId="182" fontId="24" fillId="0" borderId="17" xfId="60" applyNumberFormat="1" applyFont="1" applyBorder="1">
      <alignment/>
      <protection/>
    </xf>
    <xf numFmtId="181" fontId="24" fillId="0" borderId="17" xfId="60" applyNumberFormat="1" applyFont="1" applyBorder="1">
      <alignment/>
      <protection/>
    </xf>
    <xf numFmtId="178" fontId="25" fillId="0" borderId="17" xfId="60" applyNumberFormat="1" applyFont="1" applyBorder="1">
      <alignment/>
      <protection/>
    </xf>
    <xf numFmtId="177" fontId="24" fillId="0" borderId="0" xfId="60" applyNumberFormat="1" applyFont="1">
      <alignment/>
      <protection/>
    </xf>
    <xf numFmtId="178" fontId="25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41年度02人口および世帯20-2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,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22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2.375" style="7" customWidth="1"/>
    <col min="2" max="2" width="10.625" style="7" customWidth="1"/>
    <col min="3" max="3" width="2.375" style="7" customWidth="1"/>
    <col min="4" max="6" width="10.625" style="7" customWidth="1"/>
    <col min="7" max="7" width="13.375" style="143" customWidth="1"/>
    <col min="8" max="8" width="10.625" style="157" customWidth="1"/>
    <col min="9" max="9" width="10.625" style="7" customWidth="1"/>
    <col min="10" max="10" width="8.875" style="7" customWidth="1"/>
    <col min="11" max="11" width="9.75390625" style="7" customWidth="1"/>
    <col min="12" max="14" width="10.625" style="7" customWidth="1"/>
    <col min="15" max="15" width="10.625" style="131" customWidth="1"/>
    <col min="16" max="16384" width="14.125" style="7" customWidth="1"/>
  </cols>
  <sheetData>
    <row r="1" spans="1:15" s="6" customFormat="1" ht="15.75" customHeight="1">
      <c r="A1" s="1" t="s">
        <v>0</v>
      </c>
      <c r="B1" s="1"/>
      <c r="C1" s="1"/>
      <c r="D1" s="1"/>
      <c r="E1" s="1"/>
      <c r="F1" s="1"/>
      <c r="G1" s="2"/>
      <c r="H1" s="3"/>
      <c r="I1" s="1"/>
      <c r="J1" s="1"/>
      <c r="K1" s="1"/>
      <c r="L1" s="1"/>
      <c r="M1" s="1"/>
      <c r="N1" s="4"/>
      <c r="O1" s="5"/>
    </row>
    <row r="2" spans="2:15" ht="12.75" thickBot="1">
      <c r="B2" s="8"/>
      <c r="C2" s="8"/>
      <c r="D2" s="9"/>
      <c r="E2" s="9"/>
      <c r="F2" s="9"/>
      <c r="G2" s="10"/>
      <c r="H2" s="11"/>
      <c r="I2" s="9"/>
      <c r="J2" s="9"/>
      <c r="K2" s="9"/>
      <c r="L2" s="9"/>
      <c r="M2" s="9"/>
      <c r="N2" s="9"/>
      <c r="O2" s="12" t="s">
        <v>1</v>
      </c>
    </row>
    <row r="3" spans="1:15" ht="10.5" customHeight="1" thickTop="1">
      <c r="A3" s="13"/>
      <c r="B3" s="13"/>
      <c r="C3" s="14"/>
      <c r="D3" s="15" t="s">
        <v>2</v>
      </c>
      <c r="E3" s="16"/>
      <c r="F3" s="17"/>
      <c r="G3" s="18" t="s">
        <v>3</v>
      </c>
      <c r="H3" s="19"/>
      <c r="I3" s="20" t="s">
        <v>4</v>
      </c>
      <c r="J3" s="21" t="s">
        <v>5</v>
      </c>
      <c r="K3" s="22"/>
      <c r="L3" s="20" t="s">
        <v>6</v>
      </c>
      <c r="M3" s="23" t="s">
        <v>7</v>
      </c>
      <c r="N3" s="24"/>
      <c r="O3" s="24"/>
    </row>
    <row r="4" spans="1:15" s="37" customFormat="1" ht="10.5" customHeight="1">
      <c r="A4" s="25" t="s">
        <v>8</v>
      </c>
      <c r="B4" s="25"/>
      <c r="C4" s="26"/>
      <c r="D4" s="27"/>
      <c r="E4" s="28"/>
      <c r="F4" s="29"/>
      <c r="G4" s="30"/>
      <c r="H4" s="31"/>
      <c r="I4" s="32"/>
      <c r="J4" s="33"/>
      <c r="K4" s="34"/>
      <c r="L4" s="32"/>
      <c r="M4" s="35"/>
      <c r="N4" s="36"/>
      <c r="O4" s="36"/>
    </row>
    <row r="5" spans="1:15" s="37" customFormat="1" ht="10.5" customHeight="1">
      <c r="A5" s="25"/>
      <c r="B5" s="25"/>
      <c r="C5" s="26"/>
      <c r="D5" s="38" t="s">
        <v>9</v>
      </c>
      <c r="E5" s="39" t="s">
        <v>10</v>
      </c>
      <c r="F5" s="39" t="s">
        <v>11</v>
      </c>
      <c r="G5" s="40" t="s">
        <v>12</v>
      </c>
      <c r="H5" s="41" t="s">
        <v>13</v>
      </c>
      <c r="I5" s="32"/>
      <c r="J5" s="42" t="s">
        <v>14</v>
      </c>
      <c r="K5" s="39" t="s">
        <v>13</v>
      </c>
      <c r="L5" s="32" t="s">
        <v>15</v>
      </c>
      <c r="M5" s="42" t="s">
        <v>16</v>
      </c>
      <c r="N5" s="42" t="s">
        <v>17</v>
      </c>
      <c r="O5" s="43" t="s">
        <v>18</v>
      </c>
    </row>
    <row r="6" spans="1:15" s="37" customFormat="1" ht="10.5" customHeight="1">
      <c r="A6" s="44"/>
      <c r="B6" s="44"/>
      <c r="C6" s="45"/>
      <c r="D6" s="46"/>
      <c r="E6" s="47"/>
      <c r="F6" s="47"/>
      <c r="G6" s="48"/>
      <c r="H6" s="49"/>
      <c r="I6" s="50" t="s">
        <v>19</v>
      </c>
      <c r="J6" s="51"/>
      <c r="K6" s="47"/>
      <c r="L6" s="51"/>
      <c r="M6" s="52"/>
      <c r="N6" s="52"/>
      <c r="O6" s="53"/>
    </row>
    <row r="7" spans="1:15" s="37" customFormat="1" ht="11.25" customHeight="1">
      <c r="A7" s="54"/>
      <c r="B7" s="55"/>
      <c r="C7" s="55"/>
      <c r="D7" s="56"/>
      <c r="E7" s="57"/>
      <c r="F7" s="57"/>
      <c r="G7" s="58"/>
      <c r="H7" s="59"/>
      <c r="I7" s="60"/>
      <c r="J7" s="61"/>
      <c r="K7" s="62"/>
      <c r="L7" s="63"/>
      <c r="M7" s="57"/>
      <c r="N7" s="57"/>
      <c r="O7" s="64" t="s">
        <v>20</v>
      </c>
    </row>
    <row r="8" spans="1:15" s="76" customFormat="1" ht="13.5" customHeight="1">
      <c r="A8" s="65" t="s">
        <v>21</v>
      </c>
      <c r="B8" s="65"/>
      <c r="C8" s="66"/>
      <c r="D8" s="67">
        <f>SUM(D10:D12)</f>
        <v>1208971</v>
      </c>
      <c r="E8" s="68">
        <f>SUM(E10:E12)</f>
        <v>572908</v>
      </c>
      <c r="F8" s="68">
        <f>SUM(F10:F12)</f>
        <v>636063</v>
      </c>
      <c r="G8" s="69">
        <f>SUM(E8/F8)*100</f>
        <v>90.07095209122366</v>
      </c>
      <c r="H8" s="70">
        <v>-91.09</v>
      </c>
      <c r="I8" s="71">
        <f>SUM(I10:I12)</f>
        <v>6312.43</v>
      </c>
      <c r="J8" s="72">
        <f aca="true" t="shared" si="0" ref="J8:J79">D8/I8</f>
        <v>191.52228222728806</v>
      </c>
      <c r="K8" s="73">
        <v>-196.4</v>
      </c>
      <c r="L8" s="68">
        <f>SUM(L10:L12)</f>
        <v>267692</v>
      </c>
      <c r="M8" s="68">
        <f>SUM(M10:M12)</f>
        <v>1239655</v>
      </c>
      <c r="N8" s="74">
        <f>D8-M8</f>
        <v>-30684</v>
      </c>
      <c r="O8" s="75">
        <v>2.5</v>
      </c>
    </row>
    <row r="9" spans="1:15" s="76" customFormat="1" ht="12" customHeight="1">
      <c r="A9" s="77"/>
      <c r="B9" s="66"/>
      <c r="C9" s="66"/>
      <c r="D9" s="67"/>
      <c r="E9" s="68"/>
      <c r="F9" s="68"/>
      <c r="G9" s="69"/>
      <c r="H9" s="78"/>
      <c r="I9" s="71"/>
      <c r="J9" s="72"/>
      <c r="K9" s="73"/>
      <c r="L9" s="68"/>
      <c r="M9" s="68"/>
      <c r="N9" s="74"/>
      <c r="O9" s="75"/>
    </row>
    <row r="10" spans="1:15" ht="13.5" customHeight="1">
      <c r="A10" s="79" t="s">
        <v>22</v>
      </c>
      <c r="B10" s="79"/>
      <c r="C10" s="80"/>
      <c r="D10" s="81">
        <f>SUM(D14:D24)</f>
        <v>682866</v>
      </c>
      <c r="E10" s="82">
        <f>SUM(E14:E24)</f>
        <v>321312</v>
      </c>
      <c r="F10" s="82">
        <f>SUM(F14:F24)</f>
        <v>361554</v>
      </c>
      <c r="G10" s="83">
        <f>SUM(E10/F10)*100</f>
        <v>88.86971240810502</v>
      </c>
      <c r="H10" s="78">
        <v>-89.31</v>
      </c>
      <c r="I10" s="84">
        <f>SUM(I14:I24)</f>
        <v>1633.6200000000001</v>
      </c>
      <c r="J10" s="85">
        <f t="shared" si="0"/>
        <v>418.00785984500675</v>
      </c>
      <c r="K10" s="86">
        <v>-410.1</v>
      </c>
      <c r="L10" s="87">
        <f>SUM(L14:L24)</f>
        <v>151160</v>
      </c>
      <c r="M10" s="87">
        <f>SUM(M14:M24)</f>
        <v>669887</v>
      </c>
      <c r="N10" s="74">
        <f>D10-M10</f>
        <v>12979</v>
      </c>
      <c r="O10" s="88">
        <v>1.9</v>
      </c>
    </row>
    <row r="11" spans="1:15" ht="12" customHeight="1">
      <c r="A11" s="89"/>
      <c r="B11" s="80"/>
      <c r="C11" s="80"/>
      <c r="D11" s="81"/>
      <c r="E11" s="82"/>
      <c r="F11" s="82"/>
      <c r="G11" s="83"/>
      <c r="H11" s="78"/>
      <c r="I11" s="84"/>
      <c r="J11" s="85"/>
      <c r="K11" s="86"/>
      <c r="L11" s="87"/>
      <c r="M11" s="87"/>
      <c r="N11" s="74"/>
      <c r="O11" s="88"/>
    </row>
    <row r="12" spans="1:15" ht="13.5" customHeight="1">
      <c r="A12" s="79" t="s">
        <v>23</v>
      </c>
      <c r="B12" s="79"/>
      <c r="C12" s="80"/>
      <c r="D12" s="81">
        <f>D25+D30+D37+D41+D47+D58+D68+D78+D83+D87+D94+D100</f>
        <v>526105</v>
      </c>
      <c r="E12" s="82">
        <f>E25+E30+E37+E41+E47+E58+E68+E78+E83+E87+E94+E100</f>
        <v>251596</v>
      </c>
      <c r="F12" s="82">
        <f>F25+F30+F37+F41+F47+F58+F68+F78+F83+F87+F94+F100</f>
        <v>274509</v>
      </c>
      <c r="G12" s="83">
        <f>SUM(E12/F12)*100</f>
        <v>91.65309698406973</v>
      </c>
      <c r="H12" s="78">
        <v>-93.24</v>
      </c>
      <c r="I12" s="84">
        <v>4678.81</v>
      </c>
      <c r="J12" s="85">
        <f t="shared" si="0"/>
        <v>112.44418986879141</v>
      </c>
      <c r="K12" s="86">
        <v>-121.8</v>
      </c>
      <c r="L12" s="87">
        <f>L25+L30+L37+L41+L47+L58+L68+L78+L83+L87+L94+L100</f>
        <v>116532</v>
      </c>
      <c r="M12" s="87">
        <v>569768</v>
      </c>
      <c r="N12" s="74">
        <f>D12-M12</f>
        <v>-43663</v>
      </c>
      <c r="O12" s="90">
        <v>7.7</v>
      </c>
    </row>
    <row r="13" spans="1:15" s="76" customFormat="1" ht="12" customHeight="1">
      <c r="A13" s="77"/>
      <c r="B13" s="66"/>
      <c r="C13" s="66"/>
      <c r="D13" s="67"/>
      <c r="E13" s="68"/>
      <c r="F13" s="68"/>
      <c r="G13" s="69"/>
      <c r="H13" s="78"/>
      <c r="I13" s="71"/>
      <c r="J13" s="72"/>
      <c r="K13" s="73"/>
      <c r="L13" s="87"/>
      <c r="M13" s="87"/>
      <c r="N13" s="91"/>
      <c r="O13" s="88"/>
    </row>
    <row r="14" spans="1:15" s="76" customFormat="1" ht="13.5" customHeight="1">
      <c r="A14" s="92" t="s">
        <v>24</v>
      </c>
      <c r="B14" s="92"/>
      <c r="C14" s="93"/>
      <c r="D14" s="94">
        <f>SUM(E14:F14)</f>
        <v>221054</v>
      </c>
      <c r="E14" s="87">
        <v>106532</v>
      </c>
      <c r="F14" s="87">
        <v>114522</v>
      </c>
      <c r="G14" s="95">
        <f aca="true" t="shared" si="1" ref="G14:G76">SUM(E14/F14)*100</f>
        <v>93.02317458654232</v>
      </c>
      <c r="H14" s="78">
        <v>-92.46</v>
      </c>
      <c r="I14" s="96">
        <v>345.42</v>
      </c>
      <c r="J14" s="97">
        <f t="shared" si="0"/>
        <v>639.9571536100979</v>
      </c>
      <c r="K14" s="98">
        <v>-599.7</v>
      </c>
      <c r="L14" s="87">
        <v>46232</v>
      </c>
      <c r="M14" s="87">
        <v>207151</v>
      </c>
      <c r="N14" s="91">
        <f aca="true" t="shared" si="2" ref="N14:N23">D14-M14</f>
        <v>13903</v>
      </c>
      <c r="O14" s="88">
        <v>6.7</v>
      </c>
    </row>
    <row r="15" spans="1:15" ht="13.5" customHeight="1">
      <c r="A15" s="92" t="s">
        <v>25</v>
      </c>
      <c r="B15" s="92"/>
      <c r="C15" s="93"/>
      <c r="D15" s="94">
        <f aca="true" t="shared" si="3" ref="D15:D23">SUM(E15:F15)</f>
        <v>114757</v>
      </c>
      <c r="E15" s="87">
        <v>51935</v>
      </c>
      <c r="F15" s="87">
        <v>62822</v>
      </c>
      <c r="G15" s="95">
        <f t="shared" si="1"/>
        <v>82.67008372863009</v>
      </c>
      <c r="H15" s="78">
        <v>-82.32</v>
      </c>
      <c r="I15" s="96">
        <v>124.64</v>
      </c>
      <c r="J15" s="97">
        <f t="shared" si="0"/>
        <v>920.7076379974326</v>
      </c>
      <c r="K15" s="98">
        <v>-864.4</v>
      </c>
      <c r="L15" s="87">
        <v>27096</v>
      </c>
      <c r="M15" s="87">
        <v>107734</v>
      </c>
      <c r="N15" s="91">
        <f t="shared" si="2"/>
        <v>7023</v>
      </c>
      <c r="O15" s="88">
        <v>6.5</v>
      </c>
    </row>
    <row r="16" spans="1:15" ht="13.5" customHeight="1">
      <c r="A16" s="92" t="s">
        <v>26</v>
      </c>
      <c r="B16" s="92"/>
      <c r="C16" s="93"/>
      <c r="D16" s="94">
        <f t="shared" si="3"/>
        <v>60795</v>
      </c>
      <c r="E16" s="87">
        <v>27768</v>
      </c>
      <c r="F16" s="87">
        <v>33027</v>
      </c>
      <c r="G16" s="95">
        <f t="shared" si="1"/>
        <v>84.07666454718866</v>
      </c>
      <c r="H16" s="78">
        <v>-86.61</v>
      </c>
      <c r="I16" s="96">
        <v>53.95</v>
      </c>
      <c r="J16" s="97">
        <f t="shared" si="0"/>
        <v>1126.8767377201111</v>
      </c>
      <c r="K16" s="98">
        <v>-1143</v>
      </c>
      <c r="L16" s="87">
        <v>14482</v>
      </c>
      <c r="M16" s="87">
        <v>61667</v>
      </c>
      <c r="N16" s="91">
        <f t="shared" si="2"/>
        <v>-872</v>
      </c>
      <c r="O16" s="88">
        <v>1.4</v>
      </c>
    </row>
    <row r="17" spans="1:15" ht="13.5" customHeight="1">
      <c r="A17" s="92" t="s">
        <v>27</v>
      </c>
      <c r="B17" s="92"/>
      <c r="C17" s="93"/>
      <c r="D17" s="94">
        <f t="shared" si="3"/>
        <v>68560</v>
      </c>
      <c r="E17" s="87">
        <v>32430</v>
      </c>
      <c r="F17" s="87">
        <v>36130</v>
      </c>
      <c r="G17" s="95">
        <f t="shared" si="1"/>
        <v>89.75920287849432</v>
      </c>
      <c r="H17" s="78">
        <v>-90.35</v>
      </c>
      <c r="I17" s="96">
        <v>270.78</v>
      </c>
      <c r="J17" s="97">
        <f t="shared" si="0"/>
        <v>253.1944752197356</v>
      </c>
      <c r="K17" s="98">
        <v>-257.7</v>
      </c>
      <c r="L17" s="87">
        <v>13455</v>
      </c>
      <c r="M17" s="87">
        <v>68437</v>
      </c>
      <c r="N17" s="91">
        <f t="shared" si="2"/>
        <v>123</v>
      </c>
      <c r="O17" s="88">
        <v>0.2</v>
      </c>
    </row>
    <row r="18" spans="1:15" ht="13.5" customHeight="1">
      <c r="A18" s="92" t="s">
        <v>28</v>
      </c>
      <c r="B18" s="92"/>
      <c r="C18" s="93"/>
      <c r="D18" s="94">
        <f t="shared" si="3"/>
        <v>50528</v>
      </c>
      <c r="E18" s="87">
        <v>23453</v>
      </c>
      <c r="F18" s="87">
        <v>27075</v>
      </c>
      <c r="G18" s="95">
        <f t="shared" si="1"/>
        <v>86.62234533702677</v>
      </c>
      <c r="H18" s="78">
        <v>-88.59</v>
      </c>
      <c r="I18" s="96">
        <v>196.92</v>
      </c>
      <c r="J18" s="97">
        <f t="shared" si="0"/>
        <v>256.59150924233194</v>
      </c>
      <c r="K18" s="98">
        <v>-260.9</v>
      </c>
      <c r="L18" s="87">
        <v>11851</v>
      </c>
      <c r="M18" s="87">
        <v>51369</v>
      </c>
      <c r="N18" s="91">
        <f t="shared" si="2"/>
        <v>-841</v>
      </c>
      <c r="O18" s="88">
        <v>1.6</v>
      </c>
    </row>
    <row r="19" spans="1:15" ht="13.5" customHeight="1">
      <c r="A19" s="92" t="s">
        <v>29</v>
      </c>
      <c r="B19" s="92"/>
      <c r="C19" s="93"/>
      <c r="D19" s="94">
        <f t="shared" si="3"/>
        <v>43273</v>
      </c>
      <c r="E19" s="87">
        <v>20636</v>
      </c>
      <c r="F19" s="87">
        <v>22637</v>
      </c>
      <c r="G19" s="95">
        <f t="shared" si="1"/>
        <v>91.16048946415161</v>
      </c>
      <c r="H19" s="78">
        <v>-91.33</v>
      </c>
      <c r="I19" s="96">
        <v>151.81</v>
      </c>
      <c r="J19" s="97">
        <f t="shared" si="0"/>
        <v>285.0470983466175</v>
      </c>
      <c r="K19" s="98">
        <v>-299.2</v>
      </c>
      <c r="L19" s="87">
        <v>9741</v>
      </c>
      <c r="M19" s="87">
        <v>45421</v>
      </c>
      <c r="N19" s="91">
        <f t="shared" si="2"/>
        <v>-2148</v>
      </c>
      <c r="O19" s="88">
        <v>4.7</v>
      </c>
    </row>
    <row r="20" spans="1:15" ht="13.5" customHeight="1">
      <c r="A20" s="92" t="s">
        <v>30</v>
      </c>
      <c r="B20" s="92"/>
      <c r="C20" s="93"/>
      <c r="D20" s="94">
        <f t="shared" si="3"/>
        <v>37108</v>
      </c>
      <c r="E20" s="87">
        <v>17774</v>
      </c>
      <c r="F20" s="87">
        <v>19334</v>
      </c>
      <c r="G20" s="95">
        <f t="shared" si="1"/>
        <v>91.93131271335471</v>
      </c>
      <c r="H20" s="78">
        <v>-93.58</v>
      </c>
      <c r="I20" s="96">
        <v>77.69</v>
      </c>
      <c r="J20" s="97">
        <f t="shared" si="0"/>
        <v>477.6419101557472</v>
      </c>
      <c r="K20" s="98">
        <v>-478.4</v>
      </c>
      <c r="L20" s="82">
        <v>8009</v>
      </c>
      <c r="M20" s="82">
        <v>37164</v>
      </c>
      <c r="N20" s="99">
        <f t="shared" si="2"/>
        <v>-56</v>
      </c>
      <c r="O20" s="100">
        <v>0.2</v>
      </c>
    </row>
    <row r="21" spans="1:15" s="76" customFormat="1" ht="13.5" customHeight="1">
      <c r="A21" s="92" t="s">
        <v>31</v>
      </c>
      <c r="B21" s="92"/>
      <c r="C21" s="93"/>
      <c r="D21" s="94">
        <f t="shared" si="3"/>
        <v>32889</v>
      </c>
      <c r="E21" s="87">
        <v>15375</v>
      </c>
      <c r="F21" s="87">
        <v>17514</v>
      </c>
      <c r="G21" s="95">
        <f t="shared" si="1"/>
        <v>87.78691332648168</v>
      </c>
      <c r="H21" s="78">
        <v>-89.77</v>
      </c>
      <c r="I21" s="96">
        <v>200.45</v>
      </c>
      <c r="J21" s="97">
        <f t="shared" si="0"/>
        <v>164.07582938388626</v>
      </c>
      <c r="K21" s="98">
        <v>-174.2</v>
      </c>
      <c r="L21" s="87">
        <v>7707</v>
      </c>
      <c r="M21" s="87">
        <v>34911</v>
      </c>
      <c r="N21" s="91">
        <f t="shared" si="2"/>
        <v>-2022</v>
      </c>
      <c r="O21" s="88">
        <v>5.8</v>
      </c>
    </row>
    <row r="22" spans="1:15" ht="13.5" customHeight="1">
      <c r="A22" s="92" t="s">
        <v>32</v>
      </c>
      <c r="B22" s="92"/>
      <c r="C22" s="93"/>
      <c r="D22" s="94">
        <f t="shared" si="3"/>
        <v>27228</v>
      </c>
      <c r="E22" s="87">
        <v>12746</v>
      </c>
      <c r="F22" s="87">
        <v>14482</v>
      </c>
      <c r="G22" s="95">
        <f t="shared" si="1"/>
        <v>88.01270542742715</v>
      </c>
      <c r="H22" s="78">
        <v>-88.32</v>
      </c>
      <c r="I22" s="96">
        <v>121.14</v>
      </c>
      <c r="J22" s="97">
        <f t="shared" si="0"/>
        <v>224.7647350173353</v>
      </c>
      <c r="K22" s="98">
        <v>-233.4</v>
      </c>
      <c r="L22" s="87">
        <v>6508</v>
      </c>
      <c r="M22" s="87">
        <v>28280</v>
      </c>
      <c r="N22" s="91">
        <f t="shared" si="2"/>
        <v>-1052</v>
      </c>
      <c r="O22" s="88">
        <v>3.7</v>
      </c>
    </row>
    <row r="23" spans="1:15" ht="13.5" customHeight="1">
      <c r="A23" s="92" t="s">
        <v>33</v>
      </c>
      <c r="B23" s="92"/>
      <c r="C23" s="93"/>
      <c r="D23" s="94">
        <f t="shared" si="3"/>
        <v>26674</v>
      </c>
      <c r="E23" s="87">
        <v>12663</v>
      </c>
      <c r="F23" s="87">
        <v>14011</v>
      </c>
      <c r="G23" s="95">
        <f t="shared" si="1"/>
        <v>90.37898793804867</v>
      </c>
      <c r="H23" s="78">
        <v>-90.65</v>
      </c>
      <c r="I23" s="96">
        <v>90.82</v>
      </c>
      <c r="J23" s="97">
        <f t="shared" si="0"/>
        <v>293.7018277912354</v>
      </c>
      <c r="K23" s="98">
        <v>-305.6</v>
      </c>
      <c r="L23" s="87">
        <v>6079</v>
      </c>
      <c r="M23" s="87">
        <v>27753</v>
      </c>
      <c r="N23" s="91">
        <f t="shared" si="2"/>
        <v>-1079</v>
      </c>
      <c r="O23" s="88">
        <v>3.9</v>
      </c>
    </row>
    <row r="24" spans="1:15" s="76" customFormat="1" ht="12" customHeight="1">
      <c r="A24" s="89"/>
      <c r="B24" s="80"/>
      <c r="C24" s="80"/>
      <c r="D24" s="94"/>
      <c r="E24" s="87"/>
      <c r="F24" s="87"/>
      <c r="G24" s="95"/>
      <c r="H24" s="78"/>
      <c r="I24" s="96"/>
      <c r="J24" s="97"/>
      <c r="K24" s="98"/>
      <c r="L24" s="87"/>
      <c r="M24" s="87"/>
      <c r="N24" s="91"/>
      <c r="O24" s="88"/>
    </row>
    <row r="25" spans="1:15" s="76" customFormat="1" ht="13.5" customHeight="1">
      <c r="A25" s="65" t="s">
        <v>34</v>
      </c>
      <c r="B25" s="65"/>
      <c r="C25" s="66"/>
      <c r="D25" s="67">
        <f>SUM(D26:D28)</f>
        <v>17203</v>
      </c>
      <c r="E25" s="68">
        <f>SUM(E26:E28)</f>
        <v>8088</v>
      </c>
      <c r="F25" s="68">
        <f>SUM(F26:F28)</f>
        <v>9115</v>
      </c>
      <c r="G25" s="69">
        <f t="shared" si="1"/>
        <v>88.73285792649479</v>
      </c>
      <c r="H25" s="78">
        <v>-90.09</v>
      </c>
      <c r="I25" s="71">
        <f>SUM(I26:I28)</f>
        <v>125.74000000000001</v>
      </c>
      <c r="J25" s="72">
        <f t="shared" si="0"/>
        <v>136.81406076029901</v>
      </c>
      <c r="K25" s="73">
        <v>-155.8</v>
      </c>
      <c r="L25" s="101">
        <f>SUM(L26:L28)</f>
        <v>4319</v>
      </c>
      <c r="M25" s="101">
        <f>SUM(M26:M28)</f>
        <v>19585</v>
      </c>
      <c r="N25" s="102">
        <f>SUM(N26:N28)</f>
        <v>-2382</v>
      </c>
      <c r="O25" s="103">
        <v>12.2</v>
      </c>
    </row>
    <row r="26" spans="1:15" ht="13.5" customHeight="1">
      <c r="A26" s="89"/>
      <c r="B26" s="104" t="s">
        <v>35</v>
      </c>
      <c r="C26" s="105"/>
      <c r="D26" s="94">
        <f>SUM(E26:F26)</f>
        <v>3993</v>
      </c>
      <c r="E26" s="87">
        <v>1912</v>
      </c>
      <c r="F26" s="87">
        <v>2081</v>
      </c>
      <c r="G26" s="95">
        <f t="shared" si="1"/>
        <v>91.87890437289764</v>
      </c>
      <c r="H26" s="78">
        <v>-92.94</v>
      </c>
      <c r="I26" s="96">
        <v>46.33</v>
      </c>
      <c r="J26" s="97">
        <f t="shared" si="0"/>
        <v>86.186056550831</v>
      </c>
      <c r="K26" s="98">
        <v>-96.8</v>
      </c>
      <c r="L26" s="87">
        <v>945</v>
      </c>
      <c r="M26" s="87">
        <v>4484</v>
      </c>
      <c r="N26" s="91">
        <f>D26-M26</f>
        <v>-491</v>
      </c>
      <c r="O26" s="88">
        <v>11</v>
      </c>
    </row>
    <row r="27" spans="1:15" ht="13.5" customHeight="1">
      <c r="A27" s="89"/>
      <c r="B27" s="104" t="s">
        <v>36</v>
      </c>
      <c r="C27" s="105"/>
      <c r="D27" s="94">
        <f>SUM(E27:F27)</f>
        <v>6509</v>
      </c>
      <c r="E27" s="87">
        <v>3031</v>
      </c>
      <c r="F27" s="87">
        <v>3478</v>
      </c>
      <c r="G27" s="95">
        <f t="shared" si="1"/>
        <v>87.14778608395629</v>
      </c>
      <c r="H27" s="78">
        <v>-88.64</v>
      </c>
      <c r="I27" s="96">
        <v>41.59</v>
      </c>
      <c r="J27" s="97">
        <f t="shared" si="0"/>
        <v>156.5039672998317</v>
      </c>
      <c r="K27" s="98">
        <v>-182.9</v>
      </c>
      <c r="L27" s="87">
        <v>1687</v>
      </c>
      <c r="M27" s="87">
        <v>7608</v>
      </c>
      <c r="N27" s="91">
        <f>D27-M27</f>
        <v>-1099</v>
      </c>
      <c r="O27" s="88">
        <v>14.4</v>
      </c>
    </row>
    <row r="28" spans="1:15" s="76" customFormat="1" ht="13.5" customHeight="1">
      <c r="A28" s="89"/>
      <c r="B28" s="104" t="s">
        <v>37</v>
      </c>
      <c r="C28" s="105"/>
      <c r="D28" s="94">
        <f>SUM(E28:F28)</f>
        <v>6701</v>
      </c>
      <c r="E28" s="87">
        <v>3145</v>
      </c>
      <c r="F28" s="87">
        <v>3556</v>
      </c>
      <c r="G28" s="95">
        <f t="shared" si="1"/>
        <v>88.44206974128234</v>
      </c>
      <c r="H28" s="78">
        <v>-89.94</v>
      </c>
      <c r="I28" s="96">
        <v>37.82</v>
      </c>
      <c r="J28" s="97">
        <f t="shared" si="0"/>
        <v>177.181385510312</v>
      </c>
      <c r="K28" s="98">
        <v>-198.1</v>
      </c>
      <c r="L28" s="87">
        <v>1687</v>
      </c>
      <c r="M28" s="87">
        <v>7493</v>
      </c>
      <c r="N28" s="91">
        <f>D28-M28</f>
        <v>-792</v>
      </c>
      <c r="O28" s="88">
        <v>10.6</v>
      </c>
    </row>
    <row r="29" spans="1:15" ht="12" customHeight="1">
      <c r="A29" s="89"/>
      <c r="B29" s="106"/>
      <c r="C29" s="106"/>
      <c r="D29" s="94"/>
      <c r="E29" s="87"/>
      <c r="F29" s="87"/>
      <c r="G29" s="95"/>
      <c r="H29" s="78"/>
      <c r="I29" s="96"/>
      <c r="J29" s="97"/>
      <c r="K29" s="98"/>
      <c r="L29" s="87"/>
      <c r="M29" s="87"/>
      <c r="N29" s="91"/>
      <c r="O29" s="88"/>
    </row>
    <row r="30" spans="1:15" s="76" customFormat="1" ht="13.5" customHeight="1">
      <c r="A30" s="65" t="s">
        <v>38</v>
      </c>
      <c r="B30" s="65"/>
      <c r="C30" s="66"/>
      <c r="D30" s="67">
        <f>SUM(D31:D35)</f>
        <v>57823</v>
      </c>
      <c r="E30" s="68">
        <f>SUM(E31:E35)</f>
        <v>27337</v>
      </c>
      <c r="F30" s="68">
        <f>SUM(F31:F35)</f>
        <v>30486</v>
      </c>
      <c r="G30" s="69">
        <f t="shared" si="1"/>
        <v>89.67066850357541</v>
      </c>
      <c r="H30" s="78">
        <v>-90.4</v>
      </c>
      <c r="I30" s="71">
        <f>SUM(I31:I35)</f>
        <v>322.61</v>
      </c>
      <c r="J30" s="72">
        <f t="shared" si="0"/>
        <v>179.23498961594495</v>
      </c>
      <c r="K30" s="73">
        <v>-194.8</v>
      </c>
      <c r="L30" s="101">
        <f>SUM(L31:L35)</f>
        <v>13366</v>
      </c>
      <c r="M30" s="101">
        <f>SUM(M31:M35)</f>
        <v>62841</v>
      </c>
      <c r="N30" s="102">
        <f>SUM(N31:N35)</f>
        <v>-5018</v>
      </c>
      <c r="O30" s="103">
        <v>8</v>
      </c>
    </row>
    <row r="31" spans="1:15" s="76" customFormat="1" ht="13.5" customHeight="1">
      <c r="A31" s="89"/>
      <c r="B31" s="104" t="s">
        <v>39</v>
      </c>
      <c r="C31" s="105"/>
      <c r="D31" s="94">
        <f>SUM(E31:F31)</f>
        <v>9915</v>
      </c>
      <c r="E31" s="87">
        <v>4613</v>
      </c>
      <c r="F31" s="87">
        <v>5302</v>
      </c>
      <c r="G31" s="95">
        <f t="shared" si="1"/>
        <v>87.00490380988306</v>
      </c>
      <c r="H31" s="78">
        <v>-89</v>
      </c>
      <c r="I31" s="96">
        <v>72.54</v>
      </c>
      <c r="J31" s="97">
        <f t="shared" si="0"/>
        <v>136.68320926385442</v>
      </c>
      <c r="K31" s="98">
        <v>-154.6</v>
      </c>
      <c r="L31" s="82">
        <v>2472</v>
      </c>
      <c r="M31" s="82">
        <v>11215</v>
      </c>
      <c r="N31" s="99">
        <f>D31-M31</f>
        <v>-1300</v>
      </c>
      <c r="O31" s="100">
        <v>11.6</v>
      </c>
    </row>
    <row r="32" spans="1:15" ht="13.5" customHeight="1">
      <c r="A32" s="89"/>
      <c r="B32" s="104" t="s">
        <v>40</v>
      </c>
      <c r="C32" s="105"/>
      <c r="D32" s="94">
        <f>SUM(E32:F32)</f>
        <v>3943</v>
      </c>
      <c r="E32" s="87">
        <v>1880</v>
      </c>
      <c r="F32" s="87">
        <v>2063</v>
      </c>
      <c r="G32" s="95">
        <f t="shared" si="1"/>
        <v>91.12942317014057</v>
      </c>
      <c r="H32" s="78">
        <v>-87.57</v>
      </c>
      <c r="I32" s="96">
        <v>7.03</v>
      </c>
      <c r="J32" s="97">
        <f t="shared" si="0"/>
        <v>560.8819345661451</v>
      </c>
      <c r="K32" s="98">
        <v>-576.8</v>
      </c>
      <c r="L32" s="87">
        <v>842</v>
      </c>
      <c r="M32" s="87">
        <v>4055</v>
      </c>
      <c r="N32" s="91">
        <f>D32-M32</f>
        <v>-112</v>
      </c>
      <c r="O32" s="88">
        <v>2.8</v>
      </c>
    </row>
    <row r="33" spans="1:15" ht="13.5" customHeight="1">
      <c r="A33" s="89"/>
      <c r="B33" s="104" t="s">
        <v>41</v>
      </c>
      <c r="C33" s="105"/>
      <c r="D33" s="94">
        <f>SUM(E33:F33)</f>
        <v>22737</v>
      </c>
      <c r="E33" s="87">
        <v>10706</v>
      </c>
      <c r="F33" s="87">
        <v>12031</v>
      </c>
      <c r="G33" s="95">
        <f t="shared" si="1"/>
        <v>88.98678414096916</v>
      </c>
      <c r="H33" s="78">
        <v>-89.89</v>
      </c>
      <c r="I33" s="96">
        <v>112.38</v>
      </c>
      <c r="J33" s="97">
        <f t="shared" si="0"/>
        <v>202.32247730912974</v>
      </c>
      <c r="K33" s="98">
        <v>-218.6</v>
      </c>
      <c r="L33" s="87">
        <v>5361</v>
      </c>
      <c r="M33" s="87">
        <v>24562</v>
      </c>
      <c r="N33" s="91">
        <f>D33-M33</f>
        <v>-1825</v>
      </c>
      <c r="O33" s="88">
        <v>7.4</v>
      </c>
    </row>
    <row r="34" spans="1:15" s="76" customFormat="1" ht="13.5" customHeight="1">
      <c r="A34" s="89"/>
      <c r="B34" s="104" t="s">
        <v>42</v>
      </c>
      <c r="C34" s="105"/>
      <c r="D34" s="94">
        <f>SUM(E34:F34)</f>
        <v>6886</v>
      </c>
      <c r="E34" s="87">
        <v>3328</v>
      </c>
      <c r="F34" s="87">
        <v>3558</v>
      </c>
      <c r="G34" s="95">
        <f t="shared" si="1"/>
        <v>93.53569421023047</v>
      </c>
      <c r="H34" s="78">
        <v>-91.91</v>
      </c>
      <c r="I34" s="96">
        <v>40.63</v>
      </c>
      <c r="J34" s="97">
        <f t="shared" si="0"/>
        <v>169.4806793010091</v>
      </c>
      <c r="K34" s="98">
        <v>-186.3</v>
      </c>
      <c r="L34" s="87">
        <v>1516</v>
      </c>
      <c r="M34" s="87">
        <v>7569</v>
      </c>
      <c r="N34" s="91">
        <f>D34-M34</f>
        <v>-683</v>
      </c>
      <c r="O34" s="88">
        <v>9</v>
      </c>
    </row>
    <row r="35" spans="1:15" ht="13.5" customHeight="1">
      <c r="A35" s="89"/>
      <c r="B35" s="104" t="s">
        <v>43</v>
      </c>
      <c r="C35" s="105"/>
      <c r="D35" s="94">
        <f>SUM(E35:F35)</f>
        <v>14342</v>
      </c>
      <c r="E35" s="87">
        <v>6810</v>
      </c>
      <c r="F35" s="87">
        <v>7532</v>
      </c>
      <c r="G35" s="95">
        <f t="shared" si="1"/>
        <v>90.41423260754115</v>
      </c>
      <c r="H35" s="78">
        <v>-91.75</v>
      </c>
      <c r="I35" s="96">
        <v>90.03</v>
      </c>
      <c r="J35" s="97">
        <f t="shared" si="0"/>
        <v>159.30245473730977</v>
      </c>
      <c r="K35" s="98">
        <v>-171.5</v>
      </c>
      <c r="L35" s="82">
        <v>3175</v>
      </c>
      <c r="M35" s="82">
        <v>15440</v>
      </c>
      <c r="N35" s="99">
        <f>D35-M35</f>
        <v>-1098</v>
      </c>
      <c r="O35" s="100">
        <v>7.1</v>
      </c>
    </row>
    <row r="36" spans="1:15" ht="12" customHeight="1">
      <c r="A36" s="89"/>
      <c r="B36" s="106"/>
      <c r="C36" s="106"/>
      <c r="D36" s="94"/>
      <c r="E36" s="87"/>
      <c r="F36" s="87"/>
      <c r="G36" s="95"/>
      <c r="H36" s="78"/>
      <c r="I36" s="96"/>
      <c r="J36" s="97"/>
      <c r="K36" s="98"/>
      <c r="L36" s="82"/>
      <c r="M36" s="82"/>
      <c r="N36" s="99"/>
      <c r="O36" s="100"/>
    </row>
    <row r="37" spans="1:15" s="76" customFormat="1" ht="13.5" customHeight="1">
      <c r="A37" s="65" t="s">
        <v>44</v>
      </c>
      <c r="B37" s="65"/>
      <c r="C37" s="66"/>
      <c r="D37" s="67">
        <f>SUM(D38:D39)</f>
        <v>34374</v>
      </c>
      <c r="E37" s="68">
        <f>SUM(E38:E39)</f>
        <v>16245</v>
      </c>
      <c r="F37" s="68">
        <f>SUM(F38:F39)</f>
        <v>18129</v>
      </c>
      <c r="G37" s="69">
        <f t="shared" si="1"/>
        <v>89.6078106900546</v>
      </c>
      <c r="H37" s="78">
        <v>-90.12</v>
      </c>
      <c r="I37" s="71">
        <f>SUM(I38:I39)</f>
        <v>217.44</v>
      </c>
      <c r="J37" s="72">
        <f t="shared" si="0"/>
        <v>158.0849889624724</v>
      </c>
      <c r="K37" s="73">
        <v>-169.2</v>
      </c>
      <c r="L37" s="101">
        <f>SUM(L38:L39)</f>
        <v>7795</v>
      </c>
      <c r="M37" s="101">
        <f>SUM(M38:M39)</f>
        <v>36800</v>
      </c>
      <c r="N37" s="102">
        <f>SUM(N38:N39)</f>
        <v>-2426</v>
      </c>
      <c r="O37" s="103">
        <v>6.6</v>
      </c>
    </row>
    <row r="38" spans="1:15" ht="13.5" customHeight="1">
      <c r="A38" s="89"/>
      <c r="B38" s="104" t="s">
        <v>45</v>
      </c>
      <c r="C38" s="105"/>
      <c r="D38" s="94">
        <f>SUM(E38:F38)</f>
        <v>20329</v>
      </c>
      <c r="E38" s="87">
        <v>9544</v>
      </c>
      <c r="F38" s="87">
        <v>10785</v>
      </c>
      <c r="G38" s="95">
        <f t="shared" si="1"/>
        <v>88.49327770050996</v>
      </c>
      <c r="H38" s="78">
        <v>-88.83</v>
      </c>
      <c r="I38" s="96">
        <v>73.94</v>
      </c>
      <c r="J38" s="97">
        <f t="shared" si="0"/>
        <v>274.93913984311604</v>
      </c>
      <c r="K38" s="98">
        <v>-290.7</v>
      </c>
      <c r="L38" s="87">
        <v>4525</v>
      </c>
      <c r="M38" s="87">
        <v>21494</v>
      </c>
      <c r="N38" s="91">
        <f>D38-M38</f>
        <v>-1165</v>
      </c>
      <c r="O38" s="88">
        <v>5.4</v>
      </c>
    </row>
    <row r="39" spans="1:15" ht="13.5" customHeight="1">
      <c r="A39" s="89"/>
      <c r="B39" s="104" t="s">
        <v>46</v>
      </c>
      <c r="C39" s="105"/>
      <c r="D39" s="94">
        <f>SUM(E39:F39)</f>
        <v>14045</v>
      </c>
      <c r="E39" s="87">
        <v>6701</v>
      </c>
      <c r="F39" s="87">
        <v>7344</v>
      </c>
      <c r="G39" s="95">
        <f t="shared" si="1"/>
        <v>91.24455337690632</v>
      </c>
      <c r="H39" s="78">
        <v>-91.97</v>
      </c>
      <c r="I39" s="96">
        <v>143.5</v>
      </c>
      <c r="J39" s="97">
        <f t="shared" si="0"/>
        <v>97.87456445993031</v>
      </c>
      <c r="K39" s="98">
        <v>-106.7</v>
      </c>
      <c r="L39" s="82">
        <v>3270</v>
      </c>
      <c r="M39" s="82">
        <v>15306</v>
      </c>
      <c r="N39" s="99">
        <f>D39-M39</f>
        <v>-1261</v>
      </c>
      <c r="O39" s="100">
        <v>8.2</v>
      </c>
    </row>
    <row r="40" spans="1:15" ht="12" customHeight="1">
      <c r="A40" s="89"/>
      <c r="B40" s="106"/>
      <c r="C40" s="106"/>
      <c r="D40" s="94"/>
      <c r="E40" s="87"/>
      <c r="F40" s="87"/>
      <c r="G40" s="95"/>
      <c r="H40" s="78"/>
      <c r="I40" s="96"/>
      <c r="J40" s="97"/>
      <c r="K40" s="98"/>
      <c r="L40" s="82"/>
      <c r="M40" s="82"/>
      <c r="N40" s="99"/>
      <c r="O40" s="100"/>
    </row>
    <row r="41" spans="1:15" s="76" customFormat="1" ht="13.5" customHeight="1">
      <c r="A41" s="65" t="s">
        <v>47</v>
      </c>
      <c r="B41" s="65"/>
      <c r="C41" s="66"/>
      <c r="D41" s="67">
        <f>SUM(D42:D45)</f>
        <v>46250</v>
      </c>
      <c r="E41" s="68">
        <f>SUM(E42:E45)</f>
        <v>22495</v>
      </c>
      <c r="F41" s="68">
        <f>SUM(F42:F45)</f>
        <v>23755</v>
      </c>
      <c r="G41" s="69">
        <f t="shared" si="1"/>
        <v>94.69585350452536</v>
      </c>
      <c r="H41" s="78">
        <v>-95.36</v>
      </c>
      <c r="I41" s="71">
        <f>SUM(I42:I45)</f>
        <v>410.04</v>
      </c>
      <c r="J41" s="72">
        <f t="shared" si="0"/>
        <v>112.79387376841284</v>
      </c>
      <c r="K41" s="73">
        <v>-119.4</v>
      </c>
      <c r="L41" s="101">
        <f>SUM(L42:L45)</f>
        <v>9527</v>
      </c>
      <c r="M41" s="101">
        <v>81544</v>
      </c>
      <c r="N41" s="102">
        <f>SUM(N42:N45)</f>
        <v>-2715</v>
      </c>
      <c r="O41" s="103">
        <v>5.5</v>
      </c>
    </row>
    <row r="42" spans="1:15" ht="13.5" customHeight="1">
      <c r="A42" s="89"/>
      <c r="B42" s="104" t="s">
        <v>48</v>
      </c>
      <c r="C42" s="105"/>
      <c r="D42" s="94">
        <f>SUM(E42:F42)</f>
        <v>8180</v>
      </c>
      <c r="E42" s="87">
        <v>3916</v>
      </c>
      <c r="F42" s="87">
        <v>4264</v>
      </c>
      <c r="G42" s="95">
        <f t="shared" si="1"/>
        <v>91.83864915572232</v>
      </c>
      <c r="H42" s="78">
        <v>-93.08</v>
      </c>
      <c r="I42" s="96">
        <v>91.7</v>
      </c>
      <c r="J42" s="97">
        <f t="shared" si="0"/>
        <v>89.20392584514721</v>
      </c>
      <c r="K42" s="98">
        <v>-98.2</v>
      </c>
      <c r="L42" s="87">
        <v>1633</v>
      </c>
      <c r="M42" s="87">
        <v>9009</v>
      </c>
      <c r="N42" s="91">
        <f>D42-M42</f>
        <v>-829</v>
      </c>
      <c r="O42" s="88">
        <v>9.2</v>
      </c>
    </row>
    <row r="43" spans="1:15" ht="13.5" customHeight="1">
      <c r="A43" s="89"/>
      <c r="B43" s="104" t="s">
        <v>49</v>
      </c>
      <c r="C43" s="105"/>
      <c r="D43" s="94">
        <f>SUM(E43:F43)</f>
        <v>10400</v>
      </c>
      <c r="E43" s="87">
        <v>4986</v>
      </c>
      <c r="F43" s="87">
        <v>5414</v>
      </c>
      <c r="G43" s="95">
        <f t="shared" si="1"/>
        <v>92.0945696342815</v>
      </c>
      <c r="H43" s="78">
        <v>-94.77</v>
      </c>
      <c r="I43" s="96">
        <v>51</v>
      </c>
      <c r="J43" s="97">
        <f t="shared" si="0"/>
        <v>203.92156862745097</v>
      </c>
      <c r="K43" s="98">
        <v>-215.4</v>
      </c>
      <c r="L43" s="87">
        <v>2086</v>
      </c>
      <c r="M43" s="87">
        <v>10987</v>
      </c>
      <c r="N43" s="91">
        <f>D43-M43</f>
        <v>-587</v>
      </c>
      <c r="O43" s="88">
        <v>5.3</v>
      </c>
    </row>
    <row r="44" spans="1:15" ht="13.5" customHeight="1">
      <c r="A44" s="89"/>
      <c r="B44" s="104" t="s">
        <v>50</v>
      </c>
      <c r="C44" s="105"/>
      <c r="D44" s="94">
        <f>SUM(E44:F44)</f>
        <v>15066</v>
      </c>
      <c r="E44" s="87">
        <v>7255</v>
      </c>
      <c r="F44" s="87">
        <v>7811</v>
      </c>
      <c r="G44" s="95">
        <f t="shared" si="1"/>
        <v>92.8818333119959</v>
      </c>
      <c r="H44" s="78">
        <v>-93.92</v>
      </c>
      <c r="I44" s="96">
        <v>139.41</v>
      </c>
      <c r="J44" s="97">
        <f t="shared" si="0"/>
        <v>108.06972240154938</v>
      </c>
      <c r="K44" s="98">
        <v>-116.8</v>
      </c>
      <c r="L44" s="87">
        <v>3108</v>
      </c>
      <c r="M44" s="87">
        <v>16287</v>
      </c>
      <c r="N44" s="91">
        <f>D44-M44</f>
        <v>-1221</v>
      </c>
      <c r="O44" s="88">
        <v>7.5</v>
      </c>
    </row>
    <row r="45" spans="1:15" ht="13.5" customHeight="1">
      <c r="A45" s="89"/>
      <c r="B45" s="104" t="s">
        <v>51</v>
      </c>
      <c r="C45" s="105"/>
      <c r="D45" s="94">
        <f>SUM(E45:F45)</f>
        <v>12604</v>
      </c>
      <c r="E45" s="87">
        <v>6338</v>
      </c>
      <c r="F45" s="87">
        <v>6266</v>
      </c>
      <c r="G45" s="95">
        <f t="shared" si="1"/>
        <v>101.1490584104692</v>
      </c>
      <c r="H45" s="78">
        <v>-99.5</v>
      </c>
      <c r="I45" s="96">
        <v>127.93</v>
      </c>
      <c r="J45" s="97">
        <f t="shared" si="0"/>
        <v>98.52262956304229</v>
      </c>
      <c r="K45" s="98">
        <v>-99.1</v>
      </c>
      <c r="L45" s="87">
        <v>2700</v>
      </c>
      <c r="M45" s="87">
        <v>12682</v>
      </c>
      <c r="N45" s="91">
        <f>D45-M45</f>
        <v>-78</v>
      </c>
      <c r="O45" s="88">
        <v>0.6</v>
      </c>
    </row>
    <row r="46" spans="1:15" ht="12" customHeight="1">
      <c r="A46" s="89"/>
      <c r="B46" s="106"/>
      <c r="C46" s="106"/>
      <c r="D46" s="94"/>
      <c r="E46" s="87"/>
      <c r="F46" s="87"/>
      <c r="G46" s="95"/>
      <c r="H46" s="78"/>
      <c r="I46" s="96"/>
      <c r="J46" s="97"/>
      <c r="K46" s="98"/>
      <c r="L46" s="87"/>
      <c r="M46" s="87"/>
      <c r="N46" s="91"/>
      <c r="O46" s="88"/>
    </row>
    <row r="47" spans="1:15" s="76" customFormat="1" ht="13.5" customHeight="1">
      <c r="A47" s="65" t="s">
        <v>52</v>
      </c>
      <c r="B47" s="65"/>
      <c r="C47" s="66"/>
      <c r="D47" s="67">
        <f>SUM(D48)</f>
        <v>25061</v>
      </c>
      <c r="E47" s="68">
        <f>SUM(E48)</f>
        <v>12168</v>
      </c>
      <c r="F47" s="68">
        <f>SUM(F48)</f>
        <v>12893</v>
      </c>
      <c r="G47" s="69">
        <f t="shared" si="1"/>
        <v>94.37679360893509</v>
      </c>
      <c r="H47" s="78">
        <v>-95.87</v>
      </c>
      <c r="I47" s="71">
        <v>106.24</v>
      </c>
      <c r="J47" s="72">
        <v>506.4</v>
      </c>
      <c r="K47" s="73">
        <v>-522.1</v>
      </c>
      <c r="L47" s="68">
        <f>SUM(L48)</f>
        <v>5562</v>
      </c>
      <c r="M47" s="68">
        <v>47786</v>
      </c>
      <c r="N47" s="74">
        <f>SUM(N48)</f>
        <v>-780</v>
      </c>
      <c r="O47" s="75">
        <v>3</v>
      </c>
    </row>
    <row r="48" spans="1:15" ht="13.5" customHeight="1">
      <c r="A48" s="107"/>
      <c r="B48" s="108" t="s">
        <v>53</v>
      </c>
      <c r="C48" s="109"/>
      <c r="D48" s="110">
        <f>SUM(E48:F48)</f>
        <v>25061</v>
      </c>
      <c r="E48" s="111">
        <v>12168</v>
      </c>
      <c r="F48" s="111">
        <v>12893</v>
      </c>
      <c r="G48" s="112">
        <f t="shared" si="1"/>
        <v>94.37679360893509</v>
      </c>
      <c r="H48" s="113">
        <v>-95.87</v>
      </c>
      <c r="I48" s="114">
        <v>49.49</v>
      </c>
      <c r="J48" s="115">
        <f t="shared" si="0"/>
        <v>506.38512830874924</v>
      </c>
      <c r="K48" s="116">
        <v>-522.1</v>
      </c>
      <c r="L48" s="111">
        <v>5562</v>
      </c>
      <c r="M48" s="111">
        <v>25841</v>
      </c>
      <c r="N48" s="117">
        <f>D48-M48</f>
        <v>-780</v>
      </c>
      <c r="O48" s="118">
        <v>3</v>
      </c>
    </row>
    <row r="49" spans="1:15" ht="13.5" customHeight="1">
      <c r="A49" s="89"/>
      <c r="B49" s="106"/>
      <c r="C49" s="106"/>
      <c r="D49" s="87"/>
      <c r="E49" s="87"/>
      <c r="F49" s="87"/>
      <c r="G49" s="95"/>
      <c r="H49" s="78"/>
      <c r="I49" s="96"/>
      <c r="J49" s="97"/>
      <c r="K49" s="98"/>
      <c r="L49" s="87"/>
      <c r="M49" s="87"/>
      <c r="N49" s="91"/>
      <c r="O49" s="88"/>
    </row>
    <row r="50" spans="1:15" ht="13.5" customHeight="1">
      <c r="A50" s="89"/>
      <c r="B50" s="106"/>
      <c r="C50" s="106"/>
      <c r="D50" s="87"/>
      <c r="E50" s="87"/>
      <c r="F50" s="87"/>
      <c r="G50" s="95"/>
      <c r="H50" s="78"/>
      <c r="I50" s="96"/>
      <c r="J50" s="97"/>
      <c r="K50" s="98"/>
      <c r="L50" s="87"/>
      <c r="M50" s="87"/>
      <c r="N50" s="91"/>
      <c r="O50" s="88"/>
    </row>
    <row r="51" spans="1:15" ht="13.5" customHeight="1">
      <c r="A51" s="89"/>
      <c r="B51" s="106"/>
      <c r="C51" s="106"/>
      <c r="D51" s="87"/>
      <c r="E51" s="87"/>
      <c r="F51" s="87"/>
      <c r="G51" s="95"/>
      <c r="H51" s="78"/>
      <c r="I51" s="96"/>
      <c r="J51" s="97"/>
      <c r="K51" s="98"/>
      <c r="L51" s="87"/>
      <c r="M51" s="87"/>
      <c r="N51" s="91"/>
      <c r="O51" s="88"/>
    </row>
    <row r="52" spans="1:15" ht="15.75" customHeight="1">
      <c r="A52" s="1" t="s">
        <v>54</v>
      </c>
      <c r="B52" s="1"/>
      <c r="C52" s="1"/>
      <c r="D52" s="1"/>
      <c r="E52" s="1"/>
      <c r="F52" s="1"/>
      <c r="G52" s="2"/>
      <c r="H52" s="3"/>
      <c r="I52" s="1"/>
      <c r="J52" s="1"/>
      <c r="K52" s="1"/>
      <c r="L52" s="1"/>
      <c r="M52" s="119" t="s">
        <v>55</v>
      </c>
      <c r="N52" s="4"/>
      <c r="O52" s="5"/>
    </row>
    <row r="53" spans="2:15" ht="13.5" customHeight="1" thickBot="1">
      <c r="B53" s="8"/>
      <c r="C53" s="8"/>
      <c r="D53" s="9"/>
      <c r="E53" s="9"/>
      <c r="F53" s="9"/>
      <c r="G53" s="10"/>
      <c r="H53" s="11"/>
      <c r="I53" s="9"/>
      <c r="J53" s="9"/>
      <c r="K53" s="9"/>
      <c r="L53" s="9"/>
      <c r="M53" s="9"/>
      <c r="N53" s="9"/>
      <c r="O53" s="12" t="s">
        <v>1</v>
      </c>
    </row>
    <row r="54" spans="1:15" ht="13.5" customHeight="1" thickTop="1">
      <c r="A54" s="13"/>
      <c r="B54" s="13"/>
      <c r="C54" s="14"/>
      <c r="D54" s="15" t="s">
        <v>2</v>
      </c>
      <c r="E54" s="16"/>
      <c r="F54" s="17"/>
      <c r="G54" s="18" t="s">
        <v>3</v>
      </c>
      <c r="H54" s="19"/>
      <c r="I54" s="20" t="s">
        <v>4</v>
      </c>
      <c r="J54" s="21" t="s">
        <v>5</v>
      </c>
      <c r="K54" s="22"/>
      <c r="L54" s="20" t="s">
        <v>6</v>
      </c>
      <c r="M54" s="23" t="s">
        <v>7</v>
      </c>
      <c r="N54" s="24"/>
      <c r="O54" s="24"/>
    </row>
    <row r="55" spans="1:15" s="120" customFormat="1" ht="12" customHeight="1">
      <c r="A55" s="25" t="s">
        <v>8</v>
      </c>
      <c r="B55" s="25"/>
      <c r="C55" s="26"/>
      <c r="D55" s="27"/>
      <c r="E55" s="28"/>
      <c r="F55" s="29"/>
      <c r="G55" s="30"/>
      <c r="H55" s="31"/>
      <c r="I55" s="32"/>
      <c r="J55" s="33"/>
      <c r="K55" s="34"/>
      <c r="L55" s="32"/>
      <c r="M55" s="35"/>
      <c r="N55" s="36"/>
      <c r="O55" s="36"/>
    </row>
    <row r="56" spans="1:15" s="120" customFormat="1" ht="12" customHeight="1">
      <c r="A56" s="25"/>
      <c r="B56" s="25"/>
      <c r="C56" s="26"/>
      <c r="D56" s="38" t="s">
        <v>9</v>
      </c>
      <c r="E56" s="39" t="s">
        <v>10</v>
      </c>
      <c r="F56" s="39" t="s">
        <v>11</v>
      </c>
      <c r="G56" s="40" t="s">
        <v>12</v>
      </c>
      <c r="H56" s="41" t="s">
        <v>13</v>
      </c>
      <c r="I56" s="32"/>
      <c r="J56" s="42" t="s">
        <v>14</v>
      </c>
      <c r="K56" s="39" t="s">
        <v>13</v>
      </c>
      <c r="L56" s="32" t="s">
        <v>15</v>
      </c>
      <c r="M56" s="121" t="s">
        <v>56</v>
      </c>
      <c r="N56" s="42" t="s">
        <v>17</v>
      </c>
      <c r="O56" s="43" t="s">
        <v>18</v>
      </c>
    </row>
    <row r="57" spans="1:15" s="120" customFormat="1" ht="12" customHeight="1">
      <c r="A57" s="44"/>
      <c r="B57" s="44"/>
      <c r="C57" s="45"/>
      <c r="D57" s="46"/>
      <c r="E57" s="47"/>
      <c r="F57" s="47"/>
      <c r="G57" s="48"/>
      <c r="H57" s="49"/>
      <c r="I57" s="50" t="s">
        <v>19</v>
      </c>
      <c r="J57" s="51"/>
      <c r="K57" s="47"/>
      <c r="L57" s="51"/>
      <c r="M57" s="122"/>
      <c r="N57" s="52"/>
      <c r="O57" s="53"/>
    </row>
    <row r="58" spans="1:15" s="76" customFormat="1" ht="12.75" customHeight="1">
      <c r="A58" s="123" t="s">
        <v>57</v>
      </c>
      <c r="B58" s="123"/>
      <c r="C58" s="124"/>
      <c r="D58" s="67">
        <f>SUM(D59:D66)</f>
        <v>57932</v>
      </c>
      <c r="E58" s="68">
        <f>SUM(E59:E66)</f>
        <v>27701</v>
      </c>
      <c r="F58" s="68">
        <f>SUM(F59:F66)</f>
        <v>30231</v>
      </c>
      <c r="G58" s="69">
        <f t="shared" si="1"/>
        <v>91.63110714167576</v>
      </c>
      <c r="H58" s="78">
        <v>-95.23</v>
      </c>
      <c r="I58" s="71">
        <v>707.15</v>
      </c>
      <c r="J58" s="72">
        <f t="shared" si="0"/>
        <v>81.92321289683943</v>
      </c>
      <c r="K58" s="73">
        <v>-88.9</v>
      </c>
      <c r="L58" s="101">
        <f>SUM(L59:L66)</f>
        <v>12603</v>
      </c>
      <c r="M58" s="101">
        <f>SUM(M59:M66)</f>
        <v>62893</v>
      </c>
      <c r="N58" s="102">
        <f>SUM(N59:N66)</f>
        <v>-4961</v>
      </c>
      <c r="O58" s="103">
        <v>7.9</v>
      </c>
    </row>
    <row r="59" spans="1:15" ht="12.75" customHeight="1">
      <c r="A59" s="125"/>
      <c r="B59" s="126" t="s">
        <v>58</v>
      </c>
      <c r="C59" s="127"/>
      <c r="D59" s="94">
        <f aca="true" t="shared" si="4" ref="D59:D66">SUM(E59:F59)</f>
        <v>6013</v>
      </c>
      <c r="E59" s="87">
        <v>2778</v>
      </c>
      <c r="F59" s="87">
        <v>3235</v>
      </c>
      <c r="G59" s="95">
        <f t="shared" si="1"/>
        <v>85.87326120556415</v>
      </c>
      <c r="H59" s="78">
        <v>-86.83</v>
      </c>
      <c r="I59" s="96">
        <v>15.77</v>
      </c>
      <c r="J59" s="85">
        <f t="shared" si="0"/>
        <v>381.2935954343691</v>
      </c>
      <c r="K59" s="98">
        <v>-408.5</v>
      </c>
      <c r="L59" s="87">
        <v>1227</v>
      </c>
      <c r="M59" s="87">
        <v>6442</v>
      </c>
      <c r="N59" s="91">
        <f aca="true" t="shared" si="5" ref="N59:N66">D59-M59</f>
        <v>-429</v>
      </c>
      <c r="O59" s="88">
        <v>6.7</v>
      </c>
    </row>
    <row r="60" spans="1:15" ht="12.75" customHeight="1">
      <c r="A60" s="125"/>
      <c r="B60" s="126" t="s">
        <v>59</v>
      </c>
      <c r="C60" s="127"/>
      <c r="D60" s="94">
        <f t="shared" si="4"/>
        <v>7640</v>
      </c>
      <c r="E60" s="87">
        <v>3614</v>
      </c>
      <c r="F60" s="87">
        <v>4026</v>
      </c>
      <c r="G60" s="95">
        <f t="shared" si="1"/>
        <v>89.76651763537009</v>
      </c>
      <c r="H60" s="78">
        <v>-93.07</v>
      </c>
      <c r="I60" s="96">
        <v>83.36</v>
      </c>
      <c r="J60" s="85">
        <f t="shared" si="0"/>
        <v>91.65067178502879</v>
      </c>
      <c r="K60" s="98">
        <v>-98.3</v>
      </c>
      <c r="L60" s="87">
        <v>1682</v>
      </c>
      <c r="M60" s="87">
        <v>8194</v>
      </c>
      <c r="N60" s="91">
        <f t="shared" si="5"/>
        <v>-554</v>
      </c>
      <c r="O60" s="88">
        <v>6.8</v>
      </c>
    </row>
    <row r="61" spans="1:15" ht="12.75" customHeight="1">
      <c r="A61" s="125"/>
      <c r="B61" s="126" t="s">
        <v>60</v>
      </c>
      <c r="C61" s="127"/>
      <c r="D61" s="94">
        <f t="shared" si="4"/>
        <v>4153</v>
      </c>
      <c r="E61" s="87">
        <v>2040</v>
      </c>
      <c r="F61" s="87">
        <v>2113</v>
      </c>
      <c r="G61" s="95">
        <f t="shared" si="1"/>
        <v>96.54519640321817</v>
      </c>
      <c r="H61" s="78">
        <v>-100.69</v>
      </c>
      <c r="I61" s="96">
        <v>123.41</v>
      </c>
      <c r="J61" s="85">
        <v>33.6</v>
      </c>
      <c r="K61" s="98">
        <v>-37.9</v>
      </c>
      <c r="L61" s="82">
        <v>973</v>
      </c>
      <c r="M61" s="82">
        <v>4676</v>
      </c>
      <c r="N61" s="99">
        <f t="shared" si="5"/>
        <v>-523</v>
      </c>
      <c r="O61" s="100">
        <v>11.2</v>
      </c>
    </row>
    <row r="62" spans="1:15" ht="12.75" customHeight="1">
      <c r="A62" s="128"/>
      <c r="B62" s="126" t="s">
        <v>61</v>
      </c>
      <c r="C62" s="127"/>
      <c r="D62" s="94">
        <f t="shared" si="4"/>
        <v>8927</v>
      </c>
      <c r="E62" s="87">
        <v>4496</v>
      </c>
      <c r="F62" s="87">
        <v>4431</v>
      </c>
      <c r="G62" s="95">
        <f t="shared" si="1"/>
        <v>101.46693748589483</v>
      </c>
      <c r="H62" s="78">
        <v>-106.38</v>
      </c>
      <c r="I62" s="96">
        <v>266.44</v>
      </c>
      <c r="J62" s="85">
        <f t="shared" si="0"/>
        <v>33.50472901966672</v>
      </c>
      <c r="K62" s="98">
        <v>-36.3</v>
      </c>
      <c r="L62" s="87">
        <v>2013</v>
      </c>
      <c r="M62" s="87">
        <v>9671</v>
      </c>
      <c r="N62" s="91">
        <f t="shared" si="5"/>
        <v>-744</v>
      </c>
      <c r="O62" s="88">
        <v>7.7</v>
      </c>
    </row>
    <row r="63" spans="1:15" ht="12.75" customHeight="1">
      <c r="A63" s="128"/>
      <c r="B63" s="126" t="s">
        <v>62</v>
      </c>
      <c r="C63" s="127"/>
      <c r="D63" s="94">
        <f t="shared" si="4"/>
        <v>4595</v>
      </c>
      <c r="E63" s="87">
        <v>2208</v>
      </c>
      <c r="F63" s="87">
        <v>2387</v>
      </c>
      <c r="G63" s="95">
        <f t="shared" si="1"/>
        <v>92.50104733975701</v>
      </c>
      <c r="H63" s="78">
        <v>-97.36</v>
      </c>
      <c r="I63" s="96">
        <v>81.45</v>
      </c>
      <c r="J63" s="85">
        <v>36.4</v>
      </c>
      <c r="K63" s="98">
        <v>-62.4</v>
      </c>
      <c r="L63" s="87">
        <v>1032</v>
      </c>
      <c r="M63" s="87">
        <v>5080</v>
      </c>
      <c r="N63" s="91">
        <f t="shared" si="5"/>
        <v>-485</v>
      </c>
      <c r="O63" s="88">
        <v>9.5</v>
      </c>
    </row>
    <row r="64" spans="1:15" ht="12.75" customHeight="1">
      <c r="A64" s="128"/>
      <c r="B64" s="126" t="s">
        <v>63</v>
      </c>
      <c r="C64" s="127"/>
      <c r="D64" s="94">
        <f t="shared" si="4"/>
        <v>7413</v>
      </c>
      <c r="E64" s="87">
        <v>3556</v>
      </c>
      <c r="F64" s="87">
        <v>3857</v>
      </c>
      <c r="G64" s="95">
        <f t="shared" si="1"/>
        <v>92.19600725952813</v>
      </c>
      <c r="H64" s="78">
        <v>-96.91</v>
      </c>
      <c r="I64" s="96">
        <v>20.12</v>
      </c>
      <c r="J64" s="85">
        <f t="shared" si="0"/>
        <v>368.4393638170974</v>
      </c>
      <c r="K64" s="98">
        <v>-415.4</v>
      </c>
      <c r="L64" s="87">
        <v>1640</v>
      </c>
      <c r="M64" s="87">
        <v>8357</v>
      </c>
      <c r="N64" s="91">
        <f t="shared" si="5"/>
        <v>-944</v>
      </c>
      <c r="O64" s="88">
        <v>11.3</v>
      </c>
    </row>
    <row r="65" spans="1:15" ht="12.75" customHeight="1">
      <c r="A65" s="128"/>
      <c r="B65" s="126" t="s">
        <v>64</v>
      </c>
      <c r="C65" s="127"/>
      <c r="D65" s="94">
        <f t="shared" si="4"/>
        <v>4183</v>
      </c>
      <c r="E65" s="87">
        <v>1977</v>
      </c>
      <c r="F65" s="87">
        <v>2206</v>
      </c>
      <c r="G65" s="95">
        <f t="shared" si="1"/>
        <v>89.61922030825022</v>
      </c>
      <c r="H65" s="78">
        <v>-91.03</v>
      </c>
      <c r="I65" s="96">
        <v>25.3</v>
      </c>
      <c r="J65" s="85">
        <f t="shared" si="0"/>
        <v>165.33596837944663</v>
      </c>
      <c r="K65" s="98">
        <v>-175.9</v>
      </c>
      <c r="L65" s="129">
        <v>906</v>
      </c>
      <c r="M65" s="129">
        <v>4451</v>
      </c>
      <c r="N65" s="130">
        <f t="shared" si="5"/>
        <v>-268</v>
      </c>
      <c r="O65" s="131">
        <v>6</v>
      </c>
    </row>
    <row r="66" spans="1:15" ht="12.75" customHeight="1">
      <c r="A66" s="128"/>
      <c r="B66" s="126" t="s">
        <v>65</v>
      </c>
      <c r="C66" s="127"/>
      <c r="D66" s="94">
        <f t="shared" si="4"/>
        <v>15008</v>
      </c>
      <c r="E66" s="87">
        <v>7032</v>
      </c>
      <c r="F66" s="87">
        <v>7976</v>
      </c>
      <c r="G66" s="95">
        <f t="shared" si="1"/>
        <v>88.16449348044132</v>
      </c>
      <c r="H66" s="78">
        <v>-91.07</v>
      </c>
      <c r="I66" s="96">
        <v>91.57</v>
      </c>
      <c r="J66" s="85">
        <f>D66/I66</f>
        <v>163.896472643879</v>
      </c>
      <c r="K66" s="98">
        <v>-175</v>
      </c>
      <c r="L66" s="129">
        <v>3130</v>
      </c>
      <c r="M66" s="129">
        <v>16022</v>
      </c>
      <c r="N66" s="130">
        <f t="shared" si="5"/>
        <v>-1014</v>
      </c>
      <c r="O66" s="131">
        <v>6.3</v>
      </c>
    </row>
    <row r="67" spans="1:14" ht="12.75" customHeight="1">
      <c r="A67" s="128"/>
      <c r="B67" s="132"/>
      <c r="C67" s="132"/>
      <c r="D67" s="94"/>
      <c r="E67" s="87"/>
      <c r="F67" s="87"/>
      <c r="G67" s="95" t="s">
        <v>66</v>
      </c>
      <c r="H67" s="78"/>
      <c r="I67" s="96"/>
      <c r="J67" s="97"/>
      <c r="K67" s="98"/>
      <c r="L67" s="129"/>
      <c r="M67" s="129"/>
      <c r="N67" s="130"/>
    </row>
    <row r="68" spans="1:15" s="76" customFormat="1" ht="12.75" customHeight="1">
      <c r="A68" s="123" t="s">
        <v>67</v>
      </c>
      <c r="B68" s="123"/>
      <c r="C68" s="124"/>
      <c r="D68" s="67">
        <f>SUM(D69:D76)</f>
        <v>83731</v>
      </c>
      <c r="E68" s="68">
        <f>SUM(E69:E76)</f>
        <v>40241</v>
      </c>
      <c r="F68" s="68">
        <f>SUM(F69:F76)</f>
        <v>43490</v>
      </c>
      <c r="G68" s="69">
        <f t="shared" si="1"/>
        <v>92.52931708438722</v>
      </c>
      <c r="H68" s="78">
        <v>-94.63</v>
      </c>
      <c r="I68" s="71">
        <v>743.42</v>
      </c>
      <c r="J68" s="72">
        <v>112.8</v>
      </c>
      <c r="K68" s="73">
        <v>-122</v>
      </c>
      <c r="L68" s="133">
        <f>SUM(L69:L76)</f>
        <v>17872</v>
      </c>
      <c r="M68" s="133">
        <v>90784</v>
      </c>
      <c r="N68" s="134">
        <f>SUM(N69:N77)</f>
        <v>-6988</v>
      </c>
      <c r="O68" s="135">
        <v>7.7</v>
      </c>
    </row>
    <row r="69" spans="1:15" ht="12.75" customHeight="1">
      <c r="A69" s="128"/>
      <c r="B69" s="126" t="s">
        <v>68</v>
      </c>
      <c r="C69" s="127"/>
      <c r="D69" s="94">
        <f aca="true" t="shared" si="6" ref="D69:D76">SUM(E69:F69)</f>
        <v>14532</v>
      </c>
      <c r="E69" s="87">
        <v>6958</v>
      </c>
      <c r="F69" s="87">
        <v>7574</v>
      </c>
      <c r="G69" s="95">
        <f t="shared" si="1"/>
        <v>91.86691312384472</v>
      </c>
      <c r="H69" s="78">
        <v>-93.67</v>
      </c>
      <c r="I69" s="96">
        <v>138.78</v>
      </c>
      <c r="J69" s="97">
        <f t="shared" si="0"/>
        <v>104.71249459576308</v>
      </c>
      <c r="K69" s="98">
        <v>-114.7</v>
      </c>
      <c r="L69" s="129">
        <v>2949</v>
      </c>
      <c r="M69" s="129">
        <v>15916</v>
      </c>
      <c r="N69" s="130">
        <f aca="true" t="shared" si="7" ref="N69:N76">D69-M69</f>
        <v>-1384</v>
      </c>
      <c r="O69" s="131">
        <v>8.7</v>
      </c>
    </row>
    <row r="70" spans="1:15" ht="12.75" customHeight="1">
      <c r="A70" s="128"/>
      <c r="B70" s="126" t="s">
        <v>69</v>
      </c>
      <c r="C70" s="127"/>
      <c r="D70" s="94">
        <f t="shared" si="6"/>
        <v>21987</v>
      </c>
      <c r="E70" s="87">
        <v>10760</v>
      </c>
      <c r="F70" s="87">
        <v>11227</v>
      </c>
      <c r="G70" s="95">
        <f t="shared" si="1"/>
        <v>95.84038478667497</v>
      </c>
      <c r="H70" s="78">
        <v>-97.31</v>
      </c>
      <c r="I70" s="96">
        <v>161.52</v>
      </c>
      <c r="J70" s="97">
        <f t="shared" si="0"/>
        <v>136.12555720653788</v>
      </c>
      <c r="K70" s="98">
        <v>-140.3</v>
      </c>
      <c r="L70" s="129">
        <v>4535</v>
      </c>
      <c r="M70" s="129">
        <v>22656</v>
      </c>
      <c r="N70" s="130">
        <f t="shared" si="7"/>
        <v>-669</v>
      </c>
      <c r="O70" s="131">
        <v>3</v>
      </c>
    </row>
    <row r="71" spans="1:15" ht="12.75" customHeight="1">
      <c r="A71" s="128"/>
      <c r="B71" s="126" t="s">
        <v>70</v>
      </c>
      <c r="C71" s="127"/>
      <c r="D71" s="94">
        <f t="shared" si="6"/>
        <v>5165</v>
      </c>
      <c r="E71" s="87">
        <v>2479</v>
      </c>
      <c r="F71" s="87">
        <v>2686</v>
      </c>
      <c r="G71" s="95">
        <f t="shared" si="1"/>
        <v>92.29337304542071</v>
      </c>
      <c r="H71" s="78">
        <v>-95.27</v>
      </c>
      <c r="I71" s="96">
        <v>47.1</v>
      </c>
      <c r="J71" s="97">
        <f t="shared" si="0"/>
        <v>109.66029723991507</v>
      </c>
      <c r="K71" s="98">
        <v>-120.1</v>
      </c>
      <c r="L71" s="129">
        <v>1140</v>
      </c>
      <c r="M71" s="129">
        <v>5657</v>
      </c>
      <c r="N71" s="130">
        <f t="shared" si="7"/>
        <v>-492</v>
      </c>
      <c r="O71" s="131">
        <v>8.7</v>
      </c>
    </row>
    <row r="72" spans="1:15" ht="12.75" customHeight="1">
      <c r="A72" s="128"/>
      <c r="B72" s="126" t="s">
        <v>71</v>
      </c>
      <c r="C72" s="127"/>
      <c r="D72" s="94">
        <f t="shared" si="6"/>
        <v>13416</v>
      </c>
      <c r="E72" s="87">
        <v>6485</v>
      </c>
      <c r="F72" s="87">
        <v>6931</v>
      </c>
      <c r="G72" s="95">
        <f t="shared" si="1"/>
        <v>93.5651421151349</v>
      </c>
      <c r="H72" s="78">
        <v>-94.25</v>
      </c>
      <c r="I72" s="96">
        <v>148.19</v>
      </c>
      <c r="J72" s="97">
        <f t="shared" si="0"/>
        <v>90.53242459005331</v>
      </c>
      <c r="K72" s="98">
        <v>-98</v>
      </c>
      <c r="L72" s="129">
        <v>2875</v>
      </c>
      <c r="M72" s="129">
        <v>14530</v>
      </c>
      <c r="N72" s="130">
        <f t="shared" si="7"/>
        <v>-1114</v>
      </c>
      <c r="O72" s="131">
        <v>7.7</v>
      </c>
    </row>
    <row r="73" spans="1:15" ht="12.75" customHeight="1">
      <c r="A73" s="128"/>
      <c r="B73" s="126" t="s">
        <v>72</v>
      </c>
      <c r="C73" s="127"/>
      <c r="D73" s="94">
        <f t="shared" si="6"/>
        <v>6899</v>
      </c>
      <c r="E73" s="87">
        <v>3326</v>
      </c>
      <c r="F73" s="87">
        <v>3573</v>
      </c>
      <c r="G73" s="95">
        <f t="shared" si="1"/>
        <v>93.08704170165127</v>
      </c>
      <c r="H73" s="78">
        <v>-93.36</v>
      </c>
      <c r="I73" s="96">
        <v>68.65</v>
      </c>
      <c r="J73" s="97">
        <f t="shared" si="0"/>
        <v>100.49526584122358</v>
      </c>
      <c r="K73" s="98">
        <v>-111.5</v>
      </c>
      <c r="L73" s="129">
        <v>1535</v>
      </c>
      <c r="M73" s="129">
        <v>7653</v>
      </c>
      <c r="N73" s="130">
        <f t="shared" si="7"/>
        <v>-754</v>
      </c>
      <c r="O73" s="131">
        <v>9.9</v>
      </c>
    </row>
    <row r="74" spans="1:15" ht="12.75" customHeight="1">
      <c r="A74" s="128"/>
      <c r="B74" s="126" t="s">
        <v>73</v>
      </c>
      <c r="C74" s="127"/>
      <c r="D74" s="94">
        <f t="shared" si="6"/>
        <v>10816</v>
      </c>
      <c r="E74" s="87">
        <v>5106</v>
      </c>
      <c r="F74" s="87">
        <v>5710</v>
      </c>
      <c r="G74" s="95">
        <f t="shared" si="1"/>
        <v>89.42206654991244</v>
      </c>
      <c r="H74" s="78">
        <v>-95.06</v>
      </c>
      <c r="I74" s="96">
        <v>109.6</v>
      </c>
      <c r="J74" s="97">
        <f t="shared" si="0"/>
        <v>98.68613138686132</v>
      </c>
      <c r="K74" s="98">
        <v>-111.7</v>
      </c>
      <c r="L74" s="129">
        <v>2401</v>
      </c>
      <c r="M74" s="129">
        <v>12359</v>
      </c>
      <c r="N74" s="130">
        <f t="shared" si="7"/>
        <v>-1543</v>
      </c>
      <c r="O74" s="131">
        <v>12.5</v>
      </c>
    </row>
    <row r="75" spans="1:15" ht="12.75" customHeight="1">
      <c r="A75" s="128"/>
      <c r="B75" s="126" t="s">
        <v>74</v>
      </c>
      <c r="C75" s="127"/>
      <c r="D75" s="94">
        <f t="shared" si="6"/>
        <v>3914</v>
      </c>
      <c r="E75" s="87">
        <v>1814</v>
      </c>
      <c r="F75" s="87">
        <v>2100</v>
      </c>
      <c r="G75" s="95">
        <f t="shared" si="1"/>
        <v>86.38095238095238</v>
      </c>
      <c r="H75" s="78">
        <v>-89.06</v>
      </c>
      <c r="I75" s="96">
        <v>22.01</v>
      </c>
      <c r="J75" s="97">
        <f t="shared" si="0"/>
        <v>177.82825988187187</v>
      </c>
      <c r="K75" s="98">
        <v>-202.6</v>
      </c>
      <c r="L75" s="129">
        <v>873</v>
      </c>
      <c r="M75" s="129">
        <v>4460</v>
      </c>
      <c r="N75" s="130">
        <f t="shared" si="7"/>
        <v>-546</v>
      </c>
      <c r="O75" s="131">
        <v>12.2</v>
      </c>
    </row>
    <row r="76" spans="1:15" ht="12.75" customHeight="1">
      <c r="A76" s="125"/>
      <c r="B76" s="126" t="s">
        <v>75</v>
      </c>
      <c r="C76" s="127"/>
      <c r="D76" s="94">
        <f t="shared" si="6"/>
        <v>7002</v>
      </c>
      <c r="E76" s="87">
        <v>3313</v>
      </c>
      <c r="F76" s="87">
        <v>3689</v>
      </c>
      <c r="G76" s="95">
        <f t="shared" si="1"/>
        <v>89.80753591759284</v>
      </c>
      <c r="H76" s="78">
        <v>-92.1</v>
      </c>
      <c r="I76" s="96">
        <v>46.57</v>
      </c>
      <c r="J76" s="97">
        <f t="shared" si="0"/>
        <v>150.35430534678977</v>
      </c>
      <c r="K76" s="98">
        <v>-160.8</v>
      </c>
      <c r="L76" s="129">
        <v>1564</v>
      </c>
      <c r="M76" s="129">
        <v>7488</v>
      </c>
      <c r="N76" s="130">
        <f t="shared" si="7"/>
        <v>-486</v>
      </c>
      <c r="O76" s="131">
        <v>6.5</v>
      </c>
    </row>
    <row r="77" spans="1:14" ht="12.75" customHeight="1">
      <c r="A77" s="128"/>
      <c r="B77" s="132"/>
      <c r="C77" s="132"/>
      <c r="D77" s="94"/>
      <c r="E77" s="87"/>
      <c r="F77" s="87"/>
      <c r="G77" s="95" t="s">
        <v>66</v>
      </c>
      <c r="H77" s="78"/>
      <c r="I77" s="96"/>
      <c r="J77" s="97"/>
      <c r="K77" s="98"/>
      <c r="L77" s="129"/>
      <c r="M77" s="129"/>
      <c r="N77" s="130"/>
    </row>
    <row r="78" spans="1:15" s="76" customFormat="1" ht="12.75" customHeight="1">
      <c r="A78" s="123" t="s">
        <v>76</v>
      </c>
      <c r="B78" s="123"/>
      <c r="C78" s="124"/>
      <c r="D78" s="67">
        <f>SUM(D79:D81)</f>
        <v>19996</v>
      </c>
      <c r="E78" s="68">
        <f>SUM(E79:E81)</f>
        <v>9645</v>
      </c>
      <c r="F78" s="68">
        <f>SUM(F79:F81)</f>
        <v>10351</v>
      </c>
      <c r="G78" s="69">
        <f aca="true" t="shared" si="8" ref="G78:G106">SUM(E78/F78)*100</f>
        <v>93.17940295623612</v>
      </c>
      <c r="H78" s="78">
        <v>-93.01</v>
      </c>
      <c r="I78" s="71">
        <f>SUM(I79:I81)</f>
        <v>276.62</v>
      </c>
      <c r="J78" s="72">
        <f t="shared" si="0"/>
        <v>72.286891764876</v>
      </c>
      <c r="K78" s="73">
        <v>-79.5</v>
      </c>
      <c r="L78" s="136">
        <f>SUM(L79:L81)</f>
        <v>4424</v>
      </c>
      <c r="M78" s="136">
        <f>SUM(M79:M81)</f>
        <v>21978</v>
      </c>
      <c r="N78" s="137">
        <f>SUM(N79:N81)</f>
        <v>-1982</v>
      </c>
      <c r="O78" s="138">
        <v>9</v>
      </c>
    </row>
    <row r="79" spans="1:15" ht="12.75" customHeight="1">
      <c r="A79" s="128"/>
      <c r="B79" s="126" t="s">
        <v>77</v>
      </c>
      <c r="C79" s="127"/>
      <c r="D79" s="94">
        <f>SUM(E79:F79)</f>
        <v>6159</v>
      </c>
      <c r="E79" s="87">
        <v>3009</v>
      </c>
      <c r="F79" s="87">
        <v>3150</v>
      </c>
      <c r="G79" s="95">
        <f t="shared" si="8"/>
        <v>95.52380952380952</v>
      </c>
      <c r="H79" s="78">
        <v>-95.34</v>
      </c>
      <c r="I79" s="96">
        <v>49.74</v>
      </c>
      <c r="J79" s="97">
        <f t="shared" si="0"/>
        <v>123.8238841978287</v>
      </c>
      <c r="K79" s="98">
        <v>-138.4</v>
      </c>
      <c r="L79" s="129">
        <v>1355</v>
      </c>
      <c r="M79" s="129">
        <v>6882</v>
      </c>
      <c r="N79" s="130">
        <f>D79-M79</f>
        <v>-723</v>
      </c>
      <c r="O79" s="131">
        <v>10.5</v>
      </c>
    </row>
    <row r="80" spans="1:15" ht="12.75" customHeight="1">
      <c r="A80" s="128"/>
      <c r="B80" s="126" t="s">
        <v>78</v>
      </c>
      <c r="C80" s="127"/>
      <c r="D80" s="94">
        <f>SUM(E80:F80)</f>
        <v>8186</v>
      </c>
      <c r="E80" s="87">
        <v>3947</v>
      </c>
      <c r="F80" s="87">
        <v>4239</v>
      </c>
      <c r="G80" s="95">
        <f t="shared" si="8"/>
        <v>93.11158292050011</v>
      </c>
      <c r="H80" s="78">
        <v>-93.22</v>
      </c>
      <c r="I80" s="96">
        <v>142.58</v>
      </c>
      <c r="J80" s="97">
        <f aca="true" t="shared" si="9" ref="J80:J106">D80/I80</f>
        <v>57.41338196100434</v>
      </c>
      <c r="K80" s="98">
        <v>-62.8</v>
      </c>
      <c r="L80" s="129">
        <v>1815</v>
      </c>
      <c r="M80" s="129">
        <v>8948</v>
      </c>
      <c r="N80" s="130">
        <f>D80-M80</f>
        <v>-762</v>
      </c>
      <c r="O80" s="131">
        <v>8.5</v>
      </c>
    </row>
    <row r="81" spans="1:15" ht="12.75" customHeight="1">
      <c r="A81" s="125"/>
      <c r="B81" s="126" t="s">
        <v>79</v>
      </c>
      <c r="C81" s="127"/>
      <c r="D81" s="94">
        <f>SUM(E81:F81)</f>
        <v>5651</v>
      </c>
      <c r="E81" s="87">
        <v>2689</v>
      </c>
      <c r="F81" s="87">
        <v>2962</v>
      </c>
      <c r="G81" s="95">
        <f t="shared" si="8"/>
        <v>90.78325455773127</v>
      </c>
      <c r="H81" s="78">
        <v>-90.16</v>
      </c>
      <c r="I81" s="96">
        <v>84.3</v>
      </c>
      <c r="J81" s="97">
        <f t="shared" si="9"/>
        <v>67.0344009489917</v>
      </c>
      <c r="K81" s="98">
        <v>-73.9</v>
      </c>
      <c r="L81" s="129">
        <v>1254</v>
      </c>
      <c r="M81" s="129">
        <v>6148</v>
      </c>
      <c r="N81" s="130">
        <f>D81-M81</f>
        <v>-497</v>
      </c>
      <c r="O81" s="131">
        <v>8.1</v>
      </c>
    </row>
    <row r="82" spans="1:14" ht="12.75" customHeight="1">
      <c r="A82" s="128"/>
      <c r="B82" s="132"/>
      <c r="C82" s="132"/>
      <c r="D82" s="94"/>
      <c r="E82" s="87"/>
      <c r="F82" s="87"/>
      <c r="G82" s="95" t="s">
        <v>66</v>
      </c>
      <c r="H82" s="78"/>
      <c r="I82" s="96"/>
      <c r="J82" s="97"/>
      <c r="K82" s="98"/>
      <c r="L82" s="129"/>
      <c r="M82" s="129"/>
      <c r="N82" s="130"/>
    </row>
    <row r="83" spans="1:15" s="76" customFormat="1" ht="12.75" customHeight="1">
      <c r="A83" s="123" t="s">
        <v>80</v>
      </c>
      <c r="B83" s="123"/>
      <c r="C83" s="124"/>
      <c r="D83" s="67">
        <f>SUM(D84:D85)</f>
        <v>45448</v>
      </c>
      <c r="E83" s="68">
        <f>SUM(E84:E85)</f>
        <v>21949</v>
      </c>
      <c r="F83" s="68">
        <f>SUM(F84:F85)</f>
        <v>23499</v>
      </c>
      <c r="G83" s="69">
        <f t="shared" si="8"/>
        <v>93.4039746372186</v>
      </c>
      <c r="H83" s="78">
        <v>-95.58</v>
      </c>
      <c r="I83" s="71">
        <f>SUM(I84:I85)</f>
        <v>559.1600000000001</v>
      </c>
      <c r="J83" s="72">
        <f t="shared" si="9"/>
        <v>81.27906144931681</v>
      </c>
      <c r="K83" s="73">
        <v>-87.1</v>
      </c>
      <c r="L83" s="136">
        <f>SUM(L84:L85)</f>
        <v>9574</v>
      </c>
      <c r="M83" s="136">
        <f>SUM(M84:M85)</f>
        <v>48675</v>
      </c>
      <c r="N83" s="137">
        <f>SUM(N84:N85)</f>
        <v>-3227</v>
      </c>
      <c r="O83" s="138">
        <v>6.6</v>
      </c>
    </row>
    <row r="84" spans="1:15" ht="12.75" customHeight="1">
      <c r="A84" s="128"/>
      <c r="B84" s="126" t="s">
        <v>81</v>
      </c>
      <c r="C84" s="127"/>
      <c r="D84" s="94">
        <f>SUM(E84:F84)</f>
        <v>18844</v>
      </c>
      <c r="E84" s="87">
        <v>9091</v>
      </c>
      <c r="F84" s="87">
        <v>9753</v>
      </c>
      <c r="G84" s="95">
        <f t="shared" si="8"/>
        <v>93.21234491951195</v>
      </c>
      <c r="H84" s="78">
        <v>-95.42</v>
      </c>
      <c r="I84" s="96">
        <v>271.54</v>
      </c>
      <c r="J84" s="97">
        <f t="shared" si="9"/>
        <v>69.39677395595491</v>
      </c>
      <c r="K84" s="98">
        <v>-75</v>
      </c>
      <c r="L84" s="129">
        <v>3975</v>
      </c>
      <c r="M84" s="129">
        <v>20375</v>
      </c>
      <c r="N84" s="130">
        <f>D84-M84</f>
        <v>-1531</v>
      </c>
      <c r="O84" s="131">
        <v>7.5</v>
      </c>
    </row>
    <row r="85" spans="1:15" ht="12.75" customHeight="1">
      <c r="A85" s="128"/>
      <c r="B85" s="126" t="s">
        <v>82</v>
      </c>
      <c r="C85" s="127"/>
      <c r="D85" s="94">
        <f>SUM(E85:F85)</f>
        <v>26604</v>
      </c>
      <c r="E85" s="87">
        <v>12858</v>
      </c>
      <c r="F85" s="87">
        <v>13746</v>
      </c>
      <c r="G85" s="95">
        <f t="shared" si="8"/>
        <v>93.53993889131384</v>
      </c>
      <c r="H85" s="78">
        <v>-95.69</v>
      </c>
      <c r="I85" s="96">
        <v>287.62</v>
      </c>
      <c r="J85" s="97">
        <f t="shared" si="9"/>
        <v>92.49704471177247</v>
      </c>
      <c r="K85" s="98">
        <v>-98.4</v>
      </c>
      <c r="L85" s="129">
        <v>5599</v>
      </c>
      <c r="M85" s="129">
        <v>28300</v>
      </c>
      <c r="N85" s="130">
        <f>D85-M85</f>
        <v>-1696</v>
      </c>
      <c r="O85" s="131">
        <v>6</v>
      </c>
    </row>
    <row r="86" spans="1:14" ht="12.75" customHeight="1">
      <c r="A86" s="128"/>
      <c r="B86" s="132"/>
      <c r="C86" s="132"/>
      <c r="D86" s="94"/>
      <c r="E86" s="87"/>
      <c r="F86" s="87"/>
      <c r="G86" s="95" t="s">
        <v>66</v>
      </c>
      <c r="H86" s="78"/>
      <c r="I86" s="96"/>
      <c r="J86" s="97"/>
      <c r="K86" s="98"/>
      <c r="L86" s="129"/>
      <c r="M86" s="129"/>
      <c r="N86" s="130"/>
    </row>
    <row r="87" spans="1:15" s="76" customFormat="1" ht="12.75" customHeight="1">
      <c r="A87" s="123" t="s">
        <v>83</v>
      </c>
      <c r="B87" s="123"/>
      <c r="C87" s="124"/>
      <c r="D87" s="67">
        <f>SUM(D88:D92)</f>
        <v>27692</v>
      </c>
      <c r="E87" s="68">
        <f>SUM(E88:E92)</f>
        <v>13540</v>
      </c>
      <c r="F87" s="68">
        <f>SUM(F88:F92)</f>
        <v>14152</v>
      </c>
      <c r="G87" s="69">
        <f t="shared" si="8"/>
        <v>95.67552289429055</v>
      </c>
      <c r="H87" s="78">
        <v>-97.4</v>
      </c>
      <c r="I87" s="71">
        <v>395.32</v>
      </c>
      <c r="J87" s="72">
        <v>70.5</v>
      </c>
      <c r="K87" s="73">
        <v>-76.4</v>
      </c>
      <c r="L87" s="136">
        <f>SUM(L88:L92)</f>
        <v>5577</v>
      </c>
      <c r="M87" s="136">
        <v>30214</v>
      </c>
      <c r="N87" s="137">
        <f>SUM(N88:N92)</f>
        <v>-2522</v>
      </c>
      <c r="O87" s="138">
        <v>8.3</v>
      </c>
    </row>
    <row r="88" spans="1:15" ht="12.75" customHeight="1">
      <c r="A88" s="125"/>
      <c r="B88" s="126" t="s">
        <v>84</v>
      </c>
      <c r="C88" s="127"/>
      <c r="D88" s="94">
        <f>SUM(E88:F88)</f>
        <v>2873</v>
      </c>
      <c r="E88" s="87">
        <v>1445</v>
      </c>
      <c r="F88" s="87">
        <v>1428</v>
      </c>
      <c r="G88" s="95">
        <f t="shared" si="8"/>
        <v>101.19047619047619</v>
      </c>
      <c r="H88" s="78">
        <v>-97.92</v>
      </c>
      <c r="I88" s="96">
        <v>76.73</v>
      </c>
      <c r="J88" s="97">
        <f t="shared" si="9"/>
        <v>37.44298188453017</v>
      </c>
      <c r="K88" s="98">
        <v>-41</v>
      </c>
      <c r="L88" s="129">
        <v>563</v>
      </c>
      <c r="M88" s="129">
        <v>3143</v>
      </c>
      <c r="N88" s="130">
        <f>D88-M88</f>
        <v>-270</v>
      </c>
      <c r="O88" s="131">
        <v>8.6</v>
      </c>
    </row>
    <row r="89" spans="1:15" ht="12.75" customHeight="1">
      <c r="A89" s="125"/>
      <c r="B89" s="126" t="s">
        <v>85</v>
      </c>
      <c r="C89" s="127"/>
      <c r="D89" s="94">
        <f>SUM(E89:F89)</f>
        <v>4429</v>
      </c>
      <c r="E89" s="87">
        <v>2231</v>
      </c>
      <c r="F89" s="87">
        <v>2198</v>
      </c>
      <c r="G89" s="95">
        <f t="shared" si="8"/>
        <v>101.50136487716107</v>
      </c>
      <c r="H89" s="78">
        <v>-105.89</v>
      </c>
      <c r="I89" s="96">
        <v>83.86</v>
      </c>
      <c r="J89" s="97">
        <f t="shared" si="9"/>
        <v>52.81421416646792</v>
      </c>
      <c r="K89" s="98">
        <v>-62.9</v>
      </c>
      <c r="L89" s="129">
        <v>1095</v>
      </c>
      <c r="M89" s="129">
        <v>5227</v>
      </c>
      <c r="N89" s="130">
        <v>-848</v>
      </c>
      <c r="O89" s="131">
        <v>16.1</v>
      </c>
    </row>
    <row r="90" spans="1:15" ht="12.75" customHeight="1">
      <c r="A90" s="128"/>
      <c r="B90" s="126" t="s">
        <v>86</v>
      </c>
      <c r="C90" s="127"/>
      <c r="D90" s="94">
        <f>SUM(E90:F90)</f>
        <v>3239</v>
      </c>
      <c r="E90" s="87">
        <v>1623</v>
      </c>
      <c r="F90" s="87">
        <v>1616</v>
      </c>
      <c r="G90" s="95">
        <f t="shared" si="8"/>
        <v>100.43316831683168</v>
      </c>
      <c r="H90" s="78">
        <v>-101.63</v>
      </c>
      <c r="I90" s="96">
        <v>87.64</v>
      </c>
      <c r="J90" s="97">
        <f t="shared" si="9"/>
        <v>36.95801004107713</v>
      </c>
      <c r="K90" s="98">
        <v>-38</v>
      </c>
      <c r="L90" s="129">
        <v>573</v>
      </c>
      <c r="M90" s="129">
        <v>3333</v>
      </c>
      <c r="N90" s="130">
        <f>D90-M90</f>
        <v>-94</v>
      </c>
      <c r="O90" s="131">
        <v>2.8</v>
      </c>
    </row>
    <row r="91" spans="1:15" ht="12.75" customHeight="1">
      <c r="A91" s="128"/>
      <c r="B91" s="126" t="s">
        <v>87</v>
      </c>
      <c r="C91" s="127"/>
      <c r="D91" s="94">
        <f>SUM(E91:F91)</f>
        <v>5796</v>
      </c>
      <c r="E91" s="87">
        <v>2842</v>
      </c>
      <c r="F91" s="87">
        <v>2954</v>
      </c>
      <c r="G91" s="95">
        <f t="shared" si="8"/>
        <v>96.2085308056872</v>
      </c>
      <c r="H91" s="78">
        <v>-96.68</v>
      </c>
      <c r="I91" s="96">
        <v>45.65</v>
      </c>
      <c r="J91" s="97">
        <f t="shared" si="9"/>
        <v>126.96604600219058</v>
      </c>
      <c r="K91" s="98">
        <v>-135.1</v>
      </c>
      <c r="L91" s="129">
        <v>1107</v>
      </c>
      <c r="M91" s="129">
        <v>6168</v>
      </c>
      <c r="N91" s="130">
        <f>D91-M91</f>
        <v>-372</v>
      </c>
      <c r="O91" s="131">
        <v>6</v>
      </c>
    </row>
    <row r="92" spans="1:15" ht="12.75" customHeight="1">
      <c r="A92" s="125"/>
      <c r="B92" s="126" t="s">
        <v>88</v>
      </c>
      <c r="C92" s="127"/>
      <c r="D92" s="94">
        <f>SUM(E92:F92)</f>
        <v>11355</v>
      </c>
      <c r="E92" s="87">
        <v>5399</v>
      </c>
      <c r="F92" s="87">
        <v>5956</v>
      </c>
      <c r="G92" s="95">
        <f t="shared" si="8"/>
        <v>90.64808596373405</v>
      </c>
      <c r="H92" s="78">
        <v>-93.1</v>
      </c>
      <c r="I92" s="96">
        <v>101.45</v>
      </c>
      <c r="J92" s="97">
        <f t="shared" si="9"/>
        <v>111.92705766387382</v>
      </c>
      <c r="K92" s="98">
        <v>-121.2</v>
      </c>
      <c r="L92" s="129">
        <v>2239</v>
      </c>
      <c r="M92" s="129">
        <v>12293</v>
      </c>
      <c r="N92" s="130">
        <f>D92-M92</f>
        <v>-938</v>
      </c>
      <c r="O92" s="131">
        <v>7.6</v>
      </c>
    </row>
    <row r="93" spans="1:14" ht="12.75" customHeight="1">
      <c r="A93" s="128"/>
      <c r="B93" s="132"/>
      <c r="C93" s="132"/>
      <c r="D93" s="94"/>
      <c r="E93" s="87"/>
      <c r="F93" s="87"/>
      <c r="G93" s="95" t="s">
        <v>66</v>
      </c>
      <c r="H93" s="78"/>
      <c r="I93" s="96"/>
      <c r="J93" s="97"/>
      <c r="K93" s="98"/>
      <c r="L93" s="129"/>
      <c r="M93" s="129"/>
      <c r="N93" s="130"/>
    </row>
    <row r="94" spans="1:15" s="76" customFormat="1" ht="12.75" customHeight="1">
      <c r="A94" s="123" t="s">
        <v>89</v>
      </c>
      <c r="B94" s="123"/>
      <c r="C94" s="124"/>
      <c r="D94" s="67">
        <f>SUM(D95:D98)</f>
        <v>30742</v>
      </c>
      <c r="E94" s="68">
        <f>SUM(E95:E98)</f>
        <v>14744</v>
      </c>
      <c r="F94" s="68">
        <f>SUM(F95:F98)</f>
        <v>15998</v>
      </c>
      <c r="G94" s="69">
        <f t="shared" si="8"/>
        <v>92.16152019002375</v>
      </c>
      <c r="H94" s="78">
        <v>-93.51</v>
      </c>
      <c r="I94" s="71">
        <f>SUM(I95:I98)</f>
        <v>435.26</v>
      </c>
      <c r="J94" s="72">
        <f t="shared" si="9"/>
        <v>70.62904930386436</v>
      </c>
      <c r="K94" s="73">
        <v>-77.6</v>
      </c>
      <c r="L94" s="136">
        <f>SUM(L95:L98)</f>
        <v>6781</v>
      </c>
      <c r="M94" s="136">
        <f>SUM(M95:M98)</f>
        <v>33797</v>
      </c>
      <c r="N94" s="137">
        <f>SUM(N95:N98)</f>
        <v>-3055</v>
      </c>
      <c r="O94" s="138">
        <v>9</v>
      </c>
    </row>
    <row r="95" spans="1:15" ht="12.75" customHeight="1">
      <c r="A95" s="128"/>
      <c r="B95" s="126" t="s">
        <v>90</v>
      </c>
      <c r="C95" s="127"/>
      <c r="D95" s="94">
        <f>SUM(E95:F95)</f>
        <v>6794</v>
      </c>
      <c r="E95" s="87">
        <v>3194</v>
      </c>
      <c r="F95" s="87">
        <v>3600</v>
      </c>
      <c r="G95" s="95">
        <f t="shared" si="8"/>
        <v>88.72222222222223</v>
      </c>
      <c r="H95" s="78">
        <v>-90.42</v>
      </c>
      <c r="I95" s="96">
        <v>46.05</v>
      </c>
      <c r="J95" s="97">
        <f t="shared" si="9"/>
        <v>147.53528773072748</v>
      </c>
      <c r="K95" s="98">
        <v>-163.1</v>
      </c>
      <c r="L95" s="129">
        <v>1607</v>
      </c>
      <c r="M95" s="129">
        <v>7510</v>
      </c>
      <c r="N95" s="130">
        <f>D95-M95</f>
        <v>-716</v>
      </c>
      <c r="O95" s="131">
        <v>9.5</v>
      </c>
    </row>
    <row r="96" spans="1:15" ht="12.75" customHeight="1">
      <c r="A96" s="128"/>
      <c r="B96" s="126" t="s">
        <v>91</v>
      </c>
      <c r="C96" s="127"/>
      <c r="D96" s="94">
        <f>SUM(E96:F96)</f>
        <v>7085</v>
      </c>
      <c r="E96" s="87">
        <v>3383</v>
      </c>
      <c r="F96" s="87">
        <v>3702</v>
      </c>
      <c r="G96" s="95">
        <f t="shared" si="8"/>
        <v>91.38303619665045</v>
      </c>
      <c r="H96" s="78">
        <v>-92.28</v>
      </c>
      <c r="I96" s="96">
        <v>85.04</v>
      </c>
      <c r="J96" s="97">
        <f t="shared" si="9"/>
        <v>83.31373471307619</v>
      </c>
      <c r="K96" s="98">
        <v>-88.5</v>
      </c>
      <c r="L96" s="129">
        <v>1525</v>
      </c>
      <c r="M96" s="129">
        <v>7524</v>
      </c>
      <c r="N96" s="130">
        <f>D96-M96</f>
        <v>-439</v>
      </c>
      <c r="O96" s="131">
        <v>5.8</v>
      </c>
    </row>
    <row r="97" spans="1:15" ht="12.75" customHeight="1">
      <c r="A97" s="128"/>
      <c r="B97" s="126" t="s">
        <v>92</v>
      </c>
      <c r="C97" s="127"/>
      <c r="D97" s="94">
        <f>SUM(E97:F97)</f>
        <v>9730</v>
      </c>
      <c r="E97" s="87">
        <v>4663</v>
      </c>
      <c r="F97" s="87">
        <v>5067</v>
      </c>
      <c r="G97" s="95">
        <f t="shared" si="8"/>
        <v>92.02684033945135</v>
      </c>
      <c r="H97" s="78">
        <v>-94.7</v>
      </c>
      <c r="I97" s="96">
        <v>184.57</v>
      </c>
      <c r="J97" s="97">
        <f t="shared" si="9"/>
        <v>52.71712629354717</v>
      </c>
      <c r="K97" s="98">
        <v>-58.3</v>
      </c>
      <c r="L97" s="129">
        <v>2099</v>
      </c>
      <c r="M97" s="129">
        <v>10769</v>
      </c>
      <c r="N97" s="130">
        <f>D97-M97</f>
        <v>-1039</v>
      </c>
      <c r="O97" s="131">
        <v>9.6</v>
      </c>
    </row>
    <row r="98" spans="1:15" ht="12.75" customHeight="1">
      <c r="A98" s="128"/>
      <c r="B98" s="126" t="s">
        <v>93</v>
      </c>
      <c r="C98" s="127"/>
      <c r="D98" s="94">
        <f>SUM(E98:F98)</f>
        <v>7133</v>
      </c>
      <c r="E98" s="87">
        <v>3504</v>
      </c>
      <c r="F98" s="87">
        <v>3629</v>
      </c>
      <c r="G98" s="95">
        <f t="shared" si="8"/>
        <v>96.55552493799945</v>
      </c>
      <c r="H98" s="78">
        <v>-96.08</v>
      </c>
      <c r="I98" s="96">
        <v>119.6</v>
      </c>
      <c r="J98" s="97">
        <f t="shared" si="9"/>
        <v>59.640468227424755</v>
      </c>
      <c r="K98" s="98">
        <v>-66.8</v>
      </c>
      <c r="L98" s="129">
        <v>1550</v>
      </c>
      <c r="M98" s="129">
        <v>7994</v>
      </c>
      <c r="N98" s="130">
        <f>D98-M98</f>
        <v>-861</v>
      </c>
      <c r="O98" s="131">
        <v>10.8</v>
      </c>
    </row>
    <row r="99" spans="1:14" ht="12.75" customHeight="1">
      <c r="A99" s="139"/>
      <c r="B99" s="132"/>
      <c r="C99" s="132"/>
      <c r="D99" s="94"/>
      <c r="E99" s="87"/>
      <c r="F99" s="87"/>
      <c r="G99" s="95" t="s">
        <v>66</v>
      </c>
      <c r="H99" s="78"/>
      <c r="I99" s="96"/>
      <c r="J99" s="97"/>
      <c r="K99" s="98"/>
      <c r="L99" s="129"/>
      <c r="M99" s="129"/>
      <c r="N99" s="130"/>
    </row>
    <row r="100" spans="1:15" s="76" customFormat="1" ht="12.75" customHeight="1">
      <c r="A100" s="123" t="s">
        <v>94</v>
      </c>
      <c r="B100" s="123"/>
      <c r="C100" s="124"/>
      <c r="D100" s="67">
        <f>SUM(D101:D106)</f>
        <v>79853</v>
      </c>
      <c r="E100" s="68">
        <f>SUM(E101:E106)</f>
        <v>37443</v>
      </c>
      <c r="F100" s="68">
        <f>SUM(F101:F106)</f>
        <v>42410</v>
      </c>
      <c r="G100" s="69">
        <f t="shared" si="8"/>
        <v>88.2881395897194</v>
      </c>
      <c r="H100" s="78">
        <v>-89.83</v>
      </c>
      <c r="I100" s="71">
        <f>SUM(I101:I106)</f>
        <v>437.55999999999995</v>
      </c>
      <c r="J100" s="72">
        <f t="shared" si="9"/>
        <v>182.49611481853918</v>
      </c>
      <c r="K100" s="73">
        <v>-199.9</v>
      </c>
      <c r="L100" s="136">
        <f>SUM(L101:L106)</f>
        <v>19132</v>
      </c>
      <c r="M100" s="136">
        <f>SUM(M101:M106)</f>
        <v>87460</v>
      </c>
      <c r="N100" s="137">
        <f>SUM(N101:N106)</f>
        <v>-7607</v>
      </c>
      <c r="O100" s="138">
        <v>8.7</v>
      </c>
    </row>
    <row r="101" spans="1:15" ht="12.75" customHeight="1">
      <c r="A101" s="140"/>
      <c r="B101" s="126" t="s">
        <v>95</v>
      </c>
      <c r="C101" s="127"/>
      <c r="D101" s="94">
        <f aca="true" t="shared" si="10" ref="D101:D106">SUM(E101:F101)</f>
        <v>9386</v>
      </c>
      <c r="E101" s="87">
        <v>4494</v>
      </c>
      <c r="F101" s="87">
        <v>4892</v>
      </c>
      <c r="G101" s="95">
        <f t="shared" si="8"/>
        <v>91.86426819296811</v>
      </c>
      <c r="H101" s="78">
        <v>-95.9</v>
      </c>
      <c r="I101" s="96">
        <v>114.66</v>
      </c>
      <c r="J101" s="97">
        <f t="shared" si="9"/>
        <v>81.859410430839</v>
      </c>
      <c r="K101" s="98">
        <v>-87</v>
      </c>
      <c r="L101" s="129">
        <v>2058</v>
      </c>
      <c r="M101" s="129">
        <v>9975</v>
      </c>
      <c r="N101" s="130">
        <f aca="true" t="shared" si="11" ref="N101:N106">D101-M101</f>
        <v>-589</v>
      </c>
      <c r="O101" s="131">
        <v>5.9</v>
      </c>
    </row>
    <row r="102" spans="1:15" ht="12.75" customHeight="1">
      <c r="A102" s="140"/>
      <c r="B102" s="126" t="s">
        <v>96</v>
      </c>
      <c r="C102" s="127"/>
      <c r="D102" s="94">
        <f t="shared" si="10"/>
        <v>13588</v>
      </c>
      <c r="E102" s="87">
        <v>6526</v>
      </c>
      <c r="F102" s="87">
        <v>7062</v>
      </c>
      <c r="G102" s="95">
        <f t="shared" si="8"/>
        <v>92.41008212970829</v>
      </c>
      <c r="H102" s="78">
        <v>-93.17</v>
      </c>
      <c r="I102" s="84">
        <v>145.23</v>
      </c>
      <c r="J102" s="97">
        <f t="shared" si="9"/>
        <v>93.56193623906907</v>
      </c>
      <c r="K102" s="98">
        <v>-103.6</v>
      </c>
      <c r="L102" s="129">
        <v>3090</v>
      </c>
      <c r="M102" s="129">
        <v>15048</v>
      </c>
      <c r="N102" s="130">
        <f t="shared" si="11"/>
        <v>-1460</v>
      </c>
      <c r="O102" s="131">
        <v>9.7</v>
      </c>
    </row>
    <row r="103" spans="2:15" ht="12.75" customHeight="1">
      <c r="B103" s="141" t="s">
        <v>97</v>
      </c>
      <c r="C103" s="142"/>
      <c r="D103" s="94">
        <f t="shared" si="10"/>
        <v>6966</v>
      </c>
      <c r="E103" s="129">
        <v>3242</v>
      </c>
      <c r="F103" s="129">
        <v>3724</v>
      </c>
      <c r="G103" s="143">
        <f t="shared" si="8"/>
        <v>87.05692803437164</v>
      </c>
      <c r="H103" s="78">
        <v>-88.59</v>
      </c>
      <c r="I103" s="144">
        <v>39.16</v>
      </c>
      <c r="J103" s="145">
        <f t="shared" si="9"/>
        <v>177.88559754851892</v>
      </c>
      <c r="K103" s="146">
        <v>-196.3</v>
      </c>
      <c r="L103" s="129">
        <v>1705</v>
      </c>
      <c r="M103" s="129">
        <v>7687</v>
      </c>
      <c r="N103" s="130">
        <f t="shared" si="11"/>
        <v>-721</v>
      </c>
      <c r="O103" s="131">
        <v>9.4</v>
      </c>
    </row>
    <row r="104" spans="2:15" ht="12.75" customHeight="1">
      <c r="B104" s="141" t="s">
        <v>98</v>
      </c>
      <c r="C104" s="142"/>
      <c r="D104" s="94">
        <f t="shared" si="10"/>
        <v>22903</v>
      </c>
      <c r="E104" s="129">
        <v>10627</v>
      </c>
      <c r="F104" s="129">
        <v>12276</v>
      </c>
      <c r="G104" s="143">
        <f t="shared" si="8"/>
        <v>86.56728576083414</v>
      </c>
      <c r="H104" s="78">
        <v>-87.93</v>
      </c>
      <c r="I104" s="144">
        <v>84</v>
      </c>
      <c r="J104" s="145">
        <f t="shared" si="9"/>
        <v>272.6547619047619</v>
      </c>
      <c r="K104" s="146">
        <v>-300.3</v>
      </c>
      <c r="L104" s="129">
        <v>5790</v>
      </c>
      <c r="M104" s="129">
        <v>25229</v>
      </c>
      <c r="N104" s="130">
        <f t="shared" si="11"/>
        <v>-2326</v>
      </c>
      <c r="O104" s="131">
        <v>9.2</v>
      </c>
    </row>
    <row r="105" spans="2:15" ht="12.75" customHeight="1">
      <c r="B105" s="141" t="s">
        <v>99</v>
      </c>
      <c r="C105" s="142"/>
      <c r="D105" s="94">
        <f t="shared" si="10"/>
        <v>18516</v>
      </c>
      <c r="E105" s="129">
        <v>8600</v>
      </c>
      <c r="F105" s="129">
        <v>9916</v>
      </c>
      <c r="G105" s="143">
        <f t="shared" si="8"/>
        <v>86.72851956434046</v>
      </c>
      <c r="H105" s="78">
        <v>-88.33</v>
      </c>
      <c r="I105" s="144">
        <v>19.96</v>
      </c>
      <c r="J105" s="145">
        <f t="shared" si="9"/>
        <v>927.6553106212424</v>
      </c>
      <c r="K105" s="146">
        <v>-1019.1</v>
      </c>
      <c r="L105" s="129">
        <v>4431</v>
      </c>
      <c r="M105" s="129">
        <v>20341</v>
      </c>
      <c r="N105" s="130">
        <f t="shared" si="11"/>
        <v>-1825</v>
      </c>
      <c r="O105" s="131">
        <v>9</v>
      </c>
    </row>
    <row r="106" spans="2:15" ht="12.75" customHeight="1">
      <c r="B106" s="141" t="s">
        <v>100</v>
      </c>
      <c r="C106" s="142"/>
      <c r="D106" s="94">
        <f t="shared" si="10"/>
        <v>8494</v>
      </c>
      <c r="E106" s="129">
        <v>3954</v>
      </c>
      <c r="F106" s="129">
        <v>4540</v>
      </c>
      <c r="G106" s="143">
        <f t="shared" si="8"/>
        <v>87.09251101321586</v>
      </c>
      <c r="H106" s="78">
        <v>-87.77</v>
      </c>
      <c r="I106" s="144">
        <v>34.55</v>
      </c>
      <c r="J106" s="145">
        <f t="shared" si="9"/>
        <v>245.8465991316932</v>
      </c>
      <c r="K106" s="146">
        <v>-265.7</v>
      </c>
      <c r="L106" s="129">
        <v>2058</v>
      </c>
      <c r="M106" s="129">
        <v>9180</v>
      </c>
      <c r="N106" s="130">
        <f t="shared" si="11"/>
        <v>-686</v>
      </c>
      <c r="O106" s="131">
        <v>7.5</v>
      </c>
    </row>
    <row r="107" spans="1:15" ht="12.75" customHeight="1">
      <c r="A107" s="147"/>
      <c r="B107" s="147"/>
      <c r="C107" s="148"/>
      <c r="D107" s="149"/>
      <c r="E107" s="149"/>
      <c r="F107" s="149"/>
      <c r="G107" s="150"/>
      <c r="H107" s="151"/>
      <c r="I107" s="152"/>
      <c r="J107" s="153"/>
      <c r="K107" s="154"/>
      <c r="L107" s="149"/>
      <c r="M107" s="149"/>
      <c r="N107" s="155"/>
      <c r="O107" s="156"/>
    </row>
    <row r="108" ht="12">
      <c r="B108" s="7" t="s">
        <v>101</v>
      </c>
    </row>
    <row r="121" spans="12:15" ht="12">
      <c r="L121" s="120"/>
      <c r="M121" s="120"/>
      <c r="N121" s="120"/>
      <c r="O121" s="158"/>
    </row>
    <row r="122" spans="12:15" ht="12">
      <c r="L122" s="120"/>
      <c r="M122" s="120"/>
      <c r="N122" s="120"/>
      <c r="O122" s="158"/>
    </row>
  </sheetData>
  <sheetProtection/>
  <mergeCells count="112">
    <mergeCell ref="B105:C105"/>
    <mergeCell ref="B106:C106"/>
    <mergeCell ref="B98:C98"/>
    <mergeCell ref="A100:B100"/>
    <mergeCell ref="B101:C101"/>
    <mergeCell ref="B102:C102"/>
    <mergeCell ref="B103:C103"/>
    <mergeCell ref="B104:C104"/>
    <mergeCell ref="B91:C91"/>
    <mergeCell ref="B92:C92"/>
    <mergeCell ref="A94:B94"/>
    <mergeCell ref="B95:C95"/>
    <mergeCell ref="B96:C96"/>
    <mergeCell ref="B97:C97"/>
    <mergeCell ref="B84:C84"/>
    <mergeCell ref="B85:C85"/>
    <mergeCell ref="A87:B87"/>
    <mergeCell ref="B88:C88"/>
    <mergeCell ref="B89:C89"/>
    <mergeCell ref="B90:C90"/>
    <mergeCell ref="B76:C76"/>
    <mergeCell ref="A78:B78"/>
    <mergeCell ref="B79:C79"/>
    <mergeCell ref="B80:C80"/>
    <mergeCell ref="B81:C81"/>
    <mergeCell ref="A83:B83"/>
    <mergeCell ref="B70:C70"/>
    <mergeCell ref="B71:C71"/>
    <mergeCell ref="B72:C72"/>
    <mergeCell ref="B73:C73"/>
    <mergeCell ref="B74:C74"/>
    <mergeCell ref="B75:C75"/>
    <mergeCell ref="B63:C63"/>
    <mergeCell ref="B64:C64"/>
    <mergeCell ref="B65:C65"/>
    <mergeCell ref="B66:C66"/>
    <mergeCell ref="A68:B68"/>
    <mergeCell ref="B69:C69"/>
    <mergeCell ref="O56:O57"/>
    <mergeCell ref="A58:B58"/>
    <mergeCell ref="B59:C59"/>
    <mergeCell ref="B60:C60"/>
    <mergeCell ref="B61:C61"/>
    <mergeCell ref="B62:C62"/>
    <mergeCell ref="H56:H57"/>
    <mergeCell ref="J56:J57"/>
    <mergeCell ref="K56:K57"/>
    <mergeCell ref="L56:L57"/>
    <mergeCell ref="M56:M57"/>
    <mergeCell ref="N56:N57"/>
    <mergeCell ref="G54:H55"/>
    <mergeCell ref="I54:I56"/>
    <mergeCell ref="J54:K55"/>
    <mergeCell ref="L54:L55"/>
    <mergeCell ref="M54:O55"/>
    <mergeCell ref="A55:B56"/>
    <mergeCell ref="D56:D57"/>
    <mergeCell ref="E56:E57"/>
    <mergeCell ref="F56:F57"/>
    <mergeCell ref="G56:G57"/>
    <mergeCell ref="B43:C43"/>
    <mergeCell ref="B44:C44"/>
    <mergeCell ref="B45:C45"/>
    <mergeCell ref="A47:B47"/>
    <mergeCell ref="B48:C48"/>
    <mergeCell ref="D54:F55"/>
    <mergeCell ref="B35:C35"/>
    <mergeCell ref="A37:B37"/>
    <mergeCell ref="B38:C38"/>
    <mergeCell ref="B39:C39"/>
    <mergeCell ref="A41:B41"/>
    <mergeCell ref="B42:C42"/>
    <mergeCell ref="B28:C28"/>
    <mergeCell ref="A30:B30"/>
    <mergeCell ref="B31:C31"/>
    <mergeCell ref="B32:C32"/>
    <mergeCell ref="B33:C33"/>
    <mergeCell ref="B34:C34"/>
    <mergeCell ref="A21:B21"/>
    <mergeCell ref="A22:B22"/>
    <mergeCell ref="A23:B23"/>
    <mergeCell ref="A25:B25"/>
    <mergeCell ref="B26:C26"/>
    <mergeCell ref="B27:C27"/>
    <mergeCell ref="A15:B15"/>
    <mergeCell ref="A16:B16"/>
    <mergeCell ref="A17:B17"/>
    <mergeCell ref="A18:B18"/>
    <mergeCell ref="A19:B19"/>
    <mergeCell ref="A20:B20"/>
    <mergeCell ref="N5:N6"/>
    <mergeCell ref="O5:O6"/>
    <mergeCell ref="A8:B8"/>
    <mergeCell ref="A10:B10"/>
    <mergeCell ref="A12:B12"/>
    <mergeCell ref="A14:B14"/>
    <mergeCell ref="A4:B5"/>
    <mergeCell ref="D5:D6"/>
    <mergeCell ref="E5:E6"/>
    <mergeCell ref="F5:F6"/>
    <mergeCell ref="G5:G6"/>
    <mergeCell ref="H5:H6"/>
    <mergeCell ref="D3:F4"/>
    <mergeCell ref="G3:H4"/>
    <mergeCell ref="I3:I5"/>
    <mergeCell ref="J3:K4"/>
    <mergeCell ref="L3:L4"/>
    <mergeCell ref="M3:O4"/>
    <mergeCell ref="J5:J6"/>
    <mergeCell ref="K5:K6"/>
    <mergeCell ref="L5:L6"/>
    <mergeCell ref="M5:M6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geOrder="overThenDown" paperSize="12" scale="9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2009-06-22T02:50:42Z</dcterms:created>
  <dcterms:modified xsi:type="dcterms:W3CDTF">2009-06-22T02:50:49Z</dcterms:modified>
  <cp:category/>
  <cp:version/>
  <cp:contentType/>
  <cp:contentStatus/>
</cp:coreProperties>
</file>