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'216'!$A$1:$Q$94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<sst xmlns="http://schemas.openxmlformats.org/spreadsheetml/2006/main" count="186" uniqueCount="106">
  <si>
    <t xml:space="preserve">  216. 　 有　　　権　　　者　　　数　　　お　　　よ　　　び　　　投　　　票　　　率</t>
  </si>
  <si>
    <t>年 次 お よ び
市　　町　　村</t>
  </si>
  <si>
    <t>参議院議員(全国区)(昭和52年７月10日)</t>
  </si>
  <si>
    <t>参議院議員(地方区)(昭和52年７月10日)</t>
  </si>
  <si>
    <t>衆 議 院</t>
  </si>
  <si>
    <t>議員(昭和51年12月５日)</t>
  </si>
  <si>
    <t>知        事    （昭和50年４月13日）</t>
  </si>
  <si>
    <t>県議会議員（昭和50年４月13日)</t>
  </si>
  <si>
    <t>標示番号</t>
  </si>
  <si>
    <t>当日の有権者数</t>
  </si>
  <si>
    <t>投  票  者  数</t>
  </si>
  <si>
    <t>投票率(%)</t>
  </si>
  <si>
    <t>投  票  者  数</t>
  </si>
  <si>
    <t>投票者数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</si>
  <si>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</si>
  <si>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</si>
  <si>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</si>
  <si>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</si>
  <si>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</si>
  <si>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</si>
  <si>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</si>
  <si>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</si>
  <si>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</si>
  <si>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</si>
  <si>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</si>
  <si>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</si>
  <si>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</si>
  <si>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</si>
  <si>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</si>
  <si>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.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</si>
  <si>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</si>
  <si>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</si>
  <si>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</si>
  <si>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</si>
  <si>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</si>
  <si>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</si>
  <si>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</si>
  <si>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</si>
  <si>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</si>
  <si>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</si>
  <si>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</si>
  <si>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</si>
  <si>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</si>
  <si>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</si>
  <si>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</si>
  <si>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</si>
  <si>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</si>
  <si>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</si>
  <si>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</si>
  <si>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</si>
  <si>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</si>
  <si>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</si>
  <si>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</si>
  <si>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</si>
  <si>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</si>
  <si>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</si>
  <si>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</si>
  <si>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資料：県地方課</t>
  </si>
  <si>
    <t>　有　　権　　者　　数　　お　　よ　  び　　投　　票    率　（続 き）</t>
  </si>
  <si>
    <t>市　　町　　村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</si>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</sst>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_ * #,##0.00_ ;_ * \-#,##0.00_ ;_ * &quot;-&quot;_ ;_ @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177" fontId="1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176" fontId="20" fillId="0" borderId="0" xfId="0" applyNumberFormat="1" applyFont="1" applyAlignment="1" applyProtection="1">
      <alignment horizontal="left"/>
      <protection locked="0"/>
    </xf>
    <xf numFmtId="176" fontId="22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7" fontId="23" fillId="0" borderId="10" xfId="0" applyNumberFormat="1" applyFont="1" applyBorder="1" applyAlignment="1" applyProtection="1">
      <alignment horizontal="centerContinuous"/>
      <protection locked="0"/>
    </xf>
    <xf numFmtId="49" fontId="23" fillId="0" borderId="1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>
      <alignment horizontal="center" vertical="center"/>
    </xf>
    <xf numFmtId="177" fontId="23" fillId="0" borderId="0" xfId="0" applyNumberFormat="1" applyFont="1" applyBorder="1" applyAlignment="1" applyProtection="1">
      <alignment horizontal="center" vertical="center"/>
      <protection locked="0"/>
    </xf>
    <xf numFmtId="177" fontId="1" fillId="0" borderId="12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 wrapText="1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distributed" vertical="top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7" fontId="23" fillId="0" borderId="0" xfId="0" applyNumberFormat="1" applyFont="1" applyBorder="1" applyAlignment="1" applyProtection="1">
      <alignment horizontal="right" vertical="center"/>
      <protection locked="0"/>
    </xf>
    <xf numFmtId="177" fontId="23" fillId="0" borderId="20" xfId="0" applyNumberFormat="1" applyFont="1" applyBorder="1" applyAlignment="1" applyProtection="1">
      <alignment horizontal="right" vertical="center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distributed"/>
      <protection locked="0"/>
    </xf>
    <xf numFmtId="0" fontId="26" fillId="0" borderId="12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177" fontId="26" fillId="0" borderId="0" xfId="48" applyNumberFormat="1" applyFont="1" applyAlignment="1">
      <alignment horizontal="right"/>
    </xf>
    <xf numFmtId="177" fontId="26" fillId="0" borderId="0" xfId="48" applyNumberFormat="1" applyFont="1" applyAlignment="1">
      <alignment/>
    </xf>
    <xf numFmtId="49" fontId="26" fillId="0" borderId="13" xfId="0" applyNumberFormat="1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8" fillId="0" borderId="12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6" fillId="0" borderId="0" xfId="0" applyFont="1" applyBorder="1" applyAlignment="1" applyProtection="1">
      <alignment horizontal="distributed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2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41" fontId="29" fillId="0" borderId="0" xfId="48" applyNumberFormat="1" applyFont="1" applyAlignment="1">
      <alignment/>
    </xf>
    <xf numFmtId="177" fontId="29" fillId="0" borderId="0" xfId="48" applyNumberFormat="1" applyFont="1" applyAlignment="1">
      <alignment horizontal="right"/>
    </xf>
    <xf numFmtId="177" fontId="29" fillId="0" borderId="0" xfId="48" applyNumberFormat="1" applyFont="1" applyAlignment="1">
      <alignment/>
    </xf>
    <xf numFmtId="49" fontId="22" fillId="0" borderId="13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distributed"/>
      <protection locked="0"/>
    </xf>
    <xf numFmtId="41" fontId="22" fillId="0" borderId="0" xfId="48" applyNumberFormat="1" applyFont="1" applyAlignment="1" applyProtection="1">
      <alignment/>
      <protection locked="0"/>
    </xf>
    <xf numFmtId="177" fontId="22" fillId="0" borderId="0" xfId="48" applyNumberFormat="1" applyFont="1" applyAlignment="1" applyProtection="1">
      <alignment horizontal="right"/>
      <protection locked="0"/>
    </xf>
    <xf numFmtId="177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1" fontId="22" fillId="0" borderId="0" xfId="48" applyNumberFormat="1" applyFont="1" applyAlignment="1" applyProtection="1">
      <alignment horizontal="right"/>
      <protection locked="0"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 horizontal="right"/>
      <protection/>
    </xf>
    <xf numFmtId="41" fontId="26" fillId="0" borderId="0" xfId="48" applyNumberFormat="1" applyFont="1" applyAlignment="1" applyProtection="1">
      <alignment horizontal="right"/>
      <protection locked="0"/>
    </xf>
    <xf numFmtId="177" fontId="26" fillId="0" borderId="0" xfId="48" applyNumberFormat="1" applyFont="1" applyAlignment="1" applyProtection="1">
      <alignment horizontal="right"/>
      <protection locked="0"/>
    </xf>
    <xf numFmtId="177" fontId="26" fillId="0" borderId="0" xfId="48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1" fontId="26" fillId="0" borderId="0" xfId="48" applyNumberFormat="1" applyFont="1" applyAlignment="1" applyProtection="1">
      <alignment horizontal="right"/>
      <protection/>
    </xf>
    <xf numFmtId="0" fontId="22" fillId="0" borderId="15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distributed"/>
      <protection locked="0"/>
    </xf>
    <xf numFmtId="41" fontId="22" fillId="0" borderId="15" xfId="48" applyNumberFormat="1" applyFont="1" applyBorder="1" applyAlignment="1" applyProtection="1">
      <alignment/>
      <protection locked="0"/>
    </xf>
    <xf numFmtId="177" fontId="22" fillId="0" borderId="15" xfId="48" applyNumberFormat="1" applyFont="1" applyBorder="1" applyAlignment="1" applyProtection="1">
      <alignment horizontal="right"/>
      <protection locked="0"/>
    </xf>
    <xf numFmtId="41" fontId="22" fillId="0" borderId="15" xfId="48" applyNumberFormat="1" applyFont="1" applyBorder="1" applyAlignment="1" applyProtection="1">
      <alignment horizontal="right"/>
      <protection locked="0"/>
    </xf>
    <xf numFmtId="41" fontId="22" fillId="0" borderId="15" xfId="48" applyNumberFormat="1" applyFont="1" applyBorder="1" applyAlignment="1">
      <alignment/>
    </xf>
    <xf numFmtId="177" fontId="22" fillId="0" borderId="15" xfId="0" applyNumberFormat="1" applyFont="1" applyBorder="1" applyAlignment="1">
      <alignment/>
    </xf>
    <xf numFmtId="177" fontId="22" fillId="0" borderId="15" xfId="48" applyNumberFormat="1" applyFont="1" applyBorder="1" applyAlignment="1" applyProtection="1">
      <alignment/>
      <protection locked="0"/>
    </xf>
    <xf numFmtId="49" fontId="22" fillId="0" borderId="14" xfId="0" applyNumberFormat="1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/>
      <protection locked="0"/>
    </xf>
    <xf numFmtId="0" fontId="22" fillId="0" borderId="21" xfId="0" applyFont="1" applyBorder="1" applyAlignment="1" applyProtection="1">
      <alignment horizontal="right"/>
      <protection locked="0"/>
    </xf>
    <xf numFmtId="41" fontId="22" fillId="0" borderId="21" xfId="48" applyNumberFormat="1" applyFont="1" applyBorder="1" applyAlignment="1" applyProtection="1">
      <alignment/>
      <protection locked="0"/>
    </xf>
    <xf numFmtId="2" fontId="22" fillId="0" borderId="21" xfId="48" applyNumberFormat="1" applyFont="1" applyBorder="1" applyAlignment="1" applyProtection="1">
      <alignment horizontal="right"/>
      <protection locked="0"/>
    </xf>
    <xf numFmtId="41" fontId="22" fillId="0" borderId="21" xfId="48" applyNumberFormat="1" applyFont="1" applyBorder="1" applyAlignment="1" applyProtection="1">
      <alignment horizontal="right"/>
      <protection locked="0"/>
    </xf>
    <xf numFmtId="41" fontId="22" fillId="0" borderId="21" xfId="48" applyNumberFormat="1" applyFont="1" applyBorder="1" applyAlignment="1">
      <alignment/>
    </xf>
    <xf numFmtId="177" fontId="22" fillId="0" borderId="21" xfId="0" applyNumberFormat="1" applyFont="1" applyBorder="1" applyAlignment="1">
      <alignment/>
    </xf>
    <xf numFmtId="177" fontId="22" fillId="0" borderId="21" xfId="48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/>
      <protection locked="0"/>
    </xf>
    <xf numFmtId="176" fontId="30" fillId="0" borderId="0" xfId="0" applyNumberFormat="1" applyFont="1" applyAlignment="1" applyProtection="1">
      <alignment/>
      <protection locked="0"/>
    </xf>
    <xf numFmtId="177" fontId="30" fillId="0" borderId="0" xfId="0" applyNumberFormat="1" applyFont="1" applyAlignment="1" applyProtection="1">
      <alignment/>
      <protection locked="0"/>
    </xf>
    <xf numFmtId="49" fontId="3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>
      <alignment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>
      <alignment horizontal="center" vertical="center" wrapText="1"/>
    </xf>
    <xf numFmtId="41" fontId="26" fillId="0" borderId="0" xfId="48" applyNumberFormat="1" applyFont="1" applyFill="1" applyAlignment="1" applyProtection="1">
      <alignment horizontal="right"/>
      <protection/>
    </xf>
    <xf numFmtId="177" fontId="26" fillId="0" borderId="0" xfId="48" applyNumberFormat="1" applyFont="1" applyFill="1" applyAlignment="1" applyProtection="1">
      <alignment horizontal="right"/>
      <protection/>
    </xf>
    <xf numFmtId="178" fontId="26" fillId="0" borderId="0" xfId="48" applyNumberFormat="1" applyFont="1" applyAlignment="1" applyProtection="1">
      <alignment horizontal="right"/>
      <protection/>
    </xf>
    <xf numFmtId="178" fontId="22" fillId="0" borderId="0" xfId="48" applyNumberFormat="1" applyFont="1" applyAlignment="1" applyProtection="1">
      <alignment horizontal="right"/>
      <protection locked="0"/>
    </xf>
    <xf numFmtId="178" fontId="22" fillId="0" borderId="15" xfId="48" applyNumberFormat="1" applyFont="1" applyBorder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 locked="0"/>
    </xf>
    <xf numFmtId="177" fontId="29" fillId="0" borderId="0" xfId="0" applyNumberFormat="1" applyFont="1" applyAlignment="1" applyProtection="1">
      <alignment/>
      <protection locked="0"/>
    </xf>
    <xf numFmtId="17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A"/>
      <sheetName val="213B"/>
      <sheetName val="213C"/>
      <sheetName val="213D"/>
      <sheetName val="213E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102"/>
  <sheetViews>
    <sheetView tabSelected="1" zoomScaleSheetLayoutView="100" zoomScalePageLayoutView="0" workbookViewId="0" topLeftCell="A1">
      <selection activeCell="G28" sqref="G28"/>
    </sheetView>
  </sheetViews>
  <sheetFormatPr defaultColWidth="9.00390625" defaultRowHeight="13.5"/>
  <cols>
    <col min="1" max="1" width="2.50390625" style="6" customWidth="1"/>
    <col min="2" max="2" width="12.625" style="6" customWidth="1"/>
    <col min="3" max="3" width="12.00390625" style="6" customWidth="1"/>
    <col min="4" max="4" width="13.125" style="6" customWidth="1"/>
    <col min="5" max="5" width="10.75390625" style="6" customWidth="1"/>
    <col min="6" max="6" width="16.00390625" style="6" customWidth="1"/>
    <col min="7" max="7" width="10.875" style="6" customWidth="1"/>
    <col min="8" max="8" width="12.125" style="6" customWidth="1"/>
    <col min="9" max="9" width="12.375" style="6" customWidth="1"/>
    <col min="10" max="10" width="10.125" style="120" customWidth="1"/>
    <col min="11" max="12" width="11.875" style="6" customWidth="1"/>
    <col min="13" max="13" width="10.375" style="120" customWidth="1"/>
    <col min="14" max="15" width="11.875" style="6" customWidth="1"/>
    <col min="16" max="16" width="9.875" style="120" customWidth="1"/>
    <col min="17" max="17" width="4.625" style="121" customWidth="1"/>
    <col min="18" max="16384" width="9.00390625" style="6" customWidth="1"/>
  </cols>
  <sheetData>
    <row r="1" spans="1:18" ht="21">
      <c r="A1" s="1"/>
      <c r="B1" s="2"/>
      <c r="C1" s="2"/>
      <c r="D1" s="2"/>
      <c r="E1" s="3"/>
      <c r="F1" s="2"/>
      <c r="G1" s="2"/>
      <c r="H1" s="2"/>
      <c r="I1" s="2"/>
      <c r="J1" s="4"/>
      <c r="K1" s="2"/>
      <c r="L1" s="2"/>
      <c r="M1" s="4"/>
      <c r="N1" s="1"/>
      <c r="O1" s="1"/>
      <c r="P1" s="4"/>
      <c r="Q1" s="5"/>
      <c r="R1" s="1"/>
    </row>
    <row r="2" spans="1:18" ht="17.25">
      <c r="A2" s="1"/>
      <c r="B2" s="2"/>
      <c r="C2" s="2"/>
      <c r="D2" s="2"/>
      <c r="E2" s="7" t="s">
        <v>0</v>
      </c>
      <c r="G2" s="2"/>
      <c r="H2" s="2"/>
      <c r="I2" s="2"/>
      <c r="J2" s="4"/>
      <c r="K2" s="2"/>
      <c r="L2" s="2"/>
      <c r="M2" s="4"/>
      <c r="N2" s="1"/>
      <c r="O2" s="1"/>
      <c r="P2" s="4"/>
      <c r="Q2" s="5"/>
      <c r="R2" s="1"/>
    </row>
    <row r="3" spans="1:18" ht="14.25" thickBot="1">
      <c r="A3" s="1"/>
      <c r="B3" s="8"/>
      <c r="C3" s="2"/>
      <c r="D3" s="2"/>
      <c r="E3" s="2"/>
      <c r="F3" s="2"/>
      <c r="G3" s="2"/>
      <c r="H3" s="2"/>
      <c r="I3" s="2"/>
      <c r="J3" s="4"/>
      <c r="K3" s="2"/>
      <c r="L3" s="2"/>
      <c r="M3" s="4"/>
      <c r="N3" s="1"/>
      <c r="O3" s="1"/>
      <c r="P3" s="4"/>
      <c r="Q3" s="5"/>
      <c r="R3" s="1"/>
    </row>
    <row r="4" spans="1:18" ht="2.25" customHeight="1" thickTop="1">
      <c r="A4" s="9"/>
      <c r="B4" s="10"/>
      <c r="C4" s="11"/>
      <c r="D4" s="12"/>
      <c r="E4" s="12"/>
      <c r="F4" s="13"/>
      <c r="G4" s="12"/>
      <c r="H4" s="13"/>
      <c r="I4" s="12"/>
      <c r="J4" s="14"/>
      <c r="K4" s="13"/>
      <c r="L4" s="12"/>
      <c r="M4" s="14"/>
      <c r="N4" s="11"/>
      <c r="O4" s="12"/>
      <c r="P4" s="14"/>
      <c r="Q4" s="15"/>
      <c r="R4" s="1"/>
    </row>
    <row r="5" spans="1:18" ht="12" customHeight="1">
      <c r="A5" s="16" t="s">
        <v>1</v>
      </c>
      <c r="B5" s="17"/>
      <c r="C5" s="18" t="s">
        <v>2</v>
      </c>
      <c r="D5" s="19"/>
      <c r="E5" s="17"/>
      <c r="F5" s="20" t="s">
        <v>3</v>
      </c>
      <c r="G5" s="21"/>
      <c r="H5" s="18" t="s">
        <v>4</v>
      </c>
      <c r="I5" s="22" t="s">
        <v>5</v>
      </c>
      <c r="J5" s="23"/>
      <c r="K5" s="24" t="s">
        <v>6</v>
      </c>
      <c r="L5" s="25"/>
      <c r="M5" s="23"/>
      <c r="N5" s="24" t="s">
        <v>7</v>
      </c>
      <c r="O5" s="25"/>
      <c r="P5" s="23"/>
      <c r="Q5" s="26" t="s">
        <v>8</v>
      </c>
      <c r="R5" s="1"/>
    </row>
    <row r="6" spans="1:18" ht="12" customHeight="1">
      <c r="A6" s="19"/>
      <c r="B6" s="17"/>
      <c r="C6" s="27"/>
      <c r="D6" s="28"/>
      <c r="E6" s="29"/>
      <c r="F6" s="30"/>
      <c r="G6" s="31"/>
      <c r="H6" s="27"/>
      <c r="I6" s="32"/>
      <c r="J6" s="33"/>
      <c r="K6" s="34"/>
      <c r="L6" s="32"/>
      <c r="M6" s="33"/>
      <c r="N6" s="34"/>
      <c r="O6" s="32"/>
      <c r="P6" s="33"/>
      <c r="Q6" s="35"/>
      <c r="R6" s="1"/>
    </row>
    <row r="7" spans="1:48" ht="19.5" customHeight="1">
      <c r="A7" s="28"/>
      <c r="B7" s="29"/>
      <c r="C7" s="36" t="s">
        <v>9</v>
      </c>
      <c r="D7" s="36" t="s">
        <v>10</v>
      </c>
      <c r="E7" s="37" t="s">
        <v>11</v>
      </c>
      <c r="F7" s="36" t="s">
        <v>12</v>
      </c>
      <c r="G7" s="37" t="s">
        <v>11</v>
      </c>
      <c r="H7" s="37" t="s">
        <v>9</v>
      </c>
      <c r="I7" s="38" t="s">
        <v>13</v>
      </c>
      <c r="J7" s="39" t="s">
        <v>11</v>
      </c>
      <c r="K7" s="36" t="s">
        <v>9</v>
      </c>
      <c r="L7" s="36" t="s">
        <v>13</v>
      </c>
      <c r="M7" s="39" t="s">
        <v>11</v>
      </c>
      <c r="N7" s="36" t="s">
        <v>9</v>
      </c>
      <c r="O7" s="36" t="s">
        <v>13</v>
      </c>
      <c r="P7" s="39" t="s">
        <v>11</v>
      </c>
      <c r="Q7" s="40"/>
      <c r="R7" s="1"/>
      <c r="AV7" s="1"/>
    </row>
    <row r="8" spans="1:48" ht="13.5">
      <c r="A8" s="41"/>
      <c r="B8" s="42"/>
      <c r="C8" s="43"/>
      <c r="D8" s="44"/>
      <c r="E8" s="45"/>
      <c r="F8" s="43"/>
      <c r="G8" s="45"/>
      <c r="H8" s="43"/>
      <c r="I8" s="44"/>
      <c r="J8" s="46"/>
      <c r="K8" s="43"/>
      <c r="L8" s="44"/>
      <c r="M8" s="46"/>
      <c r="N8" s="43"/>
      <c r="O8" s="44"/>
      <c r="P8" s="47"/>
      <c r="Q8" s="48"/>
      <c r="R8" s="1"/>
      <c r="AV8" s="1"/>
    </row>
    <row r="9" spans="1:18" s="56" customFormat="1" ht="17.25" customHeight="1">
      <c r="A9" s="49" t="s">
        <v>14</v>
      </c>
      <c r="B9" s="50"/>
      <c r="C9" s="51">
        <f>C11+C13</f>
        <v>851060</v>
      </c>
      <c r="D9" s="51">
        <f>D11+D13</f>
        <v>671852</v>
      </c>
      <c r="E9" s="52">
        <v>78.94</v>
      </c>
      <c r="F9" s="51">
        <f>F11+F13</f>
        <v>671923</v>
      </c>
      <c r="G9" s="53">
        <v>78.95</v>
      </c>
      <c r="H9" s="51">
        <f>H11+H13</f>
        <v>848182</v>
      </c>
      <c r="I9" s="51">
        <f>I11+I13</f>
        <v>670655</v>
      </c>
      <c r="J9" s="53">
        <v>79.07</v>
      </c>
      <c r="K9" s="51">
        <f>K11+K13</f>
        <v>817713</v>
      </c>
      <c r="L9" s="51">
        <f>L11+L13</f>
        <v>694313</v>
      </c>
      <c r="M9" s="53">
        <v>84.91</v>
      </c>
      <c r="N9" s="51">
        <f>N11+N13</f>
        <v>752782</v>
      </c>
      <c r="O9" s="51">
        <f>O11+O13</f>
        <v>643238</v>
      </c>
      <c r="P9" s="53">
        <v>85.45</v>
      </c>
      <c r="Q9" s="54" t="s">
        <v>15</v>
      </c>
      <c r="R9" s="55"/>
    </row>
    <row r="10" spans="1:18" s="59" customFormat="1" ht="3" customHeight="1">
      <c r="A10" s="55"/>
      <c r="B10" s="57"/>
      <c r="C10" s="51"/>
      <c r="D10" s="51"/>
      <c r="E10" s="52"/>
      <c r="F10" s="51"/>
      <c r="G10" s="53"/>
      <c r="H10" s="51"/>
      <c r="I10" s="51"/>
      <c r="J10" s="53"/>
      <c r="K10" s="51"/>
      <c r="L10" s="51"/>
      <c r="M10" s="53"/>
      <c r="N10" s="51"/>
      <c r="O10" s="51"/>
      <c r="P10" s="53"/>
      <c r="Q10" s="54"/>
      <c r="R10" s="58"/>
    </row>
    <row r="11" spans="1:18" s="56" customFormat="1" ht="17.25" customHeight="1">
      <c r="A11" s="60" t="s">
        <v>16</v>
      </c>
      <c r="B11" s="50"/>
      <c r="C11" s="51">
        <f>SUM(C16:C26)</f>
        <v>576128</v>
      </c>
      <c r="D11" s="51">
        <f>SUM(D16:D26)</f>
        <v>442502</v>
      </c>
      <c r="E11" s="52">
        <v>76.81</v>
      </c>
      <c r="F11" s="51">
        <f>SUM(F16:F26)</f>
        <v>442551</v>
      </c>
      <c r="G11" s="53">
        <v>76.81</v>
      </c>
      <c r="H11" s="51">
        <f>SUM(H16:H26)</f>
        <v>572772</v>
      </c>
      <c r="I11" s="51">
        <f>SUM(I16:I26)</f>
        <v>442358</v>
      </c>
      <c r="J11" s="53">
        <v>77.23</v>
      </c>
      <c r="K11" s="51">
        <f>SUM(K16:K26)</f>
        <v>546651</v>
      </c>
      <c r="L11" s="51">
        <f>SUM(L16:L26)</f>
        <v>459147</v>
      </c>
      <c r="M11" s="53">
        <v>83.99</v>
      </c>
      <c r="N11" s="51">
        <f>SUM(N16:N26)</f>
        <v>531219</v>
      </c>
      <c r="O11" s="51">
        <f>SUM(O16:O26)</f>
        <v>447036</v>
      </c>
      <c r="P11" s="53">
        <v>84.15</v>
      </c>
      <c r="Q11" s="54" t="s">
        <v>17</v>
      </c>
      <c r="R11" s="55"/>
    </row>
    <row r="12" spans="1:18" s="59" customFormat="1" ht="3" customHeight="1">
      <c r="A12" s="61"/>
      <c r="B12" s="62"/>
      <c r="C12" s="51"/>
      <c r="D12" s="51"/>
      <c r="E12" s="52"/>
      <c r="F12" s="51"/>
      <c r="G12" s="53"/>
      <c r="H12" s="51"/>
      <c r="I12" s="51"/>
      <c r="J12" s="53"/>
      <c r="K12" s="51"/>
      <c r="L12" s="51"/>
      <c r="M12" s="53"/>
      <c r="N12" s="51"/>
      <c r="O12" s="51"/>
      <c r="P12" s="53"/>
      <c r="Q12" s="54"/>
      <c r="R12" s="58"/>
    </row>
    <row r="13" spans="1:18" s="56" customFormat="1" ht="17.25" customHeight="1">
      <c r="A13" s="60" t="s">
        <v>18</v>
      </c>
      <c r="B13" s="50"/>
      <c r="C13" s="51">
        <f>C27+C31+C37+C40+C45+C55+C64+C73+C77+C80+C86+C91</f>
        <v>274932</v>
      </c>
      <c r="D13" s="51">
        <f>D27+D31+D37+D40+D45+D55+D64+D73+D77+D80+D86+D91</f>
        <v>229350</v>
      </c>
      <c r="E13" s="52">
        <v>83.42</v>
      </c>
      <c r="F13" s="51">
        <f>F27+F31+F37+F40+F45+F55+F64+F73+F77+F80+F86+F91</f>
        <v>229372</v>
      </c>
      <c r="G13" s="53">
        <v>83.43</v>
      </c>
      <c r="H13" s="51">
        <f>SUM(H27,H31,H37,H40,H45,H55,H64,H73,H77,H80,H86,H91)</f>
        <v>275410</v>
      </c>
      <c r="I13" s="51">
        <f>SUM(I27,I31,I37,I40,I45,I55,I64,I73,I77,I80,I86,I91)</f>
        <v>228297</v>
      </c>
      <c r="J13" s="53">
        <v>82.89</v>
      </c>
      <c r="K13" s="51">
        <f>SUM(K27,K31,K37,K40,K45,K55,K64,K73,K77,K80,K86,K91)</f>
        <v>271062</v>
      </c>
      <c r="L13" s="51">
        <f>SUM(L27,L31,L37,L40,L45,L55,L64,L73,L77,L80,L86,L91)</f>
        <v>235166</v>
      </c>
      <c r="M13" s="53">
        <v>86.76</v>
      </c>
      <c r="N13" s="51">
        <f>SUM(N27,N31,N37,N40,N45,N55,N64,N73,N77,N80,N86,N91)</f>
        <v>221563</v>
      </c>
      <c r="O13" s="51">
        <f>SUM(O27,O31,O37,O40,O45,O55,O64,O73,O77,O80,O86,O91)</f>
        <v>196202</v>
      </c>
      <c r="P13" s="53">
        <v>88.55</v>
      </c>
      <c r="Q13" s="54" t="s">
        <v>19</v>
      </c>
      <c r="R13" s="55"/>
    </row>
    <row r="14" spans="1:18" s="59" customFormat="1" ht="13.5">
      <c r="A14" s="61"/>
      <c r="B14" s="62"/>
      <c r="C14" s="51"/>
      <c r="D14" s="51"/>
      <c r="E14" s="52"/>
      <c r="F14" s="51"/>
      <c r="G14" s="53"/>
      <c r="H14" s="51"/>
      <c r="I14" s="51"/>
      <c r="J14" s="53"/>
      <c r="K14" s="51"/>
      <c r="L14" s="51"/>
      <c r="M14" s="53"/>
      <c r="N14" s="51"/>
      <c r="O14" s="51"/>
      <c r="P14" s="53"/>
      <c r="Q14" s="54"/>
      <c r="R14" s="58"/>
    </row>
    <row r="15" spans="1:18" ht="3.75" customHeight="1">
      <c r="A15" s="63"/>
      <c r="B15" s="64"/>
      <c r="C15" s="65"/>
      <c r="D15" s="65"/>
      <c r="E15" s="66"/>
      <c r="F15" s="65"/>
      <c r="G15" s="67"/>
      <c r="H15" s="65"/>
      <c r="I15" s="65"/>
      <c r="J15" s="67"/>
      <c r="K15" s="65"/>
      <c r="L15" s="65"/>
      <c r="M15" s="67"/>
      <c r="N15" s="65"/>
      <c r="O15" s="65"/>
      <c r="P15" s="67"/>
      <c r="Q15" s="68"/>
      <c r="R15" s="1"/>
    </row>
    <row r="16" spans="1:18" s="76" customFormat="1" ht="19.5" customHeight="1">
      <c r="A16" s="69">
        <v>1</v>
      </c>
      <c r="B16" s="70" t="s">
        <v>20</v>
      </c>
      <c r="C16" s="71">
        <v>220266</v>
      </c>
      <c r="D16" s="71">
        <v>160815</v>
      </c>
      <c r="E16" s="72">
        <v>73.01</v>
      </c>
      <c r="F16" s="71">
        <v>160839</v>
      </c>
      <c r="G16" s="73">
        <v>73.02</v>
      </c>
      <c r="H16" s="74">
        <v>217469</v>
      </c>
      <c r="I16" s="74">
        <v>163981</v>
      </c>
      <c r="J16" s="75">
        <v>75.4</v>
      </c>
      <c r="K16" s="71">
        <v>202264</v>
      </c>
      <c r="L16" s="71">
        <v>166372</v>
      </c>
      <c r="M16" s="73">
        <v>82.25</v>
      </c>
      <c r="N16" s="71">
        <v>202264</v>
      </c>
      <c r="O16" s="71">
        <v>166319</v>
      </c>
      <c r="P16" s="73">
        <v>82.23</v>
      </c>
      <c r="Q16" s="68">
        <v>1</v>
      </c>
      <c r="R16" s="63"/>
    </row>
    <row r="17" spans="1:18" s="76" customFormat="1" ht="19.5" customHeight="1">
      <c r="A17" s="69">
        <f aca="true" t="shared" si="0" ref="A17:A26">A16+1</f>
        <v>2</v>
      </c>
      <c r="B17" s="70" t="s">
        <v>21</v>
      </c>
      <c r="C17" s="71">
        <v>94837</v>
      </c>
      <c r="D17" s="71">
        <v>70569</v>
      </c>
      <c r="E17" s="72">
        <v>74.41</v>
      </c>
      <c r="F17" s="71">
        <v>70572</v>
      </c>
      <c r="G17" s="73">
        <v>74.41</v>
      </c>
      <c r="H17" s="74">
        <v>94739</v>
      </c>
      <c r="I17" s="74">
        <v>68311</v>
      </c>
      <c r="J17" s="75">
        <v>72.1</v>
      </c>
      <c r="K17" s="71">
        <v>90886</v>
      </c>
      <c r="L17" s="71">
        <v>73954</v>
      </c>
      <c r="M17" s="73">
        <v>81.37</v>
      </c>
      <c r="N17" s="71">
        <v>90886</v>
      </c>
      <c r="O17" s="71">
        <v>73944</v>
      </c>
      <c r="P17" s="73">
        <v>81.36</v>
      </c>
      <c r="Q17" s="68">
        <f aca="true" t="shared" si="1" ref="Q17:Q26">Q16+1</f>
        <v>2</v>
      </c>
      <c r="R17" s="63"/>
    </row>
    <row r="18" spans="1:18" s="76" customFormat="1" ht="19.5" customHeight="1">
      <c r="A18" s="69">
        <f t="shared" si="0"/>
        <v>3</v>
      </c>
      <c r="B18" s="70" t="s">
        <v>22</v>
      </c>
      <c r="C18" s="71">
        <v>41624</v>
      </c>
      <c r="D18" s="71">
        <v>32565</v>
      </c>
      <c r="E18" s="72">
        <v>78.24</v>
      </c>
      <c r="F18" s="71">
        <v>32565</v>
      </c>
      <c r="G18" s="73">
        <v>78.24</v>
      </c>
      <c r="H18" s="74">
        <v>41338</v>
      </c>
      <c r="I18" s="74">
        <v>31478</v>
      </c>
      <c r="J18" s="75">
        <v>76.15</v>
      </c>
      <c r="K18" s="71">
        <v>39525</v>
      </c>
      <c r="L18" s="71">
        <v>33246</v>
      </c>
      <c r="M18" s="73">
        <v>84.11</v>
      </c>
      <c r="N18" s="71">
        <v>39525</v>
      </c>
      <c r="O18" s="71">
        <v>33247</v>
      </c>
      <c r="P18" s="73">
        <v>84.12</v>
      </c>
      <c r="Q18" s="68">
        <f t="shared" si="1"/>
        <v>3</v>
      </c>
      <c r="R18" s="63"/>
    </row>
    <row r="19" spans="1:18" s="76" customFormat="1" ht="19.5" customHeight="1">
      <c r="A19" s="69">
        <f t="shared" si="0"/>
        <v>4</v>
      </c>
      <c r="B19" s="70" t="s">
        <v>23</v>
      </c>
      <c r="C19" s="71">
        <v>44710</v>
      </c>
      <c r="D19" s="71">
        <v>37427</v>
      </c>
      <c r="E19" s="72">
        <v>83.71</v>
      </c>
      <c r="F19" s="77">
        <v>37429</v>
      </c>
      <c r="G19" s="72">
        <v>83.72</v>
      </c>
      <c r="H19" s="74">
        <v>44579</v>
      </c>
      <c r="I19" s="74">
        <v>37817</v>
      </c>
      <c r="J19" s="75">
        <v>84.83</v>
      </c>
      <c r="K19" s="71">
        <v>43292</v>
      </c>
      <c r="L19" s="71">
        <v>37352</v>
      </c>
      <c r="M19" s="73">
        <v>86.28</v>
      </c>
      <c r="N19" s="77">
        <v>43292</v>
      </c>
      <c r="O19" s="77">
        <v>37348</v>
      </c>
      <c r="P19" s="72">
        <v>86.27</v>
      </c>
      <c r="Q19" s="68">
        <f t="shared" si="1"/>
        <v>4</v>
      </c>
      <c r="R19" s="63"/>
    </row>
    <row r="20" spans="1:18" s="76" customFormat="1" ht="19.5" customHeight="1">
      <c r="A20" s="69">
        <f t="shared" si="0"/>
        <v>5</v>
      </c>
      <c r="B20" s="70" t="s">
        <v>24</v>
      </c>
      <c r="C20" s="71">
        <v>37200</v>
      </c>
      <c r="D20" s="71">
        <v>29464</v>
      </c>
      <c r="E20" s="72">
        <v>79.2</v>
      </c>
      <c r="F20" s="71">
        <v>29470</v>
      </c>
      <c r="G20" s="73">
        <v>79.22</v>
      </c>
      <c r="H20" s="74">
        <v>37053</v>
      </c>
      <c r="I20" s="74">
        <v>29502</v>
      </c>
      <c r="J20" s="75">
        <v>79.62</v>
      </c>
      <c r="K20" s="71">
        <v>35831</v>
      </c>
      <c r="L20" s="71">
        <v>30944</v>
      </c>
      <c r="M20" s="73">
        <v>86.36</v>
      </c>
      <c r="N20" s="71">
        <v>35831</v>
      </c>
      <c r="O20" s="71">
        <v>30939</v>
      </c>
      <c r="P20" s="73">
        <v>86.35</v>
      </c>
      <c r="Q20" s="68">
        <f t="shared" si="1"/>
        <v>5</v>
      </c>
      <c r="R20" s="63"/>
    </row>
    <row r="21" spans="1:18" s="76" customFormat="1" ht="19.5" customHeight="1">
      <c r="A21" s="69">
        <f t="shared" si="0"/>
        <v>6</v>
      </c>
      <c r="B21" s="70" t="s">
        <v>25</v>
      </c>
      <c r="C21" s="71">
        <v>28127</v>
      </c>
      <c r="D21" s="71">
        <v>22671</v>
      </c>
      <c r="E21" s="72">
        <v>80.6</v>
      </c>
      <c r="F21" s="71">
        <v>22674</v>
      </c>
      <c r="G21" s="73">
        <v>80.61</v>
      </c>
      <c r="H21" s="74">
        <v>28067</v>
      </c>
      <c r="I21" s="74">
        <v>22596</v>
      </c>
      <c r="J21" s="75">
        <v>80.51</v>
      </c>
      <c r="K21" s="71">
        <v>27384</v>
      </c>
      <c r="L21" s="71">
        <v>25221</v>
      </c>
      <c r="M21" s="73">
        <v>92.1</v>
      </c>
      <c r="N21" s="71">
        <v>27384</v>
      </c>
      <c r="O21" s="71">
        <v>25219</v>
      </c>
      <c r="P21" s="73">
        <v>92.09</v>
      </c>
      <c r="Q21" s="68">
        <f t="shared" si="1"/>
        <v>6</v>
      </c>
      <c r="R21" s="63"/>
    </row>
    <row r="22" spans="1:18" s="76" customFormat="1" ht="19.5" customHeight="1">
      <c r="A22" s="69">
        <f t="shared" si="0"/>
        <v>7</v>
      </c>
      <c r="B22" s="70" t="s">
        <v>26</v>
      </c>
      <c r="C22" s="71">
        <v>22443</v>
      </c>
      <c r="D22" s="71">
        <v>17365</v>
      </c>
      <c r="E22" s="72">
        <v>77.37</v>
      </c>
      <c r="F22" s="77">
        <v>17369</v>
      </c>
      <c r="G22" s="72">
        <v>77.39</v>
      </c>
      <c r="H22" s="74">
        <v>22568</v>
      </c>
      <c r="I22" s="74">
        <v>17367</v>
      </c>
      <c r="J22" s="75">
        <v>76.95</v>
      </c>
      <c r="K22" s="71">
        <v>22363</v>
      </c>
      <c r="L22" s="71">
        <v>18205</v>
      </c>
      <c r="M22" s="73">
        <v>81.41</v>
      </c>
      <c r="N22" s="77">
        <v>22363</v>
      </c>
      <c r="O22" s="77">
        <v>18191</v>
      </c>
      <c r="P22" s="72">
        <v>81.34</v>
      </c>
      <c r="Q22" s="68">
        <f t="shared" si="1"/>
        <v>7</v>
      </c>
      <c r="R22" s="63"/>
    </row>
    <row r="23" spans="1:18" s="76" customFormat="1" ht="19.5" customHeight="1">
      <c r="A23" s="69">
        <f t="shared" si="0"/>
        <v>8</v>
      </c>
      <c r="B23" s="70" t="s">
        <v>27</v>
      </c>
      <c r="C23" s="71">
        <v>17789</v>
      </c>
      <c r="D23" s="71">
        <v>14722</v>
      </c>
      <c r="E23" s="72">
        <v>82.76</v>
      </c>
      <c r="F23" s="71">
        <v>14726</v>
      </c>
      <c r="G23" s="73">
        <v>82.78</v>
      </c>
      <c r="H23" s="74">
        <v>17804</v>
      </c>
      <c r="I23" s="74">
        <v>14087</v>
      </c>
      <c r="J23" s="75">
        <v>79.12</v>
      </c>
      <c r="K23" s="71">
        <v>17604</v>
      </c>
      <c r="L23" s="71">
        <v>15823</v>
      </c>
      <c r="M23" s="73">
        <v>89.88</v>
      </c>
      <c r="N23" s="71">
        <v>17604</v>
      </c>
      <c r="O23" s="71">
        <v>15815</v>
      </c>
      <c r="P23" s="73">
        <v>89.84</v>
      </c>
      <c r="Q23" s="68">
        <f t="shared" si="1"/>
        <v>8</v>
      </c>
      <c r="R23" s="63"/>
    </row>
    <row r="24" spans="1:18" s="76" customFormat="1" ht="19.5" customHeight="1">
      <c r="A24" s="69">
        <f t="shared" si="0"/>
        <v>9</v>
      </c>
      <c r="B24" s="70" t="s">
        <v>28</v>
      </c>
      <c r="C24" s="71">
        <v>15739</v>
      </c>
      <c r="D24" s="71">
        <v>12836</v>
      </c>
      <c r="E24" s="72">
        <v>81.56</v>
      </c>
      <c r="F24" s="77">
        <v>12836</v>
      </c>
      <c r="G24" s="72">
        <v>81.56</v>
      </c>
      <c r="H24" s="74">
        <v>15720</v>
      </c>
      <c r="I24" s="74">
        <v>12635</v>
      </c>
      <c r="J24" s="75">
        <v>80.38</v>
      </c>
      <c r="K24" s="71">
        <v>15432</v>
      </c>
      <c r="L24" s="71">
        <v>12004</v>
      </c>
      <c r="M24" s="73">
        <v>77.79</v>
      </c>
      <c r="N24" s="77" t="s">
        <v>29</v>
      </c>
      <c r="O24" s="77" t="s">
        <v>29</v>
      </c>
      <c r="P24" s="77" t="s">
        <v>29</v>
      </c>
      <c r="Q24" s="68">
        <f t="shared" si="1"/>
        <v>9</v>
      </c>
      <c r="R24" s="63"/>
    </row>
    <row r="25" spans="1:18" s="76" customFormat="1" ht="19.5" customHeight="1">
      <c r="A25" s="63">
        <f t="shared" si="0"/>
        <v>10</v>
      </c>
      <c r="B25" s="70" t="s">
        <v>30</v>
      </c>
      <c r="C25" s="71">
        <v>16304</v>
      </c>
      <c r="D25" s="71">
        <v>13663</v>
      </c>
      <c r="E25" s="72">
        <v>83.8</v>
      </c>
      <c r="F25" s="71">
        <v>13665</v>
      </c>
      <c r="G25" s="73">
        <v>83.81</v>
      </c>
      <c r="H25" s="74">
        <v>16285</v>
      </c>
      <c r="I25" s="74">
        <v>13123</v>
      </c>
      <c r="J25" s="75">
        <v>80.58</v>
      </c>
      <c r="K25" s="71">
        <v>15900</v>
      </c>
      <c r="L25" s="71">
        <v>13632</v>
      </c>
      <c r="M25" s="73">
        <v>85.74</v>
      </c>
      <c r="N25" s="71">
        <v>15900</v>
      </c>
      <c r="O25" s="71">
        <v>13627</v>
      </c>
      <c r="P25" s="73">
        <v>85.7</v>
      </c>
      <c r="Q25" s="68">
        <f t="shared" si="1"/>
        <v>10</v>
      </c>
      <c r="R25" s="63"/>
    </row>
    <row r="26" spans="1:18" s="76" customFormat="1" ht="19.5" customHeight="1">
      <c r="A26" s="63">
        <f t="shared" si="0"/>
        <v>11</v>
      </c>
      <c r="B26" s="70" t="s">
        <v>31</v>
      </c>
      <c r="C26" s="71">
        <v>37089</v>
      </c>
      <c r="D26" s="71">
        <v>30405</v>
      </c>
      <c r="E26" s="72">
        <v>81.98</v>
      </c>
      <c r="F26" s="71">
        <v>30406</v>
      </c>
      <c r="G26" s="73">
        <v>81.98</v>
      </c>
      <c r="H26" s="74">
        <v>37150</v>
      </c>
      <c r="I26" s="74">
        <v>31461</v>
      </c>
      <c r="J26" s="75">
        <v>84.69</v>
      </c>
      <c r="K26" s="71">
        <v>36170</v>
      </c>
      <c r="L26" s="71">
        <v>32394</v>
      </c>
      <c r="M26" s="73">
        <v>89.56</v>
      </c>
      <c r="N26" s="71">
        <v>36170</v>
      </c>
      <c r="O26" s="71">
        <v>32387</v>
      </c>
      <c r="P26" s="73">
        <v>89.54</v>
      </c>
      <c r="Q26" s="68">
        <f t="shared" si="1"/>
        <v>11</v>
      </c>
      <c r="R26" s="63"/>
    </row>
    <row r="27" spans="1:18" s="83" customFormat="1" ht="21" customHeight="1">
      <c r="A27" s="49" t="s">
        <v>32</v>
      </c>
      <c r="B27" s="50"/>
      <c r="C27" s="78">
        <f>SUM(C28:C30)</f>
        <v>9465</v>
      </c>
      <c r="D27" s="78">
        <f>SUM(D28:D30)</f>
        <v>8133</v>
      </c>
      <c r="E27" s="79">
        <v>85.93</v>
      </c>
      <c r="F27" s="80">
        <f>SUM(F28:F30)</f>
        <v>8133</v>
      </c>
      <c r="G27" s="81">
        <v>85.93</v>
      </c>
      <c r="H27" s="78">
        <f>SUM(H28:H30)</f>
        <v>9499</v>
      </c>
      <c r="I27" s="78">
        <f>SUM(I28:I30)</f>
        <v>8236</v>
      </c>
      <c r="J27" s="82">
        <v>86.7</v>
      </c>
      <c r="K27" s="78">
        <f>SUM(K28:K30)</f>
        <v>9486</v>
      </c>
      <c r="L27" s="78">
        <f>SUM(L28:L30)</f>
        <v>7788</v>
      </c>
      <c r="M27" s="82">
        <v>82.1</v>
      </c>
      <c r="N27" s="80" t="s">
        <v>29</v>
      </c>
      <c r="O27" s="80" t="s">
        <v>29</v>
      </c>
      <c r="P27" s="80" t="s">
        <v>29</v>
      </c>
      <c r="Q27" s="54" t="s">
        <v>33</v>
      </c>
      <c r="R27" s="55"/>
    </row>
    <row r="28" spans="1:18" s="76" customFormat="1" ht="19.5" customHeight="1">
      <c r="A28" s="63">
        <v>12</v>
      </c>
      <c r="B28" s="70" t="s">
        <v>34</v>
      </c>
      <c r="C28" s="71">
        <v>2008</v>
      </c>
      <c r="D28" s="71">
        <v>1718</v>
      </c>
      <c r="E28" s="72">
        <v>85.56</v>
      </c>
      <c r="F28" s="77">
        <v>1718</v>
      </c>
      <c r="G28" s="72">
        <v>85.56</v>
      </c>
      <c r="H28" s="74">
        <v>2016</v>
      </c>
      <c r="I28" s="74">
        <v>1781</v>
      </c>
      <c r="J28" s="75">
        <v>88.34</v>
      </c>
      <c r="K28" s="71">
        <v>2016</v>
      </c>
      <c r="L28" s="71">
        <v>1656</v>
      </c>
      <c r="M28" s="73">
        <v>82.14</v>
      </c>
      <c r="N28" s="77" t="s">
        <v>29</v>
      </c>
      <c r="O28" s="77" t="s">
        <v>29</v>
      </c>
      <c r="P28" s="77" t="s">
        <v>29</v>
      </c>
      <c r="Q28" s="68">
        <v>12</v>
      </c>
      <c r="R28" s="63"/>
    </row>
    <row r="29" spans="1:18" s="76" customFormat="1" ht="19.5" customHeight="1">
      <c r="A29" s="63">
        <f>A28+1</f>
        <v>13</v>
      </c>
      <c r="B29" s="70" t="s">
        <v>35</v>
      </c>
      <c r="C29" s="71">
        <v>3815</v>
      </c>
      <c r="D29" s="71">
        <v>3191</v>
      </c>
      <c r="E29" s="72">
        <v>83.64</v>
      </c>
      <c r="F29" s="77">
        <v>3191</v>
      </c>
      <c r="G29" s="72">
        <v>83.64</v>
      </c>
      <c r="H29" s="74">
        <v>3832</v>
      </c>
      <c r="I29" s="74">
        <v>3221</v>
      </c>
      <c r="J29" s="75">
        <v>84.06</v>
      </c>
      <c r="K29" s="71">
        <v>3876</v>
      </c>
      <c r="L29" s="71">
        <v>3134</v>
      </c>
      <c r="M29" s="73">
        <v>80.86</v>
      </c>
      <c r="N29" s="77" t="s">
        <v>29</v>
      </c>
      <c r="O29" s="77" t="s">
        <v>29</v>
      </c>
      <c r="P29" s="77" t="s">
        <v>29</v>
      </c>
      <c r="Q29" s="68">
        <f>Q28+1</f>
        <v>13</v>
      </c>
      <c r="R29" s="63"/>
    </row>
    <row r="30" spans="1:18" s="76" customFormat="1" ht="19.5" customHeight="1">
      <c r="A30" s="63">
        <f>A29+1</f>
        <v>14</v>
      </c>
      <c r="B30" s="70" t="s">
        <v>36</v>
      </c>
      <c r="C30" s="71">
        <v>3642</v>
      </c>
      <c r="D30" s="71">
        <v>3224</v>
      </c>
      <c r="E30" s="72">
        <v>88.52</v>
      </c>
      <c r="F30" s="77">
        <v>3224</v>
      </c>
      <c r="G30" s="72">
        <v>88.52</v>
      </c>
      <c r="H30" s="74">
        <v>3651</v>
      </c>
      <c r="I30" s="74">
        <v>3234</v>
      </c>
      <c r="J30" s="75">
        <v>88.58</v>
      </c>
      <c r="K30" s="71">
        <v>3594</v>
      </c>
      <c r="L30" s="71">
        <v>2998</v>
      </c>
      <c r="M30" s="73">
        <v>83.42</v>
      </c>
      <c r="N30" s="77" t="s">
        <v>29</v>
      </c>
      <c r="O30" s="77" t="s">
        <v>29</v>
      </c>
      <c r="P30" s="77" t="s">
        <v>29</v>
      </c>
      <c r="Q30" s="68">
        <f>Q29+1</f>
        <v>14</v>
      </c>
      <c r="R30" s="63"/>
    </row>
    <row r="31" spans="1:18" s="83" customFormat="1" ht="21" customHeight="1">
      <c r="A31" s="49" t="s">
        <v>37</v>
      </c>
      <c r="B31" s="50"/>
      <c r="C31" s="78">
        <f>SUM(C32:C36)</f>
        <v>33417</v>
      </c>
      <c r="D31" s="78">
        <f>SUM(D32:D36)</f>
        <v>28350</v>
      </c>
      <c r="E31" s="79">
        <v>84.84</v>
      </c>
      <c r="F31" s="84">
        <f>SUM(F32:F36)</f>
        <v>28353</v>
      </c>
      <c r="G31" s="79">
        <v>84.85</v>
      </c>
      <c r="H31" s="78">
        <f>SUM(H32:H36)</f>
        <v>33620</v>
      </c>
      <c r="I31" s="78">
        <f>SUM(I32:I36)</f>
        <v>29327</v>
      </c>
      <c r="J31" s="82">
        <v>87.23</v>
      </c>
      <c r="K31" s="78">
        <f>SUM(K32:K36)</f>
        <v>33563</v>
      </c>
      <c r="L31" s="78">
        <f>SUM(L32:L36)</f>
        <v>29772</v>
      </c>
      <c r="M31" s="82">
        <v>88.7</v>
      </c>
      <c r="N31" s="78">
        <v>33563</v>
      </c>
      <c r="O31" s="78">
        <v>29762</v>
      </c>
      <c r="P31" s="82">
        <v>88.68</v>
      </c>
      <c r="Q31" s="54" t="s">
        <v>38</v>
      </c>
      <c r="R31" s="55"/>
    </row>
    <row r="32" spans="1:18" s="76" customFormat="1" ht="19.5" customHeight="1">
      <c r="A32" s="63">
        <v>15</v>
      </c>
      <c r="B32" s="70" t="s">
        <v>39</v>
      </c>
      <c r="C32" s="71">
        <v>5654</v>
      </c>
      <c r="D32" s="71">
        <v>5007</v>
      </c>
      <c r="E32" s="72">
        <v>88.56</v>
      </c>
      <c r="F32" s="71">
        <v>5009</v>
      </c>
      <c r="G32" s="73">
        <v>88.59</v>
      </c>
      <c r="H32" s="74">
        <v>5728</v>
      </c>
      <c r="I32" s="74">
        <v>5131</v>
      </c>
      <c r="J32" s="75">
        <v>89.58</v>
      </c>
      <c r="K32" s="71">
        <v>5716</v>
      </c>
      <c r="L32" s="71">
        <v>5045</v>
      </c>
      <c r="M32" s="73">
        <v>88.26</v>
      </c>
      <c r="N32" s="71">
        <v>5716</v>
      </c>
      <c r="O32" s="71">
        <v>5043</v>
      </c>
      <c r="P32" s="73">
        <v>88.23</v>
      </c>
      <c r="Q32" s="68">
        <v>15</v>
      </c>
      <c r="R32" s="63"/>
    </row>
    <row r="33" spans="1:18" s="76" customFormat="1" ht="19.5" customHeight="1">
      <c r="A33" s="63">
        <f>A32+1</f>
        <v>16</v>
      </c>
      <c r="B33" s="70" t="s">
        <v>40</v>
      </c>
      <c r="C33" s="71">
        <v>2359</v>
      </c>
      <c r="D33" s="71">
        <v>2159</v>
      </c>
      <c r="E33" s="72">
        <v>91.52</v>
      </c>
      <c r="F33" s="71">
        <v>2159</v>
      </c>
      <c r="G33" s="73">
        <v>91.52</v>
      </c>
      <c r="H33" s="74">
        <v>2373</v>
      </c>
      <c r="I33" s="74">
        <v>2309</v>
      </c>
      <c r="J33" s="75">
        <v>97.3</v>
      </c>
      <c r="K33" s="71">
        <v>2328</v>
      </c>
      <c r="L33" s="71">
        <v>2127</v>
      </c>
      <c r="M33" s="73">
        <v>91.37</v>
      </c>
      <c r="N33" s="71">
        <v>2328</v>
      </c>
      <c r="O33" s="71">
        <v>2123</v>
      </c>
      <c r="P33" s="73">
        <v>91.19</v>
      </c>
      <c r="Q33" s="68">
        <f>Q32+1</f>
        <v>16</v>
      </c>
      <c r="R33" s="63"/>
    </row>
    <row r="34" spans="1:18" s="76" customFormat="1" ht="19.5" customHeight="1">
      <c r="A34" s="63">
        <f>A33+1</f>
        <v>17</v>
      </c>
      <c r="B34" s="70" t="s">
        <v>41</v>
      </c>
      <c r="C34" s="71">
        <v>13148</v>
      </c>
      <c r="D34" s="71">
        <v>10895</v>
      </c>
      <c r="E34" s="72">
        <v>82.86</v>
      </c>
      <c r="F34" s="71">
        <v>10896</v>
      </c>
      <c r="G34" s="73">
        <v>82.87</v>
      </c>
      <c r="H34" s="74">
        <v>13238</v>
      </c>
      <c r="I34" s="74">
        <v>11384</v>
      </c>
      <c r="J34" s="75">
        <v>85.99</v>
      </c>
      <c r="K34" s="71">
        <v>13283</v>
      </c>
      <c r="L34" s="71">
        <v>11873</v>
      </c>
      <c r="M34" s="73">
        <v>89.38</v>
      </c>
      <c r="N34" s="71">
        <v>13283</v>
      </c>
      <c r="O34" s="71">
        <v>11873</v>
      </c>
      <c r="P34" s="73">
        <v>89.38</v>
      </c>
      <c r="Q34" s="68">
        <f>Q33+1</f>
        <v>17</v>
      </c>
      <c r="R34" s="63"/>
    </row>
    <row r="35" spans="1:18" s="76" customFormat="1" ht="19.5" customHeight="1">
      <c r="A35" s="63">
        <f>A34+1</f>
        <v>18</v>
      </c>
      <c r="B35" s="70" t="s">
        <v>42</v>
      </c>
      <c r="C35" s="71">
        <v>4499</v>
      </c>
      <c r="D35" s="71">
        <v>3751</v>
      </c>
      <c r="E35" s="72">
        <v>83.37</v>
      </c>
      <c r="F35" s="71">
        <v>3751</v>
      </c>
      <c r="G35" s="73">
        <v>83.37</v>
      </c>
      <c r="H35" s="74">
        <v>4483</v>
      </c>
      <c r="I35" s="74">
        <v>3859</v>
      </c>
      <c r="J35" s="75">
        <v>86.08</v>
      </c>
      <c r="K35" s="71">
        <v>4356</v>
      </c>
      <c r="L35" s="71">
        <v>3823</v>
      </c>
      <c r="M35" s="73">
        <v>87.76</v>
      </c>
      <c r="N35" s="71">
        <v>4356</v>
      </c>
      <c r="O35" s="71">
        <v>3821</v>
      </c>
      <c r="P35" s="73">
        <v>87.72</v>
      </c>
      <c r="Q35" s="68">
        <f>Q34+1</f>
        <v>18</v>
      </c>
      <c r="R35" s="63"/>
    </row>
    <row r="36" spans="1:18" s="76" customFormat="1" ht="19.5" customHeight="1">
      <c r="A36" s="63">
        <f>A35+1</f>
        <v>19</v>
      </c>
      <c r="B36" s="70" t="s">
        <v>43</v>
      </c>
      <c r="C36" s="71">
        <v>7757</v>
      </c>
      <c r="D36" s="71">
        <v>6538</v>
      </c>
      <c r="E36" s="72">
        <v>84.29</v>
      </c>
      <c r="F36" s="71">
        <v>6538</v>
      </c>
      <c r="G36" s="73">
        <v>84.29</v>
      </c>
      <c r="H36" s="74">
        <v>7798</v>
      </c>
      <c r="I36" s="74">
        <v>6644</v>
      </c>
      <c r="J36" s="75">
        <v>85.2</v>
      </c>
      <c r="K36" s="71">
        <v>7880</v>
      </c>
      <c r="L36" s="71">
        <v>6904</v>
      </c>
      <c r="M36" s="73">
        <v>87.61</v>
      </c>
      <c r="N36" s="71">
        <v>7880</v>
      </c>
      <c r="O36" s="71">
        <v>6902</v>
      </c>
      <c r="P36" s="73">
        <v>87.59</v>
      </c>
      <c r="Q36" s="68">
        <f>Q35+1</f>
        <v>19</v>
      </c>
      <c r="R36" s="63"/>
    </row>
    <row r="37" spans="1:18" s="83" customFormat="1" ht="21" customHeight="1">
      <c r="A37" s="49" t="s">
        <v>44</v>
      </c>
      <c r="B37" s="50"/>
      <c r="C37" s="78">
        <f>SUM(C38:C39)</f>
        <v>23424</v>
      </c>
      <c r="D37" s="78">
        <f>SUM(D38:D39)</f>
        <v>18610</v>
      </c>
      <c r="E37" s="79">
        <v>79.45</v>
      </c>
      <c r="F37" s="80">
        <f>SUM(F38:F39)</f>
        <v>18610</v>
      </c>
      <c r="G37" s="81">
        <v>79.45</v>
      </c>
      <c r="H37" s="78">
        <f>SUM(H38:H39)</f>
        <v>23386</v>
      </c>
      <c r="I37" s="78">
        <f>SUM(I38:I39)</f>
        <v>18593</v>
      </c>
      <c r="J37" s="82">
        <v>79.5</v>
      </c>
      <c r="K37" s="78">
        <f>SUM(K38:K39)</f>
        <v>22449</v>
      </c>
      <c r="L37" s="78">
        <f>SUM(L38:L39)</f>
        <v>17686</v>
      </c>
      <c r="M37" s="82">
        <v>78.78</v>
      </c>
      <c r="N37" s="80">
        <v>22449</v>
      </c>
      <c r="O37" s="80">
        <v>17683</v>
      </c>
      <c r="P37" s="81">
        <v>78.77</v>
      </c>
      <c r="Q37" s="54" t="s">
        <v>45</v>
      </c>
      <c r="R37" s="55"/>
    </row>
    <row r="38" spans="1:18" s="76" customFormat="1" ht="19.5" customHeight="1">
      <c r="A38" s="63">
        <v>20</v>
      </c>
      <c r="B38" s="70" t="s">
        <v>46</v>
      </c>
      <c r="C38" s="71">
        <v>14951</v>
      </c>
      <c r="D38" s="71">
        <v>11778</v>
      </c>
      <c r="E38" s="72">
        <v>78.78</v>
      </c>
      <c r="F38" s="77">
        <v>11778</v>
      </c>
      <c r="G38" s="72">
        <v>78.78</v>
      </c>
      <c r="H38" s="74">
        <v>14899</v>
      </c>
      <c r="I38" s="74">
        <v>11750</v>
      </c>
      <c r="J38" s="75">
        <v>78.86</v>
      </c>
      <c r="K38" s="71">
        <v>14198</v>
      </c>
      <c r="L38" s="71">
        <v>11084</v>
      </c>
      <c r="M38" s="73">
        <v>78.07</v>
      </c>
      <c r="N38" s="77">
        <v>14198</v>
      </c>
      <c r="O38" s="77">
        <v>11083</v>
      </c>
      <c r="P38" s="72">
        <v>78.06</v>
      </c>
      <c r="Q38" s="68">
        <v>20</v>
      </c>
      <c r="R38" s="63"/>
    </row>
    <row r="39" spans="1:18" s="76" customFormat="1" ht="19.5" customHeight="1">
      <c r="A39" s="63">
        <f>A38+1</f>
        <v>21</v>
      </c>
      <c r="B39" s="70" t="s">
        <v>47</v>
      </c>
      <c r="C39" s="71">
        <v>8473</v>
      </c>
      <c r="D39" s="71">
        <v>6832</v>
      </c>
      <c r="E39" s="72">
        <v>80.63</v>
      </c>
      <c r="F39" s="77">
        <v>6832</v>
      </c>
      <c r="G39" s="72">
        <v>80.63</v>
      </c>
      <c r="H39" s="74">
        <v>8487</v>
      </c>
      <c r="I39" s="74">
        <v>6843</v>
      </c>
      <c r="J39" s="75">
        <v>80.63</v>
      </c>
      <c r="K39" s="71">
        <v>8251</v>
      </c>
      <c r="L39" s="71">
        <v>6602</v>
      </c>
      <c r="M39" s="73">
        <v>80.01</v>
      </c>
      <c r="N39" s="77">
        <v>8251</v>
      </c>
      <c r="O39" s="77">
        <v>6600</v>
      </c>
      <c r="P39" s="72">
        <v>79.99</v>
      </c>
      <c r="Q39" s="68">
        <f>Q38+1</f>
        <v>21</v>
      </c>
      <c r="R39" s="63"/>
    </row>
    <row r="40" spans="1:18" s="83" customFormat="1" ht="21" customHeight="1">
      <c r="A40" s="49" t="s">
        <v>48</v>
      </c>
      <c r="B40" s="50"/>
      <c r="C40" s="78">
        <f>SUM(C41:C44)</f>
        <v>29766</v>
      </c>
      <c r="D40" s="78">
        <v>24701</v>
      </c>
      <c r="E40" s="79">
        <v>82.98</v>
      </c>
      <c r="F40" s="78">
        <f>SUM(F41:F44)</f>
        <v>24702</v>
      </c>
      <c r="G40" s="82">
        <v>82.99</v>
      </c>
      <c r="H40" s="78">
        <f>SUM(H41:H44)</f>
        <v>29620</v>
      </c>
      <c r="I40" s="78">
        <f>SUM(I41:I44)</f>
        <v>23831</v>
      </c>
      <c r="J40" s="82">
        <v>80.46</v>
      </c>
      <c r="K40" s="78">
        <f>SUM(K41:K44)</f>
        <v>28636</v>
      </c>
      <c r="L40" s="78">
        <f>SUM(L41:L44)</f>
        <v>26020</v>
      </c>
      <c r="M40" s="82">
        <v>90.86</v>
      </c>
      <c r="N40" s="78">
        <v>28636</v>
      </c>
      <c r="O40" s="78">
        <v>26018</v>
      </c>
      <c r="P40" s="82">
        <v>90.86</v>
      </c>
      <c r="Q40" s="54" t="s">
        <v>49</v>
      </c>
      <c r="R40" s="55"/>
    </row>
    <row r="41" spans="1:18" s="76" customFormat="1" ht="19.5" customHeight="1">
      <c r="A41" s="63">
        <v>22</v>
      </c>
      <c r="B41" s="70" t="s">
        <v>50</v>
      </c>
      <c r="C41" s="71">
        <v>4978</v>
      </c>
      <c r="D41" s="71">
        <v>4047</v>
      </c>
      <c r="E41" s="72">
        <v>81.3</v>
      </c>
      <c r="F41" s="71">
        <v>4047</v>
      </c>
      <c r="G41" s="73">
        <v>81.3</v>
      </c>
      <c r="H41" s="74">
        <v>4977</v>
      </c>
      <c r="I41" s="74">
        <v>4042</v>
      </c>
      <c r="J41" s="75">
        <v>81.21</v>
      </c>
      <c r="K41" s="71">
        <v>4829</v>
      </c>
      <c r="L41" s="71">
        <v>4425</v>
      </c>
      <c r="M41" s="73">
        <v>91.63</v>
      </c>
      <c r="N41" s="71">
        <v>4829</v>
      </c>
      <c r="O41" s="71">
        <v>4424</v>
      </c>
      <c r="P41" s="73">
        <v>91.61</v>
      </c>
      <c r="Q41" s="68">
        <v>22</v>
      </c>
      <c r="R41" s="63"/>
    </row>
    <row r="42" spans="1:18" s="76" customFormat="1" ht="19.5" customHeight="1">
      <c r="A42" s="63">
        <f>A41+1</f>
        <v>23</v>
      </c>
      <c r="B42" s="70" t="s">
        <v>51</v>
      </c>
      <c r="C42" s="71">
        <v>7703</v>
      </c>
      <c r="D42" s="71">
        <v>6379</v>
      </c>
      <c r="E42" s="72">
        <v>82.81</v>
      </c>
      <c r="F42" s="71">
        <v>6379</v>
      </c>
      <c r="G42" s="73">
        <v>82.81</v>
      </c>
      <c r="H42" s="74">
        <v>7539</v>
      </c>
      <c r="I42" s="74">
        <v>5948</v>
      </c>
      <c r="J42" s="75">
        <v>78.9</v>
      </c>
      <c r="K42" s="71">
        <v>7057</v>
      </c>
      <c r="L42" s="71">
        <v>6318</v>
      </c>
      <c r="M42" s="73">
        <v>89.53</v>
      </c>
      <c r="N42" s="71">
        <v>7057</v>
      </c>
      <c r="O42" s="71">
        <v>6318</v>
      </c>
      <c r="P42" s="73">
        <v>89.53</v>
      </c>
      <c r="Q42" s="68">
        <f>Q41+1</f>
        <v>23</v>
      </c>
      <c r="R42" s="63"/>
    </row>
    <row r="43" spans="1:18" s="76" customFormat="1" ht="19.5" customHeight="1">
      <c r="A43" s="63">
        <f>A42+1</f>
        <v>24</v>
      </c>
      <c r="B43" s="70" t="s">
        <v>52</v>
      </c>
      <c r="C43" s="71">
        <v>8855</v>
      </c>
      <c r="D43" s="71">
        <v>2062</v>
      </c>
      <c r="E43" s="72">
        <v>79.75</v>
      </c>
      <c r="F43" s="71">
        <v>7062</v>
      </c>
      <c r="G43" s="73">
        <v>79.75</v>
      </c>
      <c r="H43" s="74">
        <v>8845</v>
      </c>
      <c r="I43" s="74">
        <v>6837</v>
      </c>
      <c r="J43" s="75">
        <v>77.3</v>
      </c>
      <c r="K43" s="71">
        <v>8702</v>
      </c>
      <c r="L43" s="71">
        <v>7954</v>
      </c>
      <c r="M43" s="73">
        <v>91.4</v>
      </c>
      <c r="N43" s="71">
        <v>8702</v>
      </c>
      <c r="O43" s="71">
        <v>7954</v>
      </c>
      <c r="P43" s="73">
        <v>91.4</v>
      </c>
      <c r="Q43" s="68">
        <f>Q42+1</f>
        <v>24</v>
      </c>
      <c r="R43" s="63"/>
    </row>
    <row r="44" spans="1:18" s="76" customFormat="1" ht="19.5" customHeight="1">
      <c r="A44" s="63">
        <f>A43+1</f>
        <v>25</v>
      </c>
      <c r="B44" s="70" t="s">
        <v>53</v>
      </c>
      <c r="C44" s="71">
        <v>8230</v>
      </c>
      <c r="D44" s="71">
        <v>7213</v>
      </c>
      <c r="E44" s="72">
        <v>87.64</v>
      </c>
      <c r="F44" s="71">
        <v>7214</v>
      </c>
      <c r="G44" s="73">
        <v>87.65</v>
      </c>
      <c r="H44" s="74">
        <v>8259</v>
      </c>
      <c r="I44" s="74">
        <v>7004</v>
      </c>
      <c r="J44" s="75">
        <v>84.8</v>
      </c>
      <c r="K44" s="71">
        <v>8048</v>
      </c>
      <c r="L44" s="71">
        <v>7323</v>
      </c>
      <c r="M44" s="73">
        <v>90.99</v>
      </c>
      <c r="N44" s="71">
        <v>8048</v>
      </c>
      <c r="O44" s="71">
        <v>7322</v>
      </c>
      <c r="P44" s="73">
        <v>90.98</v>
      </c>
      <c r="Q44" s="68">
        <f>Q43+1</f>
        <v>25</v>
      </c>
      <c r="R44" s="63"/>
    </row>
    <row r="45" spans="1:18" s="83" customFormat="1" ht="21" customHeight="1">
      <c r="A45" s="49" t="s">
        <v>54</v>
      </c>
      <c r="B45" s="50"/>
      <c r="C45" s="78">
        <f>C46</f>
        <v>14886</v>
      </c>
      <c r="D45" s="78">
        <f>D46</f>
        <v>11124</v>
      </c>
      <c r="E45" s="79">
        <v>74.73</v>
      </c>
      <c r="F45" s="80">
        <f>SUM(F46)</f>
        <v>11124</v>
      </c>
      <c r="G45" s="81">
        <v>74.73</v>
      </c>
      <c r="H45" s="78">
        <f>SUM(H46)</f>
        <v>15035</v>
      </c>
      <c r="I45" s="78">
        <f>SUM(I46)</f>
        <v>11350</v>
      </c>
      <c r="J45" s="82">
        <v>75.49</v>
      </c>
      <c r="K45" s="78">
        <f>SUM(K46)</f>
        <v>15268</v>
      </c>
      <c r="L45" s="78">
        <f>SUM(L46)</f>
        <v>11191</v>
      </c>
      <c r="M45" s="82">
        <v>73.3</v>
      </c>
      <c r="N45" s="80" t="s">
        <v>29</v>
      </c>
      <c r="O45" s="80" t="s">
        <v>29</v>
      </c>
      <c r="P45" s="80" t="s">
        <v>29</v>
      </c>
      <c r="Q45" s="54" t="s">
        <v>55</v>
      </c>
      <c r="R45" s="55"/>
    </row>
    <row r="46" spans="1:18" s="76" customFormat="1" ht="19.5" customHeight="1">
      <c r="A46" s="85">
        <v>26</v>
      </c>
      <c r="B46" s="86" t="s">
        <v>56</v>
      </c>
      <c r="C46" s="87">
        <v>14886</v>
      </c>
      <c r="D46" s="87">
        <v>11124</v>
      </c>
      <c r="E46" s="88">
        <v>74.73</v>
      </c>
      <c r="F46" s="89">
        <v>11124</v>
      </c>
      <c r="G46" s="88">
        <v>74.73</v>
      </c>
      <c r="H46" s="90">
        <v>15035</v>
      </c>
      <c r="I46" s="90">
        <v>11350</v>
      </c>
      <c r="J46" s="91">
        <v>75.49</v>
      </c>
      <c r="K46" s="87">
        <v>15268</v>
      </c>
      <c r="L46" s="87">
        <v>11191</v>
      </c>
      <c r="M46" s="92">
        <v>73.3</v>
      </c>
      <c r="N46" s="89" t="s">
        <v>29</v>
      </c>
      <c r="O46" s="89" t="s">
        <v>29</v>
      </c>
      <c r="P46" s="89" t="s">
        <v>29</v>
      </c>
      <c r="Q46" s="93">
        <v>26</v>
      </c>
      <c r="R46" s="63"/>
    </row>
    <row r="47" spans="1:18" s="76" customFormat="1" ht="14.25" customHeight="1">
      <c r="A47" s="94"/>
      <c r="B47" s="95" t="s">
        <v>57</v>
      </c>
      <c r="C47" s="96"/>
      <c r="D47" s="96"/>
      <c r="E47" s="97"/>
      <c r="F47" s="98"/>
      <c r="G47" s="98"/>
      <c r="H47" s="99"/>
      <c r="I47" s="99"/>
      <c r="J47" s="100"/>
      <c r="K47" s="96"/>
      <c r="L47" s="96"/>
      <c r="M47" s="101"/>
      <c r="N47" s="96"/>
      <c r="O47" s="96"/>
      <c r="P47" s="101"/>
      <c r="Q47" s="102"/>
      <c r="R47" s="63"/>
    </row>
    <row r="48" spans="1:18" s="107" customFormat="1" ht="21" customHeight="1">
      <c r="A48" s="103"/>
      <c r="B48" s="104"/>
      <c r="C48" s="104"/>
      <c r="D48" s="104"/>
      <c r="E48" s="103"/>
      <c r="F48" s="7" t="s">
        <v>58</v>
      </c>
      <c r="G48" s="104"/>
      <c r="H48" s="104"/>
      <c r="I48" s="104"/>
      <c r="J48" s="105"/>
      <c r="K48" s="104"/>
      <c r="L48" s="104"/>
      <c r="M48" s="105"/>
      <c r="N48" s="103"/>
      <c r="O48" s="103"/>
      <c r="P48" s="105"/>
      <c r="Q48" s="106"/>
      <c r="R48" s="103"/>
    </row>
    <row r="49" spans="1:18" ht="14.25" thickBot="1">
      <c r="A49" s="1"/>
      <c r="B49" s="8"/>
      <c r="C49" s="2"/>
      <c r="D49" s="2"/>
      <c r="E49" s="2"/>
      <c r="F49" s="2"/>
      <c r="G49" s="2"/>
      <c r="H49" s="2"/>
      <c r="I49" s="2"/>
      <c r="J49" s="4"/>
      <c r="K49" s="2"/>
      <c r="L49" s="2"/>
      <c r="M49" s="4"/>
      <c r="N49" s="1"/>
      <c r="O49" s="1"/>
      <c r="P49" s="4"/>
      <c r="Q49" s="5"/>
      <c r="R49" s="1"/>
    </row>
    <row r="50" spans="1:18" ht="2.25" customHeight="1" thickTop="1">
      <c r="A50" s="9"/>
      <c r="B50" s="10"/>
      <c r="C50" s="11"/>
      <c r="D50" s="12"/>
      <c r="E50" s="12"/>
      <c r="F50" s="11"/>
      <c r="G50" s="12"/>
      <c r="H50" s="13"/>
      <c r="I50" s="12"/>
      <c r="J50" s="14"/>
      <c r="K50" s="13"/>
      <c r="L50" s="12"/>
      <c r="M50" s="14"/>
      <c r="N50" s="13"/>
      <c r="O50" s="12"/>
      <c r="P50" s="14"/>
      <c r="Q50" s="15"/>
      <c r="R50" s="1"/>
    </row>
    <row r="51" spans="1:18" ht="12" customHeight="1">
      <c r="A51" s="16" t="s">
        <v>59</v>
      </c>
      <c r="B51" s="17"/>
      <c r="C51" s="18" t="s">
        <v>2</v>
      </c>
      <c r="D51" s="19"/>
      <c r="E51" s="17"/>
      <c r="F51" s="20" t="s">
        <v>3</v>
      </c>
      <c r="G51" s="21"/>
      <c r="H51" s="18" t="s">
        <v>4</v>
      </c>
      <c r="I51" s="22" t="s">
        <v>5</v>
      </c>
      <c r="J51" s="23"/>
      <c r="K51" s="24" t="s">
        <v>6</v>
      </c>
      <c r="L51" s="25"/>
      <c r="M51" s="23"/>
      <c r="N51" s="24" t="s">
        <v>7</v>
      </c>
      <c r="O51" s="25"/>
      <c r="P51" s="23"/>
      <c r="Q51" s="26" t="s">
        <v>8</v>
      </c>
      <c r="R51" s="1"/>
    </row>
    <row r="52" spans="1:18" ht="12" customHeight="1">
      <c r="A52" s="19"/>
      <c r="B52" s="17"/>
      <c r="C52" s="27"/>
      <c r="D52" s="28"/>
      <c r="E52" s="29"/>
      <c r="F52" s="30"/>
      <c r="G52" s="31"/>
      <c r="H52" s="27"/>
      <c r="I52" s="32"/>
      <c r="J52" s="33"/>
      <c r="K52" s="34"/>
      <c r="L52" s="32"/>
      <c r="M52" s="33"/>
      <c r="N52" s="34"/>
      <c r="O52" s="32"/>
      <c r="P52" s="33"/>
      <c r="Q52" s="35"/>
      <c r="R52" s="1"/>
    </row>
    <row r="53" spans="1:48" ht="19.5" customHeight="1">
      <c r="A53" s="28"/>
      <c r="B53" s="29"/>
      <c r="C53" s="36" t="s">
        <v>9</v>
      </c>
      <c r="D53" s="36" t="s">
        <v>10</v>
      </c>
      <c r="E53" s="37" t="s">
        <v>11</v>
      </c>
      <c r="F53" s="36" t="s">
        <v>12</v>
      </c>
      <c r="G53" s="36" t="s">
        <v>11</v>
      </c>
      <c r="H53" s="108" t="s">
        <v>9</v>
      </c>
      <c r="I53" s="38" t="s">
        <v>13</v>
      </c>
      <c r="J53" s="39" t="s">
        <v>11</v>
      </c>
      <c r="K53" s="36" t="s">
        <v>9</v>
      </c>
      <c r="L53" s="36" t="s">
        <v>13</v>
      </c>
      <c r="M53" s="39" t="s">
        <v>11</v>
      </c>
      <c r="N53" s="36" t="s">
        <v>9</v>
      </c>
      <c r="O53" s="36" t="s">
        <v>13</v>
      </c>
      <c r="P53" s="39" t="s">
        <v>11</v>
      </c>
      <c r="Q53" s="40"/>
      <c r="R53" s="1"/>
      <c r="AV53" s="1"/>
    </row>
    <row r="54" spans="1:48" ht="6" customHeight="1">
      <c r="A54" s="109"/>
      <c r="B54" s="110"/>
      <c r="C54" s="111"/>
      <c r="D54" s="44"/>
      <c r="E54" s="45"/>
      <c r="F54" s="111"/>
      <c r="G54" s="45"/>
      <c r="H54" s="111"/>
      <c r="I54" s="44"/>
      <c r="J54" s="46"/>
      <c r="K54" s="111"/>
      <c r="L54" s="44"/>
      <c r="M54" s="46"/>
      <c r="N54" s="111"/>
      <c r="O54" s="44"/>
      <c r="P54" s="46"/>
      <c r="Q54" s="112"/>
      <c r="R54" s="1"/>
      <c r="AV54" s="1"/>
    </row>
    <row r="55" spans="1:18" s="83" customFormat="1" ht="18" customHeight="1">
      <c r="A55" s="49" t="s">
        <v>60</v>
      </c>
      <c r="B55" s="50"/>
      <c r="C55" s="78">
        <f>SUM(C56:C63)</f>
        <v>32710</v>
      </c>
      <c r="D55" s="78">
        <f>SUM(D56:D63)</f>
        <v>26495</v>
      </c>
      <c r="E55" s="82">
        <v>81</v>
      </c>
      <c r="F55" s="113">
        <f>SUM(F56:F63)</f>
        <v>26498</v>
      </c>
      <c r="G55" s="114">
        <v>81.01</v>
      </c>
      <c r="H55" s="78">
        <f>SUM(H56:H63)</f>
        <v>32764</v>
      </c>
      <c r="I55" s="78">
        <f>SUM(I56:I63)</f>
        <v>26407</v>
      </c>
      <c r="J55" s="82">
        <v>80.6</v>
      </c>
      <c r="K55" s="78">
        <f>SUM(K56:K63)</f>
        <v>31760</v>
      </c>
      <c r="L55" s="78">
        <f>SUM(L56:L63)</f>
        <v>28045</v>
      </c>
      <c r="M55" s="82">
        <v>88.3</v>
      </c>
      <c r="N55" s="78">
        <f>SUM(N56:N63)</f>
        <v>31760</v>
      </c>
      <c r="O55" s="78">
        <f>SUM(O56:O63)</f>
        <v>28036</v>
      </c>
      <c r="P55" s="115">
        <v>88.27</v>
      </c>
      <c r="Q55" s="54" t="s">
        <v>61</v>
      </c>
      <c r="R55" s="55"/>
    </row>
    <row r="56" spans="1:18" s="76" customFormat="1" ht="18" customHeight="1">
      <c r="A56" s="63">
        <v>27</v>
      </c>
      <c r="B56" s="70" t="s">
        <v>62</v>
      </c>
      <c r="C56" s="71">
        <v>2916</v>
      </c>
      <c r="D56" s="71">
        <v>2239</v>
      </c>
      <c r="E56" s="73">
        <v>76.78</v>
      </c>
      <c r="F56" s="71">
        <v>2239</v>
      </c>
      <c r="G56" s="72">
        <v>76.78</v>
      </c>
      <c r="H56" s="71">
        <v>2911</v>
      </c>
      <c r="I56" s="71">
        <v>2249</v>
      </c>
      <c r="J56" s="73">
        <v>77.26</v>
      </c>
      <c r="K56" s="71">
        <v>2834</v>
      </c>
      <c r="L56" s="71">
        <v>2320</v>
      </c>
      <c r="M56" s="73">
        <v>81.86</v>
      </c>
      <c r="N56" s="77">
        <v>2834</v>
      </c>
      <c r="O56" s="77">
        <v>2320</v>
      </c>
      <c r="P56" s="116">
        <v>81.86</v>
      </c>
      <c r="Q56" s="68">
        <v>27</v>
      </c>
      <c r="R56" s="63"/>
    </row>
    <row r="57" spans="1:18" s="76" customFormat="1" ht="18" customHeight="1">
      <c r="A57" s="63">
        <f aca="true" t="shared" si="2" ref="A57:A63">A56+1</f>
        <v>28</v>
      </c>
      <c r="B57" s="70" t="s">
        <v>63</v>
      </c>
      <c r="C57" s="71">
        <v>5439</v>
      </c>
      <c r="D57" s="71">
        <v>4558</v>
      </c>
      <c r="E57" s="73">
        <v>83.8</v>
      </c>
      <c r="F57" s="71">
        <v>4558</v>
      </c>
      <c r="G57" s="72">
        <v>83.8</v>
      </c>
      <c r="H57" s="71">
        <v>5425</v>
      </c>
      <c r="I57" s="71">
        <v>4526</v>
      </c>
      <c r="J57" s="73">
        <v>83.43</v>
      </c>
      <c r="K57" s="71">
        <v>5196</v>
      </c>
      <c r="L57" s="71">
        <v>4765</v>
      </c>
      <c r="M57" s="73">
        <v>91.71</v>
      </c>
      <c r="N57" s="77">
        <v>5196</v>
      </c>
      <c r="O57" s="77">
        <v>4765</v>
      </c>
      <c r="P57" s="116">
        <v>91.71</v>
      </c>
      <c r="Q57" s="68">
        <f aca="true" t="shared" si="3" ref="Q57:Q63">Q56+1</f>
        <v>28</v>
      </c>
      <c r="R57" s="63"/>
    </row>
    <row r="58" spans="1:18" s="76" customFormat="1" ht="18" customHeight="1">
      <c r="A58" s="63">
        <f t="shared" si="2"/>
        <v>29</v>
      </c>
      <c r="B58" s="70" t="s">
        <v>64</v>
      </c>
      <c r="C58" s="71">
        <v>2244</v>
      </c>
      <c r="D58" s="71">
        <v>1837</v>
      </c>
      <c r="E58" s="73">
        <v>81.86</v>
      </c>
      <c r="F58" s="71">
        <v>1837</v>
      </c>
      <c r="G58" s="72">
        <v>81.86</v>
      </c>
      <c r="H58" s="71">
        <v>2254</v>
      </c>
      <c r="I58" s="71">
        <v>1794</v>
      </c>
      <c r="J58" s="73">
        <v>79.59</v>
      </c>
      <c r="K58" s="71">
        <v>2254</v>
      </c>
      <c r="L58" s="71">
        <v>1979</v>
      </c>
      <c r="M58" s="73">
        <v>87.8</v>
      </c>
      <c r="N58" s="77">
        <v>2254</v>
      </c>
      <c r="O58" s="77">
        <v>1979</v>
      </c>
      <c r="P58" s="116">
        <v>87.8</v>
      </c>
      <c r="Q58" s="68">
        <f t="shared" si="3"/>
        <v>29</v>
      </c>
      <c r="R58" s="63"/>
    </row>
    <row r="59" spans="1:18" s="76" customFormat="1" ht="18" customHeight="1">
      <c r="A59" s="63">
        <f t="shared" si="2"/>
        <v>30</v>
      </c>
      <c r="B59" s="70" t="s">
        <v>65</v>
      </c>
      <c r="C59" s="71">
        <v>4253</v>
      </c>
      <c r="D59" s="71">
        <v>3484</v>
      </c>
      <c r="E59" s="73">
        <v>81.92</v>
      </c>
      <c r="F59" s="71">
        <v>3487</v>
      </c>
      <c r="G59" s="72">
        <v>81.99</v>
      </c>
      <c r="H59" s="71">
        <v>4247</v>
      </c>
      <c r="I59" s="71">
        <v>3499</v>
      </c>
      <c r="J59" s="73">
        <v>82.39</v>
      </c>
      <c r="K59" s="71">
        <v>4242</v>
      </c>
      <c r="L59" s="71">
        <v>3736</v>
      </c>
      <c r="M59" s="73">
        <v>88.07</v>
      </c>
      <c r="N59" s="77">
        <v>4242</v>
      </c>
      <c r="O59" s="77">
        <v>3734</v>
      </c>
      <c r="P59" s="116">
        <v>88.02</v>
      </c>
      <c r="Q59" s="68">
        <f t="shared" si="3"/>
        <v>30</v>
      </c>
      <c r="R59" s="63"/>
    </row>
    <row r="60" spans="1:18" s="76" customFormat="1" ht="18" customHeight="1">
      <c r="A60" s="63">
        <f t="shared" si="2"/>
        <v>31</v>
      </c>
      <c r="B60" s="70" t="s">
        <v>66</v>
      </c>
      <c r="C60" s="71">
        <v>2849</v>
      </c>
      <c r="D60" s="71">
        <v>2514</v>
      </c>
      <c r="E60" s="73">
        <v>88.24</v>
      </c>
      <c r="F60" s="71">
        <v>2514</v>
      </c>
      <c r="G60" s="72">
        <v>88.24</v>
      </c>
      <c r="H60" s="71">
        <v>2869</v>
      </c>
      <c r="I60" s="71">
        <v>2567</v>
      </c>
      <c r="J60" s="73">
        <v>89.47</v>
      </c>
      <c r="K60" s="71">
        <v>2789</v>
      </c>
      <c r="L60" s="71">
        <v>2607</v>
      </c>
      <c r="M60" s="73">
        <v>93.47</v>
      </c>
      <c r="N60" s="77">
        <v>2789</v>
      </c>
      <c r="O60" s="77">
        <v>2607</v>
      </c>
      <c r="P60" s="116">
        <v>93.47</v>
      </c>
      <c r="Q60" s="68">
        <f t="shared" si="3"/>
        <v>31</v>
      </c>
      <c r="R60" s="63"/>
    </row>
    <row r="61" spans="1:18" s="76" customFormat="1" ht="18" customHeight="1">
      <c r="A61" s="63">
        <f t="shared" si="2"/>
        <v>32</v>
      </c>
      <c r="B61" s="70" t="s">
        <v>67</v>
      </c>
      <c r="C61" s="71">
        <v>4007</v>
      </c>
      <c r="D61" s="71">
        <v>3206</v>
      </c>
      <c r="E61" s="73">
        <v>80.01</v>
      </c>
      <c r="F61" s="71">
        <v>3206</v>
      </c>
      <c r="G61" s="72">
        <v>80.01</v>
      </c>
      <c r="H61" s="71">
        <v>3973</v>
      </c>
      <c r="I61" s="71">
        <v>3190</v>
      </c>
      <c r="J61" s="73">
        <v>80.29</v>
      </c>
      <c r="K61" s="71">
        <v>3781</v>
      </c>
      <c r="L61" s="71">
        <v>3146</v>
      </c>
      <c r="M61" s="73">
        <v>83.21</v>
      </c>
      <c r="N61" s="77">
        <v>3781</v>
      </c>
      <c r="O61" s="77">
        <v>3141</v>
      </c>
      <c r="P61" s="116">
        <v>83.07</v>
      </c>
      <c r="Q61" s="68">
        <f t="shared" si="3"/>
        <v>32</v>
      </c>
      <c r="R61" s="63"/>
    </row>
    <row r="62" spans="1:18" s="76" customFormat="1" ht="18" customHeight="1">
      <c r="A62" s="63">
        <f t="shared" si="2"/>
        <v>33</v>
      </c>
      <c r="B62" s="70" t="s">
        <v>68</v>
      </c>
      <c r="C62" s="71">
        <v>2335</v>
      </c>
      <c r="D62" s="71">
        <v>1958</v>
      </c>
      <c r="E62" s="73">
        <v>83.85</v>
      </c>
      <c r="F62" s="71">
        <v>1958</v>
      </c>
      <c r="G62" s="72">
        <v>83.85</v>
      </c>
      <c r="H62" s="71">
        <v>2330</v>
      </c>
      <c r="I62" s="71">
        <v>1942</v>
      </c>
      <c r="J62" s="73">
        <v>83.35</v>
      </c>
      <c r="K62" s="71">
        <v>2241</v>
      </c>
      <c r="L62" s="71">
        <v>1948</v>
      </c>
      <c r="M62" s="73">
        <v>86.93</v>
      </c>
      <c r="N62" s="77">
        <v>2241</v>
      </c>
      <c r="O62" s="77">
        <v>1947</v>
      </c>
      <c r="P62" s="116">
        <v>86.88</v>
      </c>
      <c r="Q62" s="68">
        <f t="shared" si="3"/>
        <v>33</v>
      </c>
      <c r="R62" s="63"/>
    </row>
    <row r="63" spans="1:18" s="76" customFormat="1" ht="18" customHeight="1">
      <c r="A63" s="63">
        <f t="shared" si="2"/>
        <v>34</v>
      </c>
      <c r="B63" s="70" t="s">
        <v>69</v>
      </c>
      <c r="C63" s="71">
        <v>8667</v>
      </c>
      <c r="D63" s="71">
        <v>6699</v>
      </c>
      <c r="E63" s="73">
        <v>77.29</v>
      </c>
      <c r="F63" s="71">
        <v>6699</v>
      </c>
      <c r="G63" s="72">
        <v>77.29</v>
      </c>
      <c r="H63" s="71">
        <v>8755</v>
      </c>
      <c r="I63" s="71">
        <v>6640</v>
      </c>
      <c r="J63" s="73">
        <v>75.84</v>
      </c>
      <c r="K63" s="71">
        <v>8423</v>
      </c>
      <c r="L63" s="71">
        <v>7544</v>
      </c>
      <c r="M63" s="73">
        <v>89.56</v>
      </c>
      <c r="N63" s="77">
        <v>8423</v>
      </c>
      <c r="O63" s="77">
        <v>7543</v>
      </c>
      <c r="P63" s="116">
        <v>89.55</v>
      </c>
      <c r="Q63" s="68">
        <f t="shared" si="3"/>
        <v>34</v>
      </c>
      <c r="R63" s="63"/>
    </row>
    <row r="64" spans="1:18" s="83" customFormat="1" ht="21" customHeight="1">
      <c r="A64" s="49" t="s">
        <v>70</v>
      </c>
      <c r="B64" s="50"/>
      <c r="C64" s="78">
        <f>SUM(C65:C72)</f>
        <v>48932</v>
      </c>
      <c r="D64" s="78">
        <f>SUM(D65:D72)</f>
        <v>40774</v>
      </c>
      <c r="E64" s="82">
        <v>83.33</v>
      </c>
      <c r="F64" s="78">
        <f>SUM(F65:F72)</f>
        <v>40780</v>
      </c>
      <c r="G64" s="82">
        <v>83.34</v>
      </c>
      <c r="H64" s="78">
        <f>SUM(H65:H72)</f>
        <v>49011</v>
      </c>
      <c r="I64" s="78">
        <f>SUM(I65:I72)</f>
        <v>41243</v>
      </c>
      <c r="J64" s="82">
        <v>84.15</v>
      </c>
      <c r="K64" s="78">
        <f>SUM(K65:K72)</f>
        <v>48379</v>
      </c>
      <c r="L64" s="78">
        <f>SUM(L65:L72)</f>
        <v>44745</v>
      </c>
      <c r="M64" s="82">
        <v>92.48</v>
      </c>
      <c r="N64" s="78">
        <f>SUM(N65:N72)</f>
        <v>48383</v>
      </c>
      <c r="O64" s="78">
        <f>SUM(O65:O72)</f>
        <v>44734</v>
      </c>
      <c r="P64" s="82">
        <v>92.46</v>
      </c>
      <c r="Q64" s="54" t="s">
        <v>71</v>
      </c>
      <c r="R64" s="55"/>
    </row>
    <row r="65" spans="1:18" s="76" customFormat="1" ht="18" customHeight="1">
      <c r="A65" s="63">
        <v>35</v>
      </c>
      <c r="B65" s="70" t="s">
        <v>72</v>
      </c>
      <c r="C65" s="71">
        <v>8843</v>
      </c>
      <c r="D65" s="71">
        <v>7177</v>
      </c>
      <c r="E65" s="73">
        <v>81.16</v>
      </c>
      <c r="F65" s="71">
        <v>7177</v>
      </c>
      <c r="G65" s="73">
        <v>81.16</v>
      </c>
      <c r="H65" s="71">
        <v>8799</v>
      </c>
      <c r="I65" s="71">
        <v>7308</v>
      </c>
      <c r="J65" s="73">
        <v>83.05</v>
      </c>
      <c r="K65" s="71">
        <v>8611</v>
      </c>
      <c r="L65" s="71">
        <v>7965</v>
      </c>
      <c r="M65" s="73">
        <v>92.5</v>
      </c>
      <c r="N65" s="71">
        <v>8611</v>
      </c>
      <c r="O65" s="71">
        <v>7963</v>
      </c>
      <c r="P65" s="73">
        <v>92.47</v>
      </c>
      <c r="Q65" s="68">
        <v>35</v>
      </c>
      <c r="R65" s="63"/>
    </row>
    <row r="66" spans="1:18" s="76" customFormat="1" ht="18" customHeight="1">
      <c r="A66" s="63">
        <f aca="true" t="shared" si="4" ref="A66:A72">A65+1</f>
        <v>36</v>
      </c>
      <c r="B66" s="70" t="s">
        <v>73</v>
      </c>
      <c r="C66" s="71">
        <v>13713</v>
      </c>
      <c r="D66" s="71">
        <v>11027</v>
      </c>
      <c r="E66" s="73">
        <v>80.41</v>
      </c>
      <c r="F66" s="71">
        <v>11028</v>
      </c>
      <c r="G66" s="73">
        <v>80.42</v>
      </c>
      <c r="H66" s="71">
        <v>13695</v>
      </c>
      <c r="I66" s="71">
        <v>11079</v>
      </c>
      <c r="J66" s="73">
        <v>80.9</v>
      </c>
      <c r="K66" s="71">
        <v>13344</v>
      </c>
      <c r="L66" s="71">
        <v>12331</v>
      </c>
      <c r="M66" s="73">
        <v>92.41</v>
      </c>
      <c r="N66" s="71">
        <v>13344</v>
      </c>
      <c r="O66" s="71">
        <v>12329</v>
      </c>
      <c r="P66" s="73">
        <v>92.39</v>
      </c>
      <c r="Q66" s="68">
        <f aca="true" t="shared" si="5" ref="Q66:Q72">Q65+1</f>
        <v>36</v>
      </c>
      <c r="R66" s="63"/>
    </row>
    <row r="67" spans="1:18" s="76" customFormat="1" ht="18" customHeight="1">
      <c r="A67" s="63">
        <f t="shared" si="4"/>
        <v>37</v>
      </c>
      <c r="B67" s="70" t="s">
        <v>74</v>
      </c>
      <c r="C67" s="71">
        <v>2761</v>
      </c>
      <c r="D67" s="71">
        <v>2364</v>
      </c>
      <c r="E67" s="73">
        <v>85.62</v>
      </c>
      <c r="F67" s="71">
        <v>2364</v>
      </c>
      <c r="G67" s="73">
        <v>85.62</v>
      </c>
      <c r="H67" s="71">
        <v>2760</v>
      </c>
      <c r="I67" s="71">
        <v>2353</v>
      </c>
      <c r="J67" s="73">
        <v>85.25</v>
      </c>
      <c r="K67" s="71">
        <v>2774</v>
      </c>
      <c r="L67" s="71">
        <v>2564</v>
      </c>
      <c r="M67" s="73">
        <v>92.3</v>
      </c>
      <c r="N67" s="71">
        <v>2778</v>
      </c>
      <c r="O67" s="71">
        <v>2563</v>
      </c>
      <c r="P67" s="73">
        <v>92.26</v>
      </c>
      <c r="Q67" s="68">
        <f t="shared" si="5"/>
        <v>37</v>
      </c>
      <c r="R67" s="63"/>
    </row>
    <row r="68" spans="1:18" s="76" customFormat="1" ht="18" customHeight="1">
      <c r="A68" s="63">
        <f t="shared" si="4"/>
        <v>38</v>
      </c>
      <c r="B68" s="70" t="s">
        <v>75</v>
      </c>
      <c r="C68" s="71">
        <v>7194</v>
      </c>
      <c r="D68" s="71">
        <v>6316</v>
      </c>
      <c r="E68" s="73">
        <v>87.8</v>
      </c>
      <c r="F68" s="71">
        <v>6319</v>
      </c>
      <c r="G68" s="73">
        <v>87.84</v>
      </c>
      <c r="H68" s="71">
        <v>7198</v>
      </c>
      <c r="I68" s="71">
        <v>6289</v>
      </c>
      <c r="J68" s="73">
        <v>87.37</v>
      </c>
      <c r="K68" s="71">
        <v>7221</v>
      </c>
      <c r="L68" s="71">
        <v>6698</v>
      </c>
      <c r="M68" s="73">
        <v>92.76</v>
      </c>
      <c r="N68" s="71">
        <v>7221</v>
      </c>
      <c r="O68" s="71">
        <v>6694</v>
      </c>
      <c r="P68" s="73">
        <v>92.7</v>
      </c>
      <c r="Q68" s="68">
        <f t="shared" si="5"/>
        <v>38</v>
      </c>
      <c r="R68" s="63"/>
    </row>
    <row r="69" spans="1:18" s="76" customFormat="1" ht="18" customHeight="1">
      <c r="A69" s="63">
        <f t="shared" si="4"/>
        <v>39</v>
      </c>
      <c r="B69" s="70" t="s">
        <v>76</v>
      </c>
      <c r="C69" s="71">
        <v>3964</v>
      </c>
      <c r="D69" s="71">
        <v>3378</v>
      </c>
      <c r="E69" s="73">
        <v>85.22</v>
      </c>
      <c r="F69" s="71">
        <v>3379</v>
      </c>
      <c r="G69" s="73">
        <v>85.24</v>
      </c>
      <c r="H69" s="71">
        <v>3996</v>
      </c>
      <c r="I69" s="71">
        <v>3443</v>
      </c>
      <c r="J69" s="73">
        <v>86.16</v>
      </c>
      <c r="K69" s="71">
        <v>3964</v>
      </c>
      <c r="L69" s="71">
        <v>3620</v>
      </c>
      <c r="M69" s="73">
        <v>91.32</v>
      </c>
      <c r="N69" s="71">
        <v>3964</v>
      </c>
      <c r="O69" s="71">
        <v>3621</v>
      </c>
      <c r="P69" s="73">
        <v>91.35</v>
      </c>
      <c r="Q69" s="68">
        <f t="shared" si="5"/>
        <v>39</v>
      </c>
      <c r="R69" s="63"/>
    </row>
    <row r="70" spans="1:18" s="76" customFormat="1" ht="18" customHeight="1">
      <c r="A70" s="63">
        <f t="shared" si="4"/>
        <v>40</v>
      </c>
      <c r="B70" s="70" t="s">
        <v>77</v>
      </c>
      <c r="C70" s="71">
        <v>6042</v>
      </c>
      <c r="D70" s="71">
        <v>5017</v>
      </c>
      <c r="E70" s="73">
        <v>83.04</v>
      </c>
      <c r="F70" s="71">
        <v>5018</v>
      </c>
      <c r="G70" s="73">
        <v>83.05</v>
      </c>
      <c r="H70" s="71">
        <v>6095</v>
      </c>
      <c r="I70" s="71">
        <v>5177</v>
      </c>
      <c r="J70" s="73">
        <v>84.94</v>
      </c>
      <c r="K70" s="71">
        <v>6082</v>
      </c>
      <c r="L70" s="71">
        <v>5613</v>
      </c>
      <c r="M70" s="73">
        <v>92.29</v>
      </c>
      <c r="N70" s="71">
        <v>6082</v>
      </c>
      <c r="O70" s="71">
        <v>5611</v>
      </c>
      <c r="P70" s="73">
        <v>92.26</v>
      </c>
      <c r="Q70" s="68">
        <f t="shared" si="5"/>
        <v>40</v>
      </c>
      <c r="R70" s="63"/>
    </row>
    <row r="71" spans="1:18" s="76" customFormat="1" ht="18" customHeight="1">
      <c r="A71" s="63">
        <f t="shared" si="4"/>
        <v>41</v>
      </c>
      <c r="B71" s="70" t="s">
        <v>78</v>
      </c>
      <c r="C71" s="71">
        <v>2271</v>
      </c>
      <c r="D71" s="71">
        <v>2010</v>
      </c>
      <c r="E71" s="73">
        <v>88.51</v>
      </c>
      <c r="F71" s="71">
        <v>2010</v>
      </c>
      <c r="G71" s="73">
        <v>88.51</v>
      </c>
      <c r="H71" s="71">
        <v>2289</v>
      </c>
      <c r="I71" s="71">
        <v>1990</v>
      </c>
      <c r="J71" s="73">
        <v>86.94</v>
      </c>
      <c r="K71" s="71">
        <v>2315</v>
      </c>
      <c r="L71" s="71">
        <v>2158</v>
      </c>
      <c r="M71" s="73">
        <v>93.32</v>
      </c>
      <c r="N71" s="71">
        <v>2315</v>
      </c>
      <c r="O71" s="71">
        <v>2158</v>
      </c>
      <c r="P71" s="73">
        <v>93.22</v>
      </c>
      <c r="Q71" s="68">
        <f t="shared" si="5"/>
        <v>41</v>
      </c>
      <c r="R71" s="63"/>
    </row>
    <row r="72" spans="1:18" s="76" customFormat="1" ht="18" customHeight="1">
      <c r="A72" s="63">
        <f t="shared" si="4"/>
        <v>42</v>
      </c>
      <c r="B72" s="70" t="s">
        <v>79</v>
      </c>
      <c r="C72" s="71">
        <v>4144</v>
      </c>
      <c r="D72" s="71">
        <v>3485</v>
      </c>
      <c r="E72" s="73">
        <v>84.1</v>
      </c>
      <c r="F72" s="71">
        <v>3485</v>
      </c>
      <c r="G72" s="73">
        <v>84.1</v>
      </c>
      <c r="H72" s="71">
        <v>4179</v>
      </c>
      <c r="I72" s="71">
        <v>3604</v>
      </c>
      <c r="J72" s="73">
        <v>86.24</v>
      </c>
      <c r="K72" s="71">
        <v>4068</v>
      </c>
      <c r="L72" s="71">
        <v>3796</v>
      </c>
      <c r="M72" s="73">
        <v>93.31</v>
      </c>
      <c r="N72" s="71">
        <v>4068</v>
      </c>
      <c r="O72" s="71">
        <v>3795</v>
      </c>
      <c r="P72" s="73">
        <v>93.29</v>
      </c>
      <c r="Q72" s="68">
        <f t="shared" si="5"/>
        <v>42</v>
      </c>
      <c r="R72" s="63"/>
    </row>
    <row r="73" spans="1:18" s="83" customFormat="1" ht="21" customHeight="1">
      <c r="A73" s="49" t="s">
        <v>80</v>
      </c>
      <c r="B73" s="50"/>
      <c r="C73" s="78">
        <f>SUM(C74:C76)</f>
        <v>10827</v>
      </c>
      <c r="D73" s="78">
        <f>SUM(D74:D76)</f>
        <v>9167</v>
      </c>
      <c r="E73" s="82">
        <v>84.67</v>
      </c>
      <c r="F73" s="78">
        <f>SUM(F74:F76)</f>
        <v>9168</v>
      </c>
      <c r="G73" s="82">
        <v>84.68</v>
      </c>
      <c r="H73" s="78">
        <f>SUM(H74:H76)</f>
        <v>10859</v>
      </c>
      <c r="I73" s="78">
        <f>SUM(I74:I76)</f>
        <v>9076</v>
      </c>
      <c r="J73" s="82">
        <v>83.58</v>
      </c>
      <c r="K73" s="78">
        <f>SUM(K74:K76)</f>
        <v>10587</v>
      </c>
      <c r="L73" s="78">
        <f>SUM(L74:L76)</f>
        <v>8759</v>
      </c>
      <c r="M73" s="82">
        <v>82.73</v>
      </c>
      <c r="N73" s="84" t="s">
        <v>29</v>
      </c>
      <c r="O73" s="84" t="s">
        <v>29</v>
      </c>
      <c r="P73" s="84" t="s">
        <v>29</v>
      </c>
      <c r="Q73" s="54" t="s">
        <v>81</v>
      </c>
      <c r="R73" s="55"/>
    </row>
    <row r="74" spans="1:18" s="76" customFormat="1" ht="18" customHeight="1">
      <c r="A74" s="63">
        <v>43</v>
      </c>
      <c r="B74" s="70" t="s">
        <v>82</v>
      </c>
      <c r="C74" s="71">
        <v>3391</v>
      </c>
      <c r="D74" s="71">
        <v>2917</v>
      </c>
      <c r="E74" s="73">
        <v>86.02</v>
      </c>
      <c r="F74" s="71">
        <v>2917</v>
      </c>
      <c r="G74" s="73">
        <v>86.02</v>
      </c>
      <c r="H74" s="71">
        <v>3382</v>
      </c>
      <c r="I74" s="71">
        <v>2909</v>
      </c>
      <c r="J74" s="73">
        <v>86.01</v>
      </c>
      <c r="K74" s="71">
        <v>3299</v>
      </c>
      <c r="L74" s="71">
        <v>2760</v>
      </c>
      <c r="M74" s="73">
        <v>83.66</v>
      </c>
      <c r="N74" s="77" t="s">
        <v>29</v>
      </c>
      <c r="O74" s="77" t="s">
        <v>29</v>
      </c>
      <c r="P74" s="77" t="s">
        <v>29</v>
      </c>
      <c r="Q74" s="68">
        <v>43</v>
      </c>
      <c r="R74" s="63"/>
    </row>
    <row r="75" spans="1:18" s="76" customFormat="1" ht="18" customHeight="1">
      <c r="A75" s="63">
        <f>A74+1</f>
        <v>44</v>
      </c>
      <c r="B75" s="70" t="s">
        <v>83</v>
      </c>
      <c r="C75" s="71">
        <v>4551</v>
      </c>
      <c r="D75" s="71">
        <v>3810</v>
      </c>
      <c r="E75" s="73">
        <v>83.72</v>
      </c>
      <c r="F75" s="71">
        <v>3811</v>
      </c>
      <c r="G75" s="73">
        <v>83.74</v>
      </c>
      <c r="H75" s="71">
        <v>4573</v>
      </c>
      <c r="I75" s="71">
        <v>3719</v>
      </c>
      <c r="J75" s="73">
        <v>81.33</v>
      </c>
      <c r="K75" s="71">
        <v>4430</v>
      </c>
      <c r="L75" s="71">
        <v>3570</v>
      </c>
      <c r="M75" s="73">
        <v>80.59</v>
      </c>
      <c r="N75" s="77" t="s">
        <v>29</v>
      </c>
      <c r="O75" s="77" t="s">
        <v>29</v>
      </c>
      <c r="P75" s="77" t="s">
        <v>29</v>
      </c>
      <c r="Q75" s="68">
        <f>Q74+1</f>
        <v>44</v>
      </c>
      <c r="R75" s="63"/>
    </row>
    <row r="76" spans="1:18" s="76" customFormat="1" ht="18" customHeight="1">
      <c r="A76" s="63">
        <f>A75+1</f>
        <v>45</v>
      </c>
      <c r="B76" s="70" t="s">
        <v>84</v>
      </c>
      <c r="C76" s="71">
        <v>2885</v>
      </c>
      <c r="D76" s="71">
        <v>2440</v>
      </c>
      <c r="E76" s="73">
        <v>84.58</v>
      </c>
      <c r="F76" s="71">
        <v>2440</v>
      </c>
      <c r="G76" s="73">
        <v>84.58</v>
      </c>
      <c r="H76" s="71">
        <v>2904</v>
      </c>
      <c r="I76" s="71">
        <v>2448</v>
      </c>
      <c r="J76" s="73">
        <v>84.3</v>
      </c>
      <c r="K76" s="71">
        <v>2858</v>
      </c>
      <c r="L76" s="71">
        <v>2429</v>
      </c>
      <c r="M76" s="73">
        <v>84.99</v>
      </c>
      <c r="N76" s="77" t="s">
        <v>29</v>
      </c>
      <c r="O76" s="77" t="s">
        <v>29</v>
      </c>
      <c r="P76" s="77" t="s">
        <v>29</v>
      </c>
      <c r="Q76" s="68">
        <f>Q75+1</f>
        <v>45</v>
      </c>
      <c r="R76" s="63"/>
    </row>
    <row r="77" spans="1:18" s="83" customFormat="1" ht="21" customHeight="1">
      <c r="A77" s="49" t="s">
        <v>85</v>
      </c>
      <c r="B77" s="50"/>
      <c r="C77" s="78">
        <f>SUM(C78:C79)</f>
        <v>26974</v>
      </c>
      <c r="D77" s="78">
        <f>SUM(D78:D79)</f>
        <v>23974</v>
      </c>
      <c r="E77" s="82">
        <v>88.88</v>
      </c>
      <c r="F77" s="78">
        <f>SUM(F78:F79)</f>
        <v>23975</v>
      </c>
      <c r="G77" s="82">
        <v>88.88</v>
      </c>
      <c r="H77" s="78">
        <f>SUM(H78:H79)</f>
        <v>26912</v>
      </c>
      <c r="I77" s="78">
        <f>SUM(I78:I79)</f>
        <v>22178</v>
      </c>
      <c r="J77" s="82">
        <v>82.41</v>
      </c>
      <c r="K77" s="78">
        <f>SUM(K78:K79)</f>
        <v>26486</v>
      </c>
      <c r="L77" s="78">
        <f>SUM(L78:L79)</f>
        <v>23216</v>
      </c>
      <c r="M77" s="82">
        <v>87.65</v>
      </c>
      <c r="N77" s="78">
        <f>SUM(N78:N79)</f>
        <v>26486</v>
      </c>
      <c r="O77" s="78">
        <f>SUM(O78:O79)</f>
        <v>23205</v>
      </c>
      <c r="P77" s="82">
        <v>87.61</v>
      </c>
      <c r="Q77" s="54" t="s">
        <v>86</v>
      </c>
      <c r="R77" s="55"/>
    </row>
    <row r="78" spans="1:18" s="76" customFormat="1" ht="18" customHeight="1">
      <c r="A78" s="63">
        <v>46</v>
      </c>
      <c r="B78" s="70" t="s">
        <v>87</v>
      </c>
      <c r="C78" s="71">
        <v>10881</v>
      </c>
      <c r="D78" s="71">
        <v>9523</v>
      </c>
      <c r="E78" s="73">
        <v>87.52</v>
      </c>
      <c r="F78" s="71">
        <v>9524</v>
      </c>
      <c r="G78" s="73">
        <v>87.53</v>
      </c>
      <c r="H78" s="71">
        <v>10843</v>
      </c>
      <c r="I78" s="71">
        <v>8764</v>
      </c>
      <c r="J78" s="73">
        <v>80.83</v>
      </c>
      <c r="K78" s="71">
        <v>10730</v>
      </c>
      <c r="L78" s="71">
        <v>9348</v>
      </c>
      <c r="M78" s="73">
        <v>87.12</v>
      </c>
      <c r="N78" s="71">
        <v>10730</v>
      </c>
      <c r="O78" s="71">
        <v>9345</v>
      </c>
      <c r="P78" s="73">
        <v>87.09</v>
      </c>
      <c r="Q78" s="68">
        <v>46</v>
      </c>
      <c r="R78" s="63"/>
    </row>
    <row r="79" spans="1:18" s="76" customFormat="1" ht="18" customHeight="1">
      <c r="A79" s="63">
        <f>A78+1</f>
        <v>47</v>
      </c>
      <c r="B79" s="70" t="s">
        <v>88</v>
      </c>
      <c r="C79" s="71">
        <v>16093</v>
      </c>
      <c r="D79" s="71">
        <v>14451</v>
      </c>
      <c r="E79" s="73">
        <v>89.8</v>
      </c>
      <c r="F79" s="71">
        <v>14451</v>
      </c>
      <c r="G79" s="73">
        <v>89.8</v>
      </c>
      <c r="H79" s="71">
        <v>16069</v>
      </c>
      <c r="I79" s="71">
        <v>13414</v>
      </c>
      <c r="J79" s="73">
        <v>83.48</v>
      </c>
      <c r="K79" s="71">
        <v>15756</v>
      </c>
      <c r="L79" s="71">
        <v>13868</v>
      </c>
      <c r="M79" s="73">
        <v>88.02</v>
      </c>
      <c r="N79" s="71">
        <v>15756</v>
      </c>
      <c r="O79" s="71">
        <v>13860</v>
      </c>
      <c r="P79" s="73">
        <v>87.97</v>
      </c>
      <c r="Q79" s="68">
        <f>Q78+1</f>
        <v>47</v>
      </c>
      <c r="R79" s="63"/>
    </row>
    <row r="80" spans="1:18" s="83" customFormat="1" ht="21" customHeight="1">
      <c r="A80" s="49" t="s">
        <v>89</v>
      </c>
      <c r="B80" s="50"/>
      <c r="C80" s="78">
        <f>SUM(C81:C85)</f>
        <v>14220</v>
      </c>
      <c r="D80" s="78">
        <f>SUM(D81:D85)</f>
        <v>11677</v>
      </c>
      <c r="E80" s="82">
        <v>82.12</v>
      </c>
      <c r="F80" s="84">
        <f>SUM(F81:F85)</f>
        <v>11680</v>
      </c>
      <c r="G80" s="79">
        <v>82.14</v>
      </c>
      <c r="H80" s="78">
        <f>SUM(H81:H85)</f>
        <v>14275</v>
      </c>
      <c r="I80" s="78">
        <f>SUM(I81:I85)</f>
        <v>11842</v>
      </c>
      <c r="J80" s="82">
        <v>82.96</v>
      </c>
      <c r="K80" s="78">
        <f>SUM(K81:K85)</f>
        <v>14162</v>
      </c>
      <c r="L80" s="78">
        <f>SUM(L81:L85)</f>
        <v>11164</v>
      </c>
      <c r="M80" s="82">
        <v>78.83</v>
      </c>
      <c r="N80" s="84" t="s">
        <v>29</v>
      </c>
      <c r="O80" s="84" t="s">
        <v>29</v>
      </c>
      <c r="P80" s="84" t="s">
        <v>29</v>
      </c>
      <c r="Q80" s="54" t="s">
        <v>90</v>
      </c>
      <c r="R80" s="55"/>
    </row>
    <row r="81" spans="1:18" s="76" customFormat="1" ht="18" customHeight="1">
      <c r="A81" s="63">
        <v>48</v>
      </c>
      <c r="B81" s="70" t="s">
        <v>91</v>
      </c>
      <c r="C81" s="71">
        <v>1444</v>
      </c>
      <c r="D81" s="71">
        <v>1194</v>
      </c>
      <c r="E81" s="73">
        <v>82.69</v>
      </c>
      <c r="F81" s="77">
        <v>1195</v>
      </c>
      <c r="G81" s="72">
        <v>82.76</v>
      </c>
      <c r="H81" s="71">
        <v>1461</v>
      </c>
      <c r="I81" s="71">
        <v>1214</v>
      </c>
      <c r="J81" s="73">
        <v>83.09</v>
      </c>
      <c r="K81" s="71">
        <v>1450</v>
      </c>
      <c r="L81" s="71">
        <v>1207</v>
      </c>
      <c r="M81" s="73">
        <v>83.24</v>
      </c>
      <c r="N81" s="77" t="s">
        <v>29</v>
      </c>
      <c r="O81" s="77" t="s">
        <v>29</v>
      </c>
      <c r="P81" s="77" t="s">
        <v>29</v>
      </c>
      <c r="Q81" s="68">
        <v>48</v>
      </c>
      <c r="R81" s="63"/>
    </row>
    <row r="82" spans="1:18" s="76" customFormat="1" ht="18" customHeight="1">
      <c r="A82" s="63">
        <f>A81+1</f>
        <v>49</v>
      </c>
      <c r="B82" s="70" t="s">
        <v>92</v>
      </c>
      <c r="C82" s="71">
        <v>1640</v>
      </c>
      <c r="D82" s="71">
        <v>1368</v>
      </c>
      <c r="E82" s="73">
        <v>83.41</v>
      </c>
      <c r="F82" s="77">
        <v>1368</v>
      </c>
      <c r="G82" s="72">
        <v>83.41</v>
      </c>
      <c r="H82" s="71">
        <v>1633</v>
      </c>
      <c r="I82" s="71">
        <v>1384</v>
      </c>
      <c r="J82" s="73">
        <v>84.75</v>
      </c>
      <c r="K82" s="71">
        <v>1649</v>
      </c>
      <c r="L82" s="71">
        <v>1320</v>
      </c>
      <c r="M82" s="73">
        <v>80.05</v>
      </c>
      <c r="N82" s="77" t="s">
        <v>29</v>
      </c>
      <c r="O82" s="77" t="s">
        <v>29</v>
      </c>
      <c r="P82" s="77" t="s">
        <v>29</v>
      </c>
      <c r="Q82" s="68">
        <f>Q81+1</f>
        <v>49</v>
      </c>
      <c r="R82" s="63"/>
    </row>
    <row r="83" spans="1:18" s="76" customFormat="1" ht="18" customHeight="1">
      <c r="A83" s="63">
        <f>A82+1</f>
        <v>50</v>
      </c>
      <c r="B83" s="70" t="s">
        <v>93</v>
      </c>
      <c r="C83" s="71">
        <v>1343</v>
      </c>
      <c r="D83" s="71">
        <v>1113</v>
      </c>
      <c r="E83" s="73">
        <v>82.87</v>
      </c>
      <c r="F83" s="77">
        <v>1113</v>
      </c>
      <c r="G83" s="72">
        <v>82.87</v>
      </c>
      <c r="H83" s="71">
        <v>1369</v>
      </c>
      <c r="I83" s="71">
        <v>1144</v>
      </c>
      <c r="J83" s="73">
        <v>83.56</v>
      </c>
      <c r="K83" s="71">
        <v>1388</v>
      </c>
      <c r="L83" s="71">
        <v>1095</v>
      </c>
      <c r="M83" s="73">
        <v>78.89</v>
      </c>
      <c r="N83" s="77" t="s">
        <v>29</v>
      </c>
      <c r="O83" s="77" t="s">
        <v>29</v>
      </c>
      <c r="P83" s="77" t="s">
        <v>29</v>
      </c>
      <c r="Q83" s="68">
        <f>Q82+1</f>
        <v>50</v>
      </c>
      <c r="R83" s="63"/>
    </row>
    <row r="84" spans="1:18" s="76" customFormat="1" ht="18" customHeight="1">
      <c r="A84" s="63">
        <f>A83+1</f>
        <v>51</v>
      </c>
      <c r="B84" s="70" t="s">
        <v>94</v>
      </c>
      <c r="C84" s="71">
        <v>3349</v>
      </c>
      <c r="D84" s="71">
        <v>2780</v>
      </c>
      <c r="E84" s="73">
        <v>83.01</v>
      </c>
      <c r="F84" s="77">
        <v>2780</v>
      </c>
      <c r="G84" s="72">
        <v>83.01</v>
      </c>
      <c r="H84" s="71">
        <v>3366</v>
      </c>
      <c r="I84" s="71">
        <v>2861</v>
      </c>
      <c r="J84" s="73">
        <v>85</v>
      </c>
      <c r="K84" s="71">
        <v>3346</v>
      </c>
      <c r="L84" s="71">
        <v>2672</v>
      </c>
      <c r="M84" s="73">
        <v>79.86</v>
      </c>
      <c r="N84" s="77" t="s">
        <v>29</v>
      </c>
      <c r="O84" s="77" t="s">
        <v>29</v>
      </c>
      <c r="P84" s="77" t="s">
        <v>29</v>
      </c>
      <c r="Q84" s="68">
        <f>Q83+1</f>
        <v>51</v>
      </c>
      <c r="R84" s="63"/>
    </row>
    <row r="85" spans="1:18" s="76" customFormat="1" ht="18" customHeight="1">
      <c r="A85" s="63">
        <f>A84+1</f>
        <v>52</v>
      </c>
      <c r="B85" s="70" t="s">
        <v>95</v>
      </c>
      <c r="C85" s="71">
        <v>6444</v>
      </c>
      <c r="D85" s="71">
        <v>5222</v>
      </c>
      <c r="E85" s="73">
        <v>81.04</v>
      </c>
      <c r="F85" s="77">
        <v>5224</v>
      </c>
      <c r="G85" s="72">
        <v>81.07</v>
      </c>
      <c r="H85" s="71">
        <v>6446</v>
      </c>
      <c r="I85" s="71">
        <v>5239</v>
      </c>
      <c r="J85" s="73">
        <v>81.28</v>
      </c>
      <c r="K85" s="71">
        <v>6329</v>
      </c>
      <c r="L85" s="71">
        <v>4870</v>
      </c>
      <c r="M85" s="73">
        <v>76.95</v>
      </c>
      <c r="N85" s="77" t="s">
        <v>29</v>
      </c>
      <c r="O85" s="77" t="s">
        <v>29</v>
      </c>
      <c r="P85" s="77" t="s">
        <v>29</v>
      </c>
      <c r="Q85" s="68">
        <f>Q84+1</f>
        <v>52</v>
      </c>
      <c r="R85" s="63"/>
    </row>
    <row r="86" spans="1:18" s="83" customFormat="1" ht="21" customHeight="1">
      <c r="A86" s="49" t="s">
        <v>96</v>
      </c>
      <c r="B86" s="50"/>
      <c r="C86" s="78">
        <f>SUM(C87:C90)</f>
        <v>17129</v>
      </c>
      <c r="D86" s="78">
        <f>SUM(D87:D90)</f>
        <v>15015</v>
      </c>
      <c r="E86" s="82">
        <v>87.66</v>
      </c>
      <c r="F86" s="80">
        <f>SUM(F87:F90)</f>
        <v>15016</v>
      </c>
      <c r="G86" s="81">
        <v>87.66</v>
      </c>
      <c r="H86" s="78">
        <f>SUM(H87:H90)</f>
        <v>17141</v>
      </c>
      <c r="I86" s="78">
        <f>SUM(I87:I90)</f>
        <v>14851</v>
      </c>
      <c r="J86" s="82">
        <v>86.64</v>
      </c>
      <c r="K86" s="78">
        <f>SUM(K87:K90)</f>
        <v>17034</v>
      </c>
      <c r="L86" s="78">
        <f>SUM(L87:L90)</f>
        <v>14613</v>
      </c>
      <c r="M86" s="82">
        <v>85.79</v>
      </c>
      <c r="N86" s="78">
        <f>SUM(N87:N90)</f>
        <v>17034</v>
      </c>
      <c r="O86" s="78">
        <f>SUM(O87:O90)</f>
        <v>14603</v>
      </c>
      <c r="P86" s="79">
        <v>85.73</v>
      </c>
      <c r="Q86" s="54" t="s">
        <v>97</v>
      </c>
      <c r="R86" s="55"/>
    </row>
    <row r="87" spans="1:18" s="76" customFormat="1" ht="18" customHeight="1">
      <c r="A87" s="63">
        <v>53</v>
      </c>
      <c r="B87" s="70" t="s">
        <v>98</v>
      </c>
      <c r="C87" s="71">
        <v>4042</v>
      </c>
      <c r="D87" s="71">
        <v>3550</v>
      </c>
      <c r="E87" s="73">
        <v>87.83</v>
      </c>
      <c r="F87" s="77">
        <v>3550</v>
      </c>
      <c r="G87" s="72">
        <v>87.83</v>
      </c>
      <c r="H87" s="71">
        <v>4055</v>
      </c>
      <c r="I87" s="71">
        <v>3500</v>
      </c>
      <c r="J87" s="73">
        <v>86.31</v>
      </c>
      <c r="K87" s="71">
        <v>4004</v>
      </c>
      <c r="L87" s="71">
        <v>3429</v>
      </c>
      <c r="M87" s="73">
        <v>85.64</v>
      </c>
      <c r="N87" s="77">
        <v>4004</v>
      </c>
      <c r="O87" s="77">
        <v>3428</v>
      </c>
      <c r="P87" s="72">
        <v>85.61</v>
      </c>
      <c r="Q87" s="68">
        <v>53</v>
      </c>
      <c r="R87" s="63"/>
    </row>
    <row r="88" spans="1:18" s="76" customFormat="1" ht="18" customHeight="1">
      <c r="A88" s="63">
        <f>A87+1</f>
        <v>54</v>
      </c>
      <c r="B88" s="70" t="s">
        <v>99</v>
      </c>
      <c r="C88" s="71">
        <v>3890</v>
      </c>
      <c r="D88" s="71">
        <v>3418</v>
      </c>
      <c r="E88" s="73">
        <v>87.87</v>
      </c>
      <c r="F88" s="77">
        <v>3418</v>
      </c>
      <c r="G88" s="72">
        <v>87.87</v>
      </c>
      <c r="H88" s="71">
        <v>3860</v>
      </c>
      <c r="I88" s="71">
        <v>3337</v>
      </c>
      <c r="J88" s="73">
        <v>86.45</v>
      </c>
      <c r="K88" s="71">
        <v>3873</v>
      </c>
      <c r="L88" s="71">
        <v>3298</v>
      </c>
      <c r="M88" s="73">
        <v>85.15</v>
      </c>
      <c r="N88" s="77">
        <v>3873</v>
      </c>
      <c r="O88" s="77">
        <v>3295</v>
      </c>
      <c r="P88" s="72">
        <v>85.08</v>
      </c>
      <c r="Q88" s="68">
        <f>Q87+1</f>
        <v>54</v>
      </c>
      <c r="R88" s="63"/>
    </row>
    <row r="89" spans="1:18" s="76" customFormat="1" ht="18" customHeight="1">
      <c r="A89" s="63">
        <f>A88+1</f>
        <v>55</v>
      </c>
      <c r="B89" s="70" t="s">
        <v>100</v>
      </c>
      <c r="C89" s="71">
        <v>5461</v>
      </c>
      <c r="D89" s="71">
        <v>4895</v>
      </c>
      <c r="E89" s="73">
        <v>89.64</v>
      </c>
      <c r="F89" s="77">
        <v>4896</v>
      </c>
      <c r="G89" s="72">
        <v>89.65</v>
      </c>
      <c r="H89" s="71">
        <v>5445</v>
      </c>
      <c r="I89" s="71">
        <v>4887</v>
      </c>
      <c r="J89" s="73">
        <v>89.75</v>
      </c>
      <c r="K89" s="71">
        <v>5415</v>
      </c>
      <c r="L89" s="71">
        <v>4769</v>
      </c>
      <c r="M89" s="73">
        <v>88.07</v>
      </c>
      <c r="N89" s="77">
        <v>5415</v>
      </c>
      <c r="O89" s="77">
        <v>4768</v>
      </c>
      <c r="P89" s="116">
        <v>88.05</v>
      </c>
      <c r="Q89" s="68">
        <f>Q88+1</f>
        <v>55</v>
      </c>
      <c r="R89" s="63"/>
    </row>
    <row r="90" spans="1:18" s="76" customFormat="1" ht="18" customHeight="1">
      <c r="A90" s="63">
        <f>A89+1</f>
        <v>56</v>
      </c>
      <c r="B90" s="70" t="s">
        <v>101</v>
      </c>
      <c r="C90" s="71">
        <v>3736</v>
      </c>
      <c r="D90" s="71">
        <v>3152</v>
      </c>
      <c r="E90" s="73">
        <v>84.37</v>
      </c>
      <c r="F90" s="77">
        <v>3152</v>
      </c>
      <c r="G90" s="72">
        <v>84.37</v>
      </c>
      <c r="H90" s="71">
        <v>3781</v>
      </c>
      <c r="I90" s="71">
        <v>3127</v>
      </c>
      <c r="J90" s="73">
        <v>82.7</v>
      </c>
      <c r="K90" s="71">
        <v>3742</v>
      </c>
      <c r="L90" s="71">
        <v>3117</v>
      </c>
      <c r="M90" s="73">
        <v>83.3</v>
      </c>
      <c r="N90" s="77">
        <v>3742</v>
      </c>
      <c r="O90" s="77">
        <v>3112</v>
      </c>
      <c r="P90" s="116">
        <v>83.16</v>
      </c>
      <c r="Q90" s="68">
        <f>Q89+1</f>
        <v>56</v>
      </c>
      <c r="R90" s="63"/>
    </row>
    <row r="91" spans="1:18" s="83" customFormat="1" ht="21" customHeight="1">
      <c r="A91" s="49" t="s">
        <v>102</v>
      </c>
      <c r="B91" s="50"/>
      <c r="C91" s="78">
        <f>SUM(C92:C93)</f>
        <v>13182</v>
      </c>
      <c r="D91" s="78">
        <f>SUM(D92:D93)</f>
        <v>11330</v>
      </c>
      <c r="E91" s="82">
        <v>85.95</v>
      </c>
      <c r="F91" s="80">
        <f>SUM(F92:F93)</f>
        <v>11333</v>
      </c>
      <c r="G91" s="81">
        <v>85.97</v>
      </c>
      <c r="H91" s="78">
        <f>SUM(H92:H93)</f>
        <v>13288</v>
      </c>
      <c r="I91" s="78">
        <f>SUM(I92:I93)</f>
        <v>11363</v>
      </c>
      <c r="J91" s="82">
        <v>85.51</v>
      </c>
      <c r="K91" s="78">
        <f>SUM(K92:K93)</f>
        <v>13252</v>
      </c>
      <c r="L91" s="78">
        <f>SUM(L92:L93)</f>
        <v>12167</v>
      </c>
      <c r="M91" s="82">
        <v>91.81</v>
      </c>
      <c r="N91" s="78">
        <f>SUM(N92:N93)</f>
        <v>13252</v>
      </c>
      <c r="O91" s="78">
        <f>SUM(O92:O93)</f>
        <v>12161</v>
      </c>
      <c r="P91" s="115">
        <v>91.77</v>
      </c>
      <c r="Q91" s="54" t="s">
        <v>103</v>
      </c>
      <c r="R91" s="55"/>
    </row>
    <row r="92" spans="1:18" s="76" customFormat="1" ht="18" customHeight="1">
      <c r="A92" s="63">
        <v>57</v>
      </c>
      <c r="B92" s="70" t="s">
        <v>104</v>
      </c>
      <c r="C92" s="71">
        <v>5257</v>
      </c>
      <c r="D92" s="71">
        <v>4563</v>
      </c>
      <c r="E92" s="73">
        <v>86.8</v>
      </c>
      <c r="F92" s="77">
        <v>4566</v>
      </c>
      <c r="G92" s="72">
        <v>86.86</v>
      </c>
      <c r="H92" s="71">
        <v>5275</v>
      </c>
      <c r="I92" s="71">
        <v>4626</v>
      </c>
      <c r="J92" s="73">
        <v>87.7</v>
      </c>
      <c r="K92" s="71">
        <v>5279</v>
      </c>
      <c r="L92" s="71">
        <v>4860</v>
      </c>
      <c r="M92" s="73">
        <v>92.06</v>
      </c>
      <c r="N92" s="77">
        <v>5279</v>
      </c>
      <c r="O92" s="77">
        <v>4859</v>
      </c>
      <c r="P92" s="116">
        <v>92.04</v>
      </c>
      <c r="Q92" s="68">
        <v>57</v>
      </c>
      <c r="R92" s="63"/>
    </row>
    <row r="93" spans="1:18" s="76" customFormat="1" ht="18" customHeight="1">
      <c r="A93" s="85">
        <f>A92+1</f>
        <v>58</v>
      </c>
      <c r="B93" s="86" t="s">
        <v>105</v>
      </c>
      <c r="C93" s="87">
        <v>7925</v>
      </c>
      <c r="D93" s="87">
        <v>6767</v>
      </c>
      <c r="E93" s="92">
        <v>85.39</v>
      </c>
      <c r="F93" s="89">
        <v>6767</v>
      </c>
      <c r="G93" s="88">
        <v>85.39</v>
      </c>
      <c r="H93" s="87">
        <v>8013</v>
      </c>
      <c r="I93" s="87">
        <v>6737</v>
      </c>
      <c r="J93" s="92">
        <v>84.05</v>
      </c>
      <c r="K93" s="87">
        <v>7973</v>
      </c>
      <c r="L93" s="87">
        <v>7307</v>
      </c>
      <c r="M93" s="92">
        <v>91.65</v>
      </c>
      <c r="N93" s="89">
        <v>7973</v>
      </c>
      <c r="O93" s="89">
        <v>7302</v>
      </c>
      <c r="P93" s="117">
        <v>91.58</v>
      </c>
      <c r="Q93" s="93">
        <f>Q92+1</f>
        <v>58</v>
      </c>
      <c r="R93" s="63"/>
    </row>
    <row r="94" spans="1:18" ht="16.5" customHeight="1">
      <c r="A94" s="63"/>
      <c r="B94" s="103"/>
      <c r="C94" s="118"/>
      <c r="D94" s="118"/>
      <c r="E94" s="118"/>
      <c r="F94" s="118"/>
      <c r="G94" s="118"/>
      <c r="H94" s="118"/>
      <c r="I94" s="118"/>
      <c r="J94" s="119"/>
      <c r="K94" s="118"/>
      <c r="L94" s="118"/>
      <c r="M94" s="119"/>
      <c r="N94" s="118"/>
      <c r="O94" s="118"/>
      <c r="P94" s="119"/>
      <c r="Q94" s="5"/>
      <c r="R94" s="1"/>
    </row>
    <row r="95" spans="1:18" ht="13.5">
      <c r="A95" s="1"/>
      <c r="B95" s="1"/>
      <c r="C95" s="1"/>
      <c r="D95" s="1"/>
      <c r="E95" s="1"/>
      <c r="F95" s="1"/>
      <c r="G95" s="1"/>
      <c r="H95" s="1"/>
      <c r="I95" s="1"/>
      <c r="J95" s="4"/>
      <c r="K95" s="1"/>
      <c r="L95" s="1"/>
      <c r="M95" s="4"/>
      <c r="N95" s="1"/>
      <c r="O95" s="1"/>
      <c r="P95" s="4"/>
      <c r="Q95" s="5"/>
      <c r="R95" s="1"/>
    </row>
    <row r="96" spans="1:18" ht="13.5">
      <c r="A96" s="1"/>
      <c r="B96" s="1"/>
      <c r="C96" s="1"/>
      <c r="D96" s="1"/>
      <c r="E96" s="1"/>
      <c r="F96" s="1"/>
      <c r="G96" s="1"/>
      <c r="H96" s="1"/>
      <c r="I96" s="1"/>
      <c r="J96" s="4"/>
      <c r="K96" s="1"/>
      <c r="L96" s="1"/>
      <c r="M96" s="4"/>
      <c r="N96" s="1"/>
      <c r="O96" s="1"/>
      <c r="P96" s="4"/>
      <c r="Q96" s="5"/>
      <c r="R96" s="1"/>
    </row>
    <row r="97" spans="1:18" ht="13.5">
      <c r="A97" s="1"/>
      <c r="B97" s="1"/>
      <c r="C97" s="1"/>
      <c r="D97" s="1"/>
      <c r="E97" s="1"/>
      <c r="F97" s="1"/>
      <c r="G97" s="1"/>
      <c r="H97" s="1"/>
      <c r="I97" s="1"/>
      <c r="J97" s="4"/>
      <c r="K97" s="1"/>
      <c r="L97" s="1"/>
      <c r="M97" s="4"/>
      <c r="N97" s="1"/>
      <c r="O97" s="1"/>
      <c r="P97" s="4"/>
      <c r="Q97" s="5"/>
      <c r="R97" s="1"/>
    </row>
    <row r="98" spans="1:18" ht="13.5">
      <c r="A98" s="1"/>
      <c r="B98" s="1"/>
      <c r="C98" s="1"/>
      <c r="D98" s="1"/>
      <c r="E98" s="1"/>
      <c r="F98" s="1"/>
      <c r="G98" s="1"/>
      <c r="H98" s="1"/>
      <c r="I98" s="1"/>
      <c r="J98" s="4"/>
      <c r="K98" s="1"/>
      <c r="L98" s="1"/>
      <c r="M98" s="4"/>
      <c r="N98" s="1"/>
      <c r="O98" s="1"/>
      <c r="P98" s="4"/>
      <c r="Q98" s="5"/>
      <c r="R98" s="1"/>
    </row>
    <row r="99" spans="1:18" ht="13.5">
      <c r="A99" s="1"/>
      <c r="B99" s="1"/>
      <c r="C99" s="1"/>
      <c r="D99" s="1"/>
      <c r="E99" s="1"/>
      <c r="F99" s="1"/>
      <c r="G99" s="1"/>
      <c r="H99" s="1"/>
      <c r="I99" s="1"/>
      <c r="J99" s="4"/>
      <c r="K99" s="1"/>
      <c r="L99" s="1"/>
      <c r="M99" s="4"/>
      <c r="N99" s="1"/>
      <c r="O99" s="1"/>
      <c r="P99" s="4"/>
      <c r="Q99" s="5"/>
      <c r="R99" s="1"/>
    </row>
    <row r="100" spans="1:18" ht="13.5">
      <c r="A100" s="1"/>
      <c r="B100" s="1"/>
      <c r="C100" s="1"/>
      <c r="D100" s="1"/>
      <c r="E100" s="1"/>
      <c r="F100" s="1"/>
      <c r="G100" s="1"/>
      <c r="H100" s="1"/>
      <c r="I100" s="1"/>
      <c r="J100" s="4"/>
      <c r="K100" s="1"/>
      <c r="L100" s="1"/>
      <c r="M100" s="4"/>
      <c r="N100" s="1"/>
      <c r="O100" s="1"/>
      <c r="P100" s="4"/>
      <c r="Q100" s="5"/>
      <c r="R100" s="1"/>
    </row>
    <row r="101" spans="1:18" ht="13.5">
      <c r="A101" s="1"/>
      <c r="B101" s="1"/>
      <c r="C101" s="1"/>
      <c r="D101" s="1"/>
      <c r="E101" s="1"/>
      <c r="F101" s="1"/>
      <c r="G101" s="1"/>
      <c r="H101" s="1"/>
      <c r="I101" s="1"/>
      <c r="J101" s="4"/>
      <c r="K101" s="1"/>
      <c r="L101" s="1"/>
      <c r="M101" s="4"/>
      <c r="N101" s="1"/>
      <c r="O101" s="1"/>
      <c r="P101" s="4"/>
      <c r="Q101" s="5"/>
      <c r="R101" s="1"/>
    </row>
    <row r="102" spans="1:18" ht="13.5">
      <c r="A102" s="1"/>
      <c r="B102" s="1"/>
      <c r="C102" s="1"/>
      <c r="D102" s="1"/>
      <c r="E102" s="1"/>
      <c r="F102" s="1"/>
      <c r="G102" s="1"/>
      <c r="H102" s="1"/>
      <c r="I102" s="1"/>
      <c r="J102" s="4"/>
      <c r="K102" s="1"/>
      <c r="L102" s="1"/>
      <c r="M102" s="4"/>
      <c r="N102" s="1"/>
      <c r="O102" s="1"/>
      <c r="P102" s="4"/>
      <c r="Q102" s="5"/>
      <c r="R102" s="1"/>
    </row>
  </sheetData>
  <sheetProtection/>
  <mergeCells count="31">
    <mergeCell ref="A91:B91"/>
    <mergeCell ref="A55:B55"/>
    <mergeCell ref="A64:B64"/>
    <mergeCell ref="A73:B73"/>
    <mergeCell ref="A77:B77"/>
    <mergeCell ref="A80:B80"/>
    <mergeCell ref="A86:B86"/>
    <mergeCell ref="F51:G52"/>
    <mergeCell ref="H51:H52"/>
    <mergeCell ref="I51:J52"/>
    <mergeCell ref="K51:M52"/>
    <mergeCell ref="N51:P52"/>
    <mergeCell ref="Q51:Q53"/>
    <mergeCell ref="A31:B31"/>
    <mergeCell ref="A37:B37"/>
    <mergeCell ref="A40:B40"/>
    <mergeCell ref="A45:B45"/>
    <mergeCell ref="A51:B53"/>
    <mergeCell ref="C51:E52"/>
    <mergeCell ref="N5:P6"/>
    <mergeCell ref="Q5:Q7"/>
    <mergeCell ref="A9:B9"/>
    <mergeCell ref="A11:B11"/>
    <mergeCell ref="A13:B13"/>
    <mergeCell ref="A27:B27"/>
    <mergeCell ref="A5:B7"/>
    <mergeCell ref="C5:E6"/>
    <mergeCell ref="F5:G6"/>
    <mergeCell ref="H5:H6"/>
    <mergeCell ref="I5:J6"/>
    <mergeCell ref="K5:M6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r:id="rId1"/>
  <rowBreaks count="1" manualBreakCount="1">
    <brk id="47" max="20" man="1"/>
  </rowBreaks>
  <colBreaks count="1" manualBreakCount="1">
    <brk id="8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2009-05-01T06:49:39Z</dcterms:created>
  <dcterms:modified xsi:type="dcterms:W3CDTF">2009-05-01T06:49:44Z</dcterms:modified>
  <cp:category/>
  <cp:version/>
  <cp:contentType/>
  <cp:contentStatus/>
</cp:coreProperties>
</file>