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30" activeTab="0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fullCalcOnLoad="1"/>
</workbook>
</file>

<file path=xl/sharedStrings.xml><?xml version="1.0" encoding="utf-8"?>
<sst xmlns="http://schemas.openxmlformats.org/spreadsheetml/2006/main" count="390" uniqueCount="137">
  <si>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</si>
  <si>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</si>
  <si>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</si>
  <si>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</si>
  <si>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</si>
  <si>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</si>
  <si>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</si>
  <si>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</si>
  <si>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</si>
  <si>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</si>
  <si>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</si>
  <si>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</si>
  <si>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</si>
  <si>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</si>
  <si>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</si>
  <si>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</si>
  <si>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</si>
  <si>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</si>
  <si>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</si>
  <si>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</si>
  <si>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</si>
  <si>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</si>
  <si>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</si>
  <si>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</si>
  <si>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</si>
  <si>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</si>
  <si>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</si>
  <si>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</si>
  <si>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</si>
  <si>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</si>
  <si>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</si>
  <si>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</si>
  <si>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</si>
  <si>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</si>
  <si>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</si>
  <si>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</si>
  <si>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</si>
  <si>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</si>
  <si>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</si>
  <si>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</si>
  <si>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</si>
  <si>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</si>
  <si>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</si>
  <si>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</si>
  <si>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</si>
  <si>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</si>
  <si>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</si>
  <si>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</si>
  <si>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</si>
  <si>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</si>
  <si>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</si>
  <si>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</si>
  <si>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</si>
  <si>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</si>
  <si>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</si>
  <si>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</si>
  <si>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</si>
  <si>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</si>
  <si>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</si>
  <si>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</si>
  <si>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</si>
  <si>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</si>
  <si>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</si>
  <si>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</si>
  <si>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</si>
  <si>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</si>
  <si>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</si>
  <si>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</si>
  <si>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</si>
  <si>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</si>
  <si>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</si>
  <si>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</si>
  <si>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</si>
  <si>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</si>
  <si>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</si>
  <si>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</si>
  <si>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</si>
  <si>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</si>
  <si>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</si>
  <si>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</si>
  <si>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</si>
  <si>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</si>
  <si>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</si>
  <si>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</si>
  <si>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</si>
  <si>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</si>
  <si>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</si>
  <si>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</si>
  <si>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</si>
  <si>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</si>
  <si>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</si>
  <si>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</si>
  <si>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</si>
  <si>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</si>
  <si>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</si>
  <si>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</si>
  <si>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</si>
  <si>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</si>
  <si>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</si>
  <si>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</si>
  <si>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</si>
  <si>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</si>
  <si>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</si>
  <si>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</si>
  <si>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</si>
  <si>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</si>
  <si>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</si>
  <si>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</si>
  <si>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</si>
  <si>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</si>
  <si>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</si>
  <si>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第２４表　選択死因別死亡数，死亡率（人口１０万対），市町村別</t>
  </si>
  <si>
    <t xml:space="preserve"> </t>
  </si>
  <si>
    <t>郡</t>
  </si>
  <si>
    <t>肝疾患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</si>
  <si>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</si>
  <si>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</si>
  <si>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</si>
  <si>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</si>
  <si>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</si>
  <si>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</si>
  <si>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</si>
  <si>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</si>
  <si>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</si>
  <si>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</si>
  <si>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</si>
  <si>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</si>
  <si>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>２４　表（４－１）</t>
  </si>
  <si>
    <t>２４　表（４－２）</t>
  </si>
  <si>
    <t>２４　表（４－３）</t>
  </si>
  <si>
    <t>２４　表（４－４）</t>
  </si>
  <si>
    <t>j1801参照 日本人人口</t>
  </si>
  <si>
    <t xml:space="preserve">   </t>
  </si>
  <si>
    <t>大動脈瘤及び解離</t>
  </si>
  <si>
    <t>j1901参照 日本人人口</t>
  </si>
  <si>
    <t>平成２０年</t>
  </si>
  <si>
    <t>平成20年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</si>
</sst>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</numFmts>
  <fonts count="5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1" fillId="0" borderId="14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81" fontId="8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86" fontId="14" fillId="0" borderId="0" xfId="0" applyNumberFormat="1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horizontal="distributed" vertical="center"/>
    </xf>
    <xf numFmtId="185" fontId="13" fillId="0" borderId="0" xfId="0" applyNumberFormat="1" applyFont="1" applyFill="1" applyBorder="1" applyAlignment="1">
      <alignment horizontal="right" vertical="center"/>
    </xf>
    <xf numFmtId="186" fontId="49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1" fillId="0" borderId="11" xfId="0" applyNumberFormat="1" applyFont="1" applyFill="1" applyBorder="1" applyAlignment="1">
      <alignment horizontal="distributed" vertical="center" shrinkToFit="1"/>
    </xf>
    <xf numFmtId="0" fontId="11" fillId="0" borderId="13" xfId="0" applyNumberFormat="1" applyFont="1" applyFill="1" applyBorder="1" applyAlignment="1">
      <alignment horizontal="distributed" vertical="center" shrinkToFit="1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70" zoomScaleNormal="60" zoomScaleSheetLayoutView="70" zoomScalePageLayoutView="0" workbookViewId="0" topLeftCell="A1">
      <selection activeCell="M23" sqref="M2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1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3" ht="13.5">
      <c r="A2" s="75" t="s">
        <v>127</v>
      </c>
      <c r="B2" s="75"/>
      <c r="C2" s="75"/>
    </row>
    <row r="3" spans="2:21" ht="14.25" thickBot="1">
      <c r="B3" s="3"/>
      <c r="D3" s="2" t="s">
        <v>112</v>
      </c>
      <c r="T3" s="4"/>
      <c r="U3" s="4" t="s">
        <v>136</v>
      </c>
    </row>
    <row r="4" spans="1:21" ht="19.5" customHeight="1">
      <c r="A4" s="60" t="s">
        <v>68</v>
      </c>
      <c r="B4" s="61"/>
      <c r="C4" s="46" t="s">
        <v>78</v>
      </c>
      <c r="D4" s="47"/>
      <c r="E4" s="46" t="s">
        <v>79</v>
      </c>
      <c r="F4" s="47"/>
      <c r="G4" s="46" t="s">
        <v>30</v>
      </c>
      <c r="H4" s="47"/>
      <c r="I4" s="52" t="s">
        <v>31</v>
      </c>
      <c r="J4" s="53"/>
      <c r="K4" s="56" t="s">
        <v>31</v>
      </c>
      <c r="L4" s="53"/>
      <c r="M4" s="56" t="s">
        <v>31</v>
      </c>
      <c r="N4" s="53"/>
      <c r="O4" s="56" t="s">
        <v>31</v>
      </c>
      <c r="P4" s="53"/>
      <c r="Q4" s="56" t="s">
        <v>31</v>
      </c>
      <c r="R4" s="72"/>
      <c r="S4" s="52" t="s">
        <v>31</v>
      </c>
      <c r="T4" s="53"/>
      <c r="U4" s="67" t="s">
        <v>35</v>
      </c>
    </row>
    <row r="5" spans="1:23" ht="19.5" customHeight="1">
      <c r="A5" s="62"/>
      <c r="B5" s="63"/>
      <c r="C5" s="48"/>
      <c r="D5" s="43"/>
      <c r="E5" s="48"/>
      <c r="F5" s="43"/>
      <c r="G5" s="48"/>
      <c r="H5" s="43"/>
      <c r="I5" s="42" t="s">
        <v>32</v>
      </c>
      <c r="J5" s="43"/>
      <c r="K5" s="57" t="s">
        <v>33</v>
      </c>
      <c r="L5" s="58"/>
      <c r="M5" s="48" t="s">
        <v>34</v>
      </c>
      <c r="N5" s="43"/>
      <c r="O5" s="70" t="s">
        <v>107</v>
      </c>
      <c r="P5" s="71"/>
      <c r="Q5" s="48" t="s">
        <v>109</v>
      </c>
      <c r="R5" s="73"/>
      <c r="S5" s="54" t="s">
        <v>108</v>
      </c>
      <c r="T5" s="55"/>
      <c r="U5" s="68"/>
      <c r="W5" s="2" t="s">
        <v>134</v>
      </c>
    </row>
    <row r="6" spans="1:24" ht="19.5" customHeight="1">
      <c r="A6" s="62"/>
      <c r="B6" s="63"/>
      <c r="C6" s="49"/>
      <c r="D6" s="50"/>
      <c r="E6" s="44" t="s">
        <v>71</v>
      </c>
      <c r="F6" s="45"/>
      <c r="G6" s="44" t="s">
        <v>72</v>
      </c>
      <c r="H6" s="51"/>
      <c r="I6" s="44" t="s">
        <v>73</v>
      </c>
      <c r="J6" s="45"/>
      <c r="K6" s="44" t="s">
        <v>74</v>
      </c>
      <c r="L6" s="45"/>
      <c r="M6" s="44" t="s">
        <v>75</v>
      </c>
      <c r="N6" s="45"/>
      <c r="O6" s="44" t="s">
        <v>76</v>
      </c>
      <c r="P6" s="45"/>
      <c r="Q6" s="44" t="s">
        <v>77</v>
      </c>
      <c r="R6" s="45"/>
      <c r="S6" s="44" t="s">
        <v>70</v>
      </c>
      <c r="T6" s="45"/>
      <c r="U6" s="68"/>
      <c r="W6" s="2" t="s">
        <v>60</v>
      </c>
      <c r="X6" s="2" t="s">
        <v>59</v>
      </c>
    </row>
    <row r="7" spans="1:21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9"/>
    </row>
    <row r="8" spans="1:24" ht="21" customHeight="1">
      <c r="A8" s="66" t="s">
        <v>1</v>
      </c>
      <c r="B8" s="66"/>
      <c r="C8" s="8">
        <f>SUM(C10:C12)</f>
        <v>12641</v>
      </c>
      <c r="D8" s="9">
        <f>ROUND(C8/$W8*100000,1)</f>
        <v>1060.5</v>
      </c>
      <c r="E8" s="8">
        <f>SUM(E10:E12)</f>
        <v>30</v>
      </c>
      <c r="F8" s="9">
        <f>ROUND(E8/$W8*100000,1)</f>
        <v>2.5</v>
      </c>
      <c r="G8" s="8">
        <f>SUM(G10:G12)</f>
        <v>3530</v>
      </c>
      <c r="H8" s="9">
        <f>ROUND(G8/$W8*100000,1)</f>
        <v>296.1</v>
      </c>
      <c r="I8" s="8">
        <f>SUM(I10:I12)</f>
        <v>90</v>
      </c>
      <c r="J8" s="9">
        <f>ROUND(I8/$W8*100000,1)</f>
        <v>7.6</v>
      </c>
      <c r="K8" s="8">
        <f>SUM(K10:K12)</f>
        <v>443</v>
      </c>
      <c r="L8" s="9">
        <f>ROUND(K8/$W8*100000,1)</f>
        <v>37.2</v>
      </c>
      <c r="M8" s="8">
        <f>SUM(M10:M12)</f>
        <v>249</v>
      </c>
      <c r="N8" s="9">
        <f>ROUND(M8/$W8*100000,1)</f>
        <v>20.9</v>
      </c>
      <c r="O8" s="8">
        <f>SUM(O10:O12)</f>
        <v>136</v>
      </c>
      <c r="P8" s="9">
        <f>ROUND(O8/$W8*100000,1)</f>
        <v>11.4</v>
      </c>
      <c r="Q8" s="8">
        <f>SUM(Q10:Q12)</f>
        <v>401</v>
      </c>
      <c r="R8" s="9">
        <f>ROUND(Q8/$W8*100000,1)</f>
        <v>33.6</v>
      </c>
      <c r="S8" s="8">
        <f>SUM(S10:S12)</f>
        <v>208</v>
      </c>
      <c r="T8" s="9">
        <f>ROUND(S8/$W8*100000,1)</f>
        <v>17.4</v>
      </c>
      <c r="U8" s="10" t="s">
        <v>16</v>
      </c>
      <c r="W8" s="11">
        <v>1192000</v>
      </c>
      <c r="X8" s="12">
        <v>630000</v>
      </c>
    </row>
    <row r="9" spans="1:21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</row>
    <row r="10" spans="1:24" ht="21" customHeight="1">
      <c r="A10" s="66" t="s">
        <v>2</v>
      </c>
      <c r="B10" s="66"/>
      <c r="C10" s="8">
        <f>SUM(C14:C27)</f>
        <v>11980</v>
      </c>
      <c r="D10" s="9">
        <f>ROUND(C10/$W10*100000,1)</f>
        <v>1054.4</v>
      </c>
      <c r="E10" s="8">
        <f>SUM(E14:E27)</f>
        <v>26</v>
      </c>
      <c r="F10" s="9">
        <f aca="true" t="shared" si="0" ref="F10:F35">ROUND(E10/$W10*100000,1)</f>
        <v>2.3</v>
      </c>
      <c r="G10" s="8">
        <f>SUM(G14:G27)</f>
        <v>3348</v>
      </c>
      <c r="H10" s="9">
        <f>ROUND(G10/$W10*100000,1)</f>
        <v>294.7</v>
      </c>
      <c r="I10" s="8">
        <f>SUM(I14:I27)</f>
        <v>82</v>
      </c>
      <c r="J10" s="9">
        <f>ROUND(I10/$W10*100000,1)</f>
        <v>7.2</v>
      </c>
      <c r="K10" s="8">
        <f>SUM(K14:K27)</f>
        <v>423</v>
      </c>
      <c r="L10" s="9">
        <f>ROUND(K10/$W10*100000,1)</f>
        <v>37.2</v>
      </c>
      <c r="M10" s="8">
        <f>SUM(M14:M27)</f>
        <v>237</v>
      </c>
      <c r="N10" s="9">
        <f>ROUND(M10/$W10*100000,1)</f>
        <v>20.9</v>
      </c>
      <c r="O10" s="8">
        <f>SUM(O14:O27)</f>
        <v>133</v>
      </c>
      <c r="P10" s="9">
        <f>ROUND(O10/$W10*100000,1)</f>
        <v>11.7</v>
      </c>
      <c r="Q10" s="8">
        <f>SUM(Q14:Q27)</f>
        <v>376</v>
      </c>
      <c r="R10" s="9">
        <f>ROUND(Q10/$W10*100000,1)</f>
        <v>33.1</v>
      </c>
      <c r="S10" s="8">
        <f>SUM(S14:S27)</f>
        <v>199</v>
      </c>
      <c r="T10" s="9">
        <f>ROUND(S10/$W10*100000,1)</f>
        <v>17.5</v>
      </c>
      <c r="U10" s="10" t="s">
        <v>17</v>
      </c>
      <c r="W10" s="2">
        <v>1136215</v>
      </c>
      <c r="X10" s="2">
        <v>600397</v>
      </c>
    </row>
    <row r="11" spans="1:21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</row>
    <row r="12" spans="1:24" ht="21" customHeight="1">
      <c r="A12" s="66" t="s">
        <v>106</v>
      </c>
      <c r="B12" s="66"/>
      <c r="C12" s="8">
        <f>SUM(C29,C31,C33,)</f>
        <v>661</v>
      </c>
      <c r="D12" s="9">
        <f>ROUND(C12/$W12*100000,1)</f>
        <v>1127.4</v>
      </c>
      <c r="E12" s="8">
        <f>SUM(E29,E31,E33)</f>
        <v>4</v>
      </c>
      <c r="F12" s="9">
        <f t="shared" si="0"/>
        <v>6.8</v>
      </c>
      <c r="G12" s="8">
        <f>SUM(G29,G31,G33,)</f>
        <v>182</v>
      </c>
      <c r="H12" s="9">
        <f>ROUND(G12/$W12*100000,1)</f>
        <v>310.4</v>
      </c>
      <c r="I12" s="8">
        <f>SUM(I29,I31,I33,)</f>
        <v>8</v>
      </c>
      <c r="J12" s="9">
        <f>ROUND(I12/$W12*100000,1)</f>
        <v>13.6</v>
      </c>
      <c r="K12" s="8">
        <f>SUM(K29,K31,K33,)</f>
        <v>20</v>
      </c>
      <c r="L12" s="9">
        <f>ROUND(K12/$W12*100000,1)</f>
        <v>34.1</v>
      </c>
      <c r="M12" s="8">
        <f>SUM(M29,M31,M33,)</f>
        <v>12</v>
      </c>
      <c r="N12" s="9">
        <f>ROUND(M12/$W12*100000,1)</f>
        <v>20.5</v>
      </c>
      <c r="O12" s="8">
        <f>SUM(O29,O31,O33,)</f>
        <v>3</v>
      </c>
      <c r="P12" s="9">
        <f>ROUND(O12/$W12*100000,1)</f>
        <v>5.1</v>
      </c>
      <c r="Q12" s="8">
        <f>SUM(Q29,Q31,Q33,)</f>
        <v>25</v>
      </c>
      <c r="R12" s="9">
        <f>ROUND(Q12/$W12*100000,1)</f>
        <v>42.6</v>
      </c>
      <c r="S12" s="8">
        <f>SUM(S29,S31,S33,)</f>
        <v>9</v>
      </c>
      <c r="T12" s="9">
        <f>ROUND(S12/$W12*100000,1)</f>
        <v>15.4</v>
      </c>
      <c r="U12" s="10" t="s">
        <v>113</v>
      </c>
      <c r="W12" s="2">
        <v>58629</v>
      </c>
      <c r="X12" s="2">
        <v>30742</v>
      </c>
    </row>
    <row r="13" spans="1:21" ht="12" customHeight="1">
      <c r="A13" s="66"/>
      <c r="B13" s="66"/>
      <c r="C13" s="13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0"/>
    </row>
    <row r="14" spans="1:24" ht="21" customHeight="1">
      <c r="A14" s="74" t="s">
        <v>3</v>
      </c>
      <c r="B14" s="74"/>
      <c r="C14" s="15">
        <v>3451</v>
      </c>
      <c r="D14" s="16">
        <f>ROUND(C14/$W14*100000,1)</f>
        <v>739.7</v>
      </c>
      <c r="E14" s="15">
        <v>6</v>
      </c>
      <c r="F14" s="16">
        <f>ROUND(E14/$W14*100000,1)</f>
        <v>1.3</v>
      </c>
      <c r="G14" s="15">
        <v>1049</v>
      </c>
      <c r="H14" s="16">
        <f>ROUND(G14/$W14*100000,1)</f>
        <v>224.8</v>
      </c>
      <c r="I14" s="15">
        <v>26</v>
      </c>
      <c r="J14" s="16">
        <f>ROUND(I14/$W14*100000,1)</f>
        <v>5.6</v>
      </c>
      <c r="K14" s="15">
        <v>124</v>
      </c>
      <c r="L14" s="16">
        <f>ROUND(K14/$W14*100000,1)</f>
        <v>26.6</v>
      </c>
      <c r="M14" s="15">
        <v>94</v>
      </c>
      <c r="N14" s="16">
        <f>ROUND(M14/$W14*100000,1)</f>
        <v>20.1</v>
      </c>
      <c r="O14" s="15">
        <v>36</v>
      </c>
      <c r="P14" s="16">
        <f>ROUND(O14/$W14*100000,1)</f>
        <v>7.7</v>
      </c>
      <c r="Q14" s="15">
        <v>104</v>
      </c>
      <c r="R14" s="16">
        <f>ROUND(Q14/$W14*100000,1)</f>
        <v>22.3</v>
      </c>
      <c r="S14" s="15">
        <v>53</v>
      </c>
      <c r="T14" s="16">
        <f>ROUND(S14/$W14*100000,1)</f>
        <v>11.4</v>
      </c>
      <c r="U14" s="17" t="s">
        <v>18</v>
      </c>
      <c r="W14" s="2">
        <v>466562</v>
      </c>
      <c r="X14" s="2">
        <v>242539</v>
      </c>
    </row>
    <row r="15" spans="1:24" ht="21" customHeight="1">
      <c r="A15" s="74" t="s">
        <v>4</v>
      </c>
      <c r="B15" s="74"/>
      <c r="C15" s="15">
        <v>1414</v>
      </c>
      <c r="D15" s="16">
        <f aca="true" t="shared" si="1" ref="D15:D35">ROUND(C15/$W15*100000,1)</f>
        <v>1134.5</v>
      </c>
      <c r="E15" s="15">
        <v>5</v>
      </c>
      <c r="F15" s="16">
        <f t="shared" si="0"/>
        <v>4</v>
      </c>
      <c r="G15" s="15">
        <v>400</v>
      </c>
      <c r="H15" s="16">
        <f aca="true" t="shared" si="2" ref="H15:H35">ROUND(G15/$W15*100000,1)</f>
        <v>320.9</v>
      </c>
      <c r="I15" s="15">
        <v>13</v>
      </c>
      <c r="J15" s="16">
        <f aca="true" t="shared" si="3" ref="J15:J35">ROUND(I15/$W15*100000,1)</f>
        <v>10.4</v>
      </c>
      <c r="K15" s="15">
        <v>47</v>
      </c>
      <c r="L15" s="16">
        <f aca="true" t="shared" si="4" ref="L15:L35">ROUND(K15/$W15*100000,1)</f>
        <v>37.7</v>
      </c>
      <c r="M15" s="15">
        <v>27</v>
      </c>
      <c r="N15" s="16">
        <f aca="true" t="shared" si="5" ref="N15:N35">ROUND(M15/$W15*100000,1)</f>
        <v>21.7</v>
      </c>
      <c r="O15" s="15">
        <v>15</v>
      </c>
      <c r="P15" s="16">
        <f aca="true" t="shared" si="6" ref="P15:P35">ROUND(O15/$W15*100000,1)</f>
        <v>12</v>
      </c>
      <c r="Q15" s="15">
        <v>44</v>
      </c>
      <c r="R15" s="16">
        <f aca="true" t="shared" si="7" ref="R15:R35">ROUND(Q15/$W15*100000,1)</f>
        <v>35.3</v>
      </c>
      <c r="S15" s="15">
        <v>23</v>
      </c>
      <c r="T15" s="16">
        <f aca="true" t="shared" si="8" ref="T15:T35">ROUND(S15/$W15*100000,1)</f>
        <v>18.5</v>
      </c>
      <c r="U15" s="17" t="s">
        <v>19</v>
      </c>
      <c r="W15" s="2">
        <v>124637</v>
      </c>
      <c r="X15" s="2">
        <v>68085</v>
      </c>
    </row>
    <row r="16" spans="1:24" ht="21" customHeight="1">
      <c r="A16" s="74" t="s">
        <v>5</v>
      </c>
      <c r="B16" s="74"/>
      <c r="C16" s="15">
        <v>949</v>
      </c>
      <c r="D16" s="16">
        <f t="shared" si="1"/>
        <v>1132.9</v>
      </c>
      <c r="E16" s="15">
        <v>1</v>
      </c>
      <c r="F16" s="16">
        <f t="shared" si="0"/>
        <v>1.2</v>
      </c>
      <c r="G16" s="15">
        <v>272</v>
      </c>
      <c r="H16" s="16">
        <f t="shared" si="2"/>
        <v>324.7</v>
      </c>
      <c r="I16" s="15">
        <v>5</v>
      </c>
      <c r="J16" s="16">
        <f t="shared" si="3"/>
        <v>6</v>
      </c>
      <c r="K16" s="15">
        <v>39</v>
      </c>
      <c r="L16" s="16">
        <f t="shared" si="4"/>
        <v>46.6</v>
      </c>
      <c r="M16" s="15">
        <v>21</v>
      </c>
      <c r="N16" s="16">
        <f t="shared" si="5"/>
        <v>25.1</v>
      </c>
      <c r="O16" s="15">
        <v>14</v>
      </c>
      <c r="P16" s="16">
        <f t="shared" si="6"/>
        <v>16.7</v>
      </c>
      <c r="Q16" s="15">
        <v>48</v>
      </c>
      <c r="R16" s="16">
        <f t="shared" si="7"/>
        <v>57.3</v>
      </c>
      <c r="S16" s="15">
        <v>17</v>
      </c>
      <c r="T16" s="16">
        <f t="shared" si="8"/>
        <v>20.3</v>
      </c>
      <c r="U16" s="17" t="s">
        <v>20</v>
      </c>
      <c r="W16" s="2">
        <v>83764</v>
      </c>
      <c r="X16" s="2">
        <v>44080</v>
      </c>
    </row>
    <row r="17" spans="1:24" ht="21" customHeight="1">
      <c r="A17" s="74" t="s">
        <v>6</v>
      </c>
      <c r="B17" s="74"/>
      <c r="C17" s="15">
        <v>908</v>
      </c>
      <c r="D17" s="16">
        <f t="shared" si="1"/>
        <v>1270.3</v>
      </c>
      <c r="E17" s="15">
        <v>2</v>
      </c>
      <c r="F17" s="16">
        <f t="shared" si="0"/>
        <v>2.8</v>
      </c>
      <c r="G17" s="15">
        <v>255</v>
      </c>
      <c r="H17" s="16">
        <f t="shared" si="2"/>
        <v>356.7</v>
      </c>
      <c r="I17" s="15">
        <v>6</v>
      </c>
      <c r="J17" s="16">
        <f t="shared" si="3"/>
        <v>8.4</v>
      </c>
      <c r="K17" s="15">
        <v>33</v>
      </c>
      <c r="L17" s="16">
        <f t="shared" si="4"/>
        <v>46.2</v>
      </c>
      <c r="M17" s="15">
        <v>16</v>
      </c>
      <c r="N17" s="16">
        <f t="shared" si="5"/>
        <v>22.4</v>
      </c>
      <c r="O17" s="15">
        <v>10</v>
      </c>
      <c r="P17" s="16">
        <f t="shared" si="6"/>
        <v>14</v>
      </c>
      <c r="Q17" s="15">
        <v>39</v>
      </c>
      <c r="R17" s="16">
        <f t="shared" si="7"/>
        <v>54.6</v>
      </c>
      <c r="S17" s="15">
        <v>19</v>
      </c>
      <c r="T17" s="16">
        <f t="shared" si="8"/>
        <v>26.6</v>
      </c>
      <c r="U17" s="17" t="s">
        <v>21</v>
      </c>
      <c r="W17" s="2">
        <v>71479</v>
      </c>
      <c r="X17" s="2">
        <v>37857</v>
      </c>
    </row>
    <row r="18" spans="1:24" ht="21" customHeight="1">
      <c r="A18" s="74" t="s">
        <v>7</v>
      </c>
      <c r="B18" s="74"/>
      <c r="C18" s="15">
        <v>1031</v>
      </c>
      <c r="D18" s="16">
        <f t="shared" si="1"/>
        <v>1326.6</v>
      </c>
      <c r="E18" s="15">
        <v>0</v>
      </c>
      <c r="F18" s="16">
        <f t="shared" si="0"/>
        <v>0</v>
      </c>
      <c r="G18" s="15">
        <v>295</v>
      </c>
      <c r="H18" s="16">
        <f t="shared" si="2"/>
        <v>379.6</v>
      </c>
      <c r="I18" s="15">
        <v>9</v>
      </c>
      <c r="J18" s="16">
        <f t="shared" si="3"/>
        <v>11.6</v>
      </c>
      <c r="K18" s="15">
        <v>36</v>
      </c>
      <c r="L18" s="16">
        <f t="shared" si="4"/>
        <v>46.3</v>
      </c>
      <c r="M18" s="15">
        <v>22</v>
      </c>
      <c r="N18" s="16">
        <f t="shared" si="5"/>
        <v>28.3</v>
      </c>
      <c r="O18" s="15">
        <v>13</v>
      </c>
      <c r="P18" s="16">
        <f t="shared" si="6"/>
        <v>16.7</v>
      </c>
      <c r="Q18" s="15">
        <v>15</v>
      </c>
      <c r="R18" s="16">
        <f t="shared" si="7"/>
        <v>19.3</v>
      </c>
      <c r="S18" s="15">
        <v>22</v>
      </c>
      <c r="T18" s="16">
        <f t="shared" si="8"/>
        <v>28.3</v>
      </c>
      <c r="U18" s="17" t="s">
        <v>22</v>
      </c>
      <c r="W18" s="2">
        <v>77720</v>
      </c>
      <c r="X18" s="2">
        <v>42032</v>
      </c>
    </row>
    <row r="19" spans="1:24" ht="21" customHeight="1">
      <c r="A19" s="74" t="s">
        <v>8</v>
      </c>
      <c r="B19" s="74"/>
      <c r="C19" s="15">
        <v>544</v>
      </c>
      <c r="D19" s="16">
        <f t="shared" si="1"/>
        <v>1297.4</v>
      </c>
      <c r="E19" s="15">
        <v>2</v>
      </c>
      <c r="F19" s="16">
        <f t="shared" si="0"/>
        <v>4.8</v>
      </c>
      <c r="G19" s="15">
        <v>146</v>
      </c>
      <c r="H19" s="16">
        <f t="shared" si="2"/>
        <v>348.2</v>
      </c>
      <c r="I19" s="15">
        <v>0</v>
      </c>
      <c r="J19" s="16">
        <f t="shared" si="3"/>
        <v>0</v>
      </c>
      <c r="K19" s="15">
        <v>14</v>
      </c>
      <c r="L19" s="16">
        <f t="shared" si="4"/>
        <v>33.4</v>
      </c>
      <c r="M19" s="15">
        <v>10</v>
      </c>
      <c r="N19" s="16">
        <f t="shared" si="5"/>
        <v>23.8</v>
      </c>
      <c r="O19" s="15">
        <v>11</v>
      </c>
      <c r="P19" s="16">
        <f t="shared" si="6"/>
        <v>26.2</v>
      </c>
      <c r="Q19" s="15">
        <v>11</v>
      </c>
      <c r="R19" s="16">
        <f t="shared" si="7"/>
        <v>26.2</v>
      </c>
      <c r="S19" s="15">
        <v>6</v>
      </c>
      <c r="T19" s="16">
        <f t="shared" si="8"/>
        <v>14.3</v>
      </c>
      <c r="U19" s="17" t="s">
        <v>23</v>
      </c>
      <c r="W19" s="2">
        <v>41931</v>
      </c>
      <c r="X19" s="2">
        <v>22357</v>
      </c>
    </row>
    <row r="20" spans="1:24" ht="21" customHeight="1">
      <c r="A20" s="74" t="s">
        <v>9</v>
      </c>
      <c r="B20" s="74"/>
      <c r="C20" s="15">
        <v>262</v>
      </c>
      <c r="D20" s="16">
        <f t="shared" si="1"/>
        <v>1301.9</v>
      </c>
      <c r="E20" s="15">
        <v>0</v>
      </c>
      <c r="F20" s="16">
        <f t="shared" si="0"/>
        <v>0</v>
      </c>
      <c r="G20" s="15">
        <v>74</v>
      </c>
      <c r="H20" s="16">
        <f t="shared" si="2"/>
        <v>367.7</v>
      </c>
      <c r="I20" s="15">
        <v>0</v>
      </c>
      <c r="J20" s="16">
        <f t="shared" si="3"/>
        <v>0</v>
      </c>
      <c r="K20" s="15">
        <v>12</v>
      </c>
      <c r="L20" s="16">
        <f t="shared" si="4"/>
        <v>59.6</v>
      </c>
      <c r="M20" s="15">
        <v>1</v>
      </c>
      <c r="N20" s="16">
        <f t="shared" si="5"/>
        <v>5</v>
      </c>
      <c r="O20" s="15">
        <v>2</v>
      </c>
      <c r="P20" s="16">
        <f t="shared" si="6"/>
        <v>9.9</v>
      </c>
      <c r="Q20" s="15">
        <v>9</v>
      </c>
      <c r="R20" s="16">
        <f t="shared" si="7"/>
        <v>44.7</v>
      </c>
      <c r="S20" s="15">
        <v>4</v>
      </c>
      <c r="T20" s="16">
        <f t="shared" si="8"/>
        <v>19.9</v>
      </c>
      <c r="U20" s="17" t="s">
        <v>24</v>
      </c>
      <c r="W20" s="2">
        <v>20124</v>
      </c>
      <c r="X20" s="2">
        <v>10745</v>
      </c>
    </row>
    <row r="21" spans="1:24" ht="21" customHeight="1">
      <c r="A21" s="74" t="s">
        <v>10</v>
      </c>
      <c r="B21" s="74"/>
      <c r="C21" s="15">
        <v>417</v>
      </c>
      <c r="D21" s="16">
        <f t="shared" si="1"/>
        <v>1667</v>
      </c>
      <c r="E21" s="15">
        <v>0</v>
      </c>
      <c r="F21" s="16">
        <f t="shared" si="0"/>
        <v>0</v>
      </c>
      <c r="G21" s="15">
        <v>100</v>
      </c>
      <c r="H21" s="16">
        <f t="shared" si="2"/>
        <v>399.8</v>
      </c>
      <c r="I21" s="15">
        <v>2</v>
      </c>
      <c r="J21" s="16">
        <f t="shared" si="3"/>
        <v>8</v>
      </c>
      <c r="K21" s="15">
        <v>10</v>
      </c>
      <c r="L21" s="16">
        <f t="shared" si="4"/>
        <v>40</v>
      </c>
      <c r="M21" s="15">
        <v>6</v>
      </c>
      <c r="N21" s="16">
        <f t="shared" si="5"/>
        <v>24</v>
      </c>
      <c r="O21" s="15">
        <v>2</v>
      </c>
      <c r="P21" s="16">
        <f t="shared" si="6"/>
        <v>8</v>
      </c>
      <c r="Q21" s="15">
        <v>20</v>
      </c>
      <c r="R21" s="16">
        <f t="shared" si="7"/>
        <v>80</v>
      </c>
      <c r="S21" s="15">
        <v>6</v>
      </c>
      <c r="T21" s="16">
        <f t="shared" si="8"/>
        <v>24</v>
      </c>
      <c r="U21" s="17" t="s">
        <v>25</v>
      </c>
      <c r="W21" s="2">
        <v>25015</v>
      </c>
      <c r="X21" s="2">
        <v>13307</v>
      </c>
    </row>
    <row r="22" spans="1:24" ht="21" customHeight="1">
      <c r="A22" s="74" t="s">
        <v>11</v>
      </c>
      <c r="B22" s="74"/>
      <c r="C22" s="15">
        <v>399</v>
      </c>
      <c r="D22" s="16">
        <f t="shared" si="1"/>
        <v>1654.2</v>
      </c>
      <c r="E22" s="15">
        <v>0</v>
      </c>
      <c r="F22" s="16">
        <f t="shared" si="0"/>
        <v>0</v>
      </c>
      <c r="G22" s="15">
        <v>114</v>
      </c>
      <c r="H22" s="16">
        <f t="shared" si="2"/>
        <v>472.6</v>
      </c>
      <c r="I22" s="15">
        <v>3</v>
      </c>
      <c r="J22" s="16">
        <f t="shared" si="3"/>
        <v>12.4</v>
      </c>
      <c r="K22" s="15">
        <v>13</v>
      </c>
      <c r="L22" s="16">
        <f t="shared" si="4"/>
        <v>53.9</v>
      </c>
      <c r="M22" s="15">
        <v>9</v>
      </c>
      <c r="N22" s="16">
        <f t="shared" si="5"/>
        <v>37.3</v>
      </c>
      <c r="O22" s="15">
        <v>4</v>
      </c>
      <c r="P22" s="16">
        <f t="shared" si="6"/>
        <v>16.6</v>
      </c>
      <c r="Q22" s="15">
        <v>14</v>
      </c>
      <c r="R22" s="16">
        <f t="shared" si="7"/>
        <v>58</v>
      </c>
      <c r="S22" s="15">
        <v>5</v>
      </c>
      <c r="T22" s="16">
        <f t="shared" si="8"/>
        <v>20.7</v>
      </c>
      <c r="U22" s="17" t="s">
        <v>121</v>
      </c>
      <c r="W22" s="2">
        <v>24120</v>
      </c>
      <c r="X22" s="2">
        <v>12898</v>
      </c>
    </row>
    <row r="23" spans="1:24" ht="21" customHeight="1">
      <c r="A23" s="74" t="s">
        <v>12</v>
      </c>
      <c r="B23" s="74"/>
      <c r="C23" s="15">
        <v>402</v>
      </c>
      <c r="D23" s="16">
        <f t="shared" si="1"/>
        <v>1206.3</v>
      </c>
      <c r="E23" s="15">
        <v>0</v>
      </c>
      <c r="F23" s="16">
        <f t="shared" si="0"/>
        <v>0</v>
      </c>
      <c r="G23" s="15">
        <v>91</v>
      </c>
      <c r="H23" s="16">
        <f t="shared" si="2"/>
        <v>273.1</v>
      </c>
      <c r="I23" s="15">
        <v>3</v>
      </c>
      <c r="J23" s="16">
        <f t="shared" si="3"/>
        <v>9</v>
      </c>
      <c r="K23" s="15">
        <v>12</v>
      </c>
      <c r="L23" s="16">
        <f t="shared" si="4"/>
        <v>36</v>
      </c>
      <c r="M23" s="15">
        <v>4</v>
      </c>
      <c r="N23" s="16">
        <f t="shared" si="5"/>
        <v>12</v>
      </c>
      <c r="O23" s="15">
        <v>3</v>
      </c>
      <c r="P23" s="16">
        <f t="shared" si="6"/>
        <v>9</v>
      </c>
      <c r="Q23" s="15">
        <v>6</v>
      </c>
      <c r="R23" s="16">
        <f t="shared" si="7"/>
        <v>18</v>
      </c>
      <c r="S23" s="15">
        <v>6</v>
      </c>
      <c r="T23" s="16">
        <f t="shared" si="8"/>
        <v>18</v>
      </c>
      <c r="U23" s="17" t="s">
        <v>26</v>
      </c>
      <c r="W23" s="2">
        <v>33324</v>
      </c>
      <c r="X23" s="2">
        <v>17182</v>
      </c>
    </row>
    <row r="24" spans="1:24" ht="21" customHeight="1">
      <c r="A24" s="74" t="s">
        <v>13</v>
      </c>
      <c r="B24" s="74"/>
      <c r="C24" s="15">
        <v>810</v>
      </c>
      <c r="D24" s="16">
        <f t="shared" si="1"/>
        <v>1362.1</v>
      </c>
      <c r="E24" s="15">
        <v>6</v>
      </c>
      <c r="F24" s="16">
        <f t="shared" si="0"/>
        <v>10.1</v>
      </c>
      <c r="G24" s="15">
        <v>201</v>
      </c>
      <c r="H24" s="16">
        <f t="shared" si="2"/>
        <v>338</v>
      </c>
      <c r="I24" s="15">
        <v>10</v>
      </c>
      <c r="J24" s="16">
        <f t="shared" si="3"/>
        <v>16.8</v>
      </c>
      <c r="K24" s="15">
        <v>40</v>
      </c>
      <c r="L24" s="16">
        <f t="shared" si="4"/>
        <v>67.3</v>
      </c>
      <c r="M24" s="15">
        <v>11</v>
      </c>
      <c r="N24" s="16">
        <f t="shared" si="5"/>
        <v>18.5</v>
      </c>
      <c r="O24" s="15">
        <v>10</v>
      </c>
      <c r="P24" s="16">
        <f t="shared" si="6"/>
        <v>16.8</v>
      </c>
      <c r="Q24" s="15">
        <v>21</v>
      </c>
      <c r="R24" s="16">
        <f t="shared" si="7"/>
        <v>35.3</v>
      </c>
      <c r="S24" s="15">
        <v>14</v>
      </c>
      <c r="T24" s="16">
        <f t="shared" si="8"/>
        <v>23.5</v>
      </c>
      <c r="U24" s="17" t="s">
        <v>27</v>
      </c>
      <c r="W24" s="2">
        <v>59466</v>
      </c>
      <c r="X24" s="2">
        <v>31869</v>
      </c>
    </row>
    <row r="25" spans="1:24" ht="21" customHeight="1">
      <c r="A25" s="74" t="s">
        <v>115</v>
      </c>
      <c r="B25" s="74"/>
      <c r="C25" s="15">
        <v>563</v>
      </c>
      <c r="D25" s="16">
        <f t="shared" si="1"/>
        <v>1409.6</v>
      </c>
      <c r="E25" s="15">
        <v>0</v>
      </c>
      <c r="F25" s="16">
        <f t="shared" si="0"/>
        <v>0</v>
      </c>
      <c r="G25" s="15">
        <v>149</v>
      </c>
      <c r="H25" s="16">
        <f t="shared" si="2"/>
        <v>373.1</v>
      </c>
      <c r="I25" s="15">
        <v>3</v>
      </c>
      <c r="J25" s="16">
        <f t="shared" si="3"/>
        <v>7.5</v>
      </c>
      <c r="K25" s="15">
        <v>20</v>
      </c>
      <c r="L25" s="16">
        <f t="shared" si="4"/>
        <v>50.1</v>
      </c>
      <c r="M25" s="15">
        <v>8</v>
      </c>
      <c r="N25" s="16">
        <f t="shared" si="5"/>
        <v>20</v>
      </c>
      <c r="O25" s="15">
        <v>5</v>
      </c>
      <c r="P25" s="16">
        <f t="shared" si="6"/>
        <v>12.5</v>
      </c>
      <c r="Q25" s="15">
        <v>15</v>
      </c>
      <c r="R25" s="16">
        <f t="shared" si="7"/>
        <v>37.6</v>
      </c>
      <c r="S25" s="15">
        <v>6</v>
      </c>
      <c r="T25" s="16">
        <f t="shared" si="8"/>
        <v>15</v>
      </c>
      <c r="U25" s="17" t="s">
        <v>122</v>
      </c>
      <c r="W25" s="2">
        <v>39940</v>
      </c>
      <c r="X25" s="2">
        <v>21570</v>
      </c>
    </row>
    <row r="26" spans="1:24" ht="21" customHeight="1">
      <c r="A26" s="74" t="s">
        <v>116</v>
      </c>
      <c r="B26" s="74"/>
      <c r="C26" s="15">
        <v>373</v>
      </c>
      <c r="D26" s="16">
        <f t="shared" si="1"/>
        <v>1066.7</v>
      </c>
      <c r="E26" s="15">
        <v>1</v>
      </c>
      <c r="F26" s="16">
        <f t="shared" si="0"/>
        <v>2.9</v>
      </c>
      <c r="G26" s="15">
        <v>100</v>
      </c>
      <c r="H26" s="16">
        <f t="shared" si="2"/>
        <v>286</v>
      </c>
      <c r="I26" s="15">
        <v>0</v>
      </c>
      <c r="J26" s="16">
        <f t="shared" si="3"/>
        <v>0</v>
      </c>
      <c r="K26" s="15">
        <v>14</v>
      </c>
      <c r="L26" s="16">
        <f t="shared" si="4"/>
        <v>40</v>
      </c>
      <c r="M26" s="15">
        <v>2</v>
      </c>
      <c r="N26" s="16">
        <f t="shared" si="5"/>
        <v>5.7</v>
      </c>
      <c r="O26" s="15">
        <v>6</v>
      </c>
      <c r="P26" s="16">
        <f t="shared" si="6"/>
        <v>17.2</v>
      </c>
      <c r="Q26" s="15">
        <v>13</v>
      </c>
      <c r="R26" s="16">
        <f t="shared" si="7"/>
        <v>37.2</v>
      </c>
      <c r="S26" s="15">
        <v>7</v>
      </c>
      <c r="T26" s="16">
        <f t="shared" si="8"/>
        <v>20</v>
      </c>
      <c r="U26" s="17" t="s">
        <v>123</v>
      </c>
      <c r="W26" s="2">
        <v>34969</v>
      </c>
      <c r="X26" s="2">
        <v>18483</v>
      </c>
    </row>
    <row r="27" spans="1:24" ht="21" customHeight="1">
      <c r="A27" s="74" t="s">
        <v>117</v>
      </c>
      <c r="B27" s="74"/>
      <c r="C27" s="15">
        <v>457</v>
      </c>
      <c r="D27" s="16">
        <f t="shared" si="1"/>
        <v>1378</v>
      </c>
      <c r="E27" s="15">
        <v>3</v>
      </c>
      <c r="F27" s="16">
        <f t="shared" si="0"/>
        <v>9</v>
      </c>
      <c r="G27" s="15">
        <v>102</v>
      </c>
      <c r="H27" s="16">
        <f t="shared" si="2"/>
        <v>307.6</v>
      </c>
      <c r="I27" s="15">
        <v>2</v>
      </c>
      <c r="J27" s="16">
        <f t="shared" si="3"/>
        <v>6</v>
      </c>
      <c r="K27" s="15">
        <v>9</v>
      </c>
      <c r="L27" s="16">
        <f t="shared" si="4"/>
        <v>27.1</v>
      </c>
      <c r="M27" s="15">
        <v>6</v>
      </c>
      <c r="N27" s="16">
        <f t="shared" si="5"/>
        <v>18.1</v>
      </c>
      <c r="O27" s="15">
        <v>2</v>
      </c>
      <c r="P27" s="16">
        <f t="shared" si="6"/>
        <v>6</v>
      </c>
      <c r="Q27" s="15">
        <v>17</v>
      </c>
      <c r="R27" s="16">
        <f t="shared" si="7"/>
        <v>51.3</v>
      </c>
      <c r="S27" s="15">
        <v>11</v>
      </c>
      <c r="T27" s="16">
        <f t="shared" si="8"/>
        <v>33.2</v>
      </c>
      <c r="U27" s="17" t="s">
        <v>38</v>
      </c>
      <c r="W27" s="2">
        <v>33164</v>
      </c>
      <c r="X27" s="2">
        <v>17393</v>
      </c>
    </row>
    <row r="28" spans="1:21" ht="12" customHeight="1">
      <c r="A28" s="63"/>
      <c r="B28" s="63"/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7"/>
    </row>
    <row r="29" spans="1:24" ht="21" customHeight="1">
      <c r="A29" s="66" t="s">
        <v>14</v>
      </c>
      <c r="B29" s="66"/>
      <c r="C29" s="8">
        <f>SUM(C30:C30)</f>
        <v>34</v>
      </c>
      <c r="D29" s="9">
        <f>ROUND(C29/$W29*100000,1)</f>
        <v>1486</v>
      </c>
      <c r="E29" s="8">
        <f>SUM(E30:E30)</f>
        <v>0</v>
      </c>
      <c r="F29" s="9">
        <f t="shared" si="0"/>
        <v>0</v>
      </c>
      <c r="G29" s="8">
        <f>SUM(G30:G30)</f>
        <v>9</v>
      </c>
      <c r="H29" s="9">
        <f t="shared" si="2"/>
        <v>393.4</v>
      </c>
      <c r="I29" s="8">
        <f>SUM(I30:I30)</f>
        <v>0</v>
      </c>
      <c r="J29" s="9">
        <f t="shared" si="3"/>
        <v>0</v>
      </c>
      <c r="K29" s="8">
        <f>SUM(K30:K30)</f>
        <v>0</v>
      </c>
      <c r="L29" s="9">
        <f t="shared" si="4"/>
        <v>0</v>
      </c>
      <c r="M29" s="8">
        <f>SUM(M30:M30)</f>
        <v>2</v>
      </c>
      <c r="N29" s="9">
        <f t="shared" si="5"/>
        <v>87.4</v>
      </c>
      <c r="O29" s="8">
        <f>SUM(O30:O30)</f>
        <v>0</v>
      </c>
      <c r="P29" s="9">
        <f t="shared" si="6"/>
        <v>0</v>
      </c>
      <c r="Q29" s="8">
        <f>SUM(Q30:Q30)</f>
        <v>0</v>
      </c>
      <c r="R29" s="9">
        <f t="shared" si="7"/>
        <v>0</v>
      </c>
      <c r="S29" s="8">
        <f>SUM(S30:S30)</f>
        <v>0</v>
      </c>
      <c r="T29" s="9">
        <f t="shared" si="8"/>
        <v>0</v>
      </c>
      <c r="U29" s="18" t="s">
        <v>28</v>
      </c>
      <c r="W29" s="2">
        <v>2288</v>
      </c>
      <c r="X29" s="2">
        <v>1211</v>
      </c>
    </row>
    <row r="30" spans="1:24" ht="21" customHeight="1">
      <c r="A30" s="19"/>
      <c r="B30" s="14" t="s">
        <v>36</v>
      </c>
      <c r="C30" s="15">
        <v>34</v>
      </c>
      <c r="D30" s="16">
        <f t="shared" si="1"/>
        <v>1486</v>
      </c>
      <c r="E30" s="15">
        <v>0</v>
      </c>
      <c r="F30" s="16">
        <f t="shared" si="0"/>
        <v>0</v>
      </c>
      <c r="G30" s="15">
        <v>9</v>
      </c>
      <c r="H30" s="16">
        <f t="shared" si="2"/>
        <v>393.4</v>
      </c>
      <c r="I30" s="15">
        <v>0</v>
      </c>
      <c r="J30" s="16">
        <f t="shared" si="3"/>
        <v>0</v>
      </c>
      <c r="K30" s="15">
        <v>0</v>
      </c>
      <c r="L30" s="16">
        <f t="shared" si="4"/>
        <v>0</v>
      </c>
      <c r="M30" s="15">
        <v>2</v>
      </c>
      <c r="N30" s="16">
        <f t="shared" si="5"/>
        <v>87.4</v>
      </c>
      <c r="O30" s="15">
        <v>0</v>
      </c>
      <c r="P30" s="16">
        <f t="shared" si="6"/>
        <v>0</v>
      </c>
      <c r="Q30" s="15">
        <v>0</v>
      </c>
      <c r="R30" s="16">
        <f t="shared" si="7"/>
        <v>0</v>
      </c>
      <c r="S30" s="15">
        <v>0</v>
      </c>
      <c r="T30" s="16">
        <f t="shared" si="8"/>
        <v>0</v>
      </c>
      <c r="U30" s="6" t="s">
        <v>39</v>
      </c>
      <c r="W30" s="2">
        <v>2288</v>
      </c>
      <c r="X30" s="2">
        <v>1211</v>
      </c>
    </row>
    <row r="31" spans="1:24" ht="21" customHeight="1">
      <c r="A31" s="66" t="s">
        <v>15</v>
      </c>
      <c r="B31" s="66"/>
      <c r="C31" s="8">
        <f>SUM(C32:C32)</f>
        <v>255</v>
      </c>
      <c r="D31" s="9">
        <f t="shared" si="1"/>
        <v>905.1</v>
      </c>
      <c r="E31" s="8">
        <f>SUM(E32:E32)</f>
        <v>3</v>
      </c>
      <c r="F31" s="9">
        <f t="shared" si="0"/>
        <v>10.6</v>
      </c>
      <c r="G31" s="8">
        <f>SUM(G32:G32)</f>
        <v>72</v>
      </c>
      <c r="H31" s="9">
        <f t="shared" si="2"/>
        <v>255.6</v>
      </c>
      <c r="I31" s="8">
        <f>SUM(I32:I32)</f>
        <v>4</v>
      </c>
      <c r="J31" s="9">
        <f t="shared" si="3"/>
        <v>14.2</v>
      </c>
      <c r="K31" s="8">
        <f>SUM(K32:K32)</f>
        <v>8</v>
      </c>
      <c r="L31" s="9">
        <f t="shared" si="4"/>
        <v>28.4</v>
      </c>
      <c r="M31" s="8">
        <f>SUM(M32:M32)</f>
        <v>9</v>
      </c>
      <c r="N31" s="9">
        <f t="shared" si="5"/>
        <v>31.9</v>
      </c>
      <c r="O31" s="8">
        <f>SUM(O32:O32)</f>
        <v>0</v>
      </c>
      <c r="P31" s="9">
        <f t="shared" si="6"/>
        <v>0</v>
      </c>
      <c r="Q31" s="8">
        <f>SUM(Q32:Q32)</f>
        <v>7</v>
      </c>
      <c r="R31" s="9">
        <f t="shared" si="7"/>
        <v>24.8</v>
      </c>
      <c r="S31" s="8">
        <f>SUM(S32:S32)</f>
        <v>2</v>
      </c>
      <c r="T31" s="9">
        <f t="shared" si="8"/>
        <v>7.1</v>
      </c>
      <c r="U31" s="18" t="s">
        <v>29</v>
      </c>
      <c r="W31" s="2">
        <v>28173</v>
      </c>
      <c r="X31" s="2">
        <v>14730</v>
      </c>
    </row>
    <row r="32" spans="1:24" ht="21" customHeight="1">
      <c r="A32" s="19"/>
      <c r="B32" s="14" t="s">
        <v>37</v>
      </c>
      <c r="C32" s="15">
        <v>255</v>
      </c>
      <c r="D32" s="16">
        <f t="shared" si="1"/>
        <v>905.1</v>
      </c>
      <c r="E32" s="15">
        <v>3</v>
      </c>
      <c r="F32" s="16">
        <f t="shared" si="0"/>
        <v>10.6</v>
      </c>
      <c r="G32" s="15">
        <v>72</v>
      </c>
      <c r="H32" s="16">
        <f t="shared" si="2"/>
        <v>255.6</v>
      </c>
      <c r="I32" s="15">
        <v>4</v>
      </c>
      <c r="J32" s="16">
        <f t="shared" si="3"/>
        <v>14.2</v>
      </c>
      <c r="K32" s="15">
        <v>8</v>
      </c>
      <c r="L32" s="16">
        <f t="shared" si="4"/>
        <v>28.4</v>
      </c>
      <c r="M32" s="15">
        <v>9</v>
      </c>
      <c r="N32" s="16">
        <f t="shared" si="5"/>
        <v>31.9</v>
      </c>
      <c r="O32" s="15">
        <v>0</v>
      </c>
      <c r="P32" s="16">
        <f t="shared" si="6"/>
        <v>0</v>
      </c>
      <c r="Q32" s="15">
        <v>7</v>
      </c>
      <c r="R32" s="16">
        <f t="shared" si="7"/>
        <v>24.8</v>
      </c>
      <c r="S32" s="15">
        <v>2</v>
      </c>
      <c r="T32" s="16">
        <f t="shared" si="8"/>
        <v>7.1</v>
      </c>
      <c r="U32" s="6" t="s">
        <v>21</v>
      </c>
      <c r="W32" s="2">
        <v>28173</v>
      </c>
      <c r="X32" s="2">
        <v>14730</v>
      </c>
    </row>
    <row r="33" spans="1:24" ht="21" customHeight="1">
      <c r="A33" s="66" t="s">
        <v>118</v>
      </c>
      <c r="B33" s="66"/>
      <c r="C33" s="8">
        <f>SUM(C34:C35)</f>
        <v>372</v>
      </c>
      <c r="D33" s="9">
        <f t="shared" si="1"/>
        <v>1320.6</v>
      </c>
      <c r="E33" s="8">
        <f>SUM(E34:E35)</f>
        <v>1</v>
      </c>
      <c r="F33" s="9">
        <f t="shared" si="0"/>
        <v>3.6</v>
      </c>
      <c r="G33" s="8">
        <f>SUM(G34:G35)</f>
        <v>101</v>
      </c>
      <c r="H33" s="9">
        <f t="shared" si="2"/>
        <v>358.6</v>
      </c>
      <c r="I33" s="8">
        <f>SUM(I34:I35)</f>
        <v>4</v>
      </c>
      <c r="J33" s="9">
        <f t="shared" si="3"/>
        <v>14.2</v>
      </c>
      <c r="K33" s="8">
        <f>SUM(K34:K35)</f>
        <v>12</v>
      </c>
      <c r="L33" s="9">
        <f t="shared" si="4"/>
        <v>42.6</v>
      </c>
      <c r="M33" s="8">
        <f>SUM(M34:M35)</f>
        <v>1</v>
      </c>
      <c r="N33" s="9">
        <f t="shared" si="5"/>
        <v>3.6</v>
      </c>
      <c r="O33" s="8">
        <f>SUM(O34:O35)</f>
        <v>3</v>
      </c>
      <c r="P33" s="9">
        <f t="shared" si="6"/>
        <v>10.7</v>
      </c>
      <c r="Q33" s="8">
        <f>SUM(Q34:Q35)</f>
        <v>18</v>
      </c>
      <c r="R33" s="9">
        <f t="shared" si="7"/>
        <v>63.9</v>
      </c>
      <c r="S33" s="8">
        <f>SUM(S34:S35)</f>
        <v>7</v>
      </c>
      <c r="T33" s="9">
        <f t="shared" si="8"/>
        <v>24.9</v>
      </c>
      <c r="U33" s="18" t="s">
        <v>124</v>
      </c>
      <c r="W33" s="2">
        <v>28168</v>
      </c>
      <c r="X33" s="2">
        <v>14801</v>
      </c>
    </row>
    <row r="34" spans="1:24" ht="21" customHeight="1">
      <c r="A34" s="19"/>
      <c r="B34" s="14" t="s">
        <v>119</v>
      </c>
      <c r="C34" s="15">
        <v>144</v>
      </c>
      <c r="D34" s="16">
        <f t="shared" si="1"/>
        <v>1347.6</v>
      </c>
      <c r="E34" s="15">
        <v>1</v>
      </c>
      <c r="F34" s="16">
        <f t="shared" si="0"/>
        <v>9.4</v>
      </c>
      <c r="G34" s="15">
        <v>36</v>
      </c>
      <c r="H34" s="16">
        <f t="shared" si="2"/>
        <v>336.9</v>
      </c>
      <c r="I34" s="15">
        <v>0</v>
      </c>
      <c r="J34" s="16">
        <f t="shared" si="3"/>
        <v>0</v>
      </c>
      <c r="K34" s="15">
        <v>6</v>
      </c>
      <c r="L34" s="16">
        <f t="shared" si="4"/>
        <v>56.1</v>
      </c>
      <c r="M34" s="15">
        <v>0</v>
      </c>
      <c r="N34" s="16">
        <f t="shared" si="5"/>
        <v>0</v>
      </c>
      <c r="O34" s="15">
        <v>1</v>
      </c>
      <c r="P34" s="16">
        <f t="shared" si="6"/>
        <v>9.4</v>
      </c>
      <c r="Q34" s="15">
        <v>5</v>
      </c>
      <c r="R34" s="16">
        <f t="shared" si="7"/>
        <v>46.8</v>
      </c>
      <c r="S34" s="15">
        <v>5</v>
      </c>
      <c r="T34" s="16">
        <f t="shared" si="8"/>
        <v>46.8</v>
      </c>
      <c r="U34" s="6" t="s">
        <v>125</v>
      </c>
      <c r="W34" s="2">
        <v>10686</v>
      </c>
      <c r="X34" s="2">
        <v>5691</v>
      </c>
    </row>
    <row r="35" spans="1:24" ht="21" customHeight="1">
      <c r="A35" s="20"/>
      <c r="B35" s="21" t="s">
        <v>120</v>
      </c>
      <c r="C35" s="22">
        <v>228</v>
      </c>
      <c r="D35" s="23">
        <f t="shared" si="1"/>
        <v>1304.2</v>
      </c>
      <c r="E35" s="22">
        <v>0</v>
      </c>
      <c r="F35" s="23">
        <f t="shared" si="0"/>
        <v>0</v>
      </c>
      <c r="G35" s="22">
        <v>65</v>
      </c>
      <c r="H35" s="23">
        <f t="shared" si="2"/>
        <v>371.8</v>
      </c>
      <c r="I35" s="22">
        <v>4</v>
      </c>
      <c r="J35" s="23">
        <f t="shared" si="3"/>
        <v>22.9</v>
      </c>
      <c r="K35" s="22">
        <v>6</v>
      </c>
      <c r="L35" s="23">
        <f t="shared" si="4"/>
        <v>34.3</v>
      </c>
      <c r="M35" s="22">
        <v>1</v>
      </c>
      <c r="N35" s="23">
        <f t="shared" si="5"/>
        <v>5.7</v>
      </c>
      <c r="O35" s="22">
        <v>2</v>
      </c>
      <c r="P35" s="23">
        <f t="shared" si="6"/>
        <v>11.4</v>
      </c>
      <c r="Q35" s="22">
        <v>13</v>
      </c>
      <c r="R35" s="23">
        <f t="shared" si="7"/>
        <v>74.4</v>
      </c>
      <c r="S35" s="22">
        <v>2</v>
      </c>
      <c r="T35" s="23">
        <f t="shared" si="8"/>
        <v>11.4</v>
      </c>
      <c r="U35" s="24" t="s">
        <v>126</v>
      </c>
      <c r="W35" s="2">
        <v>17482</v>
      </c>
      <c r="X35" s="2">
        <v>9110</v>
      </c>
    </row>
    <row r="56" ht="13.5">
      <c r="C56" s="2" t="s">
        <v>132</v>
      </c>
    </row>
  </sheetData>
  <sheetProtection/>
  <mergeCells count="51"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  <mergeCell ref="A33:B33"/>
    <mergeCell ref="A28:B28"/>
    <mergeCell ref="A29:B29"/>
    <mergeCell ref="A31:B31"/>
    <mergeCell ref="A25:B25"/>
    <mergeCell ref="A26:B26"/>
    <mergeCell ref="A27:B27"/>
    <mergeCell ref="A12:B12"/>
    <mergeCell ref="A19:B19"/>
    <mergeCell ref="A20:B20"/>
    <mergeCell ref="A13:B13"/>
    <mergeCell ref="A14:B14"/>
    <mergeCell ref="A15:B15"/>
    <mergeCell ref="A16:B1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I5:J5"/>
    <mergeCell ref="I6:J6"/>
    <mergeCell ref="E6:F6"/>
    <mergeCell ref="C4:D6"/>
    <mergeCell ref="E4:F5"/>
    <mergeCell ref="G4:H5"/>
    <mergeCell ref="G6:H6"/>
  </mergeCells>
  <printOptions horizontalCentered="1" verticalCentered="1"/>
  <pageMargins left="0.43" right="0.33" top="0.51" bottom="0.48" header="0" footer="0"/>
  <pageSetup blackAndWhite="1" fitToHeight="1" fitToWidth="1" horizontalDpi="600" verticalDpi="600" orientation="landscape" paperSize="9" scale="61" r:id="rId1"/>
  <ignoredErrors>
    <ignoredError sqref="O31 H33:H35 S33 M33 J33:J35 G29 Q31 P31:P32 R33:R35 Q33 L33:L35 K29 N33:N35 E33 F8:F12 P33:P35 M29 D13:L13 N31:N32 D30 P29 S29 F30 L31:L32 R31:R32 N29 L29 J31:J32 J29 H31:H32 H29 F31:F32 F29 S31 F33:F35 Q29 R29 D31:D32 E31 G31 G33 I31 I33 K31 K33 M31 I29 D33:D35 E29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70" zoomScaleNormal="60" zoomScaleSheetLayoutView="70" zoomScalePageLayoutView="0" workbookViewId="0" topLeftCell="E1">
      <selection activeCell="U4" sqref="U4:U7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7539062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" ht="14.25">
      <c r="A2" s="25" t="s">
        <v>128</v>
      </c>
      <c r="B2" s="5"/>
    </row>
    <row r="3" spans="2:21" ht="14.25" thickBot="1">
      <c r="B3" s="3"/>
      <c r="T3" s="4"/>
      <c r="U3" s="4" t="s">
        <v>136</v>
      </c>
    </row>
    <row r="4" spans="1:21" ht="19.5" customHeight="1">
      <c r="A4" s="60" t="s">
        <v>68</v>
      </c>
      <c r="B4" s="61"/>
      <c r="C4" s="52" t="s">
        <v>31</v>
      </c>
      <c r="D4" s="53"/>
      <c r="E4" s="52" t="s">
        <v>31</v>
      </c>
      <c r="F4" s="53"/>
      <c r="G4" s="52" t="s">
        <v>31</v>
      </c>
      <c r="H4" s="53"/>
      <c r="I4" s="52" t="s">
        <v>31</v>
      </c>
      <c r="J4" s="53"/>
      <c r="K4" s="56" t="s">
        <v>31</v>
      </c>
      <c r="L4" s="53"/>
      <c r="M4" s="77" t="s">
        <v>46</v>
      </c>
      <c r="N4" s="78"/>
      <c r="O4" s="77" t="s">
        <v>47</v>
      </c>
      <c r="P4" s="78"/>
      <c r="Q4" s="77" t="s">
        <v>48</v>
      </c>
      <c r="R4" s="47"/>
      <c r="S4" s="52" t="s">
        <v>31</v>
      </c>
      <c r="T4" s="53"/>
      <c r="U4" s="67" t="s">
        <v>35</v>
      </c>
    </row>
    <row r="5" spans="1:23" ht="19.5" customHeight="1">
      <c r="A5" s="62"/>
      <c r="B5" s="63"/>
      <c r="C5" s="76" t="s">
        <v>42</v>
      </c>
      <c r="D5" s="74"/>
      <c r="E5" s="42" t="s">
        <v>110</v>
      </c>
      <c r="F5" s="43"/>
      <c r="G5" s="42" t="s">
        <v>43</v>
      </c>
      <c r="H5" s="43"/>
      <c r="I5" s="42" t="s">
        <v>44</v>
      </c>
      <c r="J5" s="43"/>
      <c r="K5" s="48" t="s">
        <v>45</v>
      </c>
      <c r="L5" s="43"/>
      <c r="M5" s="42"/>
      <c r="N5" s="79"/>
      <c r="O5" s="42"/>
      <c r="P5" s="79"/>
      <c r="Q5" s="48" t="s">
        <v>50</v>
      </c>
      <c r="R5" s="43"/>
      <c r="S5" s="48" t="s">
        <v>49</v>
      </c>
      <c r="T5" s="43"/>
      <c r="U5" s="68"/>
      <c r="W5" s="2" t="s">
        <v>131</v>
      </c>
    </row>
    <row r="6" spans="1:24" ht="19.5" customHeight="1">
      <c r="A6" s="62"/>
      <c r="B6" s="63"/>
      <c r="C6" s="44" t="s">
        <v>80</v>
      </c>
      <c r="D6" s="45"/>
      <c r="E6" s="44" t="s">
        <v>81</v>
      </c>
      <c r="F6" s="45"/>
      <c r="G6" s="44" t="s">
        <v>82</v>
      </c>
      <c r="H6" s="45"/>
      <c r="I6" s="44" t="s">
        <v>83</v>
      </c>
      <c r="J6" s="45"/>
      <c r="K6" s="44" t="s">
        <v>84</v>
      </c>
      <c r="L6" s="45"/>
      <c r="M6" s="44" t="s">
        <v>85</v>
      </c>
      <c r="N6" s="45"/>
      <c r="O6" s="44" t="s">
        <v>86</v>
      </c>
      <c r="P6" s="45"/>
      <c r="Q6" s="44" t="s">
        <v>87</v>
      </c>
      <c r="R6" s="45"/>
      <c r="S6" s="44" t="s">
        <v>88</v>
      </c>
      <c r="T6" s="45"/>
      <c r="U6" s="68"/>
      <c r="W6" s="2" t="s">
        <v>60</v>
      </c>
      <c r="X6" s="2" t="s">
        <v>59</v>
      </c>
    </row>
    <row r="7" spans="1:21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9"/>
    </row>
    <row r="8" spans="1:24" ht="21" customHeight="1">
      <c r="A8" s="66" t="s">
        <v>1</v>
      </c>
      <c r="B8" s="66"/>
      <c r="C8" s="8">
        <f>SUM(C10:C12)</f>
        <v>279</v>
      </c>
      <c r="D8" s="9">
        <f>ROUND(C8/$W8*100000,1)</f>
        <v>23.4</v>
      </c>
      <c r="E8" s="8">
        <f>SUM(E10:E12)</f>
        <v>704</v>
      </c>
      <c r="F8" s="9">
        <f>ROUND(E8/$W8*100000,1)</f>
        <v>59.1</v>
      </c>
      <c r="G8" s="8">
        <f>SUM(G10:G12)</f>
        <v>116</v>
      </c>
      <c r="H8" s="9">
        <f>ROUND(G8/$W8*100000,1)</f>
        <v>9.7</v>
      </c>
      <c r="I8" s="8">
        <f>SUM(I10:I12)</f>
        <v>63</v>
      </c>
      <c r="J8" s="9">
        <f>ROUND(I8/$X8*100000,1)</f>
        <v>10</v>
      </c>
      <c r="K8" s="8">
        <f>SUM(K10:K12)</f>
        <v>123</v>
      </c>
      <c r="L8" s="9">
        <f>ROUND(K8/$W8*100000,1)</f>
        <v>10.3</v>
      </c>
      <c r="M8" s="8">
        <f>SUM(M10:M12)</f>
        <v>181</v>
      </c>
      <c r="N8" s="9">
        <f>ROUND(M8/$W8*100000,1)</f>
        <v>15.2</v>
      </c>
      <c r="O8" s="8">
        <f>SUM(O10:O12)</f>
        <v>75</v>
      </c>
      <c r="P8" s="9">
        <f>ROUND(O8/$W8*100000,1)</f>
        <v>6.3</v>
      </c>
      <c r="Q8" s="8">
        <f>SUM(Q10:Q12)</f>
        <v>1998</v>
      </c>
      <c r="R8" s="9">
        <f>ROUND(Q8/$W8*100000,1)</f>
        <v>167.6</v>
      </c>
      <c r="S8" s="8">
        <f>SUM(S10:S12)</f>
        <v>597</v>
      </c>
      <c r="T8" s="9">
        <f>ROUND(S8/$W8*100000,1)</f>
        <v>50.1</v>
      </c>
      <c r="U8" s="10" t="s">
        <v>16</v>
      </c>
      <c r="W8" s="40">
        <f>'4-1'!W8</f>
        <v>1192000</v>
      </c>
      <c r="X8" s="40">
        <f>'4-1'!X8</f>
        <v>630000</v>
      </c>
    </row>
    <row r="9" spans="1:24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  <c r="W9" s="40">
        <f>'4-1'!W9</f>
        <v>0</v>
      </c>
      <c r="X9" s="40">
        <f>'4-1'!X9</f>
        <v>0</v>
      </c>
    </row>
    <row r="10" spans="1:24" ht="21" customHeight="1">
      <c r="A10" s="66" t="s">
        <v>2</v>
      </c>
      <c r="B10" s="66"/>
      <c r="C10" s="8">
        <f>SUM(C14:C27)</f>
        <v>261</v>
      </c>
      <c r="D10" s="9">
        <f>ROUND(C10/$W10*100000,1)</f>
        <v>23</v>
      </c>
      <c r="E10" s="8">
        <f>SUM(E14:E27)</f>
        <v>668</v>
      </c>
      <c r="F10" s="9">
        <f>ROUND(E10/$W10*100000,1)</f>
        <v>58.8</v>
      </c>
      <c r="G10" s="8">
        <f>SUM(G14:G27)</f>
        <v>110</v>
      </c>
      <c r="H10" s="9">
        <f>ROUND(G10/$W10*100000,1)</f>
        <v>9.7</v>
      </c>
      <c r="I10" s="8">
        <f>SUM(I14:I27)</f>
        <v>60</v>
      </c>
      <c r="J10" s="9">
        <f>ROUND(I10/$X10*100000,1)</f>
        <v>10</v>
      </c>
      <c r="K10" s="8">
        <f>SUM(K14:K27)</f>
        <v>120</v>
      </c>
      <c r="L10" s="9">
        <f>ROUND(K10/$W10*100000,1)</f>
        <v>10.6</v>
      </c>
      <c r="M10" s="8">
        <f>SUM(M14:M27)</f>
        <v>172</v>
      </c>
      <c r="N10" s="9">
        <f>ROUND(M10/$W10*100000,1)</f>
        <v>15.1</v>
      </c>
      <c r="O10" s="8">
        <f>SUM(O14:O27)</f>
        <v>68</v>
      </c>
      <c r="P10" s="9">
        <f>ROUND(O10/$W10*100000,1)</f>
        <v>6</v>
      </c>
      <c r="Q10" s="8">
        <f>SUM(Q14:Q27)</f>
        <v>1884</v>
      </c>
      <c r="R10" s="9">
        <f>ROUND(Q10/$W10*100000,1)</f>
        <v>165.8</v>
      </c>
      <c r="S10" s="8">
        <f>SUM(S14:S27)</f>
        <v>561</v>
      </c>
      <c r="T10" s="9">
        <f>ROUND(S10/$W10*100000,1)</f>
        <v>49.4</v>
      </c>
      <c r="U10" s="10" t="s">
        <v>17</v>
      </c>
      <c r="W10" s="40">
        <f>'4-1'!W10</f>
        <v>1136215</v>
      </c>
      <c r="X10" s="40">
        <f>'4-1'!X10</f>
        <v>600397</v>
      </c>
    </row>
    <row r="11" spans="1:24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  <c r="W11" s="40">
        <f>'4-1'!W11</f>
        <v>0</v>
      </c>
      <c r="X11" s="40">
        <f>'4-1'!X11</f>
        <v>0</v>
      </c>
    </row>
    <row r="12" spans="1:24" ht="21" customHeight="1">
      <c r="A12" s="66" t="s">
        <v>106</v>
      </c>
      <c r="B12" s="66"/>
      <c r="C12" s="8">
        <f>SUM(C29,C31,C33,)</f>
        <v>18</v>
      </c>
      <c r="D12" s="9">
        <f>ROUND(C12/$W12*100000,1)</f>
        <v>30.7</v>
      </c>
      <c r="E12" s="8">
        <f>SUM(E29,E31,E33)</f>
        <v>36</v>
      </c>
      <c r="F12" s="9">
        <f>ROUND(E12/$W12*100000,1)</f>
        <v>61.4</v>
      </c>
      <c r="G12" s="8">
        <f>SUM(G29,G31,G33,)</f>
        <v>6</v>
      </c>
      <c r="H12" s="9">
        <f>ROUND(G12/$W12*100000,1)</f>
        <v>10.2</v>
      </c>
      <c r="I12" s="8">
        <f>SUM(I29,I31,I33,)</f>
        <v>3</v>
      </c>
      <c r="J12" s="9">
        <f>ROUND(I12/$X12*100000,1)</f>
        <v>9.8</v>
      </c>
      <c r="K12" s="8">
        <f>SUM(K29,K31,K33,)</f>
        <v>3</v>
      </c>
      <c r="L12" s="9">
        <f>ROUND(K12/$W12*100000,1)</f>
        <v>5.1</v>
      </c>
      <c r="M12" s="8">
        <f>SUM(M29,M31,M33,)</f>
        <v>9</v>
      </c>
      <c r="N12" s="9">
        <f>ROUND(M12/$W12*100000,1)</f>
        <v>15.4</v>
      </c>
      <c r="O12" s="8">
        <f>SUM(O29,O31,O33,)</f>
        <v>7</v>
      </c>
      <c r="P12" s="9">
        <f>ROUND(O12/$W12*100000,1)</f>
        <v>11.9</v>
      </c>
      <c r="Q12" s="8">
        <f>SUM(Q29,Q31,Q33,)</f>
        <v>114</v>
      </c>
      <c r="R12" s="9">
        <f>ROUND(Q12/$W12*100000,1)</f>
        <v>194.4</v>
      </c>
      <c r="S12" s="8">
        <f>SUM(S29,S31,S33,)</f>
        <v>36</v>
      </c>
      <c r="T12" s="9">
        <f>ROUND(S12/$W12*100000,1)</f>
        <v>61.4</v>
      </c>
      <c r="U12" s="10" t="s">
        <v>113</v>
      </c>
      <c r="W12" s="40">
        <f>'4-1'!W12</f>
        <v>58629</v>
      </c>
      <c r="X12" s="40">
        <f>'4-1'!X12</f>
        <v>30742</v>
      </c>
    </row>
    <row r="13" spans="1:24" ht="12" customHeight="1">
      <c r="A13" s="66"/>
      <c r="B13" s="6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19"/>
      <c r="N13" s="27"/>
      <c r="O13" s="26"/>
      <c r="P13" s="27"/>
      <c r="Q13" s="26"/>
      <c r="R13" s="27"/>
      <c r="S13" s="26"/>
      <c r="T13" s="27"/>
      <c r="U13" s="10"/>
      <c r="W13" s="40">
        <f>'4-1'!W13</f>
        <v>0</v>
      </c>
      <c r="X13" s="40">
        <f>'4-1'!X13</f>
        <v>0</v>
      </c>
    </row>
    <row r="14" spans="1:24" ht="21" customHeight="1">
      <c r="A14" s="74" t="s">
        <v>3</v>
      </c>
      <c r="B14" s="74"/>
      <c r="C14" s="28">
        <v>86</v>
      </c>
      <c r="D14" s="29">
        <f aca="true" t="shared" si="0" ref="D14:D24">ROUND(C14/$W14*100000,1)</f>
        <v>18.4</v>
      </c>
      <c r="E14" s="28">
        <v>225</v>
      </c>
      <c r="F14" s="29">
        <f aca="true" t="shared" si="1" ref="F14:F27">ROUND(E14/$W14*100000,1)</f>
        <v>48.2</v>
      </c>
      <c r="G14" s="28">
        <v>36</v>
      </c>
      <c r="H14" s="29">
        <f aca="true" t="shared" si="2" ref="H14:H27">ROUND(G14/$W14*100000,1)</f>
        <v>7.7</v>
      </c>
      <c r="I14" s="28">
        <v>17</v>
      </c>
      <c r="J14" s="16">
        <f>ROUND(I14/$X14*100000,1)</f>
        <v>7</v>
      </c>
      <c r="K14" s="28">
        <v>34</v>
      </c>
      <c r="L14" s="29">
        <f aca="true" t="shared" si="3" ref="L14:L27">ROUND(K14/$W14*100000,1)</f>
        <v>7.3</v>
      </c>
      <c r="M14" s="28">
        <v>40</v>
      </c>
      <c r="N14" s="29">
        <f>ROUND(M14/$W14*100000,1)</f>
        <v>8.6</v>
      </c>
      <c r="O14" s="28">
        <v>10</v>
      </c>
      <c r="P14" s="29">
        <f aca="true" t="shared" si="4" ref="P14:P27">ROUND(O14/$W14*100000,1)</f>
        <v>2.1</v>
      </c>
      <c r="Q14" s="28">
        <v>520</v>
      </c>
      <c r="R14" s="29">
        <f aca="true" t="shared" si="5" ref="R14:R27">ROUND(Q14/$W14*100000,1)</f>
        <v>111.5</v>
      </c>
      <c r="S14" s="28">
        <v>135</v>
      </c>
      <c r="T14" s="29">
        <f aca="true" t="shared" si="6" ref="T14:T27">ROUND(S14/$W14*100000,1)</f>
        <v>28.9</v>
      </c>
      <c r="U14" s="17" t="s">
        <v>18</v>
      </c>
      <c r="W14" s="40">
        <f>'4-1'!W14</f>
        <v>466562</v>
      </c>
      <c r="X14" s="40">
        <f>'4-1'!X14</f>
        <v>242539</v>
      </c>
    </row>
    <row r="15" spans="1:24" ht="21" customHeight="1">
      <c r="A15" s="74" t="s">
        <v>4</v>
      </c>
      <c r="B15" s="74"/>
      <c r="C15" s="28">
        <v>23</v>
      </c>
      <c r="D15" s="29">
        <f>ROUND(C15/$W15*100000,1)</f>
        <v>18.5</v>
      </c>
      <c r="E15" s="28">
        <v>90</v>
      </c>
      <c r="F15" s="29">
        <f t="shared" si="1"/>
        <v>72.2</v>
      </c>
      <c r="G15" s="28">
        <v>16</v>
      </c>
      <c r="H15" s="29">
        <f t="shared" si="2"/>
        <v>12.8</v>
      </c>
      <c r="I15" s="28">
        <v>5</v>
      </c>
      <c r="J15" s="16">
        <f aca="true" t="shared" si="7" ref="J15:J27">ROUND(I15/$X15*100000,1)</f>
        <v>7.3</v>
      </c>
      <c r="K15" s="28">
        <v>10</v>
      </c>
      <c r="L15" s="29">
        <f t="shared" si="3"/>
        <v>8</v>
      </c>
      <c r="M15" s="28">
        <v>29</v>
      </c>
      <c r="N15" s="29">
        <f aca="true" t="shared" si="8" ref="N15:N27">ROUND(M15/$W15*100000,1)</f>
        <v>23.3</v>
      </c>
      <c r="O15" s="28">
        <v>11</v>
      </c>
      <c r="P15" s="29">
        <f t="shared" si="4"/>
        <v>8.8</v>
      </c>
      <c r="Q15" s="28">
        <v>239</v>
      </c>
      <c r="R15" s="29">
        <f t="shared" si="5"/>
        <v>191.8</v>
      </c>
      <c r="S15" s="28">
        <v>53</v>
      </c>
      <c r="T15" s="29">
        <f t="shared" si="6"/>
        <v>42.5</v>
      </c>
      <c r="U15" s="17" t="s">
        <v>19</v>
      </c>
      <c r="W15" s="40">
        <f>'4-1'!W15</f>
        <v>124637</v>
      </c>
      <c r="X15" s="40">
        <f>'4-1'!X15</f>
        <v>68085</v>
      </c>
    </row>
    <row r="16" spans="1:24" ht="21" customHeight="1">
      <c r="A16" s="74" t="s">
        <v>5</v>
      </c>
      <c r="B16" s="74"/>
      <c r="C16" s="28">
        <v>16</v>
      </c>
      <c r="D16" s="29">
        <f t="shared" si="0"/>
        <v>19.1</v>
      </c>
      <c r="E16" s="28">
        <v>39</v>
      </c>
      <c r="F16" s="29">
        <f t="shared" si="1"/>
        <v>46.6</v>
      </c>
      <c r="G16" s="28">
        <v>10</v>
      </c>
      <c r="H16" s="29">
        <f t="shared" si="2"/>
        <v>11.9</v>
      </c>
      <c r="I16" s="28">
        <v>7</v>
      </c>
      <c r="J16" s="16">
        <f t="shared" si="7"/>
        <v>15.9</v>
      </c>
      <c r="K16" s="28">
        <v>6</v>
      </c>
      <c r="L16" s="29">
        <f t="shared" si="3"/>
        <v>7.2</v>
      </c>
      <c r="M16" s="28">
        <v>14</v>
      </c>
      <c r="N16" s="29">
        <f t="shared" si="8"/>
        <v>16.7</v>
      </c>
      <c r="O16" s="28">
        <v>12</v>
      </c>
      <c r="P16" s="29">
        <f t="shared" si="4"/>
        <v>14.3</v>
      </c>
      <c r="Q16" s="28">
        <v>175</v>
      </c>
      <c r="R16" s="29">
        <f t="shared" si="5"/>
        <v>208.9</v>
      </c>
      <c r="S16" s="28">
        <v>77</v>
      </c>
      <c r="T16" s="29">
        <f t="shared" si="6"/>
        <v>91.9</v>
      </c>
      <c r="U16" s="17" t="s">
        <v>20</v>
      </c>
      <c r="W16" s="40">
        <f>'4-1'!W16</f>
        <v>83764</v>
      </c>
      <c r="X16" s="40">
        <f>'4-1'!X16</f>
        <v>44080</v>
      </c>
    </row>
    <row r="17" spans="1:24" ht="21" customHeight="1">
      <c r="A17" s="74" t="s">
        <v>6</v>
      </c>
      <c r="B17" s="74"/>
      <c r="C17" s="28">
        <v>17</v>
      </c>
      <c r="D17" s="29">
        <f t="shared" si="0"/>
        <v>23.8</v>
      </c>
      <c r="E17" s="28">
        <v>47</v>
      </c>
      <c r="F17" s="29">
        <f t="shared" si="1"/>
        <v>65.8</v>
      </c>
      <c r="G17" s="28">
        <v>2</v>
      </c>
      <c r="H17" s="29">
        <f t="shared" si="2"/>
        <v>2.8</v>
      </c>
      <c r="I17" s="28">
        <v>4</v>
      </c>
      <c r="J17" s="16">
        <f t="shared" si="7"/>
        <v>10.6</v>
      </c>
      <c r="K17" s="28">
        <v>11</v>
      </c>
      <c r="L17" s="29">
        <f t="shared" si="3"/>
        <v>15.4</v>
      </c>
      <c r="M17" s="28">
        <v>13</v>
      </c>
      <c r="N17" s="29">
        <f t="shared" si="8"/>
        <v>18.2</v>
      </c>
      <c r="O17" s="28">
        <v>6</v>
      </c>
      <c r="P17" s="29">
        <f t="shared" si="4"/>
        <v>8.4</v>
      </c>
      <c r="Q17" s="28">
        <v>128</v>
      </c>
      <c r="R17" s="29">
        <f t="shared" si="5"/>
        <v>179.1</v>
      </c>
      <c r="S17" s="28">
        <v>23</v>
      </c>
      <c r="T17" s="29">
        <f t="shared" si="6"/>
        <v>32.2</v>
      </c>
      <c r="U17" s="17" t="s">
        <v>21</v>
      </c>
      <c r="W17" s="40">
        <f>'4-1'!W17</f>
        <v>71479</v>
      </c>
      <c r="X17" s="40">
        <f>'4-1'!X17</f>
        <v>37857</v>
      </c>
    </row>
    <row r="18" spans="1:24" ht="21" customHeight="1">
      <c r="A18" s="74" t="s">
        <v>7</v>
      </c>
      <c r="B18" s="74"/>
      <c r="C18" s="28">
        <v>27</v>
      </c>
      <c r="D18" s="29">
        <f t="shared" si="0"/>
        <v>34.7</v>
      </c>
      <c r="E18" s="28">
        <v>48</v>
      </c>
      <c r="F18" s="29">
        <f t="shared" si="1"/>
        <v>61.8</v>
      </c>
      <c r="G18" s="28">
        <v>12</v>
      </c>
      <c r="H18" s="29">
        <f t="shared" si="2"/>
        <v>15.4</v>
      </c>
      <c r="I18" s="28">
        <v>6</v>
      </c>
      <c r="J18" s="16">
        <f t="shared" si="7"/>
        <v>14.3</v>
      </c>
      <c r="K18" s="28">
        <v>14</v>
      </c>
      <c r="L18" s="29">
        <f t="shared" si="3"/>
        <v>18</v>
      </c>
      <c r="M18" s="28">
        <v>13</v>
      </c>
      <c r="N18" s="29">
        <f t="shared" si="8"/>
        <v>16.7</v>
      </c>
      <c r="O18" s="28">
        <v>9</v>
      </c>
      <c r="P18" s="29">
        <f t="shared" si="4"/>
        <v>11.6</v>
      </c>
      <c r="Q18" s="28">
        <v>171</v>
      </c>
      <c r="R18" s="29">
        <f t="shared" si="5"/>
        <v>220</v>
      </c>
      <c r="S18" s="28">
        <v>42</v>
      </c>
      <c r="T18" s="29">
        <f t="shared" si="6"/>
        <v>54</v>
      </c>
      <c r="U18" s="17" t="s">
        <v>22</v>
      </c>
      <c r="W18" s="40">
        <f>'4-1'!W18</f>
        <v>77720</v>
      </c>
      <c r="X18" s="40">
        <f>'4-1'!X18</f>
        <v>42032</v>
      </c>
    </row>
    <row r="19" spans="1:24" ht="21" customHeight="1">
      <c r="A19" s="74" t="s">
        <v>8</v>
      </c>
      <c r="B19" s="74"/>
      <c r="C19" s="28">
        <v>13</v>
      </c>
      <c r="D19" s="29">
        <f t="shared" si="0"/>
        <v>31</v>
      </c>
      <c r="E19" s="28">
        <v>31</v>
      </c>
      <c r="F19" s="29">
        <f t="shared" si="1"/>
        <v>73.9</v>
      </c>
      <c r="G19" s="28">
        <v>10</v>
      </c>
      <c r="H19" s="29">
        <f t="shared" si="2"/>
        <v>23.8</v>
      </c>
      <c r="I19" s="28">
        <v>1</v>
      </c>
      <c r="J19" s="16">
        <f t="shared" si="7"/>
        <v>4.5</v>
      </c>
      <c r="K19" s="28">
        <v>9</v>
      </c>
      <c r="L19" s="29">
        <f t="shared" si="3"/>
        <v>21.5</v>
      </c>
      <c r="M19" s="28">
        <v>6</v>
      </c>
      <c r="N19" s="29">
        <f t="shared" si="8"/>
        <v>14.3</v>
      </c>
      <c r="O19" s="28">
        <v>2</v>
      </c>
      <c r="P19" s="29">
        <f t="shared" si="4"/>
        <v>4.8</v>
      </c>
      <c r="Q19" s="28">
        <v>89</v>
      </c>
      <c r="R19" s="29">
        <f t="shared" si="5"/>
        <v>212.3</v>
      </c>
      <c r="S19" s="28">
        <v>39</v>
      </c>
      <c r="T19" s="29">
        <f t="shared" si="6"/>
        <v>93</v>
      </c>
      <c r="U19" s="17" t="s">
        <v>23</v>
      </c>
      <c r="W19" s="40">
        <f>'4-1'!W19</f>
        <v>41931</v>
      </c>
      <c r="X19" s="40">
        <f>'4-1'!X19</f>
        <v>22357</v>
      </c>
    </row>
    <row r="20" spans="1:24" ht="21" customHeight="1">
      <c r="A20" s="74" t="s">
        <v>9</v>
      </c>
      <c r="B20" s="74"/>
      <c r="C20" s="28">
        <v>8</v>
      </c>
      <c r="D20" s="29">
        <f t="shared" si="0"/>
        <v>39.8</v>
      </c>
      <c r="E20" s="28">
        <v>17</v>
      </c>
      <c r="F20" s="29">
        <f t="shared" si="1"/>
        <v>84.5</v>
      </c>
      <c r="G20" s="28">
        <v>4</v>
      </c>
      <c r="H20" s="29">
        <f t="shared" si="2"/>
        <v>19.9</v>
      </c>
      <c r="I20" s="28">
        <v>1</v>
      </c>
      <c r="J20" s="16">
        <f t="shared" si="7"/>
        <v>9.3</v>
      </c>
      <c r="K20" s="28">
        <v>3</v>
      </c>
      <c r="L20" s="29">
        <f t="shared" si="3"/>
        <v>14.9</v>
      </c>
      <c r="M20" s="28">
        <v>2</v>
      </c>
      <c r="N20" s="29">
        <f t="shared" si="8"/>
        <v>9.9</v>
      </c>
      <c r="O20" s="28">
        <v>1</v>
      </c>
      <c r="P20" s="29">
        <f t="shared" si="4"/>
        <v>5</v>
      </c>
      <c r="Q20" s="28">
        <v>37</v>
      </c>
      <c r="R20" s="29">
        <f t="shared" si="5"/>
        <v>183.9</v>
      </c>
      <c r="S20" s="28">
        <v>13</v>
      </c>
      <c r="T20" s="29">
        <f t="shared" si="6"/>
        <v>64.6</v>
      </c>
      <c r="U20" s="17" t="s">
        <v>24</v>
      </c>
      <c r="W20" s="40">
        <f>'4-1'!W20</f>
        <v>20124</v>
      </c>
      <c r="X20" s="40">
        <f>'4-1'!X20</f>
        <v>10745</v>
      </c>
    </row>
    <row r="21" spans="1:24" ht="21" customHeight="1">
      <c r="A21" s="74" t="s">
        <v>10</v>
      </c>
      <c r="B21" s="74"/>
      <c r="C21" s="28">
        <v>6</v>
      </c>
      <c r="D21" s="29">
        <f t="shared" si="0"/>
        <v>24</v>
      </c>
      <c r="E21" s="28">
        <v>24</v>
      </c>
      <c r="F21" s="29">
        <f t="shared" si="1"/>
        <v>95.9</v>
      </c>
      <c r="G21" s="28">
        <v>2</v>
      </c>
      <c r="H21" s="29">
        <f t="shared" si="2"/>
        <v>8</v>
      </c>
      <c r="I21" s="28">
        <v>0</v>
      </c>
      <c r="J21" s="16">
        <f t="shared" si="7"/>
        <v>0</v>
      </c>
      <c r="K21" s="28">
        <v>7</v>
      </c>
      <c r="L21" s="29">
        <f t="shared" si="3"/>
        <v>28</v>
      </c>
      <c r="M21" s="28">
        <v>7</v>
      </c>
      <c r="N21" s="29">
        <f t="shared" si="8"/>
        <v>28</v>
      </c>
      <c r="O21" s="28">
        <v>2</v>
      </c>
      <c r="P21" s="29">
        <f t="shared" si="4"/>
        <v>8</v>
      </c>
      <c r="Q21" s="28">
        <v>57</v>
      </c>
      <c r="R21" s="29">
        <f t="shared" si="5"/>
        <v>227.9</v>
      </c>
      <c r="S21" s="28">
        <v>20</v>
      </c>
      <c r="T21" s="29">
        <f t="shared" si="6"/>
        <v>80</v>
      </c>
      <c r="U21" s="17" t="s">
        <v>25</v>
      </c>
      <c r="W21" s="40">
        <f>'4-1'!W21</f>
        <v>25015</v>
      </c>
      <c r="X21" s="40">
        <f>'4-1'!X21</f>
        <v>13307</v>
      </c>
    </row>
    <row r="22" spans="1:24" ht="21" customHeight="1">
      <c r="A22" s="74" t="s">
        <v>11</v>
      </c>
      <c r="B22" s="74"/>
      <c r="C22" s="28">
        <v>13</v>
      </c>
      <c r="D22" s="29">
        <f t="shared" si="0"/>
        <v>53.9</v>
      </c>
      <c r="E22" s="28">
        <v>19</v>
      </c>
      <c r="F22" s="29">
        <f t="shared" si="1"/>
        <v>78.8</v>
      </c>
      <c r="G22" s="28">
        <v>3</v>
      </c>
      <c r="H22" s="29">
        <f t="shared" si="2"/>
        <v>12.4</v>
      </c>
      <c r="I22" s="28">
        <v>5</v>
      </c>
      <c r="J22" s="16">
        <f t="shared" si="7"/>
        <v>38.8</v>
      </c>
      <c r="K22" s="28">
        <v>3</v>
      </c>
      <c r="L22" s="29">
        <f t="shared" si="3"/>
        <v>12.4</v>
      </c>
      <c r="M22" s="28">
        <v>5</v>
      </c>
      <c r="N22" s="29">
        <f t="shared" si="8"/>
        <v>20.7</v>
      </c>
      <c r="O22" s="28">
        <v>2</v>
      </c>
      <c r="P22" s="29">
        <f t="shared" si="4"/>
        <v>8.3</v>
      </c>
      <c r="Q22" s="28">
        <v>54</v>
      </c>
      <c r="R22" s="29">
        <f t="shared" si="5"/>
        <v>223.9</v>
      </c>
      <c r="S22" s="28">
        <v>22</v>
      </c>
      <c r="T22" s="29">
        <f t="shared" si="6"/>
        <v>91.2</v>
      </c>
      <c r="U22" s="17" t="s">
        <v>121</v>
      </c>
      <c r="W22" s="40">
        <f>'4-1'!W22</f>
        <v>24120</v>
      </c>
      <c r="X22" s="40">
        <f>'4-1'!X22</f>
        <v>12898</v>
      </c>
    </row>
    <row r="23" spans="1:24" ht="21" customHeight="1">
      <c r="A23" s="74" t="s">
        <v>12</v>
      </c>
      <c r="B23" s="74"/>
      <c r="C23" s="28">
        <v>8</v>
      </c>
      <c r="D23" s="29">
        <f t="shared" si="0"/>
        <v>24</v>
      </c>
      <c r="E23" s="28">
        <v>23</v>
      </c>
      <c r="F23" s="29">
        <f t="shared" si="1"/>
        <v>69</v>
      </c>
      <c r="G23" s="28">
        <v>2</v>
      </c>
      <c r="H23" s="29">
        <f t="shared" si="2"/>
        <v>6</v>
      </c>
      <c r="I23" s="28">
        <v>3</v>
      </c>
      <c r="J23" s="16">
        <f t="shared" si="7"/>
        <v>17.5</v>
      </c>
      <c r="K23" s="28">
        <v>4</v>
      </c>
      <c r="L23" s="29">
        <f t="shared" si="3"/>
        <v>12</v>
      </c>
      <c r="M23" s="28">
        <v>5</v>
      </c>
      <c r="N23" s="29">
        <f t="shared" si="8"/>
        <v>15</v>
      </c>
      <c r="O23" s="28">
        <v>2</v>
      </c>
      <c r="P23" s="29">
        <f t="shared" si="4"/>
        <v>6</v>
      </c>
      <c r="Q23" s="28">
        <v>89</v>
      </c>
      <c r="R23" s="29">
        <f t="shared" si="5"/>
        <v>267.1</v>
      </c>
      <c r="S23" s="28">
        <v>29</v>
      </c>
      <c r="T23" s="29">
        <f t="shared" si="6"/>
        <v>87</v>
      </c>
      <c r="U23" s="17" t="s">
        <v>26</v>
      </c>
      <c r="W23" s="40">
        <f>'4-1'!W23</f>
        <v>33324</v>
      </c>
      <c r="X23" s="40">
        <f>'4-1'!X23</f>
        <v>17182</v>
      </c>
    </row>
    <row r="24" spans="1:24" ht="21" customHeight="1">
      <c r="A24" s="74" t="s">
        <v>13</v>
      </c>
      <c r="B24" s="74"/>
      <c r="C24" s="28">
        <v>16</v>
      </c>
      <c r="D24" s="29">
        <f t="shared" si="0"/>
        <v>26.9</v>
      </c>
      <c r="E24" s="28">
        <v>25</v>
      </c>
      <c r="F24" s="29">
        <f t="shared" si="1"/>
        <v>42</v>
      </c>
      <c r="G24" s="28">
        <v>7</v>
      </c>
      <c r="H24" s="29">
        <f t="shared" si="2"/>
        <v>11.8</v>
      </c>
      <c r="I24" s="28">
        <v>4</v>
      </c>
      <c r="J24" s="16">
        <f t="shared" si="7"/>
        <v>12.6</v>
      </c>
      <c r="K24" s="28">
        <v>3</v>
      </c>
      <c r="L24" s="29">
        <f t="shared" si="3"/>
        <v>5</v>
      </c>
      <c r="M24" s="28">
        <v>20</v>
      </c>
      <c r="N24" s="29">
        <f t="shared" si="8"/>
        <v>33.6</v>
      </c>
      <c r="O24" s="28">
        <v>6</v>
      </c>
      <c r="P24" s="29">
        <f t="shared" si="4"/>
        <v>10.1</v>
      </c>
      <c r="Q24" s="28">
        <v>119</v>
      </c>
      <c r="R24" s="29">
        <f t="shared" si="5"/>
        <v>200.1</v>
      </c>
      <c r="S24" s="28">
        <v>48</v>
      </c>
      <c r="T24" s="29">
        <f t="shared" si="6"/>
        <v>80.7</v>
      </c>
      <c r="U24" s="17" t="s">
        <v>27</v>
      </c>
      <c r="W24" s="40">
        <f>'4-1'!W24</f>
        <v>59466</v>
      </c>
      <c r="X24" s="40">
        <f>'4-1'!X24</f>
        <v>31869</v>
      </c>
    </row>
    <row r="25" spans="1:24" ht="21" customHeight="1">
      <c r="A25" s="74" t="s">
        <v>115</v>
      </c>
      <c r="B25" s="74"/>
      <c r="C25" s="28">
        <v>8</v>
      </c>
      <c r="D25" s="29">
        <f aca="true" t="shared" si="9" ref="D25:F35">ROUND(C25/$W25*100000,1)</f>
        <v>20</v>
      </c>
      <c r="E25" s="28">
        <v>40</v>
      </c>
      <c r="F25" s="29">
        <f t="shared" si="1"/>
        <v>100.2</v>
      </c>
      <c r="G25" s="28">
        <v>3</v>
      </c>
      <c r="H25" s="29">
        <f t="shared" si="2"/>
        <v>7.5</v>
      </c>
      <c r="I25" s="28">
        <v>3</v>
      </c>
      <c r="J25" s="16">
        <f t="shared" si="7"/>
        <v>13.9</v>
      </c>
      <c r="K25" s="28">
        <v>9</v>
      </c>
      <c r="L25" s="29">
        <f t="shared" si="3"/>
        <v>22.5</v>
      </c>
      <c r="M25" s="28">
        <v>10</v>
      </c>
      <c r="N25" s="29">
        <f t="shared" si="8"/>
        <v>25</v>
      </c>
      <c r="O25" s="28">
        <v>2</v>
      </c>
      <c r="P25" s="29">
        <f t="shared" si="4"/>
        <v>5</v>
      </c>
      <c r="Q25" s="28">
        <v>80</v>
      </c>
      <c r="R25" s="29">
        <f t="shared" si="5"/>
        <v>200.3</v>
      </c>
      <c r="S25" s="28">
        <v>25</v>
      </c>
      <c r="T25" s="29">
        <f t="shared" si="6"/>
        <v>62.6</v>
      </c>
      <c r="U25" s="17" t="s">
        <v>122</v>
      </c>
      <c r="W25" s="40">
        <f>'4-1'!W25</f>
        <v>39940</v>
      </c>
      <c r="X25" s="40">
        <f>'4-1'!X25</f>
        <v>21570</v>
      </c>
    </row>
    <row r="26" spans="1:24" ht="21" customHeight="1">
      <c r="A26" s="74" t="s">
        <v>116</v>
      </c>
      <c r="B26" s="74"/>
      <c r="C26" s="15">
        <v>9</v>
      </c>
      <c r="D26" s="29">
        <f t="shared" si="9"/>
        <v>25.7</v>
      </c>
      <c r="E26" s="15">
        <v>18</v>
      </c>
      <c r="F26" s="29">
        <f t="shared" si="1"/>
        <v>51.5</v>
      </c>
      <c r="G26" s="15">
        <v>3</v>
      </c>
      <c r="H26" s="29">
        <f t="shared" si="2"/>
        <v>8.6</v>
      </c>
      <c r="I26" s="15">
        <v>3</v>
      </c>
      <c r="J26" s="16">
        <f t="shared" si="7"/>
        <v>16.2</v>
      </c>
      <c r="K26" s="15">
        <v>5</v>
      </c>
      <c r="L26" s="29">
        <f t="shared" si="3"/>
        <v>14.3</v>
      </c>
      <c r="M26" s="15">
        <v>4</v>
      </c>
      <c r="N26" s="29">
        <f t="shared" si="8"/>
        <v>11.4</v>
      </c>
      <c r="O26" s="41">
        <v>0</v>
      </c>
      <c r="P26" s="29">
        <f t="shared" si="4"/>
        <v>0</v>
      </c>
      <c r="Q26" s="15">
        <v>68</v>
      </c>
      <c r="R26" s="29">
        <f t="shared" si="5"/>
        <v>194.5</v>
      </c>
      <c r="S26" s="15">
        <v>16</v>
      </c>
      <c r="T26" s="29">
        <f t="shared" si="6"/>
        <v>45.8</v>
      </c>
      <c r="U26" s="17" t="s">
        <v>123</v>
      </c>
      <c r="W26" s="40">
        <f>'4-1'!W26</f>
        <v>34969</v>
      </c>
      <c r="X26" s="40">
        <f>'4-1'!X26</f>
        <v>18483</v>
      </c>
    </row>
    <row r="27" spans="1:24" ht="21" customHeight="1">
      <c r="A27" s="74" t="s">
        <v>117</v>
      </c>
      <c r="B27" s="74"/>
      <c r="C27" s="28">
        <v>11</v>
      </c>
      <c r="D27" s="29">
        <f t="shared" si="9"/>
        <v>33.2</v>
      </c>
      <c r="E27" s="28">
        <v>22</v>
      </c>
      <c r="F27" s="29">
        <f t="shared" si="1"/>
        <v>66.3</v>
      </c>
      <c r="G27" s="28">
        <v>0</v>
      </c>
      <c r="H27" s="29">
        <f t="shared" si="2"/>
        <v>0</v>
      </c>
      <c r="I27" s="28">
        <v>1</v>
      </c>
      <c r="J27" s="16">
        <f t="shared" si="7"/>
        <v>5.7</v>
      </c>
      <c r="K27" s="28">
        <v>2</v>
      </c>
      <c r="L27" s="29">
        <f t="shared" si="3"/>
        <v>6</v>
      </c>
      <c r="M27" s="28">
        <v>4</v>
      </c>
      <c r="N27" s="29">
        <f t="shared" si="8"/>
        <v>12.1</v>
      </c>
      <c r="O27" s="28">
        <v>3</v>
      </c>
      <c r="P27" s="29">
        <f t="shared" si="4"/>
        <v>9</v>
      </c>
      <c r="Q27" s="28">
        <v>58</v>
      </c>
      <c r="R27" s="29">
        <f t="shared" si="5"/>
        <v>174.9</v>
      </c>
      <c r="S27" s="28">
        <v>19</v>
      </c>
      <c r="T27" s="29">
        <f t="shared" si="6"/>
        <v>57.3</v>
      </c>
      <c r="U27" s="17" t="s">
        <v>38</v>
      </c>
      <c r="W27" s="40">
        <f>'4-1'!W27</f>
        <v>33164</v>
      </c>
      <c r="X27" s="40">
        <f>'4-1'!X27</f>
        <v>17393</v>
      </c>
    </row>
    <row r="28" spans="1:24" ht="21" customHeight="1">
      <c r="A28" s="63"/>
      <c r="B28" s="63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  <c r="W28" s="40">
        <f>'4-1'!W28</f>
        <v>0</v>
      </c>
      <c r="X28" s="40">
        <f>'4-1'!X28</f>
        <v>0</v>
      </c>
    </row>
    <row r="29" spans="1:24" ht="21" customHeight="1">
      <c r="A29" s="66" t="s">
        <v>14</v>
      </c>
      <c r="B29" s="66"/>
      <c r="C29" s="37">
        <f>C30</f>
        <v>0</v>
      </c>
      <c r="D29" s="29">
        <f t="shared" si="9"/>
        <v>0</v>
      </c>
      <c r="E29" s="37">
        <f>E30</f>
        <v>4</v>
      </c>
      <c r="F29" s="29">
        <f t="shared" si="9"/>
        <v>174.8</v>
      </c>
      <c r="G29" s="37">
        <f>G30</f>
        <v>0</v>
      </c>
      <c r="H29" s="29">
        <f aca="true" t="shared" si="10" ref="H29:H35">ROUND(G29/$W29*100000,1)</f>
        <v>0</v>
      </c>
      <c r="I29" s="37">
        <f>I30</f>
        <v>0</v>
      </c>
      <c r="J29" s="29">
        <f>ROUND(I29/$X29*100000,1)</f>
        <v>0</v>
      </c>
      <c r="K29" s="37">
        <f>K30</f>
        <v>1</v>
      </c>
      <c r="L29" s="29">
        <f aca="true" t="shared" si="11" ref="L29:L35">ROUND(K29/$W29*100000,1)</f>
        <v>43.7</v>
      </c>
      <c r="M29" s="37">
        <f>M30</f>
        <v>0</v>
      </c>
      <c r="N29" s="29">
        <f aca="true" t="shared" si="12" ref="N29:N35">ROUND(M29/$W29*100000,1)</f>
        <v>0</v>
      </c>
      <c r="O29" s="37">
        <f>O30</f>
        <v>1</v>
      </c>
      <c r="P29" s="29">
        <f aca="true" t="shared" si="13" ref="P29:P35">ROUND(O29/$W29*100000,1)</f>
        <v>43.7</v>
      </c>
      <c r="Q29" s="37">
        <f>Q30</f>
        <v>5</v>
      </c>
      <c r="R29" s="29">
        <f aca="true" t="shared" si="14" ref="R29:R35">ROUND(Q29/$W29*100000,1)</f>
        <v>218.5</v>
      </c>
      <c r="S29" s="37">
        <f>S30</f>
        <v>4</v>
      </c>
      <c r="T29" s="29">
        <f aca="true" t="shared" si="15" ref="T29:T35">ROUND(S29/$W29*100000,1)</f>
        <v>174.8</v>
      </c>
      <c r="U29" s="18" t="s">
        <v>28</v>
      </c>
      <c r="W29" s="40">
        <f>'4-1'!W29</f>
        <v>2288</v>
      </c>
      <c r="X29" s="40">
        <f>'4-1'!X29</f>
        <v>1211</v>
      </c>
    </row>
    <row r="30" spans="1:24" ht="21" customHeight="1">
      <c r="A30" s="19"/>
      <c r="B30" s="14" t="s">
        <v>36</v>
      </c>
      <c r="C30" s="38">
        <v>0</v>
      </c>
      <c r="D30" s="29">
        <f t="shared" si="9"/>
        <v>0</v>
      </c>
      <c r="E30" s="38">
        <v>4</v>
      </c>
      <c r="F30" s="29">
        <f t="shared" si="9"/>
        <v>174.8</v>
      </c>
      <c r="G30" s="38">
        <v>0</v>
      </c>
      <c r="H30" s="29">
        <f t="shared" si="10"/>
        <v>0</v>
      </c>
      <c r="I30" s="38">
        <v>0</v>
      </c>
      <c r="J30" s="29">
        <f aca="true" t="shared" si="16" ref="J30:J35">ROUND(I30/$X30*100000,1)</f>
        <v>0</v>
      </c>
      <c r="K30" s="38">
        <v>1</v>
      </c>
      <c r="L30" s="29">
        <f t="shared" si="11"/>
        <v>43.7</v>
      </c>
      <c r="M30" s="38">
        <v>0</v>
      </c>
      <c r="N30" s="29">
        <f t="shared" si="12"/>
        <v>0</v>
      </c>
      <c r="O30" s="38">
        <v>1</v>
      </c>
      <c r="P30" s="29">
        <f t="shared" si="13"/>
        <v>43.7</v>
      </c>
      <c r="Q30" s="38">
        <v>5</v>
      </c>
      <c r="R30" s="29">
        <f t="shared" si="14"/>
        <v>218.5</v>
      </c>
      <c r="S30" s="38">
        <v>4</v>
      </c>
      <c r="T30" s="29">
        <f t="shared" si="15"/>
        <v>174.8</v>
      </c>
      <c r="U30" s="6" t="s">
        <v>39</v>
      </c>
      <c r="W30" s="40">
        <f>'4-1'!W30</f>
        <v>2288</v>
      </c>
      <c r="X30" s="40">
        <f>'4-1'!X30</f>
        <v>1211</v>
      </c>
    </row>
    <row r="31" spans="1:24" ht="21" customHeight="1">
      <c r="A31" s="66" t="s">
        <v>15</v>
      </c>
      <c r="B31" s="66"/>
      <c r="C31" s="37">
        <f>C32</f>
        <v>10</v>
      </c>
      <c r="D31" s="29">
        <f t="shared" si="9"/>
        <v>35.5</v>
      </c>
      <c r="E31" s="37">
        <f>E32</f>
        <v>17</v>
      </c>
      <c r="F31" s="29">
        <f t="shared" si="9"/>
        <v>60.3</v>
      </c>
      <c r="G31" s="37">
        <f>G32</f>
        <v>4</v>
      </c>
      <c r="H31" s="29">
        <f t="shared" si="10"/>
        <v>14.2</v>
      </c>
      <c r="I31" s="37">
        <f>I32</f>
        <v>1</v>
      </c>
      <c r="J31" s="29">
        <f t="shared" si="16"/>
        <v>6.8</v>
      </c>
      <c r="K31" s="37">
        <f>K32</f>
        <v>2</v>
      </c>
      <c r="L31" s="29">
        <f t="shared" si="11"/>
        <v>7.1</v>
      </c>
      <c r="M31" s="37">
        <f>M32</f>
        <v>4</v>
      </c>
      <c r="N31" s="29">
        <f t="shared" si="12"/>
        <v>14.2</v>
      </c>
      <c r="O31" s="37">
        <f>O32</f>
        <v>4</v>
      </c>
      <c r="P31" s="29">
        <f t="shared" si="13"/>
        <v>14.2</v>
      </c>
      <c r="Q31" s="37">
        <f>Q32</f>
        <v>39</v>
      </c>
      <c r="R31" s="29">
        <f t="shared" si="14"/>
        <v>138.4</v>
      </c>
      <c r="S31" s="37">
        <f>S32</f>
        <v>9</v>
      </c>
      <c r="T31" s="29">
        <f t="shared" si="15"/>
        <v>31.9</v>
      </c>
      <c r="U31" s="18" t="s">
        <v>29</v>
      </c>
      <c r="W31" s="40">
        <f>'4-1'!W31</f>
        <v>28173</v>
      </c>
      <c r="X31" s="40">
        <f>'4-1'!X31</f>
        <v>14730</v>
      </c>
    </row>
    <row r="32" spans="1:24" ht="21" customHeight="1">
      <c r="A32" s="19"/>
      <c r="B32" s="14" t="s">
        <v>37</v>
      </c>
      <c r="C32" s="28">
        <v>10</v>
      </c>
      <c r="D32" s="29">
        <f t="shared" si="9"/>
        <v>35.5</v>
      </c>
      <c r="E32" s="28">
        <v>17</v>
      </c>
      <c r="F32" s="29">
        <f t="shared" si="9"/>
        <v>60.3</v>
      </c>
      <c r="G32" s="28">
        <v>4</v>
      </c>
      <c r="H32" s="29">
        <f t="shared" si="10"/>
        <v>14.2</v>
      </c>
      <c r="I32" s="28">
        <v>1</v>
      </c>
      <c r="J32" s="29">
        <f t="shared" si="16"/>
        <v>6.8</v>
      </c>
      <c r="K32" s="28">
        <v>2</v>
      </c>
      <c r="L32" s="29">
        <f t="shared" si="11"/>
        <v>7.1</v>
      </c>
      <c r="M32" s="28">
        <v>4</v>
      </c>
      <c r="N32" s="29">
        <f t="shared" si="12"/>
        <v>14.2</v>
      </c>
      <c r="O32" s="28">
        <v>4</v>
      </c>
      <c r="P32" s="29">
        <f t="shared" si="13"/>
        <v>14.2</v>
      </c>
      <c r="Q32" s="28">
        <v>39</v>
      </c>
      <c r="R32" s="29">
        <f t="shared" si="14"/>
        <v>138.4</v>
      </c>
      <c r="S32" s="28">
        <v>9</v>
      </c>
      <c r="T32" s="29">
        <f t="shared" si="15"/>
        <v>31.9</v>
      </c>
      <c r="U32" s="6" t="s">
        <v>21</v>
      </c>
      <c r="W32" s="40">
        <f>'4-1'!W32</f>
        <v>28173</v>
      </c>
      <c r="X32" s="40">
        <f>'4-1'!X32</f>
        <v>14730</v>
      </c>
    </row>
    <row r="33" spans="1:24" ht="21" customHeight="1">
      <c r="A33" s="66" t="s">
        <v>118</v>
      </c>
      <c r="B33" s="66"/>
      <c r="C33" s="37">
        <f>C34+C35</f>
        <v>8</v>
      </c>
      <c r="D33" s="29">
        <f t="shared" si="9"/>
        <v>28.4</v>
      </c>
      <c r="E33" s="37">
        <f>E34+E35</f>
        <v>15</v>
      </c>
      <c r="F33" s="29">
        <f t="shared" si="9"/>
        <v>53.3</v>
      </c>
      <c r="G33" s="37">
        <f>G34+G35</f>
        <v>2</v>
      </c>
      <c r="H33" s="29">
        <f t="shared" si="10"/>
        <v>7.1</v>
      </c>
      <c r="I33" s="37">
        <f>I34+I35</f>
        <v>2</v>
      </c>
      <c r="J33" s="29">
        <f t="shared" si="16"/>
        <v>13.5</v>
      </c>
      <c r="K33" s="37">
        <f>K34+K35</f>
        <v>0</v>
      </c>
      <c r="L33" s="29">
        <f t="shared" si="11"/>
        <v>0</v>
      </c>
      <c r="M33" s="37">
        <f>M34+M35</f>
        <v>5</v>
      </c>
      <c r="N33" s="29">
        <f t="shared" si="12"/>
        <v>17.8</v>
      </c>
      <c r="O33" s="37">
        <f>O34+O35</f>
        <v>2</v>
      </c>
      <c r="P33" s="29">
        <f t="shared" si="13"/>
        <v>7.1</v>
      </c>
      <c r="Q33" s="37">
        <f>Q34+Q35</f>
        <v>70</v>
      </c>
      <c r="R33" s="29">
        <f t="shared" si="14"/>
        <v>248.5</v>
      </c>
      <c r="S33" s="37">
        <f>S34+S35</f>
        <v>23</v>
      </c>
      <c r="T33" s="29">
        <f t="shared" si="15"/>
        <v>81.7</v>
      </c>
      <c r="U33" s="18" t="s">
        <v>124</v>
      </c>
      <c r="W33" s="40">
        <f>'4-1'!W33</f>
        <v>28168</v>
      </c>
      <c r="X33" s="40">
        <f>'4-1'!X33</f>
        <v>14801</v>
      </c>
    </row>
    <row r="34" spans="1:24" ht="21" customHeight="1">
      <c r="A34" s="19"/>
      <c r="B34" s="14" t="s">
        <v>119</v>
      </c>
      <c r="C34" s="28">
        <v>4</v>
      </c>
      <c r="D34" s="29">
        <f t="shared" si="9"/>
        <v>37.4</v>
      </c>
      <c r="E34" s="28">
        <v>2</v>
      </c>
      <c r="F34" s="29">
        <f t="shared" si="9"/>
        <v>18.7</v>
      </c>
      <c r="G34" s="28">
        <v>1</v>
      </c>
      <c r="H34" s="29">
        <f t="shared" si="10"/>
        <v>9.4</v>
      </c>
      <c r="I34" s="28">
        <v>1</v>
      </c>
      <c r="J34" s="29">
        <f t="shared" si="16"/>
        <v>17.6</v>
      </c>
      <c r="K34" s="28">
        <v>0</v>
      </c>
      <c r="L34" s="29">
        <f t="shared" si="11"/>
        <v>0</v>
      </c>
      <c r="M34" s="28">
        <v>1</v>
      </c>
      <c r="N34" s="29">
        <f t="shared" si="12"/>
        <v>9.4</v>
      </c>
      <c r="O34" s="28">
        <v>2</v>
      </c>
      <c r="P34" s="29">
        <f t="shared" si="13"/>
        <v>18.7</v>
      </c>
      <c r="Q34" s="28">
        <v>25</v>
      </c>
      <c r="R34" s="29">
        <f t="shared" si="14"/>
        <v>234</v>
      </c>
      <c r="S34" s="28">
        <v>11</v>
      </c>
      <c r="T34" s="29">
        <f t="shared" si="15"/>
        <v>102.9</v>
      </c>
      <c r="U34" s="6" t="s">
        <v>125</v>
      </c>
      <c r="W34" s="40">
        <f>'4-1'!W34</f>
        <v>10686</v>
      </c>
      <c r="X34" s="40">
        <f>'4-1'!X34</f>
        <v>5691</v>
      </c>
    </row>
    <row r="35" spans="1:24" ht="21" customHeight="1">
      <c r="A35" s="20"/>
      <c r="B35" s="21" t="s">
        <v>120</v>
      </c>
      <c r="C35" s="30">
        <v>4</v>
      </c>
      <c r="D35" s="31">
        <f t="shared" si="9"/>
        <v>22.9</v>
      </c>
      <c r="E35" s="30">
        <v>13</v>
      </c>
      <c r="F35" s="31">
        <f t="shared" si="9"/>
        <v>74.4</v>
      </c>
      <c r="G35" s="30">
        <v>1</v>
      </c>
      <c r="H35" s="31">
        <f t="shared" si="10"/>
        <v>5.7</v>
      </c>
      <c r="I35" s="30">
        <v>1</v>
      </c>
      <c r="J35" s="31">
        <f t="shared" si="16"/>
        <v>11</v>
      </c>
      <c r="K35" s="30">
        <v>0</v>
      </c>
      <c r="L35" s="31">
        <f t="shared" si="11"/>
        <v>0</v>
      </c>
      <c r="M35" s="30">
        <v>4</v>
      </c>
      <c r="N35" s="31">
        <f t="shared" si="12"/>
        <v>22.9</v>
      </c>
      <c r="O35" s="30">
        <v>0</v>
      </c>
      <c r="P35" s="31">
        <f t="shared" si="13"/>
        <v>0</v>
      </c>
      <c r="Q35" s="30">
        <v>45</v>
      </c>
      <c r="R35" s="31">
        <f t="shared" si="14"/>
        <v>257.4</v>
      </c>
      <c r="S35" s="30">
        <v>12</v>
      </c>
      <c r="T35" s="31">
        <f t="shared" si="15"/>
        <v>68.6</v>
      </c>
      <c r="U35" s="24" t="s">
        <v>126</v>
      </c>
      <c r="W35" s="40">
        <f>'4-1'!W35</f>
        <v>17482</v>
      </c>
      <c r="X35" s="40">
        <f>'4-1'!X35</f>
        <v>9110</v>
      </c>
    </row>
    <row r="36" ht="21" customHeight="1">
      <c r="B36" s="2" t="s">
        <v>69</v>
      </c>
    </row>
  </sheetData>
  <sheetProtection/>
  <mergeCells count="52">
    <mergeCell ref="A31:B31"/>
    <mergeCell ref="A21:B21"/>
    <mergeCell ref="A22:B22"/>
    <mergeCell ref="A23:B23"/>
    <mergeCell ref="A24:B24"/>
    <mergeCell ref="A33:B33"/>
    <mergeCell ref="A25:B25"/>
    <mergeCell ref="A26:B26"/>
    <mergeCell ref="A27:B27"/>
    <mergeCell ref="A28:B28"/>
    <mergeCell ref="A29:B29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E6:F6"/>
    <mergeCell ref="G6:H6"/>
    <mergeCell ref="C4:D4"/>
    <mergeCell ref="C5:D5"/>
    <mergeCell ref="C6:D6"/>
    <mergeCell ref="E4:F4"/>
    <mergeCell ref="E5:F5"/>
    <mergeCell ref="G4:H4"/>
    <mergeCell ref="G5:H5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1" r:id="rId1"/>
  <ignoredErrors>
    <ignoredError sqref="K13 A8:B12 L13:L24 A13:B13 B2:R3 C13 N13:N24 D13:D14 R13:R24 E13 M13 P13:P24 O13 G13 Q13 F13:F24 I13 A3 H13:H24 J13 J15:J24 D16:D23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60" zoomScaleNormal="60" zoomScalePageLayoutView="0" workbookViewId="0" topLeftCell="A1">
      <selection activeCell="U4" sqref="U4:U7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" ht="14.25">
      <c r="A2" s="25" t="s">
        <v>129</v>
      </c>
      <c r="B2" s="5"/>
    </row>
    <row r="3" spans="2:21" ht="14.25" thickBot="1">
      <c r="B3" s="3"/>
      <c r="T3" s="4"/>
      <c r="U3" s="4" t="s">
        <v>136</v>
      </c>
    </row>
    <row r="4" spans="1:21" ht="19.5" customHeight="1">
      <c r="A4" s="60" t="s">
        <v>68</v>
      </c>
      <c r="B4" s="61"/>
      <c r="C4" s="52" t="s">
        <v>31</v>
      </c>
      <c r="D4" s="53"/>
      <c r="E4" s="52" t="s">
        <v>31</v>
      </c>
      <c r="F4" s="53"/>
      <c r="G4" s="52" t="s">
        <v>31</v>
      </c>
      <c r="H4" s="53"/>
      <c r="I4" s="52"/>
      <c r="J4" s="53"/>
      <c r="K4" s="56" t="s">
        <v>31</v>
      </c>
      <c r="L4" s="53"/>
      <c r="M4" s="56" t="s">
        <v>31</v>
      </c>
      <c r="N4" s="53"/>
      <c r="O4" s="56" t="s">
        <v>31</v>
      </c>
      <c r="P4" s="53"/>
      <c r="Q4" s="56"/>
      <c r="R4" s="72"/>
      <c r="S4" s="52"/>
      <c r="T4" s="53"/>
      <c r="U4" s="67" t="s">
        <v>35</v>
      </c>
    </row>
    <row r="5" spans="1:23" ht="19.5" customHeight="1">
      <c r="A5" s="62"/>
      <c r="B5" s="63"/>
      <c r="C5" s="42" t="s">
        <v>58</v>
      </c>
      <c r="D5" s="43"/>
      <c r="E5" s="42" t="s">
        <v>57</v>
      </c>
      <c r="F5" s="43"/>
      <c r="G5" s="42" t="s">
        <v>56</v>
      </c>
      <c r="H5" s="43"/>
      <c r="I5" s="42" t="s">
        <v>55</v>
      </c>
      <c r="J5" s="43"/>
      <c r="K5" s="48" t="s">
        <v>54</v>
      </c>
      <c r="L5" s="43"/>
      <c r="M5" s="48" t="s">
        <v>53</v>
      </c>
      <c r="N5" s="43"/>
      <c r="O5" s="48" t="s">
        <v>52</v>
      </c>
      <c r="P5" s="43"/>
      <c r="Q5" s="48" t="s">
        <v>133</v>
      </c>
      <c r="R5" s="43"/>
      <c r="S5" s="48" t="s">
        <v>51</v>
      </c>
      <c r="T5" s="43"/>
      <c r="U5" s="68"/>
      <c r="W5" s="2" t="s">
        <v>131</v>
      </c>
    </row>
    <row r="6" spans="1:24" ht="19.5" customHeight="1">
      <c r="A6" s="62"/>
      <c r="B6" s="63"/>
      <c r="C6" s="44" t="s">
        <v>89</v>
      </c>
      <c r="D6" s="45"/>
      <c r="E6" s="44" t="s">
        <v>90</v>
      </c>
      <c r="F6" s="45"/>
      <c r="G6" s="44" t="s">
        <v>91</v>
      </c>
      <c r="H6" s="45"/>
      <c r="I6" s="44" t="s">
        <v>92</v>
      </c>
      <c r="J6" s="45"/>
      <c r="K6" s="44" t="s">
        <v>93</v>
      </c>
      <c r="L6" s="45"/>
      <c r="M6" s="44" t="s">
        <v>94</v>
      </c>
      <c r="N6" s="45"/>
      <c r="O6" s="44" t="s">
        <v>95</v>
      </c>
      <c r="P6" s="45"/>
      <c r="Q6" s="44" t="s">
        <v>96</v>
      </c>
      <c r="R6" s="45"/>
      <c r="S6" s="80" t="s">
        <v>97</v>
      </c>
      <c r="T6" s="65"/>
      <c r="U6" s="68"/>
      <c r="W6" s="2" t="s">
        <v>60</v>
      </c>
      <c r="X6" s="2" t="s">
        <v>59</v>
      </c>
    </row>
    <row r="7" spans="1:21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9"/>
    </row>
    <row r="8" spans="1:24" ht="21" customHeight="1">
      <c r="A8" s="66" t="s">
        <v>1</v>
      </c>
      <c r="B8" s="66"/>
      <c r="C8" s="8">
        <f>SUM(C10:C12)</f>
        <v>274</v>
      </c>
      <c r="D8" s="9">
        <f>ROUND(C8/$W8*100000,1)</f>
        <v>23</v>
      </c>
      <c r="E8" s="8">
        <f>SUM(E10:E12)</f>
        <v>268</v>
      </c>
      <c r="F8" s="9">
        <f>ROUND(E8/$W8*100000,1)</f>
        <v>22.5</v>
      </c>
      <c r="G8" s="8">
        <f>SUM(G10:G12)</f>
        <v>627</v>
      </c>
      <c r="H8" s="9">
        <f>ROUND(G8/$W8*100000,1)</f>
        <v>52.6</v>
      </c>
      <c r="I8" s="8">
        <f>SUM(I10:I12)</f>
        <v>1394</v>
      </c>
      <c r="J8" s="9">
        <f>ROUND(I8/$W8*100000,1)</f>
        <v>116.9</v>
      </c>
      <c r="K8" s="8">
        <f>SUM(K10:K12)</f>
        <v>151</v>
      </c>
      <c r="L8" s="9">
        <f>ROUND(K8/$W8*100000,1)</f>
        <v>12.7</v>
      </c>
      <c r="M8" s="8">
        <f>SUM(M10:M12)</f>
        <v>338</v>
      </c>
      <c r="N8" s="9">
        <f>ROUND(M8/$W8*100000,1)</f>
        <v>28.4</v>
      </c>
      <c r="O8" s="8">
        <f>SUM(O10:O12)</f>
        <v>846</v>
      </c>
      <c r="P8" s="9">
        <f>ROUND(O8/$W8*100000,1)</f>
        <v>71</v>
      </c>
      <c r="Q8" s="8">
        <f>SUM(Q10:Q12)</f>
        <v>134</v>
      </c>
      <c r="R8" s="9">
        <f>ROUND(Q8/$W8*100000,1)</f>
        <v>11.2</v>
      </c>
      <c r="S8" s="8">
        <f>SUM(S10:S12)</f>
        <v>1277</v>
      </c>
      <c r="T8" s="9">
        <f>ROUND(S8/$W8*100000,1)</f>
        <v>107.1</v>
      </c>
      <c r="U8" s="10" t="s">
        <v>16</v>
      </c>
      <c r="W8" s="40">
        <f>'4-1'!W8</f>
        <v>1192000</v>
      </c>
      <c r="X8" s="40">
        <f>'4-1'!X8</f>
        <v>630000</v>
      </c>
    </row>
    <row r="9" spans="1:24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  <c r="W9" s="40">
        <f>'4-1'!W9</f>
        <v>0</v>
      </c>
      <c r="X9" s="40">
        <f>'4-1'!X9</f>
        <v>0</v>
      </c>
    </row>
    <row r="10" spans="1:24" ht="21" customHeight="1">
      <c r="A10" s="66" t="s">
        <v>2</v>
      </c>
      <c r="B10" s="66"/>
      <c r="C10" s="8">
        <f>SUM(C14:C27)</f>
        <v>266</v>
      </c>
      <c r="D10" s="9">
        <f>ROUND(C10/$W10*100000,1)</f>
        <v>23.4</v>
      </c>
      <c r="E10" s="8">
        <f>SUM(E14:E27)</f>
        <v>252</v>
      </c>
      <c r="F10" s="9">
        <f>ROUND(E10/$W10*100000,1)</f>
        <v>22.2</v>
      </c>
      <c r="G10" s="8">
        <f>SUM(G14:G27)</f>
        <v>594</v>
      </c>
      <c r="H10" s="9">
        <f>ROUND(G10/$W10*100000,1)</f>
        <v>52.3</v>
      </c>
      <c r="I10" s="8">
        <f>SUM(I14:I27)</f>
        <v>1328</v>
      </c>
      <c r="J10" s="9">
        <f>ROUND(I10/$W10*100000,1)</f>
        <v>116.9</v>
      </c>
      <c r="K10" s="8">
        <f>SUM(K14:K27)</f>
        <v>142</v>
      </c>
      <c r="L10" s="9">
        <f>ROUND(K10/$W10*100000,1)</f>
        <v>12.5</v>
      </c>
      <c r="M10" s="8">
        <f>SUM(M14:M27)</f>
        <v>323</v>
      </c>
      <c r="N10" s="9">
        <f>ROUND(M10/$W10*100000,1)</f>
        <v>28.4</v>
      </c>
      <c r="O10" s="8">
        <f>SUM(O14:O27)</f>
        <v>806</v>
      </c>
      <c r="P10" s="9">
        <f>ROUND(O10/$W10*100000,1)</f>
        <v>70.9</v>
      </c>
      <c r="Q10" s="8">
        <f>SUM(Q14:Q27)</f>
        <v>131</v>
      </c>
      <c r="R10" s="9">
        <f>ROUND(Q10/$W10*100000,1)</f>
        <v>11.5</v>
      </c>
      <c r="S10" s="8">
        <f>SUM(S14:S27)</f>
        <v>1215</v>
      </c>
      <c r="T10" s="9">
        <f>ROUND(S10/$W10*100000,1)</f>
        <v>106.9</v>
      </c>
      <c r="U10" s="10" t="s">
        <v>17</v>
      </c>
      <c r="W10" s="40">
        <f>'4-1'!W10</f>
        <v>1136215</v>
      </c>
      <c r="X10" s="40">
        <f>'4-1'!X10</f>
        <v>600397</v>
      </c>
    </row>
    <row r="11" spans="1:24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  <c r="W11" s="40">
        <f>'4-1'!W11</f>
        <v>0</v>
      </c>
      <c r="X11" s="40">
        <f>'4-1'!X11</f>
        <v>0</v>
      </c>
    </row>
    <row r="12" spans="1:24" ht="21" customHeight="1">
      <c r="A12" s="66" t="s">
        <v>106</v>
      </c>
      <c r="B12" s="66"/>
      <c r="C12" s="8">
        <f>SUM(C29,C31,C33,)</f>
        <v>8</v>
      </c>
      <c r="D12" s="9">
        <f>ROUND(C12/$W12*100000,1)</f>
        <v>13.6</v>
      </c>
      <c r="E12" s="8">
        <f>SUM(E29,E31,E33)</f>
        <v>16</v>
      </c>
      <c r="F12" s="9">
        <f>ROUND(E12/$W12*100000,1)</f>
        <v>27.3</v>
      </c>
      <c r="G12" s="8">
        <f>SUM(G29,G31,G33,)</f>
        <v>33</v>
      </c>
      <c r="H12" s="9">
        <f>ROUND(G12/$W12*100000,1)</f>
        <v>56.3</v>
      </c>
      <c r="I12" s="8">
        <f>SUM(I29,I31,I33,)</f>
        <v>66</v>
      </c>
      <c r="J12" s="9">
        <f>ROUND(I12/$W12*100000,1)</f>
        <v>112.6</v>
      </c>
      <c r="K12" s="8">
        <f>SUM(K29,K31,K33,)</f>
        <v>9</v>
      </c>
      <c r="L12" s="9">
        <f>ROUND(K12/$W12*100000,1)</f>
        <v>15.4</v>
      </c>
      <c r="M12" s="8">
        <f>SUM(M29,M31,M33,)</f>
        <v>15</v>
      </c>
      <c r="N12" s="9">
        <f>ROUND(M12/$W12*100000,1)</f>
        <v>25.6</v>
      </c>
      <c r="O12" s="8">
        <f>SUM(O29,O31,O33,)</f>
        <v>40</v>
      </c>
      <c r="P12" s="9">
        <f>ROUND(O12/$W12*100000,1)</f>
        <v>68.2</v>
      </c>
      <c r="Q12" s="8">
        <f>SUM(Q29,Q31,Q33,)</f>
        <v>3</v>
      </c>
      <c r="R12" s="9">
        <f>ROUND(Q12/$W12*100000,1)</f>
        <v>5.1</v>
      </c>
      <c r="S12" s="8">
        <f>SUM(S29,S31,S33,)</f>
        <v>62</v>
      </c>
      <c r="T12" s="9">
        <f>ROUND(S12/$W12*100000,1)</f>
        <v>105.7</v>
      </c>
      <c r="U12" s="10" t="s">
        <v>113</v>
      </c>
      <c r="W12" s="40">
        <f>'4-1'!W12</f>
        <v>58629</v>
      </c>
      <c r="X12" s="40">
        <f>'4-1'!X12</f>
        <v>30742</v>
      </c>
    </row>
    <row r="13" spans="1:24" ht="12" customHeight="1">
      <c r="A13" s="66"/>
      <c r="B13" s="6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10"/>
      <c r="W13" s="40">
        <f>'4-1'!W13</f>
        <v>0</v>
      </c>
      <c r="X13" s="40">
        <f>'4-1'!X13</f>
        <v>0</v>
      </c>
    </row>
    <row r="14" spans="1:24" ht="21" customHeight="1">
      <c r="A14" s="74" t="s">
        <v>3</v>
      </c>
      <c r="B14" s="74"/>
      <c r="C14" s="28">
        <v>92</v>
      </c>
      <c r="D14" s="29">
        <f aca="true" t="shared" si="0" ref="D14:F26">ROUND(C14/$W14*100000,1)</f>
        <v>19.7</v>
      </c>
      <c r="E14" s="28">
        <v>59</v>
      </c>
      <c r="F14" s="29">
        <f t="shared" si="0"/>
        <v>12.6</v>
      </c>
      <c r="G14" s="28">
        <v>161</v>
      </c>
      <c r="H14" s="29">
        <f aca="true" t="shared" si="1" ref="H14:H27">ROUND(G14/$W14*100000,1)</f>
        <v>34.5</v>
      </c>
      <c r="I14" s="28">
        <v>342</v>
      </c>
      <c r="J14" s="16">
        <f>ROUND(I14/$W14*100000,1)</f>
        <v>73.3</v>
      </c>
      <c r="K14" s="28">
        <v>45</v>
      </c>
      <c r="L14" s="29">
        <f aca="true" t="shared" si="2" ref="L14:L27">ROUND(K14/$W14*100000,1)</f>
        <v>9.6</v>
      </c>
      <c r="M14" s="28">
        <v>101</v>
      </c>
      <c r="N14" s="29">
        <f>ROUND(M14/$W14*100000,1)</f>
        <v>21.6</v>
      </c>
      <c r="O14" s="28">
        <v>173</v>
      </c>
      <c r="P14" s="29">
        <f aca="true" t="shared" si="3" ref="P14:P27">ROUND(O14/$W14*100000,1)</f>
        <v>37.1</v>
      </c>
      <c r="Q14" s="28">
        <v>46</v>
      </c>
      <c r="R14" s="29">
        <f aca="true" t="shared" si="4" ref="R14:R26">ROUND(Q14/$W14*100000,1)</f>
        <v>9.9</v>
      </c>
      <c r="S14" s="28">
        <v>350</v>
      </c>
      <c r="T14" s="29">
        <f aca="true" t="shared" si="5" ref="T14:T27">ROUND(S14/$W14*100000,1)</f>
        <v>75</v>
      </c>
      <c r="U14" s="17" t="s">
        <v>18</v>
      </c>
      <c r="W14" s="40">
        <f>'4-1'!W14</f>
        <v>466562</v>
      </c>
      <c r="X14" s="40">
        <f>'4-1'!X14</f>
        <v>242539</v>
      </c>
    </row>
    <row r="15" spans="1:24" ht="21" customHeight="1">
      <c r="A15" s="74" t="s">
        <v>4</v>
      </c>
      <c r="B15" s="74"/>
      <c r="C15" s="28">
        <v>65</v>
      </c>
      <c r="D15" s="29">
        <f t="shared" si="0"/>
        <v>52.2</v>
      </c>
      <c r="E15" s="28">
        <v>25</v>
      </c>
      <c r="F15" s="29">
        <f t="shared" si="0"/>
        <v>20.1</v>
      </c>
      <c r="G15" s="28">
        <v>65</v>
      </c>
      <c r="H15" s="29">
        <f t="shared" si="1"/>
        <v>52.2</v>
      </c>
      <c r="I15" s="28">
        <v>163</v>
      </c>
      <c r="J15" s="16">
        <f aca="true" t="shared" si="6" ref="J15:J26">ROUND(I15/$W15*100000,1)</f>
        <v>130.8</v>
      </c>
      <c r="K15" s="28">
        <v>12</v>
      </c>
      <c r="L15" s="29">
        <f t="shared" si="2"/>
        <v>9.6</v>
      </c>
      <c r="M15" s="28">
        <v>22</v>
      </c>
      <c r="N15" s="29">
        <f aca="true" t="shared" si="7" ref="N15:N26">ROUND(M15/$W15*100000,1)</f>
        <v>17.7</v>
      </c>
      <c r="O15" s="28">
        <v>125</v>
      </c>
      <c r="P15" s="29">
        <f t="shared" si="3"/>
        <v>100.3</v>
      </c>
      <c r="Q15" s="28">
        <v>12</v>
      </c>
      <c r="R15" s="29">
        <f t="shared" si="4"/>
        <v>9.6</v>
      </c>
      <c r="S15" s="28">
        <v>131</v>
      </c>
      <c r="T15" s="29">
        <f t="shared" si="5"/>
        <v>105.1</v>
      </c>
      <c r="U15" s="17" t="s">
        <v>19</v>
      </c>
      <c r="W15" s="40">
        <f>'4-1'!W15</f>
        <v>124637</v>
      </c>
      <c r="X15" s="40">
        <f>'4-1'!X15</f>
        <v>68085</v>
      </c>
    </row>
    <row r="16" spans="1:24" ht="21" customHeight="1">
      <c r="A16" s="74" t="s">
        <v>5</v>
      </c>
      <c r="B16" s="74"/>
      <c r="C16" s="28">
        <v>17</v>
      </c>
      <c r="D16" s="29">
        <f t="shared" si="0"/>
        <v>20.3</v>
      </c>
      <c r="E16" s="28">
        <v>12</v>
      </c>
      <c r="F16" s="29">
        <f t="shared" si="0"/>
        <v>14.3</v>
      </c>
      <c r="G16" s="28">
        <v>49</v>
      </c>
      <c r="H16" s="29">
        <f t="shared" si="1"/>
        <v>58.5</v>
      </c>
      <c r="I16" s="28">
        <v>110</v>
      </c>
      <c r="J16" s="16">
        <f t="shared" si="6"/>
        <v>131.3</v>
      </c>
      <c r="K16" s="28">
        <v>10</v>
      </c>
      <c r="L16" s="29">
        <f t="shared" si="2"/>
        <v>11.9</v>
      </c>
      <c r="M16" s="28">
        <v>29</v>
      </c>
      <c r="N16" s="29">
        <f t="shared" si="7"/>
        <v>34.6</v>
      </c>
      <c r="O16" s="28">
        <v>70</v>
      </c>
      <c r="P16" s="29">
        <f t="shared" si="3"/>
        <v>83.6</v>
      </c>
      <c r="Q16" s="28">
        <v>7</v>
      </c>
      <c r="R16" s="29">
        <f t="shared" si="4"/>
        <v>8.4</v>
      </c>
      <c r="S16" s="28">
        <v>103</v>
      </c>
      <c r="T16" s="29">
        <f t="shared" si="5"/>
        <v>123</v>
      </c>
      <c r="U16" s="17" t="s">
        <v>20</v>
      </c>
      <c r="W16" s="40">
        <f>'4-1'!W16</f>
        <v>83764</v>
      </c>
      <c r="X16" s="40">
        <f>'4-1'!X16</f>
        <v>44080</v>
      </c>
    </row>
    <row r="17" spans="1:24" ht="21" customHeight="1">
      <c r="A17" s="74" t="s">
        <v>6</v>
      </c>
      <c r="B17" s="74"/>
      <c r="C17" s="28">
        <v>14</v>
      </c>
      <c r="D17" s="29">
        <f t="shared" si="0"/>
        <v>19.6</v>
      </c>
      <c r="E17" s="28">
        <v>25</v>
      </c>
      <c r="F17" s="29">
        <f t="shared" si="0"/>
        <v>35</v>
      </c>
      <c r="G17" s="28">
        <v>53</v>
      </c>
      <c r="H17" s="29">
        <f t="shared" si="1"/>
        <v>74.1</v>
      </c>
      <c r="I17" s="28">
        <v>116</v>
      </c>
      <c r="J17" s="16">
        <f t="shared" si="6"/>
        <v>162.3</v>
      </c>
      <c r="K17" s="28">
        <v>18</v>
      </c>
      <c r="L17" s="29">
        <f t="shared" si="2"/>
        <v>25.2</v>
      </c>
      <c r="M17" s="28">
        <v>19</v>
      </c>
      <c r="N17" s="29">
        <f t="shared" si="7"/>
        <v>26.6</v>
      </c>
      <c r="O17" s="28">
        <v>72</v>
      </c>
      <c r="P17" s="29">
        <f t="shared" si="3"/>
        <v>100.7</v>
      </c>
      <c r="Q17" s="28">
        <v>12</v>
      </c>
      <c r="R17" s="29">
        <f t="shared" si="4"/>
        <v>16.8</v>
      </c>
      <c r="S17" s="28">
        <v>90</v>
      </c>
      <c r="T17" s="29">
        <f t="shared" si="5"/>
        <v>125.9</v>
      </c>
      <c r="U17" s="17" t="s">
        <v>21</v>
      </c>
      <c r="W17" s="40">
        <f>'4-1'!W17</f>
        <v>71479</v>
      </c>
      <c r="X17" s="40">
        <f>'4-1'!X17</f>
        <v>37857</v>
      </c>
    </row>
    <row r="18" spans="1:24" ht="21" customHeight="1">
      <c r="A18" s="74" t="s">
        <v>7</v>
      </c>
      <c r="B18" s="74"/>
      <c r="C18" s="28">
        <v>26</v>
      </c>
      <c r="D18" s="29">
        <f t="shared" si="0"/>
        <v>33.5</v>
      </c>
      <c r="E18" s="28">
        <v>29</v>
      </c>
      <c r="F18" s="29">
        <f t="shared" si="0"/>
        <v>37.3</v>
      </c>
      <c r="G18" s="28">
        <v>58</v>
      </c>
      <c r="H18" s="29">
        <f t="shared" si="1"/>
        <v>74.6</v>
      </c>
      <c r="I18" s="28">
        <v>111</v>
      </c>
      <c r="J18" s="16">
        <f t="shared" si="6"/>
        <v>142.8</v>
      </c>
      <c r="K18" s="28">
        <v>18</v>
      </c>
      <c r="L18" s="29">
        <f t="shared" si="2"/>
        <v>23.2</v>
      </c>
      <c r="M18" s="28">
        <v>19</v>
      </c>
      <c r="N18" s="29">
        <f t="shared" si="7"/>
        <v>24.4</v>
      </c>
      <c r="O18" s="28">
        <v>68</v>
      </c>
      <c r="P18" s="29">
        <f t="shared" si="3"/>
        <v>87.5</v>
      </c>
      <c r="Q18" s="28">
        <v>15</v>
      </c>
      <c r="R18" s="29">
        <f t="shared" si="4"/>
        <v>19.3</v>
      </c>
      <c r="S18" s="28">
        <v>79</v>
      </c>
      <c r="T18" s="29">
        <f t="shared" si="5"/>
        <v>101.6</v>
      </c>
      <c r="U18" s="17" t="s">
        <v>22</v>
      </c>
      <c r="W18" s="40">
        <f>'4-1'!W18</f>
        <v>77720</v>
      </c>
      <c r="X18" s="40">
        <f>'4-1'!X18</f>
        <v>42032</v>
      </c>
    </row>
    <row r="19" spans="1:24" ht="21" customHeight="1">
      <c r="A19" s="74" t="s">
        <v>8</v>
      </c>
      <c r="B19" s="74"/>
      <c r="C19" s="28">
        <v>5</v>
      </c>
      <c r="D19" s="29">
        <f t="shared" si="0"/>
        <v>11.9</v>
      </c>
      <c r="E19" s="28">
        <v>12</v>
      </c>
      <c r="F19" s="29">
        <f t="shared" si="0"/>
        <v>28.6</v>
      </c>
      <c r="G19" s="28">
        <v>27</v>
      </c>
      <c r="H19" s="29">
        <f t="shared" si="1"/>
        <v>64.4</v>
      </c>
      <c r="I19" s="28">
        <v>54</v>
      </c>
      <c r="J19" s="16">
        <f t="shared" si="6"/>
        <v>128.8</v>
      </c>
      <c r="K19" s="28">
        <v>6</v>
      </c>
      <c r="L19" s="29">
        <f t="shared" si="2"/>
        <v>14.3</v>
      </c>
      <c r="M19" s="28">
        <v>16</v>
      </c>
      <c r="N19" s="29">
        <f t="shared" si="7"/>
        <v>38.2</v>
      </c>
      <c r="O19" s="28">
        <v>32</v>
      </c>
      <c r="P19" s="29">
        <f t="shared" si="3"/>
        <v>76.3</v>
      </c>
      <c r="Q19" s="28">
        <v>8</v>
      </c>
      <c r="R19" s="29">
        <f t="shared" si="4"/>
        <v>19.1</v>
      </c>
      <c r="S19" s="28">
        <v>49</v>
      </c>
      <c r="T19" s="29">
        <f t="shared" si="5"/>
        <v>116.9</v>
      </c>
      <c r="U19" s="17" t="s">
        <v>23</v>
      </c>
      <c r="W19" s="40">
        <f>'4-1'!W19</f>
        <v>41931</v>
      </c>
      <c r="X19" s="40">
        <f>'4-1'!X19</f>
        <v>22357</v>
      </c>
    </row>
    <row r="20" spans="1:24" ht="21" customHeight="1">
      <c r="A20" s="74" t="s">
        <v>9</v>
      </c>
      <c r="B20" s="74"/>
      <c r="C20" s="28">
        <v>1</v>
      </c>
      <c r="D20" s="29">
        <f t="shared" si="0"/>
        <v>5</v>
      </c>
      <c r="E20" s="28">
        <v>5</v>
      </c>
      <c r="F20" s="29">
        <f t="shared" si="0"/>
        <v>24.8</v>
      </c>
      <c r="G20" s="28">
        <v>14</v>
      </c>
      <c r="H20" s="29">
        <f t="shared" si="1"/>
        <v>69.6</v>
      </c>
      <c r="I20" s="28">
        <v>36</v>
      </c>
      <c r="J20" s="16">
        <f t="shared" si="6"/>
        <v>178.9</v>
      </c>
      <c r="K20" s="28">
        <v>1</v>
      </c>
      <c r="L20" s="29">
        <f t="shared" si="2"/>
        <v>5</v>
      </c>
      <c r="M20" s="28">
        <v>10</v>
      </c>
      <c r="N20" s="29">
        <f t="shared" si="7"/>
        <v>49.7</v>
      </c>
      <c r="O20" s="28">
        <v>25</v>
      </c>
      <c r="P20" s="29">
        <f t="shared" si="3"/>
        <v>124.2</v>
      </c>
      <c r="Q20" s="28">
        <v>5</v>
      </c>
      <c r="R20" s="29">
        <f t="shared" si="4"/>
        <v>24.8</v>
      </c>
      <c r="S20" s="28">
        <v>28</v>
      </c>
      <c r="T20" s="29">
        <f t="shared" si="5"/>
        <v>139.1</v>
      </c>
      <c r="U20" s="17" t="s">
        <v>24</v>
      </c>
      <c r="W20" s="40">
        <f>'4-1'!W20</f>
        <v>20124</v>
      </c>
      <c r="X20" s="40">
        <f>'4-1'!X20</f>
        <v>10745</v>
      </c>
    </row>
    <row r="21" spans="1:24" ht="21" customHeight="1">
      <c r="A21" s="74" t="s">
        <v>10</v>
      </c>
      <c r="B21" s="74"/>
      <c r="C21" s="28">
        <v>2</v>
      </c>
      <c r="D21" s="29">
        <f t="shared" si="0"/>
        <v>8</v>
      </c>
      <c r="E21" s="28">
        <v>7</v>
      </c>
      <c r="F21" s="29">
        <f t="shared" si="0"/>
        <v>28</v>
      </c>
      <c r="G21" s="28">
        <v>23</v>
      </c>
      <c r="H21" s="29">
        <f t="shared" si="1"/>
        <v>91.9</v>
      </c>
      <c r="I21" s="28">
        <v>50</v>
      </c>
      <c r="J21" s="16">
        <f t="shared" si="6"/>
        <v>199.9</v>
      </c>
      <c r="K21" s="28">
        <v>6</v>
      </c>
      <c r="L21" s="29">
        <f t="shared" si="2"/>
        <v>24</v>
      </c>
      <c r="M21" s="28">
        <v>13</v>
      </c>
      <c r="N21" s="29">
        <f t="shared" si="7"/>
        <v>52</v>
      </c>
      <c r="O21" s="28">
        <v>31</v>
      </c>
      <c r="P21" s="29">
        <f t="shared" si="3"/>
        <v>123.9</v>
      </c>
      <c r="Q21" s="28">
        <v>6</v>
      </c>
      <c r="R21" s="29">
        <f t="shared" si="4"/>
        <v>24</v>
      </c>
      <c r="S21" s="28">
        <v>46</v>
      </c>
      <c r="T21" s="29">
        <f t="shared" si="5"/>
        <v>183.9</v>
      </c>
      <c r="U21" s="17" t="s">
        <v>25</v>
      </c>
      <c r="W21" s="40">
        <f>'4-1'!W21</f>
        <v>25015</v>
      </c>
      <c r="X21" s="40">
        <f>'4-1'!X21</f>
        <v>13307</v>
      </c>
    </row>
    <row r="22" spans="1:24" ht="21" customHeight="1">
      <c r="A22" s="74" t="s">
        <v>11</v>
      </c>
      <c r="B22" s="74"/>
      <c r="C22" s="28">
        <v>1</v>
      </c>
      <c r="D22" s="29">
        <f t="shared" si="0"/>
        <v>4.1</v>
      </c>
      <c r="E22" s="28">
        <v>4</v>
      </c>
      <c r="F22" s="29">
        <f t="shared" si="0"/>
        <v>16.6</v>
      </c>
      <c r="G22" s="28">
        <v>22</v>
      </c>
      <c r="H22" s="29">
        <f t="shared" si="1"/>
        <v>91.2</v>
      </c>
      <c r="I22" s="28">
        <v>45</v>
      </c>
      <c r="J22" s="16">
        <f t="shared" si="6"/>
        <v>186.6</v>
      </c>
      <c r="K22" s="28">
        <v>4</v>
      </c>
      <c r="L22" s="29">
        <f t="shared" si="2"/>
        <v>16.6</v>
      </c>
      <c r="M22" s="28">
        <v>11</v>
      </c>
      <c r="N22" s="29">
        <f t="shared" si="7"/>
        <v>45.6</v>
      </c>
      <c r="O22" s="28">
        <v>29</v>
      </c>
      <c r="P22" s="29">
        <f t="shared" si="3"/>
        <v>120.2</v>
      </c>
      <c r="Q22" s="28">
        <v>2</v>
      </c>
      <c r="R22" s="29">
        <f t="shared" si="4"/>
        <v>8.3</v>
      </c>
      <c r="S22" s="28">
        <v>62</v>
      </c>
      <c r="T22" s="29">
        <f t="shared" si="5"/>
        <v>257</v>
      </c>
      <c r="U22" s="17" t="s">
        <v>121</v>
      </c>
      <c r="W22" s="40">
        <f>'4-1'!W22</f>
        <v>24120</v>
      </c>
      <c r="X22" s="40">
        <f>'4-1'!X22</f>
        <v>12898</v>
      </c>
    </row>
    <row r="23" spans="1:24" ht="21" customHeight="1">
      <c r="A23" s="74" t="s">
        <v>12</v>
      </c>
      <c r="B23" s="74"/>
      <c r="C23" s="28">
        <v>12</v>
      </c>
      <c r="D23" s="29">
        <f t="shared" si="0"/>
        <v>36</v>
      </c>
      <c r="E23" s="28">
        <v>27</v>
      </c>
      <c r="F23" s="29">
        <f t="shared" si="0"/>
        <v>81</v>
      </c>
      <c r="G23" s="28">
        <v>14</v>
      </c>
      <c r="H23" s="29">
        <f t="shared" si="1"/>
        <v>42</v>
      </c>
      <c r="I23" s="28">
        <v>47</v>
      </c>
      <c r="J23" s="16">
        <f t="shared" si="6"/>
        <v>141</v>
      </c>
      <c r="K23" s="28">
        <v>5</v>
      </c>
      <c r="L23" s="29">
        <f t="shared" si="2"/>
        <v>15</v>
      </c>
      <c r="M23" s="28">
        <v>15</v>
      </c>
      <c r="N23" s="29">
        <f t="shared" si="7"/>
        <v>45</v>
      </c>
      <c r="O23" s="28">
        <v>27</v>
      </c>
      <c r="P23" s="29">
        <f t="shared" si="3"/>
        <v>81</v>
      </c>
      <c r="Q23" s="28">
        <v>3</v>
      </c>
      <c r="R23" s="29">
        <f t="shared" si="4"/>
        <v>9</v>
      </c>
      <c r="S23" s="28">
        <v>39</v>
      </c>
      <c r="T23" s="29">
        <f t="shared" si="5"/>
        <v>117</v>
      </c>
      <c r="U23" s="17" t="s">
        <v>26</v>
      </c>
      <c r="W23" s="40">
        <f>'4-1'!W23</f>
        <v>33324</v>
      </c>
      <c r="X23" s="40">
        <f>'4-1'!X23</f>
        <v>17182</v>
      </c>
    </row>
    <row r="24" spans="1:24" ht="21" customHeight="1">
      <c r="A24" s="74" t="s">
        <v>13</v>
      </c>
      <c r="B24" s="74"/>
      <c r="C24" s="28">
        <v>11</v>
      </c>
      <c r="D24" s="29">
        <f>ROUND(C24/$W24*100000,1)</f>
        <v>18.5</v>
      </c>
      <c r="E24" s="28">
        <v>19</v>
      </c>
      <c r="F24" s="29">
        <f t="shared" si="0"/>
        <v>32</v>
      </c>
      <c r="G24" s="28">
        <v>32</v>
      </c>
      <c r="H24" s="29">
        <f t="shared" si="1"/>
        <v>53.8</v>
      </c>
      <c r="I24" s="28">
        <v>96</v>
      </c>
      <c r="J24" s="16">
        <f t="shared" si="6"/>
        <v>161.4</v>
      </c>
      <c r="K24" s="28">
        <v>7</v>
      </c>
      <c r="L24" s="29">
        <f t="shared" si="2"/>
        <v>11.8</v>
      </c>
      <c r="M24" s="28">
        <v>24</v>
      </c>
      <c r="N24" s="29">
        <f t="shared" si="7"/>
        <v>40.4</v>
      </c>
      <c r="O24" s="28">
        <v>56</v>
      </c>
      <c r="P24" s="29">
        <f t="shared" si="3"/>
        <v>94.2</v>
      </c>
      <c r="Q24" s="28">
        <v>4</v>
      </c>
      <c r="R24" s="29">
        <f t="shared" si="4"/>
        <v>6.7</v>
      </c>
      <c r="S24" s="28">
        <v>80</v>
      </c>
      <c r="T24" s="29">
        <f t="shared" si="5"/>
        <v>134.5</v>
      </c>
      <c r="U24" s="17" t="s">
        <v>27</v>
      </c>
      <c r="W24" s="40">
        <f>'4-1'!W24</f>
        <v>59466</v>
      </c>
      <c r="X24" s="40">
        <f>'4-1'!X24</f>
        <v>31869</v>
      </c>
    </row>
    <row r="25" spans="1:24" ht="21" customHeight="1">
      <c r="A25" s="74" t="s">
        <v>115</v>
      </c>
      <c r="B25" s="74"/>
      <c r="C25" s="28">
        <v>8</v>
      </c>
      <c r="D25" s="29">
        <f aca="true" t="shared" si="8" ref="D25:F35">ROUND(C25/$W25*100000,1)</f>
        <v>20</v>
      </c>
      <c r="E25" s="28">
        <v>13</v>
      </c>
      <c r="F25" s="29">
        <f t="shared" si="0"/>
        <v>32.5</v>
      </c>
      <c r="G25" s="28">
        <v>31</v>
      </c>
      <c r="H25" s="29">
        <f t="shared" si="1"/>
        <v>77.6</v>
      </c>
      <c r="I25" s="28">
        <v>65</v>
      </c>
      <c r="J25" s="16">
        <f t="shared" si="6"/>
        <v>162.7</v>
      </c>
      <c r="K25" s="28">
        <v>4</v>
      </c>
      <c r="L25" s="29">
        <f t="shared" si="2"/>
        <v>10</v>
      </c>
      <c r="M25" s="28">
        <v>16</v>
      </c>
      <c r="N25" s="29">
        <f t="shared" si="7"/>
        <v>40.1</v>
      </c>
      <c r="O25" s="28">
        <v>45</v>
      </c>
      <c r="P25" s="29">
        <f t="shared" si="3"/>
        <v>112.7</v>
      </c>
      <c r="Q25" s="28">
        <v>4</v>
      </c>
      <c r="R25" s="29">
        <f t="shared" si="4"/>
        <v>10</v>
      </c>
      <c r="S25" s="28">
        <v>59</v>
      </c>
      <c r="T25" s="29">
        <f t="shared" si="5"/>
        <v>147.7</v>
      </c>
      <c r="U25" s="17" t="s">
        <v>122</v>
      </c>
      <c r="W25" s="40">
        <f>'4-1'!W25</f>
        <v>39940</v>
      </c>
      <c r="X25" s="40">
        <f>'4-1'!X25</f>
        <v>21570</v>
      </c>
    </row>
    <row r="26" spans="1:24" ht="21" customHeight="1">
      <c r="A26" s="74" t="s">
        <v>116</v>
      </c>
      <c r="B26" s="74"/>
      <c r="C26" s="15">
        <v>6</v>
      </c>
      <c r="D26" s="29">
        <f t="shared" si="8"/>
        <v>17.2</v>
      </c>
      <c r="E26" s="15">
        <v>10</v>
      </c>
      <c r="F26" s="29">
        <f t="shared" si="0"/>
        <v>28.6</v>
      </c>
      <c r="G26" s="15">
        <v>26</v>
      </c>
      <c r="H26" s="29">
        <f t="shared" si="1"/>
        <v>74.4</v>
      </c>
      <c r="I26" s="15">
        <v>40</v>
      </c>
      <c r="J26" s="16">
        <f t="shared" si="6"/>
        <v>114.4</v>
      </c>
      <c r="K26" s="15">
        <v>1</v>
      </c>
      <c r="L26" s="29">
        <f t="shared" si="2"/>
        <v>2.9</v>
      </c>
      <c r="M26" s="15">
        <v>12</v>
      </c>
      <c r="N26" s="29">
        <f t="shared" si="7"/>
        <v>34.3</v>
      </c>
      <c r="O26" s="15">
        <v>26</v>
      </c>
      <c r="P26" s="29">
        <f t="shared" si="3"/>
        <v>74.4</v>
      </c>
      <c r="Q26" s="15">
        <v>3</v>
      </c>
      <c r="R26" s="29">
        <f t="shared" si="4"/>
        <v>8.6</v>
      </c>
      <c r="S26" s="15">
        <v>30</v>
      </c>
      <c r="T26" s="29">
        <f t="shared" si="5"/>
        <v>85.8</v>
      </c>
      <c r="U26" s="17" t="s">
        <v>123</v>
      </c>
      <c r="W26" s="40">
        <f>'4-1'!W26</f>
        <v>34969</v>
      </c>
      <c r="X26" s="40">
        <f>'4-1'!X26</f>
        <v>18483</v>
      </c>
    </row>
    <row r="27" spans="1:24" ht="21" customHeight="1">
      <c r="A27" s="74" t="s">
        <v>117</v>
      </c>
      <c r="B27" s="74"/>
      <c r="C27" s="28">
        <v>6</v>
      </c>
      <c r="D27" s="29">
        <f t="shared" si="8"/>
        <v>18.1</v>
      </c>
      <c r="E27" s="28">
        <v>5</v>
      </c>
      <c r="F27" s="29">
        <f>ROUND(E27/$W27*100000,1)</f>
        <v>15.1</v>
      </c>
      <c r="G27" s="28">
        <v>19</v>
      </c>
      <c r="H27" s="29">
        <f t="shared" si="1"/>
        <v>57.3</v>
      </c>
      <c r="I27" s="28">
        <v>53</v>
      </c>
      <c r="J27" s="16">
        <f>ROUND(I27/$W27*100000,1)</f>
        <v>159.8</v>
      </c>
      <c r="K27" s="28">
        <v>5</v>
      </c>
      <c r="L27" s="29">
        <f t="shared" si="2"/>
        <v>15.1</v>
      </c>
      <c r="M27" s="28">
        <v>16</v>
      </c>
      <c r="N27" s="29">
        <f>ROUND(M27/$W27*100000,1)</f>
        <v>48.2</v>
      </c>
      <c r="O27" s="28">
        <v>27</v>
      </c>
      <c r="P27" s="29">
        <f t="shared" si="3"/>
        <v>81.4</v>
      </c>
      <c r="Q27" s="28">
        <v>4</v>
      </c>
      <c r="R27" s="29">
        <f>ROUND(Q27/$W27*100000,1)</f>
        <v>12.1</v>
      </c>
      <c r="S27" s="28">
        <v>69</v>
      </c>
      <c r="T27" s="29">
        <f t="shared" si="5"/>
        <v>208.1</v>
      </c>
      <c r="U27" s="17" t="s">
        <v>38</v>
      </c>
      <c r="W27" s="40">
        <f>'4-1'!W27</f>
        <v>33164</v>
      </c>
      <c r="X27" s="40">
        <f>'4-1'!X27</f>
        <v>17393</v>
      </c>
    </row>
    <row r="28" spans="1:24" ht="21" customHeight="1">
      <c r="A28" s="63"/>
      <c r="B28" s="63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  <c r="W28" s="40">
        <f>'4-1'!W28</f>
        <v>0</v>
      </c>
      <c r="X28" s="40">
        <f>'4-1'!X28</f>
        <v>0</v>
      </c>
    </row>
    <row r="29" spans="1:24" ht="21" customHeight="1">
      <c r="A29" s="66" t="s">
        <v>14</v>
      </c>
      <c r="B29" s="66"/>
      <c r="C29" s="37">
        <f>C30</f>
        <v>0</v>
      </c>
      <c r="D29" s="29">
        <f t="shared" si="8"/>
        <v>0</v>
      </c>
      <c r="E29" s="37">
        <f>E30</f>
        <v>0</v>
      </c>
      <c r="F29" s="29">
        <f t="shared" si="8"/>
        <v>0</v>
      </c>
      <c r="G29" s="37">
        <f>G30</f>
        <v>1</v>
      </c>
      <c r="H29" s="29">
        <f aca="true" t="shared" si="9" ref="H29:H35">ROUND(G29/$W29*100000,1)</f>
        <v>43.7</v>
      </c>
      <c r="I29" s="37">
        <f>I30</f>
        <v>2</v>
      </c>
      <c r="J29" s="29">
        <f>ROUND(I29/$W29*100000,1)</f>
        <v>87.4</v>
      </c>
      <c r="K29" s="37">
        <f>K30</f>
        <v>0</v>
      </c>
      <c r="L29" s="29">
        <f aca="true" t="shared" si="10" ref="L29:L35">ROUND(K29/$W29*100000,1)</f>
        <v>0</v>
      </c>
      <c r="M29" s="37">
        <f>M30</f>
        <v>1</v>
      </c>
      <c r="N29" s="29">
        <f aca="true" t="shared" si="11" ref="N29:N35">ROUND(M29/$W29*100000,1)</f>
        <v>43.7</v>
      </c>
      <c r="O29" s="37">
        <f>O30</f>
        <v>1</v>
      </c>
      <c r="P29" s="29">
        <f aca="true" t="shared" si="12" ref="P29:P35">ROUND(O29/$W29*100000,1)</f>
        <v>43.7</v>
      </c>
      <c r="Q29" s="37">
        <f>Q30</f>
        <v>0</v>
      </c>
      <c r="R29" s="29">
        <f aca="true" t="shared" si="13" ref="R29:T35">ROUND(Q29/$W29*100000,1)</f>
        <v>0</v>
      </c>
      <c r="S29" s="37">
        <f>S30</f>
        <v>2</v>
      </c>
      <c r="T29" s="29">
        <f t="shared" si="13"/>
        <v>87.4</v>
      </c>
      <c r="U29" s="18" t="s">
        <v>28</v>
      </c>
      <c r="W29" s="40">
        <f>'4-1'!W29</f>
        <v>2288</v>
      </c>
      <c r="X29" s="40">
        <f>'4-1'!X29</f>
        <v>1211</v>
      </c>
    </row>
    <row r="30" spans="1:24" ht="21" customHeight="1">
      <c r="A30" s="19"/>
      <c r="B30" s="14" t="s">
        <v>36</v>
      </c>
      <c r="C30" s="38">
        <v>0</v>
      </c>
      <c r="D30" s="29">
        <f>ROUND(C30/$W30*100000,1)</f>
        <v>0</v>
      </c>
      <c r="E30" s="38">
        <v>0</v>
      </c>
      <c r="F30" s="29">
        <f t="shared" si="8"/>
        <v>0</v>
      </c>
      <c r="G30" s="38">
        <v>1</v>
      </c>
      <c r="H30" s="29">
        <f t="shared" si="9"/>
        <v>43.7</v>
      </c>
      <c r="I30" s="38">
        <v>2</v>
      </c>
      <c r="J30" s="29">
        <f aca="true" t="shared" si="14" ref="J30:J35">ROUND(I30/$W30*100000,1)</f>
        <v>87.4</v>
      </c>
      <c r="K30" s="38">
        <v>0</v>
      </c>
      <c r="L30" s="29">
        <f t="shared" si="10"/>
        <v>0</v>
      </c>
      <c r="M30" s="38">
        <v>1</v>
      </c>
      <c r="N30" s="29">
        <f t="shared" si="11"/>
        <v>43.7</v>
      </c>
      <c r="O30" s="38">
        <v>1</v>
      </c>
      <c r="P30" s="29">
        <f t="shared" si="12"/>
        <v>43.7</v>
      </c>
      <c r="Q30" s="38">
        <v>0</v>
      </c>
      <c r="R30" s="29">
        <f t="shared" si="13"/>
        <v>0</v>
      </c>
      <c r="S30" s="38">
        <v>2</v>
      </c>
      <c r="T30" s="29">
        <f t="shared" si="13"/>
        <v>87.4</v>
      </c>
      <c r="U30" s="6" t="s">
        <v>39</v>
      </c>
      <c r="W30" s="40">
        <f>'4-1'!W30</f>
        <v>2288</v>
      </c>
      <c r="X30" s="40">
        <f>'4-1'!X30</f>
        <v>1211</v>
      </c>
    </row>
    <row r="31" spans="1:24" ht="21" customHeight="1">
      <c r="A31" s="66" t="s">
        <v>15</v>
      </c>
      <c r="B31" s="66"/>
      <c r="C31" s="37">
        <f>C32</f>
        <v>7</v>
      </c>
      <c r="D31" s="29">
        <f t="shared" si="8"/>
        <v>24.8</v>
      </c>
      <c r="E31" s="37">
        <f>E32</f>
        <v>7</v>
      </c>
      <c r="F31" s="29">
        <f t="shared" si="8"/>
        <v>24.8</v>
      </c>
      <c r="G31" s="37">
        <f>G32</f>
        <v>10</v>
      </c>
      <c r="H31" s="29">
        <f t="shared" si="9"/>
        <v>35.5</v>
      </c>
      <c r="I31" s="37">
        <f>I32</f>
        <v>21</v>
      </c>
      <c r="J31" s="29">
        <f t="shared" si="14"/>
        <v>74.5</v>
      </c>
      <c r="K31" s="37">
        <f>K32</f>
        <v>3</v>
      </c>
      <c r="L31" s="29">
        <f t="shared" si="10"/>
        <v>10.6</v>
      </c>
      <c r="M31" s="37">
        <f>M32</f>
        <v>4</v>
      </c>
      <c r="N31" s="29">
        <f t="shared" si="11"/>
        <v>14.2</v>
      </c>
      <c r="O31" s="37">
        <f>O32</f>
        <v>13</v>
      </c>
      <c r="P31" s="29">
        <f t="shared" si="12"/>
        <v>46.1</v>
      </c>
      <c r="Q31" s="37">
        <f>Q32</f>
        <v>0</v>
      </c>
      <c r="R31" s="29">
        <f t="shared" si="13"/>
        <v>0</v>
      </c>
      <c r="S31" s="37">
        <f>S32</f>
        <v>18</v>
      </c>
      <c r="T31" s="29">
        <f t="shared" si="13"/>
        <v>63.9</v>
      </c>
      <c r="U31" s="18" t="s">
        <v>29</v>
      </c>
      <c r="W31" s="40">
        <f>'4-1'!W31</f>
        <v>28173</v>
      </c>
      <c r="X31" s="40">
        <f>'4-1'!X31</f>
        <v>14730</v>
      </c>
    </row>
    <row r="32" spans="1:24" ht="21" customHeight="1">
      <c r="A32" s="19"/>
      <c r="B32" s="14" t="s">
        <v>37</v>
      </c>
      <c r="C32" s="28">
        <v>7</v>
      </c>
      <c r="D32" s="29">
        <f t="shared" si="8"/>
        <v>24.8</v>
      </c>
      <c r="E32" s="28">
        <v>7</v>
      </c>
      <c r="F32" s="29">
        <f t="shared" si="8"/>
        <v>24.8</v>
      </c>
      <c r="G32" s="28">
        <v>10</v>
      </c>
      <c r="H32" s="29">
        <f t="shared" si="9"/>
        <v>35.5</v>
      </c>
      <c r="I32" s="28">
        <v>21</v>
      </c>
      <c r="J32" s="29">
        <f t="shared" si="14"/>
        <v>74.5</v>
      </c>
      <c r="K32" s="28">
        <v>3</v>
      </c>
      <c r="L32" s="29">
        <f t="shared" si="10"/>
        <v>10.6</v>
      </c>
      <c r="M32" s="28">
        <v>4</v>
      </c>
      <c r="N32" s="29">
        <f t="shared" si="11"/>
        <v>14.2</v>
      </c>
      <c r="O32" s="28">
        <v>13</v>
      </c>
      <c r="P32" s="29">
        <f t="shared" si="12"/>
        <v>46.1</v>
      </c>
      <c r="Q32" s="28">
        <v>0</v>
      </c>
      <c r="R32" s="29">
        <f t="shared" si="13"/>
        <v>0</v>
      </c>
      <c r="S32" s="28">
        <v>18</v>
      </c>
      <c r="T32" s="29">
        <f t="shared" si="13"/>
        <v>63.9</v>
      </c>
      <c r="U32" s="6" t="s">
        <v>21</v>
      </c>
      <c r="W32" s="40">
        <f>'4-1'!W32</f>
        <v>28173</v>
      </c>
      <c r="X32" s="40">
        <f>'4-1'!X32</f>
        <v>14730</v>
      </c>
    </row>
    <row r="33" spans="1:24" ht="21" customHeight="1">
      <c r="A33" s="66" t="s">
        <v>118</v>
      </c>
      <c r="B33" s="66"/>
      <c r="C33" s="37">
        <f>C34+C35</f>
        <v>1</v>
      </c>
      <c r="D33" s="29">
        <f t="shared" si="8"/>
        <v>3.6</v>
      </c>
      <c r="E33" s="37">
        <f>E34+E35</f>
        <v>9</v>
      </c>
      <c r="F33" s="29">
        <f t="shared" si="8"/>
        <v>32</v>
      </c>
      <c r="G33" s="37">
        <f>G34+G35</f>
        <v>22</v>
      </c>
      <c r="H33" s="29">
        <f t="shared" si="9"/>
        <v>78.1</v>
      </c>
      <c r="I33" s="37">
        <f>I34+I35</f>
        <v>43</v>
      </c>
      <c r="J33" s="29">
        <f t="shared" si="14"/>
        <v>152.7</v>
      </c>
      <c r="K33" s="37">
        <f>K34+K35</f>
        <v>6</v>
      </c>
      <c r="L33" s="29">
        <f t="shared" si="10"/>
        <v>21.3</v>
      </c>
      <c r="M33" s="37">
        <f>M34+M35</f>
        <v>10</v>
      </c>
      <c r="N33" s="29">
        <f t="shared" si="11"/>
        <v>35.5</v>
      </c>
      <c r="O33" s="37">
        <f>O34+O35</f>
        <v>26</v>
      </c>
      <c r="P33" s="29">
        <f t="shared" si="12"/>
        <v>92.3</v>
      </c>
      <c r="Q33" s="37">
        <f>Q34+Q35</f>
        <v>3</v>
      </c>
      <c r="R33" s="29">
        <f t="shared" si="13"/>
        <v>10.7</v>
      </c>
      <c r="S33" s="37">
        <f>S34+S35</f>
        <v>42</v>
      </c>
      <c r="T33" s="29">
        <f t="shared" si="13"/>
        <v>149.1</v>
      </c>
      <c r="U33" s="18" t="s">
        <v>124</v>
      </c>
      <c r="W33" s="40">
        <f>'4-1'!W33</f>
        <v>28168</v>
      </c>
      <c r="X33" s="40">
        <f>'4-1'!X33</f>
        <v>14801</v>
      </c>
    </row>
    <row r="34" spans="1:24" ht="21" customHeight="1">
      <c r="A34" s="19"/>
      <c r="B34" s="14" t="s">
        <v>119</v>
      </c>
      <c r="C34" s="28">
        <v>0</v>
      </c>
      <c r="D34" s="29">
        <f t="shared" si="8"/>
        <v>0</v>
      </c>
      <c r="E34" s="28">
        <v>3</v>
      </c>
      <c r="F34" s="29">
        <f t="shared" si="8"/>
        <v>28.1</v>
      </c>
      <c r="G34" s="28">
        <v>9</v>
      </c>
      <c r="H34" s="29">
        <f t="shared" si="9"/>
        <v>84.2</v>
      </c>
      <c r="I34" s="28">
        <v>12</v>
      </c>
      <c r="J34" s="29">
        <f t="shared" si="14"/>
        <v>112.3</v>
      </c>
      <c r="K34" s="28">
        <v>2</v>
      </c>
      <c r="L34" s="29">
        <f t="shared" si="10"/>
        <v>18.7</v>
      </c>
      <c r="M34" s="28">
        <v>4</v>
      </c>
      <c r="N34" s="29">
        <f t="shared" si="11"/>
        <v>37.4</v>
      </c>
      <c r="O34" s="28">
        <v>6</v>
      </c>
      <c r="P34" s="29">
        <f t="shared" si="12"/>
        <v>56.1</v>
      </c>
      <c r="Q34" s="28">
        <v>1</v>
      </c>
      <c r="R34" s="29">
        <f t="shared" si="13"/>
        <v>9.4</v>
      </c>
      <c r="S34" s="28">
        <v>17</v>
      </c>
      <c r="T34" s="29">
        <f t="shared" si="13"/>
        <v>159.1</v>
      </c>
      <c r="U34" s="6" t="s">
        <v>125</v>
      </c>
      <c r="W34" s="40">
        <f>'4-1'!W34</f>
        <v>10686</v>
      </c>
      <c r="X34" s="40">
        <f>'4-1'!X34</f>
        <v>5691</v>
      </c>
    </row>
    <row r="35" spans="1:24" ht="21" customHeight="1">
      <c r="A35" s="20"/>
      <c r="B35" s="21" t="s">
        <v>120</v>
      </c>
      <c r="C35" s="30">
        <v>1</v>
      </c>
      <c r="D35" s="31">
        <f t="shared" si="8"/>
        <v>5.7</v>
      </c>
      <c r="E35" s="30">
        <v>6</v>
      </c>
      <c r="F35" s="31">
        <f t="shared" si="8"/>
        <v>34.3</v>
      </c>
      <c r="G35" s="30">
        <v>13</v>
      </c>
      <c r="H35" s="31">
        <f t="shared" si="9"/>
        <v>74.4</v>
      </c>
      <c r="I35" s="30">
        <v>31</v>
      </c>
      <c r="J35" s="31">
        <f t="shared" si="14"/>
        <v>177.3</v>
      </c>
      <c r="K35" s="30">
        <v>4</v>
      </c>
      <c r="L35" s="31">
        <f t="shared" si="10"/>
        <v>22.9</v>
      </c>
      <c r="M35" s="30">
        <v>6</v>
      </c>
      <c r="N35" s="31">
        <f t="shared" si="11"/>
        <v>34.3</v>
      </c>
      <c r="O35" s="30">
        <v>20</v>
      </c>
      <c r="P35" s="31">
        <f t="shared" si="12"/>
        <v>114.4</v>
      </c>
      <c r="Q35" s="30">
        <v>2</v>
      </c>
      <c r="R35" s="31">
        <f t="shared" si="13"/>
        <v>11.4</v>
      </c>
      <c r="S35" s="30">
        <v>25</v>
      </c>
      <c r="T35" s="31">
        <f t="shared" si="13"/>
        <v>143</v>
      </c>
      <c r="U35" s="24" t="s">
        <v>126</v>
      </c>
      <c r="W35" s="40">
        <f>'4-1'!W35</f>
        <v>17482</v>
      </c>
      <c r="X35" s="40">
        <f>'4-1'!X35</f>
        <v>9110</v>
      </c>
    </row>
  </sheetData>
  <sheetProtection/>
  <mergeCells count="54">
    <mergeCell ref="A33:B33"/>
    <mergeCell ref="A27:B27"/>
    <mergeCell ref="A28:B28"/>
    <mergeCell ref="A29:B29"/>
    <mergeCell ref="A31:B31"/>
    <mergeCell ref="G5:H5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13:B13"/>
    <mergeCell ref="A14:B14"/>
    <mergeCell ref="A15:B15"/>
    <mergeCell ref="A16:B1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4:D4"/>
    <mergeCell ref="C5:D5"/>
    <mergeCell ref="C6:D6"/>
    <mergeCell ref="I5:J5"/>
    <mergeCell ref="I6:J6"/>
    <mergeCell ref="E6:F6"/>
    <mergeCell ref="G6:H6"/>
    <mergeCell ref="E4:F4"/>
    <mergeCell ref="E5:F5"/>
    <mergeCell ref="G4:H4"/>
  </mergeCells>
  <printOptions horizontalCentered="1" verticalCentered="1"/>
  <pageMargins left="0.43" right="0.33" top="0.5" bottom="0.46" header="0" footer="0"/>
  <pageSetup blackAndWhite="1" fitToHeight="1" fitToWidth="1" horizontalDpi="600" verticalDpi="600" orientation="landscape" paperSize="9" scale="61" r:id="rId1"/>
  <ignoredErrors>
    <ignoredError sqref="S4:T7" numberStoredAsText="1"/>
    <ignoredError sqref="A4:R4 A6:R7 A5:P5 R5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60" zoomScaleNormal="60" zoomScalePageLayoutView="0" workbookViewId="0" topLeftCell="A1">
      <selection activeCell="S3" sqref="S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2"/>
      <c r="U1" s="32"/>
    </row>
    <row r="2" spans="1:2" ht="14.25">
      <c r="A2" s="25" t="s">
        <v>130</v>
      </c>
      <c r="B2" s="5"/>
    </row>
    <row r="3" spans="2:21" ht="14.25" thickBot="1">
      <c r="B3" s="3"/>
      <c r="R3" s="4"/>
      <c r="S3" s="4" t="s">
        <v>135</v>
      </c>
      <c r="U3" s="33"/>
    </row>
    <row r="4" spans="1:20" ht="19.5" customHeight="1">
      <c r="A4" s="60" t="s">
        <v>68</v>
      </c>
      <c r="B4" s="61"/>
      <c r="C4" s="46" t="s">
        <v>61</v>
      </c>
      <c r="D4" s="47"/>
      <c r="E4" s="46" t="s">
        <v>62</v>
      </c>
      <c r="F4" s="47"/>
      <c r="G4" s="46" t="s">
        <v>114</v>
      </c>
      <c r="H4" s="47"/>
      <c r="I4" s="77" t="s">
        <v>63</v>
      </c>
      <c r="J4" s="78"/>
      <c r="K4" s="77" t="s">
        <v>64</v>
      </c>
      <c r="L4" s="78"/>
      <c r="M4" s="77" t="s">
        <v>65</v>
      </c>
      <c r="N4" s="78"/>
      <c r="O4" s="52" t="s">
        <v>31</v>
      </c>
      <c r="P4" s="53"/>
      <c r="Q4" s="77" t="s">
        <v>67</v>
      </c>
      <c r="R4" s="78"/>
      <c r="S4" s="67" t="s">
        <v>35</v>
      </c>
      <c r="T4" s="34"/>
    </row>
    <row r="5" spans="1:23" ht="19.5" customHeight="1">
      <c r="A5" s="62"/>
      <c r="B5" s="63"/>
      <c r="C5" s="48"/>
      <c r="D5" s="43"/>
      <c r="E5" s="48"/>
      <c r="F5" s="43"/>
      <c r="G5" s="48"/>
      <c r="H5" s="43"/>
      <c r="I5" s="42"/>
      <c r="J5" s="79"/>
      <c r="K5" s="42"/>
      <c r="L5" s="79"/>
      <c r="M5" s="42"/>
      <c r="N5" s="79"/>
      <c r="O5" s="48" t="s">
        <v>66</v>
      </c>
      <c r="P5" s="43"/>
      <c r="Q5" s="42"/>
      <c r="R5" s="79"/>
      <c r="S5" s="68"/>
      <c r="T5" s="35"/>
      <c r="W5" s="2" t="s">
        <v>131</v>
      </c>
    </row>
    <row r="6" spans="1:24" ht="19.5" customHeight="1">
      <c r="A6" s="62"/>
      <c r="B6" s="63"/>
      <c r="C6" s="44" t="s">
        <v>98</v>
      </c>
      <c r="D6" s="45"/>
      <c r="E6" s="44" t="s">
        <v>99</v>
      </c>
      <c r="F6" s="45"/>
      <c r="G6" s="44" t="s">
        <v>100</v>
      </c>
      <c r="H6" s="51"/>
      <c r="I6" s="44" t="s">
        <v>101</v>
      </c>
      <c r="J6" s="45"/>
      <c r="K6" s="44" t="s">
        <v>102</v>
      </c>
      <c r="L6" s="45"/>
      <c r="M6" s="44" t="s">
        <v>103</v>
      </c>
      <c r="N6" s="45"/>
      <c r="O6" s="44" t="s">
        <v>104</v>
      </c>
      <c r="P6" s="45"/>
      <c r="Q6" s="44" t="s">
        <v>105</v>
      </c>
      <c r="R6" s="45"/>
      <c r="S6" s="68"/>
      <c r="T6" s="3"/>
      <c r="W6" s="2" t="s">
        <v>60</v>
      </c>
      <c r="X6" s="2" t="s">
        <v>59</v>
      </c>
    </row>
    <row r="7" spans="1:20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69"/>
      <c r="T7" s="3"/>
    </row>
    <row r="8" spans="1:24" ht="19.5" customHeight="1">
      <c r="A8" s="66" t="s">
        <v>1</v>
      </c>
      <c r="B8" s="66"/>
      <c r="C8" s="8">
        <f>SUM(C10:C12)</f>
        <v>227</v>
      </c>
      <c r="D8" s="9">
        <f>ROUND(C8/$W8*100000,1)</f>
        <v>19</v>
      </c>
      <c r="E8" s="8">
        <f>SUM(E10:E12)</f>
        <v>27</v>
      </c>
      <c r="F8" s="9">
        <f>ROUND(E8/$W8*100000,1)</f>
        <v>2.3</v>
      </c>
      <c r="G8" s="8">
        <f>SUM(G10:G12)</f>
        <v>155</v>
      </c>
      <c r="H8" s="9">
        <f>ROUND(G8/$W8*100000,1)</f>
        <v>13</v>
      </c>
      <c r="I8" s="8">
        <f>SUM(I10:I12)</f>
        <v>258</v>
      </c>
      <c r="J8" s="9">
        <f>ROUND(I8/$W8*100000,1)</f>
        <v>21.6</v>
      </c>
      <c r="K8" s="8">
        <f>SUM(K10:K12)</f>
        <v>386</v>
      </c>
      <c r="L8" s="9">
        <f>ROUND(K8/$W8*100000,1)</f>
        <v>32.4</v>
      </c>
      <c r="M8" s="8">
        <f>SUM(M10:M12)</f>
        <v>449</v>
      </c>
      <c r="N8" s="9">
        <f>ROUND(M8/$W8*100000,1)</f>
        <v>37.7</v>
      </c>
      <c r="O8" s="8">
        <f>SUM(O10:O12)</f>
        <v>101</v>
      </c>
      <c r="P8" s="9">
        <f>ROUND(O8/$W8*100000,1)</f>
        <v>8.5</v>
      </c>
      <c r="Q8" s="8">
        <f>SUM(Q10:Q12)</f>
        <v>279</v>
      </c>
      <c r="R8" s="9">
        <f>ROUND(Q8/$W8*100000,1)</f>
        <v>23.4</v>
      </c>
      <c r="S8" s="10" t="s">
        <v>16</v>
      </c>
      <c r="T8" s="9"/>
      <c r="W8" s="40">
        <f>'4-1'!W8</f>
        <v>1192000</v>
      </c>
      <c r="X8" s="40">
        <f>'4-1'!X8</f>
        <v>630000</v>
      </c>
    </row>
    <row r="9" spans="1:24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0"/>
      <c r="T9" s="9"/>
      <c r="W9" s="40">
        <f>'4-1'!W9</f>
        <v>0</v>
      </c>
      <c r="X9" s="40">
        <f>'4-1'!X9</f>
        <v>0</v>
      </c>
    </row>
    <row r="10" spans="1:24" ht="19.5" customHeight="1">
      <c r="A10" s="66" t="s">
        <v>2</v>
      </c>
      <c r="B10" s="66"/>
      <c r="C10" s="8">
        <f>SUM(C14:C27)</f>
        <v>211</v>
      </c>
      <c r="D10" s="9">
        <f>ROUND(C10/$W10*100000,1)</f>
        <v>18.6</v>
      </c>
      <c r="E10" s="8">
        <f>SUM(E14:E27)</f>
        <v>25</v>
      </c>
      <c r="F10" s="9">
        <f>ROUND(E10/$W10*100000,1)</f>
        <v>2.2</v>
      </c>
      <c r="G10" s="8">
        <f>SUM(G14:G27)</f>
        <v>144</v>
      </c>
      <c r="H10" s="9">
        <f>ROUND(G10/$W10*100000,1)</f>
        <v>12.7</v>
      </c>
      <c r="I10" s="8">
        <f>SUM(I14:I27)</f>
        <v>251</v>
      </c>
      <c r="J10" s="9">
        <f>ROUND(I10/$W10*100000,1)</f>
        <v>22.1</v>
      </c>
      <c r="K10" s="8">
        <f>SUM(K14:K27)</f>
        <v>363</v>
      </c>
      <c r="L10" s="9">
        <f>ROUND(K10/$W10*100000,1)</f>
        <v>31.9</v>
      </c>
      <c r="M10" s="8">
        <f>SUM(M14:M27)</f>
        <v>421</v>
      </c>
      <c r="N10" s="9">
        <f>ROUND(M10/$W10*100000,1)</f>
        <v>37.1</v>
      </c>
      <c r="O10" s="8">
        <f>SUM(O14:O27)</f>
        <v>99</v>
      </c>
      <c r="P10" s="9">
        <f>ROUND(O10/$W10*100000,1)</f>
        <v>8.7</v>
      </c>
      <c r="Q10" s="8">
        <f>SUM(Q14:Q27)</f>
        <v>265</v>
      </c>
      <c r="R10" s="9">
        <f>ROUND(Q10/$W10*100000,1)</f>
        <v>23.3</v>
      </c>
      <c r="S10" s="10" t="s">
        <v>17</v>
      </c>
      <c r="T10" s="9"/>
      <c r="W10" s="40">
        <f>'4-1'!W10</f>
        <v>1136215</v>
      </c>
      <c r="X10" s="40">
        <f>'4-1'!X10</f>
        <v>600397</v>
      </c>
    </row>
    <row r="11" spans="1:24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0"/>
      <c r="T11" s="9"/>
      <c r="W11" s="40">
        <f>'4-1'!W11</f>
        <v>0</v>
      </c>
      <c r="X11" s="40">
        <f>'4-1'!X11</f>
        <v>0</v>
      </c>
    </row>
    <row r="12" spans="1:24" ht="19.5" customHeight="1">
      <c r="A12" s="66" t="s">
        <v>106</v>
      </c>
      <c r="B12" s="66"/>
      <c r="C12" s="8">
        <f>SUM(C29,C31,C33,)</f>
        <v>16</v>
      </c>
      <c r="D12" s="9">
        <f>ROUND(C12/$W12*100000,1)</f>
        <v>27.3</v>
      </c>
      <c r="E12" s="8">
        <f>SUM(E29,E31,E33)</f>
        <v>2</v>
      </c>
      <c r="F12" s="9">
        <f>ROUND(E12/$W12*100000,1)</f>
        <v>3.4</v>
      </c>
      <c r="G12" s="8">
        <f>SUM(G29,G31,G33,)</f>
        <v>11</v>
      </c>
      <c r="H12" s="9">
        <f>ROUND(G12/$W12*100000,1)</f>
        <v>18.8</v>
      </c>
      <c r="I12" s="8">
        <f>SUM(I29,I31,I33,)</f>
        <v>7</v>
      </c>
      <c r="J12" s="9">
        <f>ROUND(I12/$W12*100000,1)</f>
        <v>11.9</v>
      </c>
      <c r="K12" s="8">
        <f>SUM(K29,K31,K33,)</f>
        <v>23</v>
      </c>
      <c r="L12" s="9">
        <f>ROUND(K12/$W12*100000,1)</f>
        <v>39.2</v>
      </c>
      <c r="M12" s="8">
        <f>SUM(M29,M31,M33,)</f>
        <v>28</v>
      </c>
      <c r="N12" s="9">
        <f>ROUND(M12/$W12*100000,1)</f>
        <v>47.8</v>
      </c>
      <c r="O12" s="8">
        <f>SUM(O29,O31,O33,)</f>
        <v>2</v>
      </c>
      <c r="P12" s="9">
        <f>ROUND(O12/$W12*100000,1)</f>
        <v>3.4</v>
      </c>
      <c r="Q12" s="8">
        <f>SUM(Q29,Q31,Q33,)</f>
        <v>14</v>
      </c>
      <c r="R12" s="9">
        <f>ROUND(Q12/$W12*100000,1)</f>
        <v>23.9</v>
      </c>
      <c r="S12" s="10" t="s">
        <v>113</v>
      </c>
      <c r="T12" s="9"/>
      <c r="W12" s="40">
        <f>'4-1'!W12</f>
        <v>58629</v>
      </c>
      <c r="X12" s="40">
        <f>'4-1'!X12</f>
        <v>30742</v>
      </c>
    </row>
    <row r="13" spans="1:24" ht="12" customHeight="1">
      <c r="A13" s="66"/>
      <c r="B13" s="6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10"/>
      <c r="T13" s="36"/>
      <c r="W13" s="40">
        <f>'4-1'!W13</f>
        <v>0</v>
      </c>
      <c r="X13" s="40">
        <f>'4-1'!X13</f>
        <v>0</v>
      </c>
    </row>
    <row r="14" spans="1:24" ht="19.5" customHeight="1">
      <c r="A14" s="74" t="s">
        <v>3</v>
      </c>
      <c r="B14" s="74"/>
      <c r="C14" s="28">
        <v>74</v>
      </c>
      <c r="D14" s="29">
        <f aca="true" t="shared" si="0" ref="D14:F27">ROUND(C14/$W14*100000,1)</f>
        <v>15.9</v>
      </c>
      <c r="E14" s="28">
        <v>4</v>
      </c>
      <c r="F14" s="29">
        <f t="shared" si="0"/>
        <v>0.9</v>
      </c>
      <c r="G14" s="28">
        <v>46</v>
      </c>
      <c r="H14" s="29">
        <f aca="true" t="shared" si="1" ref="H14:H26">ROUND(G14/$W14*100000,1)</f>
        <v>9.9</v>
      </c>
      <c r="I14" s="28">
        <v>64</v>
      </c>
      <c r="J14" s="16">
        <f>ROUND(I14/$W14*100000,1)</f>
        <v>13.7</v>
      </c>
      <c r="K14" s="28">
        <v>114</v>
      </c>
      <c r="L14" s="29">
        <f aca="true" t="shared" si="2" ref="L14:L26">ROUND(K14/$W14*100000,1)</f>
        <v>24.4</v>
      </c>
      <c r="M14" s="28">
        <v>118</v>
      </c>
      <c r="N14" s="29">
        <f>ROUND(M14/$W14*100000,1)</f>
        <v>25.3</v>
      </c>
      <c r="O14" s="28">
        <v>30</v>
      </c>
      <c r="P14" s="29">
        <f aca="true" t="shared" si="3" ref="P14:P26">ROUND(O14/$W14*100000,1)</f>
        <v>6.4</v>
      </c>
      <c r="Q14" s="28">
        <v>100</v>
      </c>
      <c r="R14" s="29">
        <f aca="true" t="shared" si="4" ref="R14:R26">ROUND(Q14/$W14*100000,1)</f>
        <v>21.4</v>
      </c>
      <c r="S14" s="17" t="s">
        <v>18</v>
      </c>
      <c r="T14" s="29"/>
      <c r="W14" s="40">
        <f>'4-1'!W14</f>
        <v>466562</v>
      </c>
      <c r="X14" s="40">
        <f>'4-1'!X14</f>
        <v>242539</v>
      </c>
    </row>
    <row r="15" spans="1:24" ht="19.5" customHeight="1">
      <c r="A15" s="74" t="s">
        <v>4</v>
      </c>
      <c r="B15" s="74"/>
      <c r="C15" s="28">
        <v>17</v>
      </c>
      <c r="D15" s="29">
        <f t="shared" si="0"/>
        <v>13.6</v>
      </c>
      <c r="E15" s="28">
        <v>5</v>
      </c>
      <c r="F15" s="29">
        <f t="shared" si="0"/>
        <v>4</v>
      </c>
      <c r="G15" s="28">
        <v>15</v>
      </c>
      <c r="H15" s="29">
        <f t="shared" si="1"/>
        <v>12</v>
      </c>
      <c r="I15" s="28">
        <v>38</v>
      </c>
      <c r="J15" s="16">
        <f aca="true" t="shared" si="5" ref="J15:J26">ROUND(I15/$W15*100000,1)</f>
        <v>30.5</v>
      </c>
      <c r="K15" s="28">
        <v>14</v>
      </c>
      <c r="L15" s="29">
        <f t="shared" si="2"/>
        <v>11.2</v>
      </c>
      <c r="M15" s="28">
        <v>43</v>
      </c>
      <c r="N15" s="29">
        <f aca="true" t="shared" si="6" ref="N15:N26">ROUND(M15/$W15*100000,1)</f>
        <v>34.5</v>
      </c>
      <c r="O15" s="28">
        <v>10</v>
      </c>
      <c r="P15" s="29">
        <f t="shared" si="3"/>
        <v>8</v>
      </c>
      <c r="Q15" s="28">
        <v>32</v>
      </c>
      <c r="R15" s="29">
        <f t="shared" si="4"/>
        <v>25.7</v>
      </c>
      <c r="S15" s="17" t="s">
        <v>19</v>
      </c>
      <c r="T15" s="29"/>
      <c r="W15" s="40">
        <f>'4-1'!W15</f>
        <v>124637</v>
      </c>
      <c r="X15" s="40">
        <f>'4-1'!X15</f>
        <v>68085</v>
      </c>
    </row>
    <row r="16" spans="1:24" ht="19.5" customHeight="1">
      <c r="A16" s="74" t="s">
        <v>5</v>
      </c>
      <c r="B16" s="74"/>
      <c r="C16" s="28">
        <v>6</v>
      </c>
      <c r="D16" s="29">
        <f t="shared" si="0"/>
        <v>7.2</v>
      </c>
      <c r="E16" s="28">
        <v>2</v>
      </c>
      <c r="F16" s="29">
        <f t="shared" si="0"/>
        <v>2.4</v>
      </c>
      <c r="G16" s="28">
        <v>15</v>
      </c>
      <c r="H16" s="29">
        <f t="shared" si="1"/>
        <v>17.9</v>
      </c>
      <c r="I16" s="28">
        <v>10</v>
      </c>
      <c r="J16" s="16">
        <f t="shared" si="5"/>
        <v>11.9</v>
      </c>
      <c r="K16" s="28">
        <v>28</v>
      </c>
      <c r="L16" s="29">
        <f t="shared" si="2"/>
        <v>33.4</v>
      </c>
      <c r="M16" s="28">
        <v>35</v>
      </c>
      <c r="N16" s="29">
        <f t="shared" si="6"/>
        <v>41.8</v>
      </c>
      <c r="O16" s="28">
        <v>8</v>
      </c>
      <c r="P16" s="29">
        <f t="shared" si="3"/>
        <v>9.6</v>
      </c>
      <c r="Q16" s="28">
        <v>14</v>
      </c>
      <c r="R16" s="29">
        <f t="shared" si="4"/>
        <v>16.7</v>
      </c>
      <c r="S16" s="17" t="s">
        <v>20</v>
      </c>
      <c r="T16" s="29"/>
      <c r="W16" s="40">
        <f>'4-1'!W16</f>
        <v>83764</v>
      </c>
      <c r="X16" s="40">
        <f>'4-1'!X16</f>
        <v>44080</v>
      </c>
    </row>
    <row r="17" spans="1:24" ht="19.5" customHeight="1">
      <c r="A17" s="74" t="s">
        <v>6</v>
      </c>
      <c r="B17" s="74"/>
      <c r="C17" s="28">
        <v>13</v>
      </c>
      <c r="D17" s="29">
        <f t="shared" si="0"/>
        <v>18.2</v>
      </c>
      <c r="E17" s="28">
        <v>5</v>
      </c>
      <c r="F17" s="29">
        <f t="shared" si="0"/>
        <v>7</v>
      </c>
      <c r="G17" s="28">
        <v>16</v>
      </c>
      <c r="H17" s="29">
        <f t="shared" si="1"/>
        <v>22.4</v>
      </c>
      <c r="I17" s="28">
        <v>14</v>
      </c>
      <c r="J17" s="16">
        <f t="shared" si="5"/>
        <v>19.6</v>
      </c>
      <c r="K17" s="28">
        <v>27</v>
      </c>
      <c r="L17" s="29">
        <f t="shared" si="2"/>
        <v>37.8</v>
      </c>
      <c r="M17" s="28">
        <v>37</v>
      </c>
      <c r="N17" s="29">
        <f t="shared" si="6"/>
        <v>51.8</v>
      </c>
      <c r="O17" s="28">
        <v>5</v>
      </c>
      <c r="P17" s="29">
        <f t="shared" si="3"/>
        <v>7</v>
      </c>
      <c r="Q17" s="28">
        <v>20</v>
      </c>
      <c r="R17" s="29">
        <f t="shared" si="4"/>
        <v>28</v>
      </c>
      <c r="S17" s="17" t="s">
        <v>21</v>
      </c>
      <c r="T17" s="29"/>
      <c r="W17" s="40">
        <f>'4-1'!W17</f>
        <v>71479</v>
      </c>
      <c r="X17" s="40">
        <f>'4-1'!X17</f>
        <v>37857</v>
      </c>
    </row>
    <row r="18" spans="1:24" ht="19.5" customHeight="1">
      <c r="A18" s="74" t="s">
        <v>7</v>
      </c>
      <c r="B18" s="74"/>
      <c r="C18" s="28">
        <v>17</v>
      </c>
      <c r="D18" s="29">
        <f t="shared" si="0"/>
        <v>21.9</v>
      </c>
      <c r="E18" s="28">
        <v>1</v>
      </c>
      <c r="F18" s="29">
        <f t="shared" si="0"/>
        <v>1.3</v>
      </c>
      <c r="G18" s="28">
        <v>5</v>
      </c>
      <c r="H18" s="29">
        <f t="shared" si="1"/>
        <v>6.4</v>
      </c>
      <c r="I18" s="28">
        <v>16</v>
      </c>
      <c r="J18" s="16">
        <f t="shared" si="5"/>
        <v>20.6</v>
      </c>
      <c r="K18" s="28">
        <v>28</v>
      </c>
      <c r="L18" s="29">
        <f t="shared" si="2"/>
        <v>36</v>
      </c>
      <c r="M18" s="28">
        <v>35</v>
      </c>
      <c r="N18" s="29">
        <f t="shared" si="6"/>
        <v>45</v>
      </c>
      <c r="O18" s="28">
        <v>8</v>
      </c>
      <c r="P18" s="29">
        <f t="shared" si="3"/>
        <v>10.3</v>
      </c>
      <c r="Q18" s="28">
        <v>15</v>
      </c>
      <c r="R18" s="29">
        <f t="shared" si="4"/>
        <v>19.3</v>
      </c>
      <c r="S18" s="17" t="s">
        <v>22</v>
      </c>
      <c r="T18" s="29"/>
      <c r="W18" s="40">
        <f>'4-1'!W18</f>
        <v>77720</v>
      </c>
      <c r="X18" s="40">
        <f>'4-1'!X18</f>
        <v>42032</v>
      </c>
    </row>
    <row r="19" spans="1:24" ht="19.5" customHeight="1">
      <c r="A19" s="74" t="s">
        <v>8</v>
      </c>
      <c r="B19" s="74"/>
      <c r="C19" s="28">
        <v>11</v>
      </c>
      <c r="D19" s="29">
        <f t="shared" si="0"/>
        <v>26.2</v>
      </c>
      <c r="E19" s="28">
        <v>3</v>
      </c>
      <c r="F19" s="29">
        <f t="shared" si="0"/>
        <v>7.2</v>
      </c>
      <c r="G19" s="28">
        <v>3</v>
      </c>
      <c r="H19" s="29">
        <f t="shared" si="1"/>
        <v>7.2</v>
      </c>
      <c r="I19" s="28">
        <v>10</v>
      </c>
      <c r="J19" s="16">
        <f t="shared" si="5"/>
        <v>23.8</v>
      </c>
      <c r="K19" s="28">
        <v>41</v>
      </c>
      <c r="L19" s="29">
        <f t="shared" si="2"/>
        <v>97.8</v>
      </c>
      <c r="M19" s="28">
        <v>13</v>
      </c>
      <c r="N19" s="29">
        <f t="shared" si="6"/>
        <v>31</v>
      </c>
      <c r="O19" s="28">
        <v>3</v>
      </c>
      <c r="P19" s="29">
        <f t="shared" si="3"/>
        <v>7.2</v>
      </c>
      <c r="Q19" s="28">
        <v>8</v>
      </c>
      <c r="R19" s="29">
        <f t="shared" si="4"/>
        <v>19.1</v>
      </c>
      <c r="S19" s="17" t="s">
        <v>23</v>
      </c>
      <c r="T19" s="29"/>
      <c r="W19" s="40">
        <f>'4-1'!W19</f>
        <v>41931</v>
      </c>
      <c r="X19" s="40">
        <f>'4-1'!X19</f>
        <v>22357</v>
      </c>
    </row>
    <row r="20" spans="1:24" ht="19.5" customHeight="1">
      <c r="A20" s="74" t="s">
        <v>9</v>
      </c>
      <c r="B20" s="74"/>
      <c r="C20" s="28">
        <v>4</v>
      </c>
      <c r="D20" s="29">
        <f t="shared" si="0"/>
        <v>19.9</v>
      </c>
      <c r="E20" s="28">
        <v>0</v>
      </c>
      <c r="F20" s="29">
        <f t="shared" si="0"/>
        <v>0</v>
      </c>
      <c r="G20" s="28">
        <v>2</v>
      </c>
      <c r="H20" s="29">
        <f t="shared" si="1"/>
        <v>9.9</v>
      </c>
      <c r="I20" s="28">
        <v>4</v>
      </c>
      <c r="J20" s="16">
        <f t="shared" si="5"/>
        <v>19.9</v>
      </c>
      <c r="K20" s="28">
        <v>5</v>
      </c>
      <c r="L20" s="29">
        <f t="shared" si="2"/>
        <v>24.8</v>
      </c>
      <c r="M20" s="28">
        <v>12</v>
      </c>
      <c r="N20" s="29">
        <f t="shared" si="6"/>
        <v>59.6</v>
      </c>
      <c r="O20" s="28">
        <v>2</v>
      </c>
      <c r="P20" s="29">
        <f t="shared" si="3"/>
        <v>9.9</v>
      </c>
      <c r="Q20" s="28">
        <v>3</v>
      </c>
      <c r="R20" s="29">
        <f t="shared" si="4"/>
        <v>14.9</v>
      </c>
      <c r="S20" s="17" t="s">
        <v>24</v>
      </c>
      <c r="T20" s="29"/>
      <c r="W20" s="40">
        <f>'4-1'!W20</f>
        <v>20124</v>
      </c>
      <c r="X20" s="40">
        <f>'4-1'!X20</f>
        <v>10745</v>
      </c>
    </row>
    <row r="21" spans="1:24" ht="19.5" customHeight="1">
      <c r="A21" s="74" t="s">
        <v>10</v>
      </c>
      <c r="B21" s="74"/>
      <c r="C21" s="28">
        <v>7</v>
      </c>
      <c r="D21" s="29">
        <f t="shared" si="0"/>
        <v>28</v>
      </c>
      <c r="E21" s="28">
        <v>1</v>
      </c>
      <c r="F21" s="29">
        <f t="shared" si="0"/>
        <v>4</v>
      </c>
      <c r="G21" s="28">
        <v>4</v>
      </c>
      <c r="H21" s="29">
        <f t="shared" si="1"/>
        <v>16</v>
      </c>
      <c r="I21" s="28">
        <v>17</v>
      </c>
      <c r="J21" s="16">
        <f t="shared" si="5"/>
        <v>68</v>
      </c>
      <c r="K21" s="28">
        <v>12</v>
      </c>
      <c r="L21" s="29">
        <f t="shared" si="2"/>
        <v>48</v>
      </c>
      <c r="M21" s="28">
        <v>17</v>
      </c>
      <c r="N21" s="29">
        <f t="shared" si="6"/>
        <v>68</v>
      </c>
      <c r="O21" s="28">
        <v>3</v>
      </c>
      <c r="P21" s="29">
        <f t="shared" si="3"/>
        <v>12</v>
      </c>
      <c r="Q21" s="28">
        <v>6</v>
      </c>
      <c r="R21" s="29">
        <f t="shared" si="4"/>
        <v>24</v>
      </c>
      <c r="S21" s="17" t="s">
        <v>25</v>
      </c>
      <c r="T21" s="29"/>
      <c r="W21" s="40">
        <f>'4-1'!W21</f>
        <v>25015</v>
      </c>
      <c r="X21" s="40">
        <f>'4-1'!X21</f>
        <v>13307</v>
      </c>
    </row>
    <row r="22" spans="1:24" ht="19.5" customHeight="1">
      <c r="A22" s="74" t="s">
        <v>11</v>
      </c>
      <c r="B22" s="74"/>
      <c r="C22" s="28">
        <v>11</v>
      </c>
      <c r="D22" s="29">
        <f>ROUND(C22/$W22*100000,1)</f>
        <v>45.6</v>
      </c>
      <c r="E22" s="28">
        <v>1</v>
      </c>
      <c r="F22" s="29">
        <f t="shared" si="0"/>
        <v>4.1</v>
      </c>
      <c r="G22" s="28">
        <v>4</v>
      </c>
      <c r="H22" s="29">
        <f t="shared" si="1"/>
        <v>16.6</v>
      </c>
      <c r="I22" s="28">
        <v>14</v>
      </c>
      <c r="J22" s="16">
        <f t="shared" si="5"/>
        <v>58</v>
      </c>
      <c r="K22" s="28">
        <v>4</v>
      </c>
      <c r="L22" s="29">
        <f t="shared" si="2"/>
        <v>16.6</v>
      </c>
      <c r="M22" s="28">
        <v>9</v>
      </c>
      <c r="N22" s="29">
        <f t="shared" si="6"/>
        <v>37.3</v>
      </c>
      <c r="O22" s="28">
        <v>3</v>
      </c>
      <c r="P22" s="29">
        <f t="shared" si="3"/>
        <v>12.4</v>
      </c>
      <c r="Q22" s="28">
        <v>5</v>
      </c>
      <c r="R22" s="29">
        <f t="shared" si="4"/>
        <v>20.7</v>
      </c>
      <c r="S22" s="17" t="s">
        <v>121</v>
      </c>
      <c r="T22" s="29"/>
      <c r="W22" s="40">
        <f>'4-1'!W22</f>
        <v>24120</v>
      </c>
      <c r="X22" s="40">
        <f>'4-1'!X22</f>
        <v>12898</v>
      </c>
    </row>
    <row r="23" spans="1:24" ht="19.5" customHeight="1">
      <c r="A23" s="74" t="s">
        <v>12</v>
      </c>
      <c r="B23" s="74"/>
      <c r="C23" s="28">
        <v>6</v>
      </c>
      <c r="D23" s="29">
        <f t="shared" si="0"/>
        <v>18</v>
      </c>
      <c r="E23" s="28">
        <v>1</v>
      </c>
      <c r="F23" s="29">
        <f t="shared" si="0"/>
        <v>3</v>
      </c>
      <c r="G23" s="28">
        <v>3</v>
      </c>
      <c r="H23" s="29">
        <f t="shared" si="1"/>
        <v>9</v>
      </c>
      <c r="I23" s="28">
        <v>12</v>
      </c>
      <c r="J23" s="16">
        <f t="shared" si="5"/>
        <v>36</v>
      </c>
      <c r="K23" s="28">
        <v>17</v>
      </c>
      <c r="L23" s="29">
        <f t="shared" si="2"/>
        <v>51</v>
      </c>
      <c r="M23" s="28">
        <v>11</v>
      </c>
      <c r="N23" s="29">
        <f t="shared" si="6"/>
        <v>33</v>
      </c>
      <c r="O23" s="28">
        <v>3</v>
      </c>
      <c r="P23" s="29">
        <f t="shared" si="3"/>
        <v>9</v>
      </c>
      <c r="Q23" s="28">
        <v>10</v>
      </c>
      <c r="R23" s="29">
        <f t="shared" si="4"/>
        <v>30</v>
      </c>
      <c r="S23" s="17" t="s">
        <v>26</v>
      </c>
      <c r="T23" s="29"/>
      <c r="W23" s="40">
        <f>'4-1'!W23</f>
        <v>33324</v>
      </c>
      <c r="X23" s="40">
        <f>'4-1'!X23</f>
        <v>17182</v>
      </c>
    </row>
    <row r="24" spans="1:24" ht="19.5" customHeight="1">
      <c r="A24" s="74" t="s">
        <v>13</v>
      </c>
      <c r="B24" s="74"/>
      <c r="C24" s="28">
        <v>15</v>
      </c>
      <c r="D24" s="29">
        <f>ROUND(C24/$W24*100000,1)</f>
        <v>25.2</v>
      </c>
      <c r="E24" s="28">
        <v>2</v>
      </c>
      <c r="F24" s="29">
        <f t="shared" si="0"/>
        <v>3.4</v>
      </c>
      <c r="G24" s="28">
        <v>12</v>
      </c>
      <c r="H24" s="29">
        <f t="shared" si="1"/>
        <v>20.2</v>
      </c>
      <c r="I24" s="28">
        <v>23</v>
      </c>
      <c r="J24" s="16">
        <f t="shared" si="5"/>
        <v>38.7</v>
      </c>
      <c r="K24" s="28">
        <v>17</v>
      </c>
      <c r="L24" s="29">
        <f t="shared" si="2"/>
        <v>28.6</v>
      </c>
      <c r="M24" s="28">
        <v>32</v>
      </c>
      <c r="N24" s="29">
        <f t="shared" si="6"/>
        <v>53.8</v>
      </c>
      <c r="O24" s="28">
        <v>11</v>
      </c>
      <c r="P24" s="29">
        <f t="shared" si="3"/>
        <v>18.5</v>
      </c>
      <c r="Q24" s="28">
        <v>18</v>
      </c>
      <c r="R24" s="29">
        <f t="shared" si="4"/>
        <v>30.3</v>
      </c>
      <c r="S24" s="17" t="s">
        <v>27</v>
      </c>
      <c r="T24" s="29"/>
      <c r="W24" s="40">
        <f>'4-1'!W24</f>
        <v>59466</v>
      </c>
      <c r="X24" s="40">
        <f>'4-1'!X24</f>
        <v>31869</v>
      </c>
    </row>
    <row r="25" spans="1:24" ht="19.5" customHeight="1">
      <c r="A25" s="74" t="s">
        <v>115</v>
      </c>
      <c r="B25" s="74"/>
      <c r="C25" s="28">
        <v>15</v>
      </c>
      <c r="D25" s="29">
        <f aca="true" t="shared" si="7" ref="D25:F35">ROUND(C25/$W25*100000,1)</f>
        <v>37.6</v>
      </c>
      <c r="E25" s="28">
        <v>0</v>
      </c>
      <c r="F25" s="29">
        <f t="shared" si="0"/>
        <v>0</v>
      </c>
      <c r="G25" s="28">
        <v>7</v>
      </c>
      <c r="H25" s="29">
        <f t="shared" si="1"/>
        <v>17.5</v>
      </c>
      <c r="I25" s="28">
        <v>17</v>
      </c>
      <c r="J25" s="16">
        <f t="shared" si="5"/>
        <v>42.6</v>
      </c>
      <c r="K25" s="28">
        <v>24</v>
      </c>
      <c r="L25" s="29">
        <f t="shared" si="2"/>
        <v>60.1</v>
      </c>
      <c r="M25" s="28">
        <v>24</v>
      </c>
      <c r="N25" s="29">
        <f t="shared" si="6"/>
        <v>60.1</v>
      </c>
      <c r="O25" s="28">
        <v>7</v>
      </c>
      <c r="P25" s="29">
        <f t="shared" si="3"/>
        <v>17.5</v>
      </c>
      <c r="Q25" s="28">
        <v>19</v>
      </c>
      <c r="R25" s="29">
        <f t="shared" si="4"/>
        <v>47.6</v>
      </c>
      <c r="S25" s="17" t="s">
        <v>122</v>
      </c>
      <c r="T25" s="29"/>
      <c r="W25" s="40">
        <f>'4-1'!W25</f>
        <v>39940</v>
      </c>
      <c r="X25" s="40">
        <f>'4-1'!X25</f>
        <v>21570</v>
      </c>
    </row>
    <row r="26" spans="1:24" ht="19.5" customHeight="1">
      <c r="A26" s="74" t="s">
        <v>116</v>
      </c>
      <c r="B26" s="74"/>
      <c r="C26" s="15">
        <v>5</v>
      </c>
      <c r="D26" s="29">
        <f t="shared" si="7"/>
        <v>14.3</v>
      </c>
      <c r="E26" s="15">
        <v>0</v>
      </c>
      <c r="F26" s="29">
        <f t="shared" si="0"/>
        <v>0</v>
      </c>
      <c r="G26" s="15">
        <v>3</v>
      </c>
      <c r="H26" s="29">
        <f t="shared" si="1"/>
        <v>8.6</v>
      </c>
      <c r="I26" s="15">
        <v>4</v>
      </c>
      <c r="J26" s="16">
        <f t="shared" si="5"/>
        <v>11.4</v>
      </c>
      <c r="K26" s="15">
        <v>10</v>
      </c>
      <c r="L26" s="29">
        <f t="shared" si="2"/>
        <v>28.6</v>
      </c>
      <c r="M26" s="15">
        <v>17</v>
      </c>
      <c r="N26" s="29">
        <f t="shared" si="6"/>
        <v>48.6</v>
      </c>
      <c r="O26" s="15">
        <v>3</v>
      </c>
      <c r="P26" s="29">
        <f t="shared" si="3"/>
        <v>8.6</v>
      </c>
      <c r="Q26" s="15">
        <v>8</v>
      </c>
      <c r="R26" s="29">
        <f t="shared" si="4"/>
        <v>22.9</v>
      </c>
      <c r="S26" s="17" t="s">
        <v>123</v>
      </c>
      <c r="T26" s="29"/>
      <c r="W26" s="40">
        <f>'4-1'!W26</f>
        <v>34969</v>
      </c>
      <c r="X26" s="40">
        <f>'4-1'!X26</f>
        <v>18483</v>
      </c>
    </row>
    <row r="27" spans="1:24" ht="19.5" customHeight="1">
      <c r="A27" s="74" t="s">
        <v>117</v>
      </c>
      <c r="B27" s="74"/>
      <c r="C27" s="28">
        <v>10</v>
      </c>
      <c r="D27" s="29">
        <f t="shared" si="7"/>
        <v>30.2</v>
      </c>
      <c r="E27" s="28">
        <v>0</v>
      </c>
      <c r="F27" s="29">
        <f t="shared" si="0"/>
        <v>0</v>
      </c>
      <c r="G27" s="28">
        <v>9</v>
      </c>
      <c r="H27" s="29">
        <f>ROUND(G27/$W27*100000,1)</f>
        <v>27.1</v>
      </c>
      <c r="I27" s="28">
        <v>8</v>
      </c>
      <c r="J27" s="16">
        <f>ROUND(I27/$W27*100000,1)</f>
        <v>24.1</v>
      </c>
      <c r="K27" s="28">
        <v>22</v>
      </c>
      <c r="L27" s="29">
        <f>ROUND(K27/$W27*100000,1)</f>
        <v>66.3</v>
      </c>
      <c r="M27" s="28">
        <v>18</v>
      </c>
      <c r="N27" s="29">
        <f>ROUND(M27/$W27*100000,1)</f>
        <v>54.3</v>
      </c>
      <c r="O27" s="28">
        <v>3</v>
      </c>
      <c r="P27" s="29">
        <f>ROUND(O27/$W27*100000,1)</f>
        <v>9</v>
      </c>
      <c r="Q27" s="28">
        <v>7</v>
      </c>
      <c r="R27" s="29">
        <f>ROUND(Q27/$W27*100000,1)</f>
        <v>21.1</v>
      </c>
      <c r="S27" s="17" t="s">
        <v>38</v>
      </c>
      <c r="T27" s="29"/>
      <c r="W27" s="40">
        <f>'4-1'!W27</f>
        <v>33164</v>
      </c>
      <c r="X27" s="40">
        <f>'4-1'!X27</f>
        <v>17393</v>
      </c>
    </row>
    <row r="28" spans="1:24" ht="19.5" customHeight="1">
      <c r="A28" s="63"/>
      <c r="B28" s="63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17"/>
      <c r="T28" s="29"/>
      <c r="W28" s="40">
        <f>'4-1'!W28</f>
        <v>0</v>
      </c>
      <c r="X28" s="40">
        <f>'4-1'!X28</f>
        <v>0</v>
      </c>
    </row>
    <row r="29" spans="1:24" ht="19.5" customHeight="1">
      <c r="A29" s="66" t="s">
        <v>14</v>
      </c>
      <c r="B29" s="66"/>
      <c r="C29" s="37">
        <f>C30</f>
        <v>0</v>
      </c>
      <c r="D29" s="29">
        <f t="shared" si="7"/>
        <v>0</v>
      </c>
      <c r="E29" s="37">
        <f>E30</f>
        <v>0</v>
      </c>
      <c r="F29" s="29">
        <f t="shared" si="7"/>
        <v>0</v>
      </c>
      <c r="G29" s="37">
        <f>G30</f>
        <v>2</v>
      </c>
      <c r="H29" s="29">
        <f aca="true" t="shared" si="8" ref="H29:H35">ROUND(G29/$W29*100000,1)</f>
        <v>87.4</v>
      </c>
      <c r="I29" s="37">
        <f>I30</f>
        <v>0</v>
      </c>
      <c r="J29" s="29">
        <f aca="true" t="shared" si="9" ref="J29:J35">ROUND(I29/$W29*100000,1)</f>
        <v>0</v>
      </c>
      <c r="K29" s="37">
        <f>K30</f>
        <v>2</v>
      </c>
      <c r="L29" s="29">
        <f aca="true" t="shared" si="10" ref="L29:L35">ROUND(K29/$W29*100000,1)</f>
        <v>87.4</v>
      </c>
      <c r="M29" s="37">
        <f>M30</f>
        <v>0</v>
      </c>
      <c r="N29" s="29">
        <f aca="true" t="shared" si="11" ref="N29:N35">ROUND(M29/$W29*100000,1)</f>
        <v>0</v>
      </c>
      <c r="O29" s="37">
        <f>O30</f>
        <v>0</v>
      </c>
      <c r="P29" s="29">
        <f aca="true" t="shared" si="12" ref="P29:P35">ROUND(O29/$W29*100000,1)</f>
        <v>0</v>
      </c>
      <c r="Q29" s="37">
        <f>Q30</f>
        <v>1</v>
      </c>
      <c r="R29" s="29">
        <f aca="true" t="shared" si="13" ref="R29:R35">ROUND(Q29/$W29*100000,1)</f>
        <v>43.7</v>
      </c>
      <c r="S29" s="18" t="s">
        <v>28</v>
      </c>
      <c r="T29" s="29"/>
      <c r="W29" s="40">
        <f>'4-1'!W29</f>
        <v>2288</v>
      </c>
      <c r="X29" s="40">
        <f>'4-1'!X29</f>
        <v>1211</v>
      </c>
    </row>
    <row r="30" spans="1:24" ht="19.5" customHeight="1">
      <c r="A30" s="19"/>
      <c r="B30" s="14" t="s">
        <v>36</v>
      </c>
      <c r="C30" s="38">
        <v>0</v>
      </c>
      <c r="D30" s="29">
        <f>ROUND(C30/$W30*100000,1)</f>
        <v>0</v>
      </c>
      <c r="E30" s="38">
        <v>0</v>
      </c>
      <c r="F30" s="29">
        <f t="shared" si="7"/>
        <v>0</v>
      </c>
      <c r="G30" s="38">
        <v>2</v>
      </c>
      <c r="H30" s="29">
        <f t="shared" si="8"/>
        <v>87.4</v>
      </c>
      <c r="I30" s="38">
        <v>0</v>
      </c>
      <c r="J30" s="29">
        <f t="shared" si="9"/>
        <v>0</v>
      </c>
      <c r="K30" s="38">
        <v>2</v>
      </c>
      <c r="L30" s="29">
        <f t="shared" si="10"/>
        <v>87.4</v>
      </c>
      <c r="M30" s="38">
        <v>0</v>
      </c>
      <c r="N30" s="29">
        <f t="shared" si="11"/>
        <v>0</v>
      </c>
      <c r="O30" s="38">
        <v>0</v>
      </c>
      <c r="P30" s="29">
        <f t="shared" si="12"/>
        <v>0</v>
      </c>
      <c r="Q30" s="38">
        <v>1</v>
      </c>
      <c r="R30" s="39">
        <f t="shared" si="13"/>
        <v>43.7</v>
      </c>
      <c r="S30" s="6" t="s">
        <v>39</v>
      </c>
      <c r="T30" s="29"/>
      <c r="W30" s="40">
        <f>'4-1'!W30</f>
        <v>2288</v>
      </c>
      <c r="X30" s="40">
        <f>'4-1'!X30</f>
        <v>1211</v>
      </c>
    </row>
    <row r="31" spans="1:24" ht="19.5" customHeight="1">
      <c r="A31" s="66" t="s">
        <v>15</v>
      </c>
      <c r="B31" s="66"/>
      <c r="C31" s="37">
        <f>C32</f>
        <v>7</v>
      </c>
      <c r="D31" s="29">
        <f t="shared" si="7"/>
        <v>24.8</v>
      </c>
      <c r="E31" s="37">
        <f>E32</f>
        <v>1</v>
      </c>
      <c r="F31" s="29">
        <f t="shared" si="7"/>
        <v>3.5</v>
      </c>
      <c r="G31" s="37">
        <f>G32</f>
        <v>2</v>
      </c>
      <c r="H31" s="29">
        <f t="shared" si="8"/>
        <v>7.1</v>
      </c>
      <c r="I31" s="37">
        <f>I32</f>
        <v>3</v>
      </c>
      <c r="J31" s="29">
        <f t="shared" si="9"/>
        <v>10.6</v>
      </c>
      <c r="K31" s="37">
        <f>K32</f>
        <v>8</v>
      </c>
      <c r="L31" s="29">
        <f t="shared" si="10"/>
        <v>28.4</v>
      </c>
      <c r="M31" s="37">
        <f>M32</f>
        <v>11</v>
      </c>
      <c r="N31" s="29">
        <f t="shared" si="11"/>
        <v>39</v>
      </c>
      <c r="O31" s="37">
        <f>O32</f>
        <v>1</v>
      </c>
      <c r="P31" s="29">
        <f t="shared" si="12"/>
        <v>3.5</v>
      </c>
      <c r="Q31" s="37">
        <f>Q32</f>
        <v>6</v>
      </c>
      <c r="R31" s="29">
        <f t="shared" si="13"/>
        <v>21.3</v>
      </c>
      <c r="S31" s="18" t="s">
        <v>29</v>
      </c>
      <c r="T31" s="29"/>
      <c r="W31" s="40">
        <f>'4-1'!W31</f>
        <v>28173</v>
      </c>
      <c r="X31" s="40">
        <f>'4-1'!X31</f>
        <v>14730</v>
      </c>
    </row>
    <row r="32" spans="1:24" ht="19.5" customHeight="1">
      <c r="A32" s="19"/>
      <c r="B32" s="14" t="s">
        <v>37</v>
      </c>
      <c r="C32" s="28">
        <v>7</v>
      </c>
      <c r="D32" s="29">
        <f t="shared" si="7"/>
        <v>24.8</v>
      </c>
      <c r="E32" s="28">
        <v>1</v>
      </c>
      <c r="F32" s="29">
        <f t="shared" si="7"/>
        <v>3.5</v>
      </c>
      <c r="G32" s="28">
        <v>2</v>
      </c>
      <c r="H32" s="29">
        <f t="shared" si="8"/>
        <v>7.1</v>
      </c>
      <c r="I32" s="28">
        <v>3</v>
      </c>
      <c r="J32" s="29">
        <f t="shared" si="9"/>
        <v>10.6</v>
      </c>
      <c r="K32" s="28">
        <v>8</v>
      </c>
      <c r="L32" s="29">
        <f t="shared" si="10"/>
        <v>28.4</v>
      </c>
      <c r="M32" s="28">
        <v>11</v>
      </c>
      <c r="N32" s="29">
        <f t="shared" si="11"/>
        <v>39</v>
      </c>
      <c r="O32" s="28">
        <v>1</v>
      </c>
      <c r="P32" s="29">
        <f t="shared" si="12"/>
        <v>3.5</v>
      </c>
      <c r="Q32" s="28">
        <v>6</v>
      </c>
      <c r="R32" s="29">
        <f t="shared" si="13"/>
        <v>21.3</v>
      </c>
      <c r="S32" s="6" t="s">
        <v>21</v>
      </c>
      <c r="T32" s="29"/>
      <c r="W32" s="40">
        <f>'4-1'!W32</f>
        <v>28173</v>
      </c>
      <c r="X32" s="40">
        <f>'4-1'!X32</f>
        <v>14730</v>
      </c>
    </row>
    <row r="33" spans="1:24" ht="19.5" customHeight="1">
      <c r="A33" s="66" t="s">
        <v>118</v>
      </c>
      <c r="B33" s="66"/>
      <c r="C33" s="37">
        <f>C34+C35</f>
        <v>9</v>
      </c>
      <c r="D33" s="29">
        <f t="shared" si="7"/>
        <v>32</v>
      </c>
      <c r="E33" s="37">
        <f>E34+E35</f>
        <v>1</v>
      </c>
      <c r="F33" s="29">
        <f t="shared" si="7"/>
        <v>3.6</v>
      </c>
      <c r="G33" s="37">
        <f>G34+G35</f>
        <v>7</v>
      </c>
      <c r="H33" s="29">
        <f t="shared" si="8"/>
        <v>24.9</v>
      </c>
      <c r="I33" s="37">
        <f>I34+I35</f>
        <v>4</v>
      </c>
      <c r="J33" s="29">
        <f t="shared" si="9"/>
        <v>14.2</v>
      </c>
      <c r="K33" s="37">
        <f>K34+K35</f>
        <v>13</v>
      </c>
      <c r="L33" s="29">
        <f t="shared" si="10"/>
        <v>46.2</v>
      </c>
      <c r="M33" s="37">
        <f>M34+M35</f>
        <v>17</v>
      </c>
      <c r="N33" s="29">
        <f t="shared" si="11"/>
        <v>60.4</v>
      </c>
      <c r="O33" s="37">
        <f>O34+O35</f>
        <v>1</v>
      </c>
      <c r="P33" s="29">
        <f t="shared" si="12"/>
        <v>3.6</v>
      </c>
      <c r="Q33" s="37">
        <f>Q34+Q35</f>
        <v>7</v>
      </c>
      <c r="R33" s="29">
        <f t="shared" si="13"/>
        <v>24.9</v>
      </c>
      <c r="S33" s="18" t="s">
        <v>124</v>
      </c>
      <c r="T33" s="29"/>
      <c r="W33" s="40">
        <f>'4-1'!W33</f>
        <v>28168</v>
      </c>
      <c r="X33" s="40">
        <f>'4-1'!X33</f>
        <v>14801</v>
      </c>
    </row>
    <row r="34" spans="1:24" ht="19.5" customHeight="1">
      <c r="A34" s="19"/>
      <c r="B34" s="14" t="s">
        <v>119</v>
      </c>
      <c r="C34" s="28">
        <v>3</v>
      </c>
      <c r="D34" s="29">
        <f t="shared" si="7"/>
        <v>28.1</v>
      </c>
      <c r="E34" s="28">
        <v>0</v>
      </c>
      <c r="F34" s="29">
        <f t="shared" si="7"/>
        <v>0</v>
      </c>
      <c r="G34" s="28">
        <v>3</v>
      </c>
      <c r="H34" s="29">
        <f t="shared" si="8"/>
        <v>28.1</v>
      </c>
      <c r="I34" s="28">
        <v>2</v>
      </c>
      <c r="J34" s="29">
        <f t="shared" si="9"/>
        <v>18.7</v>
      </c>
      <c r="K34" s="28">
        <v>7</v>
      </c>
      <c r="L34" s="29">
        <f t="shared" si="10"/>
        <v>65.5</v>
      </c>
      <c r="M34" s="28">
        <v>6</v>
      </c>
      <c r="N34" s="29">
        <f t="shared" si="11"/>
        <v>56.1</v>
      </c>
      <c r="O34" s="28">
        <v>0</v>
      </c>
      <c r="P34" s="29">
        <f t="shared" si="12"/>
        <v>0</v>
      </c>
      <c r="Q34" s="28">
        <v>3</v>
      </c>
      <c r="R34" s="29">
        <f t="shared" si="13"/>
        <v>28.1</v>
      </c>
      <c r="S34" s="6" t="s">
        <v>125</v>
      </c>
      <c r="T34" s="29"/>
      <c r="W34" s="40">
        <f>'4-1'!W34</f>
        <v>10686</v>
      </c>
      <c r="X34" s="40">
        <f>'4-1'!X34</f>
        <v>5691</v>
      </c>
    </row>
    <row r="35" spans="1:24" ht="19.5" customHeight="1">
      <c r="A35" s="20"/>
      <c r="B35" s="21" t="s">
        <v>120</v>
      </c>
      <c r="C35" s="30">
        <v>6</v>
      </c>
      <c r="D35" s="31">
        <f t="shared" si="7"/>
        <v>34.3</v>
      </c>
      <c r="E35" s="30">
        <v>1</v>
      </c>
      <c r="F35" s="31">
        <f t="shared" si="7"/>
        <v>5.7</v>
      </c>
      <c r="G35" s="30">
        <v>4</v>
      </c>
      <c r="H35" s="31">
        <f t="shared" si="8"/>
        <v>22.9</v>
      </c>
      <c r="I35" s="30">
        <v>2</v>
      </c>
      <c r="J35" s="31">
        <f t="shared" si="9"/>
        <v>11.4</v>
      </c>
      <c r="K35" s="30">
        <v>6</v>
      </c>
      <c r="L35" s="31">
        <f t="shared" si="10"/>
        <v>34.3</v>
      </c>
      <c r="M35" s="30">
        <v>11</v>
      </c>
      <c r="N35" s="31">
        <f t="shared" si="11"/>
        <v>62.9</v>
      </c>
      <c r="O35" s="30">
        <v>1</v>
      </c>
      <c r="P35" s="31">
        <f t="shared" si="12"/>
        <v>5.7</v>
      </c>
      <c r="Q35" s="30">
        <v>4</v>
      </c>
      <c r="R35" s="31">
        <f t="shared" si="13"/>
        <v>22.9</v>
      </c>
      <c r="S35" s="24" t="s">
        <v>126</v>
      </c>
      <c r="T35" s="29"/>
      <c r="W35" s="40">
        <f>'4-1'!W35</f>
        <v>17482</v>
      </c>
      <c r="X35" s="40">
        <f>'4-1'!X35</f>
        <v>9110</v>
      </c>
    </row>
  </sheetData>
  <sheetProtection/>
  <mergeCells count="44">
    <mergeCell ref="A33:B33"/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15:B15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13:B13"/>
    <mergeCell ref="A14:B14"/>
    <mergeCell ref="A4:B7"/>
    <mergeCell ref="A8:B8"/>
    <mergeCell ref="G4:H5"/>
    <mergeCell ref="G6:H6"/>
    <mergeCell ref="Q4:R5"/>
    <mergeCell ref="I6:J6"/>
    <mergeCell ref="I4:J5"/>
    <mergeCell ref="Q6:R6"/>
    <mergeCell ref="K6:L6"/>
    <mergeCell ref="M6:N6"/>
    <mergeCell ref="K4:L5"/>
    <mergeCell ref="M4:N5"/>
  </mergeCells>
  <printOptions horizontalCentered="1" verticalCentered="1"/>
  <pageMargins left="0.42" right="0.3" top="0.51" bottom="0.48" header="0" footer="0"/>
  <pageSetup blackAndWhite="1" fitToHeight="1" fitToWidth="1" horizontalDpi="600" verticalDpi="600" orientation="landscape" paperSize="9" scale="63" r:id="rId1"/>
  <ignoredErrors>
    <ignoredError sqref="A4:R7" numberStoredAsText="1"/>
    <ignoredError sqref="J13 A8:B10 I13 A11:B11 A12:B13 Q13 L13 D13 C13 O13 F13 K13 E13 H13 N13 P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2009-04-23T05:09:42Z</cp:lastPrinted>
  <dcterms:created xsi:type="dcterms:W3CDTF">2001-12-10T01:48:28Z</dcterms:created>
  <dcterms:modified xsi:type="dcterms:W3CDTF">2010-10-01T08:05:50Z</dcterms:modified>
  <cp:category/>
  <cp:version/>
  <cp:contentType/>
  <cp:contentStatus/>
</cp:coreProperties>
</file>