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2" sheetId="1" r:id="rId1"/>
  </sheets>
  <externalReferences>
    <externalReference r:id="rId4"/>
  </externalReferences>
  <definedNames>
    <definedName name="_xlnm.Print_Area" localSheetId="0">'212'!$A$1:$Z$94</definedName>
  </definedNames>
  <calcPr fullCalcOnLoad="1"/>
</workbook>
</file>

<file path=xl/sharedStrings.xml><?xml version="1.0" encoding="utf-8"?>
<sst xmlns="http://schemas.openxmlformats.org/spreadsheetml/2006/main" count="204" uniqueCount="108">
  <si>
    <t>212. 　 有　　　権　　　者　　　数　　　お　　　よ　　　び　　　投　　　票　　　率</t>
  </si>
  <si>
    <t>市　町　村</t>
  </si>
  <si>
    <t>知　　　　事（昭和58年４月10日）</t>
  </si>
  <si>
    <t>県議会議員（昭和58年４月10日）</t>
  </si>
  <si>
    <t>衆議院議員（昭和55年6月</t>
  </si>
  <si>
    <t>22日）</t>
  </si>
  <si>
    <t>衆議院議員（昭和58年12月18日）</t>
  </si>
  <si>
    <t>参議院議員（比例代表）</t>
  </si>
  <si>
    <t>参議院議員（選挙区）</t>
  </si>
  <si>
    <t>標　示　番　号</t>
  </si>
  <si>
    <t>（昭和58年 6月26日）</t>
  </si>
  <si>
    <t>当 日 の　　　有権者数</t>
  </si>
  <si>
    <t>投票者数</t>
  </si>
  <si>
    <t>投票率</t>
  </si>
  <si>
    <t>％</t>
  </si>
  <si>
    <t>総数</t>
  </si>
  <si>
    <t>総</t>
  </si>
  <si>
    <t>市部</t>
  </si>
  <si>
    <t>市</t>
  </si>
  <si>
    <t>郡部</t>
  </si>
  <si>
    <t>郡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</si>
  <si>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</si>
  <si>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</si>
  <si>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</si>
  <si>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</si>
  <si>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</si>
  <si>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</si>
  <si>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</si>
  <si>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</si>
  <si>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</si>
  <si>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</si>
  <si>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</si>
  <si>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</si>
  <si>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西</t>
  </si>
  <si>
    <t>大田村</t>
  </si>
  <si>
    <t>真玉町</t>
  </si>
  <si>
    <t>香々地町</t>
  </si>
  <si>
    <t>東国東郡</t>
  </si>
  <si>
    <t>東</t>
  </si>
  <si>
    <t>国見町</t>
  </si>
  <si>
    <t>姫島村</t>
  </si>
  <si>
    <t>国東町</t>
  </si>
  <si>
    <t>武蔵町</t>
  </si>
  <si>
    <t>安岐町</t>
  </si>
  <si>
    <t>速見郡</t>
  </si>
  <si>
    <t>速</t>
  </si>
  <si>
    <t>日出町</t>
  </si>
  <si>
    <t>山香町</t>
  </si>
  <si>
    <t>大分郡</t>
  </si>
  <si>
    <t>大分</t>
  </si>
  <si>
    <t>野津原町</t>
  </si>
  <si>
    <t>挟間町</t>
  </si>
  <si>
    <t>庄内町</t>
  </si>
  <si>
    <t>湯布院町</t>
  </si>
  <si>
    <t>北海部郡</t>
  </si>
  <si>
    <t>北</t>
  </si>
  <si>
    <t>佐賀関町</t>
  </si>
  <si>
    <t>資料：県地方課</t>
  </si>
  <si>
    <t>　　　有　　権　　者　　数　　お　　よ　　　　び　　投　　票　　率　（続　　　き）</t>
  </si>
  <si>
    <t xml:space="preserve">     衆議院議員（昭和58年6月</t>
  </si>
  <si>
    <t>（昭和58年6月26日）</t>
  </si>
  <si>
    <t>南海部郡</t>
  </si>
  <si>
    <t>・</t>
  </si>
  <si>
    <t>南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</si>
  <si>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</si>
  <si>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</si>
  <si>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</si>
  <si>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</si>
  <si>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</si>
  <si>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</si>
  <si>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</si>
  <si>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</si>
  <si>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</si>
  <si>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大野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</si>
  <si>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</si>
  <si>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</si>
  <si>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</si>
  <si>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</si>
  <si>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</si>
  <si>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</si>
  <si>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</si>
  <si>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</si>
  <si>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</si>
  <si>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直</t>
  </si>
  <si>
    <t>荻町</t>
  </si>
  <si>
    <t>久住町</t>
  </si>
  <si>
    <t>直入町</t>
  </si>
  <si>
    <t>玖珠郡</t>
  </si>
  <si>
    <t>玖</t>
  </si>
  <si>
    <t>九重町</t>
  </si>
  <si>
    <t>玖珠町</t>
  </si>
  <si>
    <t>日田郡</t>
  </si>
  <si>
    <t>日</t>
  </si>
  <si>
    <t>前津江村</t>
  </si>
  <si>
    <t>中津江村</t>
  </si>
  <si>
    <t>上津江村</t>
  </si>
  <si>
    <t>大山町</t>
  </si>
  <si>
    <t>天瀬町</t>
  </si>
  <si>
    <t>下毛郡</t>
  </si>
  <si>
    <t>下</t>
  </si>
  <si>
    <t>三光村</t>
  </si>
  <si>
    <t>本耶馬渓町</t>
  </si>
  <si>
    <t>耶馬渓町</t>
  </si>
  <si>
    <t>山国町</t>
  </si>
  <si>
    <t>宇佐郡</t>
  </si>
  <si>
    <t>宇</t>
  </si>
  <si>
    <t>院内町</t>
  </si>
  <si>
    <t>安心院町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</si>
</sst>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;&quot;△ &quot;#,##0.00"/>
    <numFmt numFmtId="178" formatCode="_ * #,##0.00_ ;_ * \-#,##0.00_ ;_ * &quot;-&quot;_ ;_ @_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9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22" fillId="0" borderId="0">
      <alignment/>
      <protection/>
    </xf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19" fillId="0" borderId="0" xfId="0" applyNumberFormat="1" applyFont="1" applyAlignment="1" applyProtection="1">
      <alignment/>
      <protection locked="0"/>
    </xf>
    <xf numFmtId="0" fontId="0" fillId="0" borderId="0" xfId="0" applyFont="1" applyAlignment="1">
      <alignment/>
    </xf>
    <xf numFmtId="176" fontId="20" fillId="0" borderId="0" xfId="0" applyNumberFormat="1" applyFont="1" applyAlignment="1" applyProtection="1">
      <alignment horizontal="left"/>
      <protection locked="0"/>
    </xf>
    <xf numFmtId="176" fontId="22" fillId="0" borderId="0" xfId="0" applyNumberFormat="1" applyFont="1" applyAlignment="1" applyProtection="1">
      <alignment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176" fontId="23" fillId="0" borderId="11" xfId="0" applyNumberFormat="1" applyFont="1" applyBorder="1" applyAlignment="1" applyProtection="1">
      <alignment horizontal="center"/>
      <protection locked="0"/>
    </xf>
    <xf numFmtId="176" fontId="23" fillId="0" borderId="12" xfId="0" applyNumberFormat="1" applyFont="1" applyBorder="1" applyAlignment="1" applyProtection="1">
      <alignment/>
      <protection locked="0"/>
    </xf>
    <xf numFmtId="176" fontId="23" fillId="0" borderId="11" xfId="0" applyNumberFormat="1" applyFont="1" applyBorder="1" applyAlignment="1" applyProtection="1">
      <alignment horizontal="centerContinuous"/>
      <protection locked="0"/>
    </xf>
    <xf numFmtId="176" fontId="23" fillId="0" borderId="13" xfId="0" applyNumberFormat="1" applyFont="1" applyBorder="1" applyAlignment="1" applyProtection="1">
      <alignment horizontal="centerContinuous"/>
      <protection locked="0"/>
    </xf>
    <xf numFmtId="176" fontId="23" fillId="0" borderId="11" xfId="0" applyNumberFormat="1" applyFont="1" applyBorder="1" applyAlignment="1" applyProtection="1">
      <alignment/>
      <protection locked="0"/>
    </xf>
    <xf numFmtId="176" fontId="23" fillId="0" borderId="0" xfId="0" applyNumberFormat="1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horizontal="center" vertical="center"/>
    </xf>
    <xf numFmtId="176" fontId="23" fillId="0" borderId="15" xfId="0" applyNumberFormat="1" applyFont="1" applyBorder="1" applyAlignment="1" applyProtection="1">
      <alignment horizontal="center" vertical="center"/>
      <protection locked="0"/>
    </xf>
    <xf numFmtId="176" fontId="23" fillId="0" borderId="14" xfId="0" applyNumberFormat="1" applyFont="1" applyBorder="1" applyAlignment="1" applyProtection="1">
      <alignment horizontal="center" vertical="center"/>
      <protection locked="0"/>
    </xf>
    <xf numFmtId="176" fontId="23" fillId="0" borderId="0" xfId="0" applyNumberFormat="1" applyFont="1" applyBorder="1" applyAlignment="1" applyProtection="1">
      <alignment horizontal="left" vertical="center"/>
      <protection locked="0"/>
    </xf>
    <xf numFmtId="176" fontId="23" fillId="0" borderId="14" xfId="0" applyNumberFormat="1" applyFont="1" applyBorder="1" applyAlignment="1" applyProtection="1">
      <alignment horizontal="left" vertical="center"/>
      <protection locked="0"/>
    </xf>
    <xf numFmtId="176" fontId="23" fillId="0" borderId="15" xfId="0" applyNumberFormat="1" applyFont="1" applyBorder="1" applyAlignment="1" applyProtection="1">
      <alignment horizontal="center"/>
      <protection locked="0"/>
    </xf>
    <xf numFmtId="176" fontId="23" fillId="0" borderId="0" xfId="0" applyNumberFormat="1" applyFont="1" applyBorder="1" applyAlignment="1" applyProtection="1">
      <alignment horizontal="center"/>
      <protection locked="0"/>
    </xf>
    <xf numFmtId="176" fontId="23" fillId="0" borderId="14" xfId="0" applyNumberFormat="1" applyFont="1" applyBorder="1" applyAlignment="1" applyProtection="1">
      <alignment horizontal="center"/>
      <protection locked="0"/>
    </xf>
    <xf numFmtId="0" fontId="23" fillId="0" borderId="15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/>
    </xf>
    <xf numFmtId="176" fontId="23" fillId="0" borderId="16" xfId="0" applyNumberFormat="1" applyFont="1" applyBorder="1" applyAlignment="1" applyProtection="1">
      <alignment horizontal="center" vertical="center"/>
      <protection locked="0"/>
    </xf>
    <xf numFmtId="176" fontId="23" fillId="0" borderId="17" xfId="0" applyNumberFormat="1" applyFont="1" applyBorder="1" applyAlignment="1" applyProtection="1">
      <alignment horizontal="center" vertical="center"/>
      <protection locked="0"/>
    </xf>
    <xf numFmtId="176" fontId="23" fillId="0" borderId="18" xfId="0" applyNumberFormat="1" applyFont="1" applyBorder="1" applyAlignment="1" applyProtection="1">
      <alignment horizontal="center" vertical="center"/>
      <protection locked="0"/>
    </xf>
    <xf numFmtId="176" fontId="23" fillId="0" borderId="17" xfId="0" applyNumberFormat="1" applyFont="1" applyBorder="1" applyAlignment="1" applyProtection="1">
      <alignment horizontal="left" vertical="center"/>
      <protection locked="0"/>
    </xf>
    <xf numFmtId="176" fontId="23" fillId="0" borderId="18" xfId="0" applyNumberFormat="1" applyFont="1" applyBorder="1" applyAlignment="1" applyProtection="1">
      <alignment horizontal="left" vertical="center"/>
      <protection locked="0"/>
    </xf>
    <xf numFmtId="176" fontId="23" fillId="0" borderId="16" xfId="0" applyNumberFormat="1" applyFont="1" applyBorder="1" applyAlignment="1" applyProtection="1">
      <alignment horizontal="center"/>
      <protection locked="0"/>
    </xf>
    <xf numFmtId="176" fontId="23" fillId="0" borderId="17" xfId="0" applyNumberFormat="1" applyFont="1" applyBorder="1" applyAlignment="1" applyProtection="1">
      <alignment horizontal="center"/>
      <protection locked="0"/>
    </xf>
    <xf numFmtId="176" fontId="23" fillId="0" borderId="18" xfId="0" applyNumberFormat="1" applyFont="1" applyBorder="1" applyAlignment="1" applyProtection="1">
      <alignment horizontal="center"/>
      <protection locked="0"/>
    </xf>
    <xf numFmtId="0" fontId="24" fillId="0" borderId="1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76" fontId="23" fillId="0" borderId="19" xfId="0" applyNumberFormat="1" applyFont="1" applyBorder="1" applyAlignment="1" applyProtection="1">
      <alignment horizontal="center" wrapText="1"/>
      <protection locked="0"/>
    </xf>
    <xf numFmtId="176" fontId="23" fillId="0" borderId="19" xfId="0" applyNumberFormat="1" applyFont="1" applyBorder="1" applyAlignment="1" applyProtection="1">
      <alignment horizontal="center" vertical="center"/>
      <protection locked="0"/>
    </xf>
    <xf numFmtId="176" fontId="23" fillId="0" borderId="20" xfId="0" applyNumberFormat="1" applyFont="1" applyBorder="1" applyAlignment="1" applyProtection="1">
      <alignment horizontal="right" vertical="center"/>
      <protection locked="0"/>
    </xf>
    <xf numFmtId="176" fontId="23" fillId="0" borderId="21" xfId="0" applyNumberFormat="1" applyFont="1" applyBorder="1" applyAlignment="1" applyProtection="1">
      <alignment horizontal="left" vertical="top"/>
      <protection locked="0"/>
    </xf>
    <xf numFmtId="176" fontId="23" fillId="0" borderId="20" xfId="0" applyNumberFormat="1" applyFont="1" applyBorder="1" applyAlignment="1" applyProtection="1">
      <alignment horizontal="center" vertical="center"/>
      <protection locked="0"/>
    </xf>
    <xf numFmtId="176" fontId="23" fillId="0" borderId="22" xfId="0" applyNumberFormat="1" applyFont="1" applyBorder="1" applyAlignment="1" applyProtection="1">
      <alignment horizontal="right" vertical="center"/>
      <protection locked="0"/>
    </xf>
    <xf numFmtId="176" fontId="23" fillId="0" borderId="18" xfId="0" applyNumberFormat="1" applyFont="1" applyBorder="1" applyAlignment="1" applyProtection="1">
      <alignment horizontal="left" vertical="top"/>
      <protection locked="0"/>
    </xf>
    <xf numFmtId="0" fontId="24" fillId="0" borderId="16" xfId="0" applyFont="1" applyBorder="1" applyAlignment="1">
      <alignment horizontal="center" vertical="center" wrapText="1"/>
    </xf>
    <xf numFmtId="0" fontId="0" fillId="0" borderId="0" xfId="0" applyFont="1" applyBorder="1" applyAlignment="1" applyProtection="1">
      <alignment/>
      <protection locked="0"/>
    </xf>
    <xf numFmtId="176" fontId="23" fillId="0" borderId="14" xfId="0" applyNumberFormat="1" applyFont="1" applyBorder="1" applyAlignment="1" applyProtection="1">
      <alignment horizontal="distributed" vertical="top"/>
      <protection locked="0"/>
    </xf>
    <xf numFmtId="176" fontId="23" fillId="0" borderId="0" xfId="0" applyNumberFormat="1" applyFont="1" applyBorder="1" applyAlignment="1" applyProtection="1">
      <alignment horizontal="distributed"/>
      <protection locked="0"/>
    </xf>
    <xf numFmtId="176" fontId="23" fillId="0" borderId="0" xfId="0" applyNumberFormat="1" applyFont="1" applyBorder="1" applyAlignment="1" applyProtection="1">
      <alignment horizontal="center" vertical="center"/>
      <protection locked="0"/>
    </xf>
    <xf numFmtId="176" fontId="23" fillId="0" borderId="0" xfId="0" applyNumberFormat="1" applyFont="1" applyBorder="1" applyAlignment="1" applyProtection="1">
      <alignment horizontal="right" vertical="center"/>
      <protection locked="0"/>
    </xf>
    <xf numFmtId="176" fontId="23" fillId="0" borderId="23" xfId="0" applyNumberFormat="1" applyFont="1" applyBorder="1" applyAlignment="1" applyProtection="1">
      <alignment horizontal="right" vertical="center"/>
      <protection locked="0"/>
    </xf>
    <xf numFmtId="176" fontId="23" fillId="0" borderId="24" xfId="0" applyNumberFormat="1" applyFont="1" applyBorder="1" applyAlignment="1" applyProtection="1">
      <alignment horizontal="right" vertical="center"/>
      <protection locked="0"/>
    </xf>
    <xf numFmtId="0" fontId="25" fillId="0" borderId="0" xfId="0" applyFont="1" applyBorder="1" applyAlignment="1" applyProtection="1">
      <alignment horizontal="distributed"/>
      <protection locked="0"/>
    </xf>
    <xf numFmtId="0" fontId="26" fillId="0" borderId="0" xfId="0" applyFont="1" applyAlignment="1" applyProtection="1">
      <alignment horizontal="distributed"/>
      <protection locked="0"/>
    </xf>
    <xf numFmtId="0" fontId="26" fillId="0" borderId="14" xfId="0" applyFont="1" applyBorder="1" applyAlignment="1">
      <alignment horizontal="distributed"/>
    </xf>
    <xf numFmtId="41" fontId="26" fillId="0" borderId="0" xfId="48" applyNumberFormat="1" applyFont="1" applyAlignment="1">
      <alignment/>
    </xf>
    <xf numFmtId="177" fontId="26" fillId="0" borderId="0" xfId="48" applyNumberFormat="1" applyFont="1" applyAlignment="1">
      <alignment/>
    </xf>
    <xf numFmtId="178" fontId="26" fillId="0" borderId="0" xfId="48" applyNumberFormat="1" applyFont="1" applyAlignment="1">
      <alignment/>
    </xf>
    <xf numFmtId="0" fontId="26" fillId="0" borderId="15" xfId="0" applyFont="1" applyBorder="1" applyAlignment="1" applyProtection="1">
      <alignment horizontal="center"/>
      <protection locked="0"/>
    </xf>
    <xf numFmtId="0" fontId="26" fillId="0" borderId="0" xfId="0" applyFont="1" applyAlignment="1" applyProtection="1">
      <alignment/>
      <protection locked="0"/>
    </xf>
    <xf numFmtId="0" fontId="26" fillId="0" borderId="0" xfId="0" applyFont="1" applyAlignment="1">
      <alignment/>
    </xf>
    <xf numFmtId="0" fontId="27" fillId="0" borderId="14" xfId="0" applyFont="1" applyBorder="1" applyAlignment="1" applyProtection="1">
      <alignment/>
      <protection locked="0"/>
    </xf>
    <xf numFmtId="0" fontId="27" fillId="0" borderId="0" xfId="0" applyFont="1" applyAlignment="1" applyProtection="1">
      <alignment/>
      <protection locked="0"/>
    </xf>
    <xf numFmtId="0" fontId="27" fillId="0" borderId="0" xfId="0" applyFont="1" applyAlignment="1">
      <alignment/>
    </xf>
    <xf numFmtId="0" fontId="26" fillId="0" borderId="0" xfId="0" applyFont="1" applyBorder="1" applyAlignment="1" applyProtection="1">
      <alignment horizontal="distributed"/>
      <protection locked="0"/>
    </xf>
    <xf numFmtId="0" fontId="26" fillId="0" borderId="0" xfId="0" applyFont="1" applyBorder="1" applyAlignment="1" applyProtection="1">
      <alignment horizontal="left"/>
      <protection locked="0"/>
    </xf>
    <xf numFmtId="0" fontId="26" fillId="0" borderId="14" xfId="0" applyFont="1" applyBorder="1" applyAlignment="1" applyProtection="1">
      <alignment horizontal="left"/>
      <protection locked="0"/>
    </xf>
    <xf numFmtId="0" fontId="22" fillId="0" borderId="0" xfId="0" applyFont="1" applyAlignment="1" applyProtection="1">
      <alignment/>
      <protection locked="0"/>
    </xf>
    <xf numFmtId="0" fontId="22" fillId="0" borderId="14" xfId="0" applyFont="1" applyBorder="1" applyAlignment="1" applyProtection="1">
      <alignment/>
      <protection locked="0"/>
    </xf>
    <xf numFmtId="41" fontId="28" fillId="0" borderId="0" xfId="48" applyNumberFormat="1" applyFont="1" applyAlignment="1">
      <alignment/>
    </xf>
    <xf numFmtId="177" fontId="28" fillId="0" borderId="0" xfId="48" applyNumberFormat="1" applyFont="1" applyAlignment="1">
      <alignment/>
    </xf>
    <xf numFmtId="178" fontId="28" fillId="0" borderId="0" xfId="48" applyNumberFormat="1" applyFont="1" applyAlignment="1">
      <alignment/>
    </xf>
    <xf numFmtId="0" fontId="22" fillId="0" borderId="15" xfId="0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center"/>
      <protection locked="0"/>
    </xf>
    <xf numFmtId="0" fontId="22" fillId="0" borderId="14" xfId="0" applyFont="1" applyBorder="1" applyAlignment="1" applyProtection="1">
      <alignment horizontal="distributed"/>
      <protection locked="0"/>
    </xf>
    <xf numFmtId="41" fontId="22" fillId="0" borderId="0" xfId="48" applyNumberFormat="1" applyFont="1" applyAlignment="1" applyProtection="1">
      <alignment/>
      <protection locked="0"/>
    </xf>
    <xf numFmtId="177" fontId="22" fillId="0" borderId="0" xfId="48" applyNumberFormat="1" applyFont="1" applyAlignment="1" applyProtection="1">
      <alignment/>
      <protection locked="0"/>
    </xf>
    <xf numFmtId="178" fontId="22" fillId="0" borderId="0" xfId="48" applyNumberFormat="1" applyFont="1" applyAlignment="1" applyProtection="1">
      <alignment/>
      <protection locked="0"/>
    </xf>
    <xf numFmtId="41" fontId="22" fillId="0" borderId="0" xfId="48" applyNumberFormat="1" applyFont="1" applyAlignment="1">
      <alignment/>
    </xf>
    <xf numFmtId="177" fontId="22" fillId="0" borderId="0" xfId="0" applyNumberFormat="1" applyFont="1" applyAlignment="1">
      <alignment/>
    </xf>
    <xf numFmtId="0" fontId="22" fillId="0" borderId="0" xfId="0" applyFont="1" applyAlignment="1">
      <alignment/>
    </xf>
    <xf numFmtId="41" fontId="26" fillId="0" borderId="0" xfId="48" applyNumberFormat="1" applyFont="1" applyAlignment="1" applyProtection="1">
      <alignment/>
      <protection/>
    </xf>
    <xf numFmtId="177" fontId="26" fillId="0" borderId="0" xfId="48" applyNumberFormat="1" applyFont="1" applyAlignment="1" applyProtection="1">
      <alignment/>
      <protection/>
    </xf>
    <xf numFmtId="178" fontId="26" fillId="0" borderId="0" xfId="48" applyNumberFormat="1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41" fontId="26" fillId="0" borderId="0" xfId="48" applyNumberFormat="1" applyFont="1" applyAlignment="1" applyProtection="1">
      <alignment horizontal="right"/>
      <protection/>
    </xf>
    <xf numFmtId="177" fontId="26" fillId="0" borderId="0" xfId="48" applyNumberFormat="1" applyFont="1" applyAlignment="1" applyProtection="1">
      <alignment horizontal="right"/>
      <protection/>
    </xf>
    <xf numFmtId="178" fontId="26" fillId="0" borderId="0" xfId="48" applyNumberFormat="1" applyFont="1" applyAlignment="1" applyProtection="1">
      <alignment horizontal="right"/>
      <protection/>
    </xf>
    <xf numFmtId="0" fontId="22" fillId="0" borderId="17" xfId="0" applyFont="1" applyBorder="1" applyAlignment="1" applyProtection="1">
      <alignment/>
      <protection locked="0"/>
    </xf>
    <xf numFmtId="0" fontId="22" fillId="0" borderId="18" xfId="0" applyFont="1" applyBorder="1" applyAlignment="1" applyProtection="1">
      <alignment horizontal="distributed"/>
      <protection locked="0"/>
    </xf>
    <xf numFmtId="41" fontId="22" fillId="0" borderId="17" xfId="48" applyNumberFormat="1" applyFont="1" applyBorder="1" applyAlignment="1" applyProtection="1">
      <alignment/>
      <protection locked="0"/>
    </xf>
    <xf numFmtId="177" fontId="22" fillId="0" borderId="17" xfId="48" applyNumberFormat="1" applyFont="1" applyBorder="1" applyAlignment="1" applyProtection="1">
      <alignment/>
      <protection locked="0"/>
    </xf>
    <xf numFmtId="178" fontId="22" fillId="0" borderId="17" xfId="48" applyNumberFormat="1" applyFont="1" applyBorder="1" applyAlignment="1" applyProtection="1">
      <alignment/>
      <protection locked="0"/>
    </xf>
    <xf numFmtId="41" fontId="22" fillId="0" borderId="17" xfId="48" applyNumberFormat="1" applyFont="1" applyBorder="1" applyAlignment="1">
      <alignment/>
    </xf>
    <xf numFmtId="177" fontId="22" fillId="0" borderId="17" xfId="0" applyNumberFormat="1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16" xfId="0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distributed"/>
      <protection locked="0"/>
    </xf>
    <xf numFmtId="41" fontId="22" fillId="0" borderId="0" xfId="48" applyNumberFormat="1" applyFont="1" applyBorder="1" applyAlignment="1" applyProtection="1">
      <alignment/>
      <protection locked="0"/>
    </xf>
    <xf numFmtId="178" fontId="22" fillId="0" borderId="0" xfId="48" applyNumberFormat="1" applyFont="1" applyBorder="1" applyAlignment="1" applyProtection="1">
      <alignment/>
      <protection locked="0"/>
    </xf>
    <xf numFmtId="41" fontId="22" fillId="0" borderId="0" xfId="48" applyNumberFormat="1" applyFont="1" applyBorder="1" applyAlignment="1">
      <alignment/>
    </xf>
    <xf numFmtId="178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 applyProtection="1">
      <alignment horizontal="center"/>
      <protection locked="0"/>
    </xf>
    <xf numFmtId="176" fontId="23" fillId="0" borderId="15" xfId="0" applyNumberFormat="1" applyFont="1" applyBorder="1" applyAlignment="1" applyProtection="1">
      <alignment horizontal="left" vertical="center"/>
      <protection locked="0"/>
    </xf>
    <xf numFmtId="176" fontId="23" fillId="0" borderId="16" xfId="0" applyNumberFormat="1" applyFont="1" applyBorder="1" applyAlignment="1" applyProtection="1">
      <alignment horizontal="left" vertical="center"/>
      <protection locked="0"/>
    </xf>
    <xf numFmtId="176" fontId="23" fillId="0" borderId="21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76" fontId="23" fillId="0" borderId="0" xfId="0" applyNumberFormat="1" applyFont="1" applyBorder="1" applyAlignment="1" applyProtection="1">
      <alignment horizontal="center" wrapText="1"/>
      <protection locked="0"/>
    </xf>
    <xf numFmtId="0" fontId="0" fillId="0" borderId="15" xfId="0" applyFont="1" applyBorder="1" applyAlignment="1">
      <alignment horizontal="center" vertical="center" wrapText="1"/>
    </xf>
    <xf numFmtId="41" fontId="26" fillId="0" borderId="0" xfId="48" applyNumberFormat="1" applyFont="1" applyFill="1" applyAlignment="1" applyProtection="1">
      <alignment horizontal="right"/>
      <protection/>
    </xf>
    <xf numFmtId="177" fontId="26" fillId="0" borderId="0" xfId="48" applyNumberFormat="1" applyFont="1" applyFill="1" applyAlignment="1" applyProtection="1">
      <alignment horizontal="right"/>
      <protection/>
    </xf>
    <xf numFmtId="178" fontId="22" fillId="0" borderId="0" xfId="48" applyNumberFormat="1" applyFont="1" applyAlignment="1" applyProtection="1">
      <alignment horizontal="right"/>
      <protection locked="0"/>
    </xf>
    <xf numFmtId="177" fontId="22" fillId="0" borderId="0" xfId="48" applyNumberFormat="1" applyFont="1" applyAlignment="1" applyProtection="1">
      <alignment horizontal="right"/>
      <protection locked="0"/>
    </xf>
    <xf numFmtId="41" fontId="22" fillId="0" borderId="0" xfId="48" applyNumberFormat="1" applyFont="1" applyAlignment="1" applyProtection="1">
      <alignment horizontal="right"/>
      <protection locked="0"/>
    </xf>
    <xf numFmtId="0" fontId="24" fillId="0" borderId="0" xfId="0" applyFont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5;&#24180;&#12288;&#22823;&#20998;&#30476;&#32113;&#35336;&#24180;&#37969;\&#26157;&#21644;59&#24180;&#24230;19&#20844;&#21209;&#21729;&#12362;&#12424;&#12403;&#36984;&#25369;209-2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9A"/>
      <sheetName val="209B"/>
      <sheetName val="209C"/>
      <sheetName val="209D"/>
      <sheetName val="209E"/>
      <sheetName val="210"/>
      <sheetName val="211"/>
      <sheetName val="2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BE102"/>
  <sheetViews>
    <sheetView tabSelected="1" zoomScaleSheetLayoutView="50" zoomScalePageLayoutView="0" workbookViewId="0" topLeftCell="A1">
      <selection activeCell="B1" sqref="B1"/>
    </sheetView>
  </sheetViews>
  <sheetFormatPr defaultColWidth="9.00390625" defaultRowHeight="13.5"/>
  <cols>
    <col min="1" max="1" width="2.50390625" style="4" customWidth="1"/>
    <col min="2" max="2" width="12.625" style="4" customWidth="1"/>
    <col min="3" max="4" width="10.375" style="4" customWidth="1"/>
    <col min="5" max="5" width="7.50390625" style="4" customWidth="1"/>
    <col min="6" max="6" width="2.50390625" style="4" customWidth="1"/>
    <col min="7" max="8" width="10.375" style="4" customWidth="1"/>
    <col min="9" max="9" width="6.875" style="4" customWidth="1"/>
    <col min="10" max="10" width="2.75390625" style="4" customWidth="1"/>
    <col min="11" max="11" width="10.375" style="4" customWidth="1"/>
    <col min="12" max="12" width="11.375" style="4" customWidth="1"/>
    <col min="13" max="13" width="7.125" style="4" customWidth="1"/>
    <col min="14" max="14" width="2.75390625" style="4" customWidth="1"/>
    <col min="15" max="15" width="10.125" style="4" customWidth="1"/>
    <col min="16" max="16" width="9.75390625" style="4" customWidth="1"/>
    <col min="17" max="17" width="6.875" style="4" customWidth="1"/>
    <col min="18" max="18" width="3.25390625" style="4" customWidth="1"/>
    <col min="19" max="19" width="9.75390625" style="4" customWidth="1"/>
    <col min="20" max="20" width="10.125" style="4" customWidth="1"/>
    <col min="21" max="21" width="7.25390625" style="4" customWidth="1"/>
    <col min="22" max="22" width="3.00390625" style="4" customWidth="1"/>
    <col min="23" max="23" width="10.125" style="4" customWidth="1"/>
    <col min="24" max="24" width="7.25390625" style="4" customWidth="1"/>
    <col min="25" max="25" width="3.125" style="4" customWidth="1"/>
    <col min="26" max="26" width="3.875" style="4" customWidth="1"/>
    <col min="27" max="16384" width="9.00390625" style="4" customWidth="1"/>
  </cols>
  <sheetData>
    <row r="1" spans="1:27" ht="21">
      <c r="A1" s="1"/>
      <c r="B1" s="2"/>
      <c r="C1" s="2"/>
      <c r="D1" s="2"/>
      <c r="E1" s="3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7.25">
      <c r="A2" s="1"/>
      <c r="B2" s="2"/>
      <c r="C2" s="2"/>
      <c r="D2" s="2"/>
      <c r="E2" s="1"/>
      <c r="F2" s="1"/>
      <c r="G2" s="5" t="s">
        <v>0</v>
      </c>
      <c r="H2" s="2"/>
      <c r="I2" s="2"/>
      <c r="J2" s="2"/>
      <c r="K2" s="2"/>
      <c r="L2" s="2"/>
      <c r="M2" s="2"/>
      <c r="N2" s="2"/>
      <c r="O2" s="2"/>
      <c r="P2" s="2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4.25" thickBot="1">
      <c r="A3" s="1"/>
      <c r="B3" s="6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7"/>
      <c r="O3" s="2"/>
      <c r="P3" s="2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2.25" customHeight="1" thickTop="1">
      <c r="A4" s="8"/>
      <c r="B4" s="9"/>
      <c r="C4" s="10"/>
      <c r="D4" s="11"/>
      <c r="E4" s="11"/>
      <c r="F4" s="12"/>
      <c r="G4" s="13"/>
      <c r="H4" s="11"/>
      <c r="I4" s="11"/>
      <c r="J4" s="12"/>
      <c r="K4" s="13"/>
      <c r="L4" s="11"/>
      <c r="M4" s="11"/>
      <c r="N4" s="12"/>
      <c r="O4" s="13"/>
      <c r="P4" s="11"/>
      <c r="Q4" s="11"/>
      <c r="R4" s="12"/>
      <c r="S4" s="10"/>
      <c r="T4" s="11"/>
      <c r="U4" s="11"/>
      <c r="V4" s="12"/>
      <c r="W4" s="11"/>
      <c r="X4" s="11"/>
      <c r="Y4" s="12"/>
      <c r="Z4" s="11"/>
      <c r="AA4" s="1"/>
    </row>
    <row r="5" spans="1:27" ht="12" customHeight="1">
      <c r="A5" s="14" t="s">
        <v>1</v>
      </c>
      <c r="B5" s="15"/>
      <c r="C5" s="16" t="s">
        <v>2</v>
      </c>
      <c r="D5" s="14"/>
      <c r="E5" s="14"/>
      <c r="F5" s="17"/>
      <c r="G5" s="16" t="s">
        <v>3</v>
      </c>
      <c r="H5" s="14"/>
      <c r="I5" s="14"/>
      <c r="J5" s="17"/>
      <c r="K5" s="16" t="s">
        <v>4</v>
      </c>
      <c r="L5" s="14"/>
      <c r="M5" s="18" t="s">
        <v>5</v>
      </c>
      <c r="N5" s="19"/>
      <c r="O5" s="16" t="s">
        <v>6</v>
      </c>
      <c r="P5" s="14"/>
      <c r="Q5" s="14"/>
      <c r="R5" s="17"/>
      <c r="S5" s="20" t="s">
        <v>7</v>
      </c>
      <c r="T5" s="21"/>
      <c r="U5" s="21"/>
      <c r="V5" s="22"/>
      <c r="W5" s="20" t="s">
        <v>8</v>
      </c>
      <c r="X5" s="21"/>
      <c r="Y5" s="22"/>
      <c r="Z5" s="23" t="s">
        <v>9</v>
      </c>
      <c r="AA5" s="1"/>
    </row>
    <row r="6" spans="1:27" ht="12" customHeight="1">
      <c r="A6" s="24"/>
      <c r="B6" s="15"/>
      <c r="C6" s="25"/>
      <c r="D6" s="26"/>
      <c r="E6" s="26"/>
      <c r="F6" s="27"/>
      <c r="G6" s="25"/>
      <c r="H6" s="26"/>
      <c r="I6" s="26"/>
      <c r="J6" s="27"/>
      <c r="K6" s="25"/>
      <c r="L6" s="26"/>
      <c r="M6" s="28"/>
      <c r="N6" s="29"/>
      <c r="O6" s="25"/>
      <c r="P6" s="26"/>
      <c r="Q6" s="26"/>
      <c r="R6" s="27"/>
      <c r="S6" s="30" t="s">
        <v>10</v>
      </c>
      <c r="T6" s="31"/>
      <c r="U6" s="31"/>
      <c r="V6" s="32"/>
      <c r="W6" s="30" t="s">
        <v>10</v>
      </c>
      <c r="X6" s="31"/>
      <c r="Y6" s="32"/>
      <c r="Z6" s="33"/>
      <c r="AA6" s="1"/>
    </row>
    <row r="7" spans="1:57" ht="22.5">
      <c r="A7" s="34"/>
      <c r="B7" s="35"/>
      <c r="C7" s="36" t="s">
        <v>11</v>
      </c>
      <c r="D7" s="37" t="s">
        <v>12</v>
      </c>
      <c r="E7" s="38" t="s">
        <v>13</v>
      </c>
      <c r="F7" s="39" t="s">
        <v>14</v>
      </c>
      <c r="G7" s="36" t="s">
        <v>11</v>
      </c>
      <c r="H7" s="37" t="s">
        <v>12</v>
      </c>
      <c r="I7" s="38" t="s">
        <v>13</v>
      </c>
      <c r="J7" s="39" t="s">
        <v>14</v>
      </c>
      <c r="K7" s="36" t="s">
        <v>11</v>
      </c>
      <c r="L7" s="40" t="s">
        <v>12</v>
      </c>
      <c r="M7" s="41" t="s">
        <v>13</v>
      </c>
      <c r="N7" s="39" t="s">
        <v>14</v>
      </c>
      <c r="O7" s="36" t="s">
        <v>11</v>
      </c>
      <c r="P7" s="37" t="s">
        <v>12</v>
      </c>
      <c r="Q7" s="38" t="s">
        <v>13</v>
      </c>
      <c r="R7" s="39" t="s">
        <v>14</v>
      </c>
      <c r="S7" s="36" t="s">
        <v>11</v>
      </c>
      <c r="T7" s="37" t="s">
        <v>12</v>
      </c>
      <c r="U7" s="38" t="s">
        <v>13</v>
      </c>
      <c r="V7" s="39" t="s">
        <v>14</v>
      </c>
      <c r="W7" s="37" t="s">
        <v>12</v>
      </c>
      <c r="X7" s="38" t="s">
        <v>13</v>
      </c>
      <c r="Y7" s="42" t="s">
        <v>14</v>
      </c>
      <c r="Z7" s="43"/>
      <c r="AA7" s="1"/>
      <c r="BE7" s="1"/>
    </row>
    <row r="8" spans="1:57" ht="13.5">
      <c r="A8" s="44"/>
      <c r="B8" s="45"/>
      <c r="C8" s="46"/>
      <c r="D8" s="47"/>
      <c r="E8" s="48"/>
      <c r="F8" s="48"/>
      <c r="G8" s="46"/>
      <c r="H8" s="47"/>
      <c r="I8" s="48"/>
      <c r="J8" s="48"/>
      <c r="K8" s="46"/>
      <c r="L8" s="47"/>
      <c r="M8" s="48"/>
      <c r="N8" s="48"/>
      <c r="O8" s="46"/>
      <c r="P8" s="47"/>
      <c r="Q8" s="48"/>
      <c r="R8" s="48"/>
      <c r="S8" s="46"/>
      <c r="T8" s="47"/>
      <c r="U8" s="48"/>
      <c r="V8" s="48"/>
      <c r="W8" s="47"/>
      <c r="X8" s="49"/>
      <c r="Y8" s="50"/>
      <c r="Z8" s="51"/>
      <c r="AA8" s="1"/>
      <c r="BE8" s="1"/>
    </row>
    <row r="9" spans="1:27" s="59" customFormat="1" ht="17.25" customHeight="1">
      <c r="A9" s="52" t="s">
        <v>15</v>
      </c>
      <c r="B9" s="53"/>
      <c r="C9" s="54">
        <f>C11+C13</f>
        <v>882523</v>
      </c>
      <c r="D9" s="54">
        <f>D11+D13</f>
        <v>719989</v>
      </c>
      <c r="E9" s="55">
        <v>81.58</v>
      </c>
      <c r="F9" s="56"/>
      <c r="G9" s="54">
        <f>G11+G13</f>
        <v>836913</v>
      </c>
      <c r="H9" s="54">
        <f>H11+H13</f>
        <v>685535</v>
      </c>
      <c r="I9" s="55">
        <v>81.91</v>
      </c>
      <c r="J9" s="56"/>
      <c r="K9" s="54">
        <f>K11+K13</f>
        <v>876059</v>
      </c>
      <c r="L9" s="54">
        <f>L11+L13</f>
        <v>755539</v>
      </c>
      <c r="M9" s="55">
        <v>86.24</v>
      </c>
      <c r="N9" s="56"/>
      <c r="O9" s="54">
        <f aca="true" t="shared" si="0" ref="O9:W9">O11+O13</f>
        <v>899399</v>
      </c>
      <c r="P9" s="54">
        <f t="shared" si="0"/>
        <v>693508</v>
      </c>
      <c r="Q9" s="55">
        <v>77.11</v>
      </c>
      <c r="R9" s="56"/>
      <c r="S9" s="54">
        <f t="shared" si="0"/>
        <v>895918</v>
      </c>
      <c r="T9" s="54">
        <f t="shared" si="0"/>
        <v>631212</v>
      </c>
      <c r="U9" s="55">
        <v>70.45</v>
      </c>
      <c r="V9" s="56"/>
      <c r="W9" s="54">
        <f t="shared" si="0"/>
        <v>631256</v>
      </c>
      <c r="X9" s="55">
        <v>70.45</v>
      </c>
      <c r="Y9" s="56"/>
      <c r="Z9" s="57" t="s">
        <v>16</v>
      </c>
      <c r="AA9" s="58"/>
    </row>
    <row r="10" spans="1:27" s="62" customFormat="1" ht="3" customHeight="1">
      <c r="A10" s="58"/>
      <c r="B10" s="60"/>
      <c r="C10" s="54"/>
      <c r="D10" s="54"/>
      <c r="E10" s="55"/>
      <c r="F10" s="56"/>
      <c r="G10" s="54"/>
      <c r="H10" s="54"/>
      <c r="I10" s="55"/>
      <c r="J10" s="56"/>
      <c r="K10" s="54"/>
      <c r="L10" s="54"/>
      <c r="M10" s="55"/>
      <c r="N10" s="54"/>
      <c r="O10" s="54"/>
      <c r="P10" s="54"/>
      <c r="Q10" s="55"/>
      <c r="R10" s="56"/>
      <c r="S10" s="54"/>
      <c r="T10" s="54"/>
      <c r="U10" s="55"/>
      <c r="V10" s="56"/>
      <c r="W10" s="54"/>
      <c r="X10" s="55"/>
      <c r="Y10" s="56"/>
      <c r="Z10" s="57"/>
      <c r="AA10" s="61"/>
    </row>
    <row r="11" spans="1:27" s="59" customFormat="1" ht="17.25" customHeight="1">
      <c r="A11" s="63" t="s">
        <v>17</v>
      </c>
      <c r="B11" s="53"/>
      <c r="C11" s="54">
        <f>SUM(C16:C26)</f>
        <v>609343</v>
      </c>
      <c r="D11" s="54">
        <f>SUM(D16:D26)</f>
        <v>487943</v>
      </c>
      <c r="E11" s="55">
        <v>80.08</v>
      </c>
      <c r="F11" s="56"/>
      <c r="G11" s="54">
        <f>SUM(G16:G26)</f>
        <v>609343</v>
      </c>
      <c r="H11" s="54">
        <f>SUM(H16:H26)</f>
        <v>487864</v>
      </c>
      <c r="I11" s="55">
        <v>80.06</v>
      </c>
      <c r="J11" s="56"/>
      <c r="K11" s="54">
        <f>SUM(K16:K26)</f>
        <v>599345</v>
      </c>
      <c r="L11" s="54">
        <f>SUM(L16:L26)</f>
        <v>510577</v>
      </c>
      <c r="M11" s="55">
        <v>85.19</v>
      </c>
      <c r="N11" s="56"/>
      <c r="O11" s="54">
        <v>622467</v>
      </c>
      <c r="P11" s="54">
        <f>SUM(P16:P26)</f>
        <v>463615</v>
      </c>
      <c r="Q11" s="55">
        <v>74.48</v>
      </c>
      <c r="R11" s="56"/>
      <c r="S11" s="54">
        <f>SUM(S16:S26)</f>
        <v>619191</v>
      </c>
      <c r="T11" s="54">
        <f>SUM(T16:T26)</f>
        <v>415493</v>
      </c>
      <c r="U11" s="55">
        <v>67.1</v>
      </c>
      <c r="V11" s="56"/>
      <c r="W11" s="54">
        <f>SUM(W16:W26)</f>
        <v>415517</v>
      </c>
      <c r="X11" s="55">
        <v>67.11</v>
      </c>
      <c r="Y11" s="56"/>
      <c r="Z11" s="57" t="s">
        <v>18</v>
      </c>
      <c r="AA11" s="58"/>
    </row>
    <row r="12" spans="1:27" s="62" customFormat="1" ht="3" customHeight="1">
      <c r="A12" s="64"/>
      <c r="B12" s="65"/>
      <c r="C12" s="54"/>
      <c r="D12" s="54"/>
      <c r="E12" s="55"/>
      <c r="F12" s="56"/>
      <c r="G12" s="54"/>
      <c r="H12" s="54"/>
      <c r="I12" s="55"/>
      <c r="J12" s="56"/>
      <c r="K12" s="54"/>
      <c r="L12" s="54"/>
      <c r="M12" s="55"/>
      <c r="N12" s="54"/>
      <c r="O12" s="54"/>
      <c r="P12" s="54"/>
      <c r="Q12" s="55"/>
      <c r="R12" s="56"/>
      <c r="S12" s="54"/>
      <c r="T12" s="54"/>
      <c r="U12" s="55"/>
      <c r="V12" s="56"/>
      <c r="W12" s="54"/>
      <c r="X12" s="55"/>
      <c r="Y12" s="56"/>
      <c r="Z12" s="57"/>
      <c r="AA12" s="61"/>
    </row>
    <row r="13" spans="1:27" s="59" customFormat="1" ht="17.25" customHeight="1">
      <c r="A13" s="63" t="s">
        <v>19</v>
      </c>
      <c r="B13" s="53"/>
      <c r="C13" s="54">
        <f>C27+C31+C37+C40+C45+C55+C64+C73+C77+C80+C86+C91</f>
        <v>273180</v>
      </c>
      <c r="D13" s="54">
        <f>D27+D31+D37+D40+D45+D55+D64+D73+D77+D80+D86+D91</f>
        <v>232046</v>
      </c>
      <c r="E13" s="55">
        <v>84.94</v>
      </c>
      <c r="F13" s="56"/>
      <c r="G13" s="54">
        <f>G27+G31+G37+G40+G45+G55+G64+G73+G77+G80+G86+G91</f>
        <v>227570</v>
      </c>
      <c r="H13" s="54">
        <f>H27+H31+H37+H40+H45+H55+H64+H73+H77+H80+H86+H91</f>
        <v>197671</v>
      </c>
      <c r="I13" s="55">
        <v>86.86</v>
      </c>
      <c r="J13" s="56"/>
      <c r="K13" s="54">
        <f>SUM(K27,K31,K37,K40,K45,K55,K64,K73,K77,K80,K86,K91)</f>
        <v>276714</v>
      </c>
      <c r="L13" s="54">
        <f>SUM(L27,L31,L37,L40,L45,L55,L64,L73,L77,L80,L86,L91)</f>
        <v>244962</v>
      </c>
      <c r="M13" s="55">
        <v>88.53</v>
      </c>
      <c r="N13" s="56"/>
      <c r="O13" s="54">
        <f>SUM(O27,O31,O37,O40,O45,O55,O64,O73,O77,O80,O86,O91)</f>
        <v>276932</v>
      </c>
      <c r="P13" s="54">
        <f>SUM(P27,P31,P37,P40,P45,P55,P64,P73,P77,P80,P86,P91)</f>
        <v>229893</v>
      </c>
      <c r="Q13" s="55">
        <v>83.01</v>
      </c>
      <c r="R13" s="56"/>
      <c r="S13" s="54">
        <f>SUM(S27,S31,S37,S40,S45,S55,S64,S73,S77,S80,S86,S91)</f>
        <v>276727</v>
      </c>
      <c r="T13" s="54">
        <f>SUM(T27,T31,T37,T40,T45,T55,T64,T73,T77,T80,T86,T91)</f>
        <v>215719</v>
      </c>
      <c r="U13" s="55">
        <v>77.95</v>
      </c>
      <c r="V13" s="56"/>
      <c r="W13" s="54">
        <f>W27+W31+W37+W40+W45+W55+W64+W73+W77+W80+W86+W91</f>
        <v>215739</v>
      </c>
      <c r="X13" s="55">
        <v>77.96</v>
      </c>
      <c r="Y13" s="56"/>
      <c r="Z13" s="57" t="s">
        <v>20</v>
      </c>
      <c r="AA13" s="58"/>
    </row>
    <row r="14" spans="1:27" s="62" customFormat="1" ht="13.5">
      <c r="A14" s="64"/>
      <c r="B14" s="65"/>
      <c r="C14" s="54"/>
      <c r="D14" s="54"/>
      <c r="E14" s="55"/>
      <c r="F14" s="56"/>
      <c r="G14" s="54"/>
      <c r="H14" s="54"/>
      <c r="I14" s="55"/>
      <c r="J14" s="56"/>
      <c r="K14" s="54"/>
      <c r="L14" s="54"/>
      <c r="M14" s="55"/>
      <c r="N14" s="56"/>
      <c r="O14" s="54"/>
      <c r="P14" s="54"/>
      <c r="Q14" s="55"/>
      <c r="R14" s="56"/>
      <c r="S14" s="54"/>
      <c r="T14" s="54"/>
      <c r="U14" s="55"/>
      <c r="V14" s="56"/>
      <c r="W14" s="54"/>
      <c r="X14" s="55"/>
      <c r="Y14" s="56"/>
      <c r="Z14" s="57"/>
      <c r="AA14" s="61"/>
    </row>
    <row r="15" spans="1:27" ht="3.75" customHeight="1">
      <c r="A15" s="66"/>
      <c r="B15" s="67"/>
      <c r="C15" s="68"/>
      <c r="D15" s="68"/>
      <c r="E15" s="69"/>
      <c r="F15" s="70"/>
      <c r="G15" s="68"/>
      <c r="H15" s="68"/>
      <c r="I15" s="69"/>
      <c r="J15" s="70"/>
      <c r="K15" s="68"/>
      <c r="L15" s="68"/>
      <c r="M15" s="69"/>
      <c r="N15" s="68"/>
      <c r="O15" s="68"/>
      <c r="P15" s="68"/>
      <c r="Q15" s="69"/>
      <c r="R15" s="70"/>
      <c r="S15" s="68"/>
      <c r="T15" s="68"/>
      <c r="U15" s="69"/>
      <c r="V15" s="70"/>
      <c r="W15" s="68"/>
      <c r="X15" s="69"/>
      <c r="Y15" s="70"/>
      <c r="Z15" s="71"/>
      <c r="AA15" s="1"/>
    </row>
    <row r="16" spans="1:27" s="79" customFormat="1" ht="19.5" customHeight="1">
      <c r="A16" s="72">
        <v>1</v>
      </c>
      <c r="B16" s="73" t="s">
        <v>21</v>
      </c>
      <c r="C16" s="74">
        <v>246039</v>
      </c>
      <c r="D16" s="74">
        <v>191807</v>
      </c>
      <c r="E16" s="75">
        <v>77.96</v>
      </c>
      <c r="F16" s="76"/>
      <c r="G16" s="74">
        <v>246039</v>
      </c>
      <c r="H16" s="74">
        <v>191765</v>
      </c>
      <c r="I16" s="75">
        <v>77.94</v>
      </c>
      <c r="J16" s="76"/>
      <c r="K16" s="77">
        <v>235849</v>
      </c>
      <c r="L16" s="77">
        <v>196506</v>
      </c>
      <c r="M16" s="78">
        <v>83.32</v>
      </c>
      <c r="O16" s="74">
        <v>253400</v>
      </c>
      <c r="P16" s="74">
        <v>194822</v>
      </c>
      <c r="Q16" s="75">
        <v>76.88</v>
      </c>
      <c r="R16" s="76"/>
      <c r="S16" s="74">
        <v>250898</v>
      </c>
      <c r="T16" s="74">
        <v>160296</v>
      </c>
      <c r="U16" s="75">
        <v>63.89</v>
      </c>
      <c r="V16" s="76"/>
      <c r="W16" s="74">
        <v>160318</v>
      </c>
      <c r="X16" s="75">
        <v>63.9</v>
      </c>
      <c r="Y16" s="76"/>
      <c r="Z16" s="71">
        <v>1</v>
      </c>
      <c r="AA16" s="66"/>
    </row>
    <row r="17" spans="1:27" s="79" customFormat="1" ht="19.5" customHeight="1">
      <c r="A17" s="72">
        <f aca="true" t="shared" si="1" ref="A17:A26">A16+1</f>
        <v>2</v>
      </c>
      <c r="B17" s="73" t="s">
        <v>22</v>
      </c>
      <c r="C17" s="74">
        <v>96124</v>
      </c>
      <c r="D17" s="74">
        <v>80183</v>
      </c>
      <c r="E17" s="75">
        <v>83.42</v>
      </c>
      <c r="F17" s="76"/>
      <c r="G17" s="74">
        <v>96124</v>
      </c>
      <c r="H17" s="74">
        <v>80181</v>
      </c>
      <c r="I17" s="75">
        <v>83.41</v>
      </c>
      <c r="J17" s="76"/>
      <c r="K17" s="77">
        <v>96469</v>
      </c>
      <c r="L17" s="77">
        <v>80097</v>
      </c>
      <c r="M17" s="78">
        <v>83.03</v>
      </c>
      <c r="O17" s="74">
        <v>97887</v>
      </c>
      <c r="P17" s="74">
        <v>60275</v>
      </c>
      <c r="Q17" s="75">
        <v>61.58</v>
      </c>
      <c r="R17" s="76"/>
      <c r="S17" s="74">
        <v>97928</v>
      </c>
      <c r="T17" s="74">
        <v>62720</v>
      </c>
      <c r="U17" s="75">
        <v>64.05</v>
      </c>
      <c r="V17" s="76"/>
      <c r="W17" s="74">
        <v>62720</v>
      </c>
      <c r="X17" s="75">
        <v>64.05</v>
      </c>
      <c r="Y17" s="76"/>
      <c r="Z17" s="71">
        <f aca="true" t="shared" si="2" ref="Z17:Z26">Z16+1</f>
        <v>2</v>
      </c>
      <c r="AA17" s="66"/>
    </row>
    <row r="18" spans="1:27" s="79" customFormat="1" ht="19.5" customHeight="1">
      <c r="A18" s="72">
        <f t="shared" si="1"/>
        <v>3</v>
      </c>
      <c r="B18" s="73" t="s">
        <v>23</v>
      </c>
      <c r="C18" s="74">
        <v>45073</v>
      </c>
      <c r="D18" s="74">
        <v>38521</v>
      </c>
      <c r="E18" s="75">
        <v>85.46</v>
      </c>
      <c r="F18" s="76"/>
      <c r="G18" s="74">
        <v>45073</v>
      </c>
      <c r="H18" s="74">
        <v>38521</v>
      </c>
      <c r="I18" s="75">
        <v>85.46</v>
      </c>
      <c r="J18" s="76"/>
      <c r="K18" s="77">
        <v>43983</v>
      </c>
      <c r="L18" s="77">
        <v>38223</v>
      </c>
      <c r="M18" s="78">
        <v>86.9</v>
      </c>
      <c r="O18" s="74">
        <v>45807</v>
      </c>
      <c r="P18" s="74">
        <v>30471</v>
      </c>
      <c r="Q18" s="75">
        <v>66.52</v>
      </c>
      <c r="R18" s="76"/>
      <c r="S18" s="74">
        <v>45507</v>
      </c>
      <c r="T18" s="74">
        <v>30031</v>
      </c>
      <c r="U18" s="75">
        <v>65.99</v>
      </c>
      <c r="V18" s="76"/>
      <c r="W18" s="74">
        <v>30031</v>
      </c>
      <c r="X18" s="75">
        <v>65.99</v>
      </c>
      <c r="Y18" s="76"/>
      <c r="Z18" s="71">
        <f t="shared" si="2"/>
        <v>3</v>
      </c>
      <c r="AA18" s="66"/>
    </row>
    <row r="19" spans="1:27" s="79" customFormat="1" ht="19.5" customHeight="1">
      <c r="A19" s="72">
        <f t="shared" si="1"/>
        <v>4</v>
      </c>
      <c r="B19" s="73" t="s">
        <v>24</v>
      </c>
      <c r="C19" s="74">
        <v>46478</v>
      </c>
      <c r="D19" s="74">
        <v>35511</v>
      </c>
      <c r="E19" s="75">
        <v>76.4</v>
      </c>
      <c r="F19" s="76"/>
      <c r="G19" s="74">
        <v>46478</v>
      </c>
      <c r="H19" s="74">
        <v>35508</v>
      </c>
      <c r="I19" s="75">
        <v>76.4</v>
      </c>
      <c r="J19" s="76"/>
      <c r="K19" s="77">
        <v>45900</v>
      </c>
      <c r="L19" s="77">
        <v>41179</v>
      </c>
      <c r="M19" s="78">
        <v>89.71</v>
      </c>
      <c r="O19" s="74">
        <v>46848</v>
      </c>
      <c r="P19" s="74">
        <v>40622</v>
      </c>
      <c r="Q19" s="75">
        <v>86.71</v>
      </c>
      <c r="R19" s="76"/>
      <c r="S19" s="74">
        <v>46719</v>
      </c>
      <c r="T19" s="74">
        <v>34607</v>
      </c>
      <c r="U19" s="75">
        <v>74.07</v>
      </c>
      <c r="V19" s="76"/>
      <c r="W19" s="74">
        <v>34608</v>
      </c>
      <c r="X19" s="75">
        <v>74.08</v>
      </c>
      <c r="Y19" s="76"/>
      <c r="Z19" s="71">
        <f t="shared" si="2"/>
        <v>4</v>
      </c>
      <c r="AA19" s="66"/>
    </row>
    <row r="20" spans="1:27" s="79" customFormat="1" ht="19.5" customHeight="1">
      <c r="A20" s="72">
        <f t="shared" si="1"/>
        <v>5</v>
      </c>
      <c r="B20" s="73" t="s">
        <v>25</v>
      </c>
      <c r="C20" s="74">
        <v>38185</v>
      </c>
      <c r="D20" s="74">
        <v>33123</v>
      </c>
      <c r="E20" s="75">
        <v>86.74</v>
      </c>
      <c r="F20" s="76"/>
      <c r="G20" s="74">
        <v>38185</v>
      </c>
      <c r="H20" s="74">
        <v>33114</v>
      </c>
      <c r="I20" s="75">
        <v>86.72</v>
      </c>
      <c r="J20" s="76"/>
      <c r="K20" s="77">
        <v>38042</v>
      </c>
      <c r="L20" s="77">
        <v>32878</v>
      </c>
      <c r="M20" s="78">
        <v>86.43</v>
      </c>
      <c r="O20" s="74">
        <v>38940</v>
      </c>
      <c r="P20" s="74">
        <v>30247</v>
      </c>
      <c r="Q20" s="75">
        <v>77.68</v>
      </c>
      <c r="R20" s="76"/>
      <c r="S20" s="74">
        <v>38804</v>
      </c>
      <c r="T20" s="74">
        <v>24903</v>
      </c>
      <c r="U20" s="75">
        <v>64.18</v>
      </c>
      <c r="V20" s="76"/>
      <c r="W20" s="74">
        <v>24904</v>
      </c>
      <c r="X20" s="75">
        <v>64.18</v>
      </c>
      <c r="Y20" s="76"/>
      <c r="Z20" s="71">
        <f t="shared" si="2"/>
        <v>5</v>
      </c>
      <c r="AA20" s="66"/>
    </row>
    <row r="21" spans="1:27" s="79" customFormat="1" ht="19.5" customHeight="1">
      <c r="A21" s="72">
        <f t="shared" si="1"/>
        <v>6</v>
      </c>
      <c r="B21" s="73" t="s">
        <v>26</v>
      </c>
      <c r="C21" s="74">
        <v>28607</v>
      </c>
      <c r="D21" s="74">
        <v>17933</v>
      </c>
      <c r="E21" s="75">
        <v>62.69</v>
      </c>
      <c r="F21" s="76"/>
      <c r="G21" s="74">
        <v>28607</v>
      </c>
      <c r="H21" s="74">
        <v>17933</v>
      </c>
      <c r="I21" s="75">
        <v>62.69</v>
      </c>
      <c r="J21" s="76"/>
      <c r="K21" s="77">
        <v>28724</v>
      </c>
      <c r="L21" s="77">
        <v>24983</v>
      </c>
      <c r="M21" s="78">
        <v>86.98</v>
      </c>
      <c r="O21" s="74">
        <v>29265</v>
      </c>
      <c r="P21" s="74">
        <v>23837</v>
      </c>
      <c r="Q21" s="75">
        <v>81.45</v>
      </c>
      <c r="R21" s="76"/>
      <c r="S21" s="74">
        <v>28995</v>
      </c>
      <c r="T21" s="74">
        <v>20758</v>
      </c>
      <c r="U21" s="75">
        <v>71.59</v>
      </c>
      <c r="V21" s="76"/>
      <c r="W21" s="74">
        <v>20759</v>
      </c>
      <c r="X21" s="75">
        <v>71.6</v>
      </c>
      <c r="Y21" s="76"/>
      <c r="Z21" s="71">
        <f t="shared" si="2"/>
        <v>6</v>
      </c>
      <c r="AA21" s="66"/>
    </row>
    <row r="22" spans="1:27" s="79" customFormat="1" ht="19.5" customHeight="1">
      <c r="A22" s="72">
        <f t="shared" si="1"/>
        <v>7</v>
      </c>
      <c r="B22" s="73" t="s">
        <v>27</v>
      </c>
      <c r="C22" s="74">
        <v>21772</v>
      </c>
      <c r="D22" s="74">
        <v>15668</v>
      </c>
      <c r="E22" s="75">
        <v>71.96</v>
      </c>
      <c r="F22" s="76"/>
      <c r="G22" s="74">
        <v>21772</v>
      </c>
      <c r="H22" s="74">
        <v>15651</v>
      </c>
      <c r="I22" s="75">
        <v>71.89</v>
      </c>
      <c r="J22" s="76"/>
      <c r="K22" s="77">
        <v>22315</v>
      </c>
      <c r="L22" s="77">
        <v>18842</v>
      </c>
      <c r="M22" s="78">
        <v>84.44</v>
      </c>
      <c r="O22" s="74">
        <v>21983</v>
      </c>
      <c r="P22" s="74">
        <v>16547</v>
      </c>
      <c r="Q22" s="75">
        <v>75.27</v>
      </c>
      <c r="R22" s="76"/>
      <c r="S22" s="74">
        <v>22084</v>
      </c>
      <c r="T22" s="74">
        <v>14745</v>
      </c>
      <c r="U22" s="75">
        <v>66.77</v>
      </c>
      <c r="V22" s="76"/>
      <c r="W22" s="74">
        <v>14745</v>
      </c>
      <c r="X22" s="75">
        <v>66.77</v>
      </c>
      <c r="Y22" s="76"/>
      <c r="Z22" s="71">
        <f t="shared" si="2"/>
        <v>7</v>
      </c>
      <c r="AA22" s="66"/>
    </row>
    <row r="23" spans="1:27" s="79" customFormat="1" ht="19.5" customHeight="1">
      <c r="A23" s="72">
        <f t="shared" si="1"/>
        <v>8</v>
      </c>
      <c r="B23" s="73" t="s">
        <v>28</v>
      </c>
      <c r="C23" s="74">
        <v>17245</v>
      </c>
      <c r="D23" s="74">
        <v>14963</v>
      </c>
      <c r="E23" s="75">
        <v>86.77</v>
      </c>
      <c r="F23" s="76"/>
      <c r="G23" s="74">
        <v>17245</v>
      </c>
      <c r="H23" s="74">
        <v>14961</v>
      </c>
      <c r="I23" s="75">
        <v>86.76</v>
      </c>
      <c r="J23" s="76"/>
      <c r="K23" s="77">
        <v>17701</v>
      </c>
      <c r="L23" s="77">
        <v>15316</v>
      </c>
      <c r="M23" s="78">
        <v>86.53</v>
      </c>
      <c r="O23" s="74">
        <v>17477</v>
      </c>
      <c r="P23" s="74">
        <v>14557</v>
      </c>
      <c r="Q23" s="75">
        <v>83.29</v>
      </c>
      <c r="R23" s="76"/>
      <c r="S23" s="74">
        <v>17482</v>
      </c>
      <c r="T23" s="74">
        <v>13163</v>
      </c>
      <c r="U23" s="75">
        <v>75.29</v>
      </c>
      <c r="V23" s="76"/>
      <c r="W23" s="74">
        <v>13164</v>
      </c>
      <c r="X23" s="75">
        <v>75.3</v>
      </c>
      <c r="Y23" s="76"/>
      <c r="Z23" s="71">
        <f t="shared" si="2"/>
        <v>8</v>
      </c>
      <c r="AA23" s="66"/>
    </row>
    <row r="24" spans="1:27" s="79" customFormat="1" ht="19.5" customHeight="1">
      <c r="A24" s="72">
        <f t="shared" si="1"/>
        <v>9</v>
      </c>
      <c r="B24" s="73" t="s">
        <v>29</v>
      </c>
      <c r="C24" s="74">
        <v>15442</v>
      </c>
      <c r="D24" s="74">
        <v>10835</v>
      </c>
      <c r="E24" s="75">
        <v>70.17</v>
      </c>
      <c r="F24" s="76"/>
      <c r="G24" s="74">
        <v>15442</v>
      </c>
      <c r="H24" s="74">
        <v>10833</v>
      </c>
      <c r="I24" s="75">
        <v>70.15</v>
      </c>
      <c r="J24" s="76"/>
      <c r="K24" s="77">
        <v>15867</v>
      </c>
      <c r="L24" s="77">
        <v>14079</v>
      </c>
      <c r="M24" s="78">
        <v>88.73</v>
      </c>
      <c r="O24" s="74">
        <v>15659</v>
      </c>
      <c r="P24" s="74">
        <v>11964</v>
      </c>
      <c r="Q24" s="75">
        <v>76.4</v>
      </c>
      <c r="R24" s="76"/>
      <c r="S24" s="74">
        <v>15676</v>
      </c>
      <c r="T24" s="74">
        <v>12009</v>
      </c>
      <c r="U24" s="75">
        <v>76.61</v>
      </c>
      <c r="V24" s="76"/>
      <c r="W24" s="74">
        <v>12009</v>
      </c>
      <c r="X24" s="75">
        <v>76.61</v>
      </c>
      <c r="Y24" s="76"/>
      <c r="Z24" s="71">
        <f t="shared" si="2"/>
        <v>9</v>
      </c>
      <c r="AA24" s="66"/>
    </row>
    <row r="25" spans="1:27" s="79" customFormat="1" ht="19.5" customHeight="1">
      <c r="A25" s="66">
        <f t="shared" si="1"/>
        <v>10</v>
      </c>
      <c r="B25" s="73" t="s">
        <v>30</v>
      </c>
      <c r="C25" s="74">
        <v>16559</v>
      </c>
      <c r="D25" s="74">
        <v>15477</v>
      </c>
      <c r="E25" s="75">
        <v>93.43</v>
      </c>
      <c r="F25" s="76"/>
      <c r="G25" s="74">
        <v>16559</v>
      </c>
      <c r="H25" s="74">
        <v>15477</v>
      </c>
      <c r="I25" s="75">
        <v>93.47</v>
      </c>
      <c r="J25" s="76"/>
      <c r="K25" s="77">
        <v>16560</v>
      </c>
      <c r="L25" s="77">
        <v>14297</v>
      </c>
      <c r="M25" s="78">
        <v>86.33</v>
      </c>
      <c r="O25" s="74">
        <v>16774</v>
      </c>
      <c r="P25" s="74">
        <v>11551</v>
      </c>
      <c r="Q25" s="75">
        <v>68.86</v>
      </c>
      <c r="R25" s="76"/>
      <c r="S25" s="74">
        <v>16757</v>
      </c>
      <c r="T25" s="74">
        <v>12461</v>
      </c>
      <c r="U25" s="75">
        <v>74.36</v>
      </c>
      <c r="V25" s="76"/>
      <c r="W25" s="74">
        <v>12460</v>
      </c>
      <c r="X25" s="75">
        <v>74.36</v>
      </c>
      <c r="Y25" s="76"/>
      <c r="Z25" s="71">
        <f t="shared" si="2"/>
        <v>10</v>
      </c>
      <c r="AA25" s="66"/>
    </row>
    <row r="26" spans="1:27" s="79" customFormat="1" ht="19.5" customHeight="1">
      <c r="A26" s="66">
        <f t="shared" si="1"/>
        <v>11</v>
      </c>
      <c r="B26" s="73" t="s">
        <v>31</v>
      </c>
      <c r="C26" s="74">
        <v>37819</v>
      </c>
      <c r="D26" s="74">
        <v>33922</v>
      </c>
      <c r="E26" s="75">
        <v>89.7</v>
      </c>
      <c r="F26" s="76"/>
      <c r="G26" s="74">
        <v>37819</v>
      </c>
      <c r="H26" s="74">
        <v>33920</v>
      </c>
      <c r="I26" s="75">
        <v>89.69</v>
      </c>
      <c r="J26" s="76"/>
      <c r="K26" s="77">
        <v>37935</v>
      </c>
      <c r="L26" s="77">
        <v>34177</v>
      </c>
      <c r="M26" s="78">
        <v>90.09</v>
      </c>
      <c r="O26" s="74">
        <v>38427</v>
      </c>
      <c r="P26" s="74">
        <v>28722</v>
      </c>
      <c r="Q26" s="75">
        <v>74.74</v>
      </c>
      <c r="R26" s="76"/>
      <c r="S26" s="74">
        <v>38341</v>
      </c>
      <c r="T26" s="74">
        <v>29800</v>
      </c>
      <c r="U26" s="75">
        <v>77.72</v>
      </c>
      <c r="V26" s="76"/>
      <c r="W26" s="74">
        <v>29799</v>
      </c>
      <c r="X26" s="75">
        <v>77.72</v>
      </c>
      <c r="Y26" s="76"/>
      <c r="Z26" s="71">
        <f t="shared" si="2"/>
        <v>11</v>
      </c>
      <c r="AA26" s="66"/>
    </row>
    <row r="27" spans="1:27" s="83" customFormat="1" ht="19.5" customHeight="1">
      <c r="A27" s="52" t="s">
        <v>32</v>
      </c>
      <c r="B27" s="53"/>
      <c r="C27" s="80">
        <f>SUM(C28:C30)</f>
        <v>9349</v>
      </c>
      <c r="D27" s="80">
        <f>SUM(D28:D30)</f>
        <v>7789</v>
      </c>
      <c r="E27" s="81">
        <v>83.31</v>
      </c>
      <c r="F27" s="82"/>
      <c r="G27" s="80">
        <f>SUM(G28:G30)</f>
        <v>9349</v>
      </c>
      <c r="H27" s="80">
        <f>SUM(H28:H30)</f>
        <v>7788</v>
      </c>
      <c r="I27" s="81">
        <v>83.3</v>
      </c>
      <c r="J27" s="82"/>
      <c r="K27" s="80">
        <f>SUM(K28:K30)</f>
        <v>9532</v>
      </c>
      <c r="L27" s="80">
        <f>SUM(L28:L30)</f>
        <v>8707</v>
      </c>
      <c r="M27" s="81">
        <v>91.34</v>
      </c>
      <c r="O27" s="80">
        <f>SUM(O28:O30)</f>
        <v>9448</v>
      </c>
      <c r="P27" s="80">
        <f>SUM(P28:P30)</f>
        <v>7901</v>
      </c>
      <c r="Q27" s="81">
        <v>83.63</v>
      </c>
      <c r="R27" s="82"/>
      <c r="S27" s="80">
        <f>SUM(S28:S30)</f>
        <v>9424</v>
      </c>
      <c r="T27" s="80">
        <f>SUM(T28:T30)</f>
        <v>7890</v>
      </c>
      <c r="U27" s="81">
        <v>83.72</v>
      </c>
      <c r="V27" s="82"/>
      <c r="W27" s="80">
        <f>SUM(W28:W30)</f>
        <v>7891</v>
      </c>
      <c r="X27" s="81">
        <v>83.73</v>
      </c>
      <c r="Y27" s="82"/>
      <c r="Z27" s="57" t="s">
        <v>33</v>
      </c>
      <c r="AA27" s="58"/>
    </row>
    <row r="28" spans="1:27" s="79" customFormat="1" ht="19.5" customHeight="1">
      <c r="A28" s="66">
        <v>12</v>
      </c>
      <c r="B28" s="73" t="s">
        <v>34</v>
      </c>
      <c r="C28" s="74">
        <v>1904</v>
      </c>
      <c r="D28" s="74">
        <v>1595</v>
      </c>
      <c r="E28" s="75">
        <v>83.77</v>
      </c>
      <c r="F28" s="76"/>
      <c r="G28" s="74">
        <v>1904</v>
      </c>
      <c r="H28" s="74">
        <v>1595</v>
      </c>
      <c r="I28" s="75">
        <v>83.77</v>
      </c>
      <c r="J28" s="76"/>
      <c r="K28" s="77">
        <v>1973</v>
      </c>
      <c r="L28" s="77">
        <v>1820</v>
      </c>
      <c r="M28" s="78">
        <v>92.25</v>
      </c>
      <c r="O28" s="74">
        <v>1913</v>
      </c>
      <c r="P28" s="74">
        <v>1658</v>
      </c>
      <c r="Q28" s="75">
        <v>86.67</v>
      </c>
      <c r="R28" s="76"/>
      <c r="S28" s="74">
        <v>1910</v>
      </c>
      <c r="T28" s="74">
        <v>1624</v>
      </c>
      <c r="U28" s="75">
        <v>85.03</v>
      </c>
      <c r="V28" s="76"/>
      <c r="W28" s="74">
        <v>1624</v>
      </c>
      <c r="X28" s="75">
        <v>85.03</v>
      </c>
      <c r="Y28" s="76"/>
      <c r="Z28" s="71">
        <v>12</v>
      </c>
      <c r="AA28" s="66"/>
    </row>
    <row r="29" spans="1:27" s="79" customFormat="1" ht="19.5" customHeight="1">
      <c r="A29" s="66">
        <f>A28+1</f>
        <v>13</v>
      </c>
      <c r="B29" s="73" t="s">
        <v>35</v>
      </c>
      <c r="C29" s="74">
        <v>3796</v>
      </c>
      <c r="D29" s="74">
        <v>3014</v>
      </c>
      <c r="E29" s="75">
        <v>79.4</v>
      </c>
      <c r="F29" s="76"/>
      <c r="G29" s="74">
        <v>3796</v>
      </c>
      <c r="H29" s="74">
        <v>3013</v>
      </c>
      <c r="I29" s="75">
        <v>79.37</v>
      </c>
      <c r="J29" s="76"/>
      <c r="K29" s="77">
        <v>3887</v>
      </c>
      <c r="L29" s="77">
        <v>3531</v>
      </c>
      <c r="M29" s="78">
        <v>90.84</v>
      </c>
      <c r="O29" s="74">
        <v>3863</v>
      </c>
      <c r="P29" s="74">
        <v>3084</v>
      </c>
      <c r="Q29" s="75">
        <v>79.83</v>
      </c>
      <c r="R29" s="76"/>
      <c r="S29" s="74">
        <v>3841</v>
      </c>
      <c r="T29" s="74">
        <v>3137</v>
      </c>
      <c r="U29" s="75">
        <v>81.67</v>
      </c>
      <c r="V29" s="76"/>
      <c r="W29" s="74">
        <v>3137</v>
      </c>
      <c r="X29" s="75">
        <v>81.67</v>
      </c>
      <c r="Y29" s="76"/>
      <c r="Z29" s="71">
        <f>Z28+1</f>
        <v>13</v>
      </c>
      <c r="AA29" s="66"/>
    </row>
    <row r="30" spans="1:27" s="79" customFormat="1" ht="19.5" customHeight="1">
      <c r="A30" s="66">
        <f>A29+1</f>
        <v>14</v>
      </c>
      <c r="B30" s="73" t="s">
        <v>36</v>
      </c>
      <c r="C30" s="74">
        <v>3649</v>
      </c>
      <c r="D30" s="74">
        <v>3180</v>
      </c>
      <c r="E30" s="75">
        <v>87.15</v>
      </c>
      <c r="F30" s="76"/>
      <c r="G30" s="74">
        <v>3649</v>
      </c>
      <c r="H30" s="74">
        <v>3180</v>
      </c>
      <c r="I30" s="75">
        <v>87.15</v>
      </c>
      <c r="J30" s="76"/>
      <c r="K30" s="77">
        <v>3672</v>
      </c>
      <c r="L30" s="77">
        <v>3356</v>
      </c>
      <c r="M30" s="78">
        <v>91.39</v>
      </c>
      <c r="O30" s="74">
        <v>3672</v>
      </c>
      <c r="P30" s="74">
        <v>3159</v>
      </c>
      <c r="Q30" s="75">
        <v>86.03</v>
      </c>
      <c r="R30" s="76"/>
      <c r="S30" s="74">
        <v>3673</v>
      </c>
      <c r="T30" s="74">
        <v>3129</v>
      </c>
      <c r="U30" s="75">
        <v>85.19</v>
      </c>
      <c r="V30" s="76"/>
      <c r="W30" s="74">
        <v>3130</v>
      </c>
      <c r="X30" s="75">
        <v>85.22</v>
      </c>
      <c r="Y30" s="76"/>
      <c r="Z30" s="71">
        <f>Z29+1</f>
        <v>14</v>
      </c>
      <c r="AA30" s="66"/>
    </row>
    <row r="31" spans="1:27" s="83" customFormat="1" ht="19.5" customHeight="1">
      <c r="A31" s="52" t="s">
        <v>37</v>
      </c>
      <c r="B31" s="53"/>
      <c r="C31" s="80">
        <f>SUM(C32:C36)</f>
        <v>33107</v>
      </c>
      <c r="D31" s="80">
        <f>SUM(D32:D36)</f>
        <v>30482</v>
      </c>
      <c r="E31" s="81">
        <v>92.07</v>
      </c>
      <c r="F31" s="82"/>
      <c r="G31" s="84">
        <f>SUM(G32:G36)</f>
        <v>33107</v>
      </c>
      <c r="H31" s="84">
        <f>SUM(H32:H36)</f>
        <v>30485</v>
      </c>
      <c r="I31" s="85">
        <v>92.08</v>
      </c>
      <c r="J31" s="86"/>
      <c r="K31" s="80">
        <f>SUM(K32:K36)</f>
        <v>33523</v>
      </c>
      <c r="L31" s="80">
        <f>SUM(L32:L36)</f>
        <v>30409</v>
      </c>
      <c r="M31" s="81">
        <v>90.71</v>
      </c>
      <c r="N31" s="80"/>
      <c r="O31" s="80">
        <f>SUM(O32:O36)</f>
        <v>33418</v>
      </c>
      <c r="P31" s="80">
        <f>SUM(P32:P36)</f>
        <v>26502</v>
      </c>
      <c r="Q31" s="81">
        <v>79.3</v>
      </c>
      <c r="R31" s="82"/>
      <c r="S31" s="80">
        <f>SUM(S32:S36)</f>
        <v>33422</v>
      </c>
      <c r="T31" s="80">
        <f>SUM(T32:T36)</f>
        <v>26999</v>
      </c>
      <c r="U31" s="81">
        <v>80.78</v>
      </c>
      <c r="V31" s="82"/>
      <c r="W31" s="80">
        <f>SUM(W32:W36)</f>
        <v>27001</v>
      </c>
      <c r="X31" s="81">
        <v>80.79</v>
      </c>
      <c r="Y31" s="82"/>
      <c r="Z31" s="57" t="s">
        <v>38</v>
      </c>
      <c r="AA31" s="58"/>
    </row>
    <row r="32" spans="1:27" s="79" customFormat="1" ht="19.5" customHeight="1">
      <c r="A32" s="66">
        <v>15</v>
      </c>
      <c r="B32" s="73" t="s">
        <v>39</v>
      </c>
      <c r="C32" s="74">
        <v>5694</v>
      </c>
      <c r="D32" s="74">
        <v>5273</v>
      </c>
      <c r="E32" s="75">
        <v>92.61</v>
      </c>
      <c r="F32" s="76"/>
      <c r="G32" s="74">
        <v>5694</v>
      </c>
      <c r="H32" s="74">
        <v>5274</v>
      </c>
      <c r="I32" s="75">
        <v>92.62</v>
      </c>
      <c r="J32" s="76"/>
      <c r="K32" s="77">
        <v>5787</v>
      </c>
      <c r="L32" s="77">
        <v>5366</v>
      </c>
      <c r="M32" s="78">
        <v>92.73</v>
      </c>
      <c r="O32" s="74">
        <v>5746</v>
      </c>
      <c r="P32" s="74">
        <v>4835</v>
      </c>
      <c r="Q32" s="75">
        <v>84.15</v>
      </c>
      <c r="R32" s="76"/>
      <c r="S32" s="74">
        <v>5735</v>
      </c>
      <c r="T32" s="74">
        <v>4850</v>
      </c>
      <c r="U32" s="75">
        <v>84.57</v>
      </c>
      <c r="V32" s="76"/>
      <c r="W32" s="74">
        <v>4852</v>
      </c>
      <c r="X32" s="75">
        <v>84.6</v>
      </c>
      <c r="Y32" s="76"/>
      <c r="Z32" s="71">
        <v>15</v>
      </c>
      <c r="AA32" s="66"/>
    </row>
    <row r="33" spans="1:27" s="79" customFormat="1" ht="19.5" customHeight="1">
      <c r="A33" s="66">
        <f>A32+1</f>
        <v>16</v>
      </c>
      <c r="B33" s="73" t="s">
        <v>40</v>
      </c>
      <c r="C33" s="74">
        <v>2413</v>
      </c>
      <c r="D33" s="74">
        <v>2266</v>
      </c>
      <c r="E33" s="75">
        <v>93.91</v>
      </c>
      <c r="F33" s="76"/>
      <c r="G33" s="74">
        <v>2413</v>
      </c>
      <c r="H33" s="74">
        <v>2265</v>
      </c>
      <c r="I33" s="75">
        <v>93.87</v>
      </c>
      <c r="J33" s="76"/>
      <c r="K33" s="77">
        <v>2410</v>
      </c>
      <c r="L33" s="77">
        <v>2349</v>
      </c>
      <c r="M33" s="78">
        <v>97.47</v>
      </c>
      <c r="O33" s="74">
        <v>2419</v>
      </c>
      <c r="P33" s="74">
        <v>2099</v>
      </c>
      <c r="Q33" s="75">
        <v>86.77</v>
      </c>
      <c r="R33" s="76"/>
      <c r="S33" s="74">
        <v>2429</v>
      </c>
      <c r="T33" s="74">
        <v>2206</v>
      </c>
      <c r="U33" s="75">
        <v>90.82</v>
      </c>
      <c r="V33" s="76"/>
      <c r="W33" s="74">
        <v>2206</v>
      </c>
      <c r="X33" s="75">
        <v>90.82</v>
      </c>
      <c r="Y33" s="76"/>
      <c r="Z33" s="71">
        <f>Z32+1</f>
        <v>16</v>
      </c>
      <c r="AA33" s="66"/>
    </row>
    <row r="34" spans="1:27" s="79" customFormat="1" ht="19.5" customHeight="1">
      <c r="A34" s="66">
        <f>A33+1</f>
        <v>17</v>
      </c>
      <c r="B34" s="73" t="s">
        <v>41</v>
      </c>
      <c r="C34" s="74">
        <v>12956</v>
      </c>
      <c r="D34" s="74">
        <v>12089</v>
      </c>
      <c r="E34" s="75">
        <v>93.31</v>
      </c>
      <c r="F34" s="76"/>
      <c r="G34" s="74">
        <v>12956</v>
      </c>
      <c r="H34" s="74">
        <v>12090</v>
      </c>
      <c r="I34" s="75">
        <v>93.32</v>
      </c>
      <c r="J34" s="76"/>
      <c r="K34" s="77">
        <v>13188</v>
      </c>
      <c r="L34" s="77">
        <v>11823</v>
      </c>
      <c r="M34" s="78">
        <v>89.65</v>
      </c>
      <c r="O34" s="74">
        <v>13048</v>
      </c>
      <c r="P34" s="74">
        <v>10146</v>
      </c>
      <c r="Q34" s="75">
        <v>77.76</v>
      </c>
      <c r="R34" s="76"/>
      <c r="S34" s="74">
        <v>13093</v>
      </c>
      <c r="T34" s="74">
        <v>10147</v>
      </c>
      <c r="U34" s="75">
        <v>77.5</v>
      </c>
      <c r="V34" s="76"/>
      <c r="W34" s="74">
        <v>10147</v>
      </c>
      <c r="X34" s="75">
        <v>77.5</v>
      </c>
      <c r="Y34" s="76"/>
      <c r="Z34" s="71">
        <f>Z33+1</f>
        <v>17</v>
      </c>
      <c r="AA34" s="66"/>
    </row>
    <row r="35" spans="1:27" s="79" customFormat="1" ht="19.5" customHeight="1">
      <c r="A35" s="66">
        <f>A34+1</f>
        <v>18</v>
      </c>
      <c r="B35" s="73" t="s">
        <v>42</v>
      </c>
      <c r="C35" s="74">
        <v>4334</v>
      </c>
      <c r="D35" s="74">
        <v>3873</v>
      </c>
      <c r="E35" s="75">
        <v>89.36</v>
      </c>
      <c r="F35" s="76"/>
      <c r="G35" s="74">
        <v>4334</v>
      </c>
      <c r="H35" s="74">
        <v>3875</v>
      </c>
      <c r="I35" s="75">
        <v>89.41</v>
      </c>
      <c r="J35" s="76"/>
      <c r="K35" s="77">
        <v>4383</v>
      </c>
      <c r="L35" s="77">
        <v>3826</v>
      </c>
      <c r="M35" s="78">
        <v>87.29</v>
      </c>
      <c r="O35" s="74">
        <v>4374</v>
      </c>
      <c r="P35" s="74">
        <v>3340</v>
      </c>
      <c r="Q35" s="75">
        <v>76.36</v>
      </c>
      <c r="R35" s="76"/>
      <c r="S35" s="74">
        <v>4396</v>
      </c>
      <c r="T35" s="74">
        <v>3504</v>
      </c>
      <c r="U35" s="75">
        <v>79.71</v>
      </c>
      <c r="V35" s="76"/>
      <c r="W35" s="74">
        <v>3504</v>
      </c>
      <c r="X35" s="75">
        <v>79.71</v>
      </c>
      <c r="Y35" s="76"/>
      <c r="Z35" s="71">
        <f>Z34+1</f>
        <v>18</v>
      </c>
      <c r="AA35" s="66"/>
    </row>
    <row r="36" spans="1:27" s="79" customFormat="1" ht="19.5" customHeight="1">
      <c r="A36" s="66">
        <f>A35+1</f>
        <v>19</v>
      </c>
      <c r="B36" s="73" t="s">
        <v>43</v>
      </c>
      <c r="C36" s="74">
        <v>7710</v>
      </c>
      <c r="D36" s="74">
        <v>6981</v>
      </c>
      <c r="E36" s="75">
        <v>90.54</v>
      </c>
      <c r="F36" s="76"/>
      <c r="G36" s="74">
        <v>7710</v>
      </c>
      <c r="H36" s="74">
        <v>6981</v>
      </c>
      <c r="I36" s="75">
        <v>90.54</v>
      </c>
      <c r="J36" s="76"/>
      <c r="K36" s="77">
        <v>7755</v>
      </c>
      <c r="L36" s="77">
        <v>7045</v>
      </c>
      <c r="M36" s="78">
        <v>90.84</v>
      </c>
      <c r="O36" s="74">
        <v>7831</v>
      </c>
      <c r="P36" s="74">
        <v>6082</v>
      </c>
      <c r="Q36" s="75">
        <v>77.67</v>
      </c>
      <c r="R36" s="76"/>
      <c r="S36" s="74">
        <v>7769</v>
      </c>
      <c r="T36" s="74">
        <v>6292</v>
      </c>
      <c r="U36" s="75">
        <v>80.99</v>
      </c>
      <c r="V36" s="76"/>
      <c r="W36" s="74">
        <v>6292</v>
      </c>
      <c r="X36" s="75">
        <v>80.99</v>
      </c>
      <c r="Y36" s="76"/>
      <c r="Z36" s="71">
        <f>Z35+1</f>
        <v>19</v>
      </c>
      <c r="AA36" s="66"/>
    </row>
    <row r="37" spans="1:27" s="83" customFormat="1" ht="19.5" customHeight="1">
      <c r="A37" s="52" t="s">
        <v>44</v>
      </c>
      <c r="B37" s="53"/>
      <c r="C37" s="80">
        <f>SUM(C38:C39)</f>
        <v>23997</v>
      </c>
      <c r="D37" s="80">
        <f>SUM(D38:D39)</f>
        <v>16512</v>
      </c>
      <c r="E37" s="81">
        <v>68.81</v>
      </c>
      <c r="F37" s="82"/>
      <c r="G37" s="80">
        <f>SUM(G38:G39)</f>
        <v>23997</v>
      </c>
      <c r="H37" s="80">
        <f>SUM(H38:H39)</f>
        <v>16507</v>
      </c>
      <c r="I37" s="81">
        <v>68.79</v>
      </c>
      <c r="J37" s="82"/>
      <c r="K37" s="80">
        <f>SUM(K38:K39)</f>
        <v>23941</v>
      </c>
      <c r="L37" s="80">
        <f>SUM(L38:L39)</f>
        <v>20880</v>
      </c>
      <c r="M37" s="81">
        <v>87.21</v>
      </c>
      <c r="N37" s="80"/>
      <c r="O37" s="80">
        <f>SUM(O38:O39)</f>
        <v>24499</v>
      </c>
      <c r="P37" s="80">
        <f>SUM(P38:P39)</f>
        <v>17903</v>
      </c>
      <c r="Q37" s="81">
        <v>73.08</v>
      </c>
      <c r="R37" s="82"/>
      <c r="S37" s="80">
        <f>SUM(S38:S39)</f>
        <v>24371</v>
      </c>
      <c r="T37" s="80">
        <f>SUM(T38:T39)</f>
        <v>17751</v>
      </c>
      <c r="U37" s="81">
        <v>72.84</v>
      </c>
      <c r="V37" s="82"/>
      <c r="W37" s="80">
        <f>SUM(W38:W39)</f>
        <v>17752</v>
      </c>
      <c r="X37" s="81">
        <v>72.84</v>
      </c>
      <c r="Y37" s="82"/>
      <c r="Z37" s="57" t="s">
        <v>45</v>
      </c>
      <c r="AA37" s="58"/>
    </row>
    <row r="38" spans="1:27" s="79" customFormat="1" ht="19.5" customHeight="1">
      <c r="A38" s="66">
        <v>20</v>
      </c>
      <c r="B38" s="73" t="s">
        <v>46</v>
      </c>
      <c r="C38" s="74">
        <v>15916</v>
      </c>
      <c r="D38" s="74">
        <v>10809</v>
      </c>
      <c r="E38" s="75">
        <v>67.91</v>
      </c>
      <c r="F38" s="76"/>
      <c r="G38" s="74">
        <v>15916</v>
      </c>
      <c r="H38" s="74">
        <v>10806</v>
      </c>
      <c r="I38" s="75">
        <v>67.89</v>
      </c>
      <c r="J38" s="76"/>
      <c r="K38" s="77">
        <v>15646</v>
      </c>
      <c r="L38" s="77">
        <v>13594</v>
      </c>
      <c r="M38" s="78">
        <v>86.88</v>
      </c>
      <c r="O38" s="74">
        <v>16358</v>
      </c>
      <c r="P38" s="74">
        <v>11841</v>
      </c>
      <c r="Q38" s="75">
        <v>72.39</v>
      </c>
      <c r="R38" s="76"/>
      <c r="S38" s="74">
        <v>16182</v>
      </c>
      <c r="T38" s="74">
        <v>11698</v>
      </c>
      <c r="U38" s="75">
        <v>72.29</v>
      </c>
      <c r="V38" s="76"/>
      <c r="W38" s="74">
        <v>11698</v>
      </c>
      <c r="X38" s="75">
        <v>72.29</v>
      </c>
      <c r="Y38" s="76"/>
      <c r="Z38" s="71">
        <v>20</v>
      </c>
      <c r="AA38" s="66"/>
    </row>
    <row r="39" spans="1:27" s="79" customFormat="1" ht="19.5" customHeight="1">
      <c r="A39" s="66">
        <f>A38+1</f>
        <v>21</v>
      </c>
      <c r="B39" s="73" t="s">
        <v>47</v>
      </c>
      <c r="C39" s="74">
        <v>8081</v>
      </c>
      <c r="D39" s="74">
        <v>5703</v>
      </c>
      <c r="E39" s="75">
        <v>70.57</v>
      </c>
      <c r="F39" s="76"/>
      <c r="G39" s="74">
        <v>8081</v>
      </c>
      <c r="H39" s="74">
        <v>5701</v>
      </c>
      <c r="I39" s="75">
        <v>70.55</v>
      </c>
      <c r="J39" s="76"/>
      <c r="K39" s="77">
        <v>8295</v>
      </c>
      <c r="L39" s="77">
        <v>7286</v>
      </c>
      <c r="M39" s="78">
        <v>87.84</v>
      </c>
      <c r="O39" s="74">
        <v>8141</v>
      </c>
      <c r="P39" s="74">
        <v>6062</v>
      </c>
      <c r="Q39" s="75">
        <v>74.46</v>
      </c>
      <c r="R39" s="76"/>
      <c r="S39" s="74">
        <v>8189</v>
      </c>
      <c r="T39" s="74">
        <v>6053</v>
      </c>
      <c r="U39" s="75">
        <v>73.92</v>
      </c>
      <c r="V39" s="76"/>
      <c r="W39" s="74">
        <v>6054</v>
      </c>
      <c r="X39" s="75">
        <v>73.93</v>
      </c>
      <c r="Y39" s="76"/>
      <c r="Z39" s="71">
        <f>Z38+1</f>
        <v>21</v>
      </c>
      <c r="AA39" s="66"/>
    </row>
    <row r="40" spans="1:27" s="83" customFormat="1" ht="19.5" customHeight="1">
      <c r="A40" s="52" t="s">
        <v>48</v>
      </c>
      <c r="B40" s="53"/>
      <c r="C40" s="80">
        <f>SUM(C41:C44)</f>
        <v>31265</v>
      </c>
      <c r="D40" s="80">
        <f>SUM(D41:D44)</f>
        <v>26823</v>
      </c>
      <c r="E40" s="81">
        <v>85.79</v>
      </c>
      <c r="F40" s="82"/>
      <c r="G40" s="80">
        <f>SUM(G41:G44)</f>
        <v>31265</v>
      </c>
      <c r="H40" s="80">
        <f>SUM(H41:H44)</f>
        <v>26818</v>
      </c>
      <c r="I40" s="81">
        <v>85.78</v>
      </c>
      <c r="J40" s="82"/>
      <c r="K40" s="80">
        <f>SUM(K41:K44)</f>
        <v>30953</v>
      </c>
      <c r="L40" s="80">
        <f>SUM(L41:L44)</f>
        <v>26894</v>
      </c>
      <c r="M40" s="81">
        <v>86.89</v>
      </c>
      <c r="N40" s="80"/>
      <c r="O40" s="80">
        <f>SUM(O41:O44)</f>
        <v>32012</v>
      </c>
      <c r="P40" s="80">
        <f>SUM(P41:P44)</f>
        <v>26793</v>
      </c>
      <c r="Q40" s="81">
        <v>83.7</v>
      </c>
      <c r="R40" s="82"/>
      <c r="S40" s="80">
        <f>SUM(S41:S44)</f>
        <v>31764</v>
      </c>
      <c r="T40" s="80">
        <f>SUM(T41:T44)</f>
        <v>24488</v>
      </c>
      <c r="U40" s="81">
        <v>77.09</v>
      </c>
      <c r="V40" s="82"/>
      <c r="W40" s="80">
        <f>SUM(W41:W44)</f>
        <v>24491</v>
      </c>
      <c r="X40" s="81">
        <v>77.1</v>
      </c>
      <c r="Y40" s="82"/>
      <c r="Z40" s="57" t="s">
        <v>49</v>
      </c>
      <c r="AA40" s="58"/>
    </row>
    <row r="41" spans="1:27" s="79" customFormat="1" ht="19.5" customHeight="1">
      <c r="A41" s="66">
        <v>22</v>
      </c>
      <c r="B41" s="73" t="s">
        <v>50</v>
      </c>
      <c r="C41" s="74">
        <v>4881</v>
      </c>
      <c r="D41" s="74">
        <v>4162</v>
      </c>
      <c r="E41" s="75">
        <v>85.27</v>
      </c>
      <c r="F41" s="76"/>
      <c r="G41" s="74">
        <v>4881</v>
      </c>
      <c r="H41" s="74">
        <v>4162</v>
      </c>
      <c r="I41" s="75">
        <v>85.27</v>
      </c>
      <c r="J41" s="76"/>
      <c r="K41" s="77">
        <v>5001</v>
      </c>
      <c r="L41" s="77">
        <v>4396</v>
      </c>
      <c r="M41" s="78">
        <v>87.9</v>
      </c>
      <c r="O41" s="74">
        <v>4975</v>
      </c>
      <c r="P41" s="74">
        <v>4177</v>
      </c>
      <c r="Q41" s="75">
        <v>83.96</v>
      </c>
      <c r="R41" s="76"/>
      <c r="S41" s="74">
        <v>4963</v>
      </c>
      <c r="T41" s="74">
        <v>3837</v>
      </c>
      <c r="U41" s="75">
        <v>77.31</v>
      </c>
      <c r="V41" s="76"/>
      <c r="W41" s="74">
        <v>3838</v>
      </c>
      <c r="X41" s="75">
        <v>77.33</v>
      </c>
      <c r="Y41" s="76"/>
      <c r="Z41" s="71">
        <v>22</v>
      </c>
      <c r="AA41" s="66"/>
    </row>
    <row r="42" spans="1:27" s="79" customFormat="1" ht="19.5" customHeight="1">
      <c r="A42" s="66">
        <f>A41+1</f>
        <v>23</v>
      </c>
      <c r="B42" s="73" t="s">
        <v>51</v>
      </c>
      <c r="C42" s="74">
        <v>9098</v>
      </c>
      <c r="D42" s="74">
        <v>7650</v>
      </c>
      <c r="E42" s="75">
        <v>84.08</v>
      </c>
      <c r="F42" s="76"/>
      <c r="G42" s="74">
        <v>9098</v>
      </c>
      <c r="H42" s="74">
        <v>7646</v>
      </c>
      <c r="I42" s="75">
        <v>84.04</v>
      </c>
      <c r="J42" s="76"/>
      <c r="K42" s="77">
        <v>8343</v>
      </c>
      <c r="L42" s="77">
        <v>7249</v>
      </c>
      <c r="M42" s="78">
        <v>86.89</v>
      </c>
      <c r="O42" s="74">
        <v>9430</v>
      </c>
      <c r="P42" s="74">
        <v>7679</v>
      </c>
      <c r="Q42" s="75">
        <v>81.43</v>
      </c>
      <c r="R42" s="76"/>
      <c r="S42" s="74">
        <v>9238</v>
      </c>
      <c r="T42" s="74">
        <v>7097</v>
      </c>
      <c r="U42" s="75">
        <v>76.82</v>
      </c>
      <c r="V42" s="76"/>
      <c r="W42" s="74">
        <v>7098</v>
      </c>
      <c r="X42" s="75">
        <v>76.63</v>
      </c>
      <c r="Y42" s="76"/>
      <c r="Z42" s="71">
        <f>Z41+1</f>
        <v>23</v>
      </c>
      <c r="AA42" s="66"/>
    </row>
    <row r="43" spans="1:27" s="79" customFormat="1" ht="19.5" customHeight="1">
      <c r="A43" s="66">
        <f>A42+1</f>
        <v>24</v>
      </c>
      <c r="B43" s="73" t="s">
        <v>52</v>
      </c>
      <c r="C43" s="74">
        <v>8706</v>
      </c>
      <c r="D43" s="74">
        <v>7589</v>
      </c>
      <c r="E43" s="75">
        <v>87.17</v>
      </c>
      <c r="F43" s="76"/>
      <c r="G43" s="74">
        <v>8706</v>
      </c>
      <c r="H43" s="74">
        <v>7588</v>
      </c>
      <c r="I43" s="75">
        <v>87.16</v>
      </c>
      <c r="J43" s="76"/>
      <c r="K43" s="77">
        <v>8804</v>
      </c>
      <c r="L43" s="77">
        <v>7461</v>
      </c>
      <c r="M43" s="78">
        <v>84.75</v>
      </c>
      <c r="O43" s="74">
        <v>8753</v>
      </c>
      <c r="P43" s="74">
        <v>7260</v>
      </c>
      <c r="Q43" s="75">
        <v>82.94</v>
      </c>
      <c r="R43" s="76"/>
      <c r="S43" s="74">
        <v>8788</v>
      </c>
      <c r="T43" s="74">
        <v>6668</v>
      </c>
      <c r="U43" s="75">
        <v>75.88</v>
      </c>
      <c r="V43" s="76"/>
      <c r="W43" s="74">
        <v>6668</v>
      </c>
      <c r="X43" s="75">
        <v>75.88</v>
      </c>
      <c r="Y43" s="76"/>
      <c r="Z43" s="71">
        <f>Z42+1</f>
        <v>24</v>
      </c>
      <c r="AA43" s="66"/>
    </row>
    <row r="44" spans="1:27" s="79" customFormat="1" ht="19.5" customHeight="1">
      <c r="A44" s="66">
        <f>A43+1</f>
        <v>25</v>
      </c>
      <c r="B44" s="73" t="s">
        <v>53</v>
      </c>
      <c r="C44" s="74">
        <v>8580</v>
      </c>
      <c r="D44" s="74">
        <v>7422</v>
      </c>
      <c r="E44" s="75">
        <v>86.5</v>
      </c>
      <c r="F44" s="76"/>
      <c r="G44" s="74">
        <v>8580</v>
      </c>
      <c r="H44" s="74">
        <v>7422</v>
      </c>
      <c r="I44" s="75">
        <v>86.5</v>
      </c>
      <c r="J44" s="76"/>
      <c r="K44" s="77">
        <v>8805</v>
      </c>
      <c r="L44" s="77">
        <v>7788</v>
      </c>
      <c r="M44" s="78">
        <v>88.45</v>
      </c>
      <c r="O44" s="74">
        <v>8854</v>
      </c>
      <c r="P44" s="74">
        <v>7677</v>
      </c>
      <c r="Q44" s="75">
        <v>86.71</v>
      </c>
      <c r="R44" s="76"/>
      <c r="S44" s="74">
        <v>8775</v>
      </c>
      <c r="T44" s="74">
        <v>6886</v>
      </c>
      <c r="U44" s="75">
        <v>78.47</v>
      </c>
      <c r="V44" s="76"/>
      <c r="W44" s="74">
        <v>6887</v>
      </c>
      <c r="X44" s="75">
        <v>78.48</v>
      </c>
      <c r="Y44" s="76"/>
      <c r="Z44" s="71">
        <f>Z43+1</f>
        <v>25</v>
      </c>
      <c r="AA44" s="66"/>
    </row>
    <row r="45" spans="1:27" s="83" customFormat="1" ht="19.5" customHeight="1">
      <c r="A45" s="52" t="s">
        <v>54</v>
      </c>
      <c r="B45" s="53"/>
      <c r="C45" s="80">
        <f>C46</f>
        <v>13904</v>
      </c>
      <c r="D45" s="80">
        <f>D46</f>
        <v>12323</v>
      </c>
      <c r="E45" s="81">
        <v>88.63</v>
      </c>
      <c r="F45" s="82"/>
      <c r="G45" s="80">
        <f>SUM(G46)</f>
        <v>13904</v>
      </c>
      <c r="H45" s="80">
        <f>SUM(H46)</f>
        <v>12322</v>
      </c>
      <c r="I45" s="81">
        <v>88.62</v>
      </c>
      <c r="J45" s="82"/>
      <c r="K45" s="80">
        <f>SUM(K46)</f>
        <v>14449</v>
      </c>
      <c r="L45" s="80">
        <f>SUM(L46)</f>
        <v>12133</v>
      </c>
      <c r="M45" s="81">
        <v>83.97</v>
      </c>
      <c r="N45" s="80"/>
      <c r="O45" s="80">
        <f>SUM(O46)</f>
        <v>13945</v>
      </c>
      <c r="P45" s="80">
        <f>SUM(P46)</f>
        <v>11118</v>
      </c>
      <c r="Q45" s="81">
        <v>79.73</v>
      </c>
      <c r="R45" s="82"/>
      <c r="S45" s="80">
        <f>SUM(S46)</f>
        <v>14040</v>
      </c>
      <c r="T45" s="80">
        <f>SUM(T46)</f>
        <v>9534</v>
      </c>
      <c r="U45" s="81">
        <v>67.91</v>
      </c>
      <c r="V45" s="82"/>
      <c r="W45" s="80">
        <f>W46</f>
        <v>9534</v>
      </c>
      <c r="X45" s="81">
        <v>67.91</v>
      </c>
      <c r="Y45" s="82"/>
      <c r="Z45" s="57" t="s">
        <v>55</v>
      </c>
      <c r="AA45" s="58"/>
    </row>
    <row r="46" spans="1:27" s="79" customFormat="1" ht="19.5" customHeight="1">
      <c r="A46" s="87">
        <v>26</v>
      </c>
      <c r="B46" s="88" t="s">
        <v>56</v>
      </c>
      <c r="C46" s="89">
        <v>13904</v>
      </c>
      <c r="D46" s="89">
        <v>12323</v>
      </c>
      <c r="E46" s="90">
        <v>88.63</v>
      </c>
      <c r="F46" s="91"/>
      <c r="G46" s="89">
        <v>13904</v>
      </c>
      <c r="H46" s="89">
        <v>12322</v>
      </c>
      <c r="I46" s="90">
        <v>88.62</v>
      </c>
      <c r="J46" s="91"/>
      <c r="K46" s="92">
        <v>14449</v>
      </c>
      <c r="L46" s="92">
        <v>12133</v>
      </c>
      <c r="M46" s="93">
        <v>83.97</v>
      </c>
      <c r="N46" s="94"/>
      <c r="O46" s="89">
        <v>13945</v>
      </c>
      <c r="P46" s="89">
        <v>11118</v>
      </c>
      <c r="Q46" s="90">
        <v>79.73</v>
      </c>
      <c r="R46" s="91"/>
      <c r="S46" s="89">
        <v>14040</v>
      </c>
      <c r="T46" s="89">
        <v>9534</v>
      </c>
      <c r="U46" s="90">
        <v>67.91</v>
      </c>
      <c r="V46" s="91"/>
      <c r="W46" s="89">
        <v>9534</v>
      </c>
      <c r="X46" s="90">
        <v>67.91</v>
      </c>
      <c r="Y46" s="91"/>
      <c r="Z46" s="95">
        <v>26</v>
      </c>
      <c r="AA46" s="66"/>
    </row>
    <row r="47" spans="1:27" s="79" customFormat="1" ht="19.5" customHeight="1">
      <c r="A47" s="96" t="s">
        <v>57</v>
      </c>
      <c r="B47" s="97"/>
      <c r="C47" s="98"/>
      <c r="D47" s="98"/>
      <c r="E47" s="99"/>
      <c r="F47" s="99"/>
      <c r="G47" s="98"/>
      <c r="H47" s="98"/>
      <c r="I47" s="99"/>
      <c r="J47" s="99"/>
      <c r="K47" s="100"/>
      <c r="L47" s="100"/>
      <c r="M47" s="101"/>
      <c r="N47" s="102"/>
      <c r="O47" s="98"/>
      <c r="P47" s="98"/>
      <c r="Q47" s="99"/>
      <c r="R47" s="99"/>
      <c r="S47" s="98"/>
      <c r="T47" s="98"/>
      <c r="U47" s="99"/>
      <c r="V47" s="99"/>
      <c r="W47" s="98"/>
      <c r="X47" s="99"/>
      <c r="Y47" s="99"/>
      <c r="Z47" s="103"/>
      <c r="AA47" s="66"/>
    </row>
    <row r="48" spans="1:27" ht="17.25">
      <c r="A48" s="1"/>
      <c r="B48" s="2"/>
      <c r="C48" s="2"/>
      <c r="D48" s="2"/>
      <c r="E48" s="1"/>
      <c r="F48" s="1"/>
      <c r="G48" s="5" t="s">
        <v>58</v>
      </c>
      <c r="H48" s="2"/>
      <c r="I48" s="2"/>
      <c r="J48" s="2"/>
      <c r="K48" s="2"/>
      <c r="L48" s="2"/>
      <c r="M48" s="2"/>
      <c r="N48" s="2"/>
      <c r="O48" s="2"/>
      <c r="P48" s="2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4.25" thickBot="1">
      <c r="A49" s="1"/>
      <c r="B49" s="6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2.25" customHeight="1" thickTop="1">
      <c r="A50" s="8"/>
      <c r="B50" s="9"/>
      <c r="C50" s="10"/>
      <c r="D50" s="11"/>
      <c r="E50" s="11"/>
      <c r="F50" s="11"/>
      <c r="G50" s="10"/>
      <c r="H50" s="11"/>
      <c r="I50" s="11"/>
      <c r="J50" s="12"/>
      <c r="K50" s="13"/>
      <c r="L50" s="11"/>
      <c r="M50" s="11"/>
      <c r="N50" s="12"/>
      <c r="O50" s="13"/>
      <c r="P50" s="11"/>
      <c r="Q50" s="11"/>
      <c r="R50" s="12"/>
      <c r="S50" s="13"/>
      <c r="T50" s="11"/>
      <c r="U50" s="11"/>
      <c r="V50" s="12"/>
      <c r="W50" s="11"/>
      <c r="X50" s="11"/>
      <c r="Y50" s="12"/>
      <c r="Z50" s="11"/>
      <c r="AA50" s="1"/>
    </row>
    <row r="51" spans="1:27" ht="12" customHeight="1">
      <c r="A51" s="14" t="s">
        <v>1</v>
      </c>
      <c r="B51" s="15"/>
      <c r="C51" s="16" t="s">
        <v>2</v>
      </c>
      <c r="D51" s="14"/>
      <c r="E51" s="14"/>
      <c r="F51" s="17"/>
      <c r="G51" s="16" t="s">
        <v>3</v>
      </c>
      <c r="H51" s="14"/>
      <c r="I51" s="14"/>
      <c r="J51" s="17"/>
      <c r="K51" s="104" t="s">
        <v>59</v>
      </c>
      <c r="L51" s="18"/>
      <c r="M51" s="14" t="s">
        <v>5</v>
      </c>
      <c r="N51" s="17"/>
      <c r="O51" s="16" t="s">
        <v>6</v>
      </c>
      <c r="P51" s="14"/>
      <c r="Q51" s="14"/>
      <c r="R51" s="17"/>
      <c r="S51" s="20" t="s">
        <v>7</v>
      </c>
      <c r="T51" s="21"/>
      <c r="U51" s="21"/>
      <c r="V51" s="22"/>
      <c r="W51" s="20" t="s">
        <v>8</v>
      </c>
      <c r="X51" s="21"/>
      <c r="Y51" s="22"/>
      <c r="Z51" s="23" t="s">
        <v>9</v>
      </c>
      <c r="AA51" s="1"/>
    </row>
    <row r="52" spans="1:27" ht="12" customHeight="1">
      <c r="A52" s="24"/>
      <c r="B52" s="15"/>
      <c r="C52" s="25"/>
      <c r="D52" s="26"/>
      <c r="E52" s="26"/>
      <c r="F52" s="27"/>
      <c r="G52" s="25"/>
      <c r="H52" s="26"/>
      <c r="I52" s="26"/>
      <c r="J52" s="27"/>
      <c r="K52" s="105"/>
      <c r="L52" s="28"/>
      <c r="M52" s="26"/>
      <c r="N52" s="27"/>
      <c r="O52" s="25"/>
      <c r="P52" s="26"/>
      <c r="Q52" s="26"/>
      <c r="R52" s="27"/>
      <c r="S52" s="30" t="s">
        <v>60</v>
      </c>
      <c r="T52" s="31"/>
      <c r="U52" s="31"/>
      <c r="V52" s="32"/>
      <c r="W52" s="30" t="s">
        <v>10</v>
      </c>
      <c r="X52" s="31"/>
      <c r="Y52" s="32"/>
      <c r="Z52" s="33"/>
      <c r="AA52" s="1"/>
    </row>
    <row r="53" spans="1:57" ht="22.5">
      <c r="A53" s="34"/>
      <c r="B53" s="35"/>
      <c r="C53" s="36" t="s">
        <v>11</v>
      </c>
      <c r="D53" s="37" t="s">
        <v>12</v>
      </c>
      <c r="E53" s="38" t="s">
        <v>13</v>
      </c>
      <c r="F53" s="39" t="s">
        <v>14</v>
      </c>
      <c r="G53" s="36" t="s">
        <v>11</v>
      </c>
      <c r="H53" s="37" t="s">
        <v>12</v>
      </c>
      <c r="I53" s="38" t="s">
        <v>13</v>
      </c>
      <c r="J53" s="39" t="s">
        <v>14</v>
      </c>
      <c r="K53" s="106" t="s">
        <v>11</v>
      </c>
      <c r="L53" s="40" t="s">
        <v>12</v>
      </c>
      <c r="M53" s="41" t="s">
        <v>13</v>
      </c>
      <c r="N53" s="39" t="s">
        <v>14</v>
      </c>
      <c r="O53" s="106" t="s">
        <v>11</v>
      </c>
      <c r="P53" s="37" t="s">
        <v>12</v>
      </c>
      <c r="Q53" s="38" t="s">
        <v>13</v>
      </c>
      <c r="R53" s="39" t="s">
        <v>14</v>
      </c>
      <c r="S53" s="106" t="s">
        <v>11</v>
      </c>
      <c r="T53" s="37" t="s">
        <v>12</v>
      </c>
      <c r="U53" s="38" t="s">
        <v>13</v>
      </c>
      <c r="V53" s="39" t="s">
        <v>14</v>
      </c>
      <c r="W53" s="37" t="s">
        <v>12</v>
      </c>
      <c r="X53" s="38" t="s">
        <v>13</v>
      </c>
      <c r="Y53" s="42" t="s">
        <v>14</v>
      </c>
      <c r="Z53" s="43"/>
      <c r="AA53" s="1"/>
      <c r="BE53" s="1"/>
    </row>
    <row r="54" spans="1:57" ht="13.5">
      <c r="A54" s="107"/>
      <c r="B54" s="108"/>
      <c r="C54" s="109"/>
      <c r="D54" s="47"/>
      <c r="E54" s="48"/>
      <c r="F54" s="48"/>
      <c r="G54" s="109"/>
      <c r="H54" s="47"/>
      <c r="I54" s="48"/>
      <c r="J54" s="48"/>
      <c r="K54" s="109"/>
      <c r="L54" s="47"/>
      <c r="M54" s="48"/>
      <c r="N54" s="48"/>
      <c r="O54" s="109"/>
      <c r="P54" s="47"/>
      <c r="Q54" s="48"/>
      <c r="R54" s="48"/>
      <c r="S54" s="109"/>
      <c r="T54" s="47"/>
      <c r="U54" s="48"/>
      <c r="V54" s="48"/>
      <c r="W54" s="47"/>
      <c r="X54" s="48"/>
      <c r="Y54" s="48"/>
      <c r="Z54" s="110"/>
      <c r="AA54" s="1"/>
      <c r="BE54" s="1"/>
    </row>
    <row r="55" spans="1:27" s="83" customFormat="1" ht="19.5" customHeight="1">
      <c r="A55" s="52" t="s">
        <v>61</v>
      </c>
      <c r="B55" s="53"/>
      <c r="C55" s="80">
        <f>SUM(C56:C63)</f>
        <v>31898</v>
      </c>
      <c r="D55" s="80">
        <f>SUM(D56:D63)</f>
        <v>23457</v>
      </c>
      <c r="E55" s="81">
        <v>73.54</v>
      </c>
      <c r="F55" s="82"/>
      <c r="G55" s="111" t="s">
        <v>62</v>
      </c>
      <c r="H55" s="111" t="s">
        <v>62</v>
      </c>
      <c r="I55" s="112" t="s">
        <v>62</v>
      </c>
      <c r="J55" s="111"/>
      <c r="K55" s="80">
        <f>SUM(K56:K63)</f>
        <v>32519</v>
      </c>
      <c r="L55" s="80">
        <f>SUM(L56:L63)</f>
        <v>28012</v>
      </c>
      <c r="M55" s="81">
        <v>86.14</v>
      </c>
      <c r="N55" s="82"/>
      <c r="O55" s="80">
        <f>SUM(O56:O63)</f>
        <v>32394</v>
      </c>
      <c r="P55" s="80">
        <v>27211</v>
      </c>
      <c r="Q55" s="81">
        <v>84</v>
      </c>
      <c r="R55" s="82"/>
      <c r="S55" s="80">
        <f>SUM(S56:S63)</f>
        <v>32317</v>
      </c>
      <c r="T55" s="80">
        <v>24350</v>
      </c>
      <c r="U55" s="81">
        <v>75.35</v>
      </c>
      <c r="V55" s="82"/>
      <c r="W55" s="80">
        <f>SUM(W56:W63)</f>
        <v>24355</v>
      </c>
      <c r="X55" s="81">
        <v>75.36</v>
      </c>
      <c r="Y55" s="82"/>
      <c r="Z55" s="57" t="s">
        <v>63</v>
      </c>
      <c r="AA55" s="58"/>
    </row>
    <row r="56" spans="1:27" s="79" customFormat="1" ht="19.5" customHeight="1">
      <c r="A56" s="66">
        <v>27</v>
      </c>
      <c r="B56" s="73" t="s">
        <v>64</v>
      </c>
      <c r="C56" s="74">
        <v>2791</v>
      </c>
      <c r="D56" s="74">
        <v>2110</v>
      </c>
      <c r="E56" s="75">
        <v>75.6</v>
      </c>
      <c r="F56" s="76"/>
      <c r="G56" s="113" t="s">
        <v>62</v>
      </c>
      <c r="H56" s="113" t="s">
        <v>62</v>
      </c>
      <c r="I56" s="114" t="s">
        <v>62</v>
      </c>
      <c r="J56" s="113"/>
      <c r="K56" s="74">
        <v>2859</v>
      </c>
      <c r="L56" s="74">
        <v>2458</v>
      </c>
      <c r="M56" s="75">
        <v>85.97</v>
      </c>
      <c r="N56" s="76"/>
      <c r="O56" s="74">
        <v>2813</v>
      </c>
      <c r="P56" s="74">
        <v>2346</v>
      </c>
      <c r="Q56" s="75">
        <v>83.4</v>
      </c>
      <c r="R56" s="76"/>
      <c r="S56" s="74">
        <v>2823</v>
      </c>
      <c r="T56" s="74">
        <v>2135</v>
      </c>
      <c r="U56" s="75">
        <v>75.63</v>
      </c>
      <c r="V56" s="76"/>
      <c r="W56" s="74">
        <v>2135</v>
      </c>
      <c r="X56" s="75">
        <v>75.63</v>
      </c>
      <c r="Y56" s="76"/>
      <c r="Z56" s="71">
        <v>27</v>
      </c>
      <c r="AA56" s="66"/>
    </row>
    <row r="57" spans="1:27" s="79" customFormat="1" ht="19.5" customHeight="1">
      <c r="A57" s="66">
        <f aca="true" t="shared" si="3" ref="A57:A63">A56+1</f>
        <v>28</v>
      </c>
      <c r="B57" s="73" t="s">
        <v>65</v>
      </c>
      <c r="C57" s="74">
        <v>5384</v>
      </c>
      <c r="D57" s="74">
        <v>3705</v>
      </c>
      <c r="E57" s="75">
        <v>68.82</v>
      </c>
      <c r="F57" s="76"/>
      <c r="G57" s="113" t="s">
        <v>62</v>
      </c>
      <c r="H57" s="113" t="s">
        <v>62</v>
      </c>
      <c r="I57" s="114" t="s">
        <v>62</v>
      </c>
      <c r="J57" s="113"/>
      <c r="K57" s="74">
        <v>5445</v>
      </c>
      <c r="L57" s="74">
        <v>4806</v>
      </c>
      <c r="M57" s="75">
        <v>88.26</v>
      </c>
      <c r="N57" s="76"/>
      <c r="O57" s="74">
        <v>5487</v>
      </c>
      <c r="P57" s="74">
        <v>4650</v>
      </c>
      <c r="Q57" s="75">
        <v>84.75</v>
      </c>
      <c r="R57" s="76"/>
      <c r="S57" s="74">
        <v>5451</v>
      </c>
      <c r="T57" s="74">
        <v>4082</v>
      </c>
      <c r="U57" s="75">
        <v>74.89</v>
      </c>
      <c r="V57" s="76"/>
      <c r="W57" s="74">
        <v>4082</v>
      </c>
      <c r="X57" s="75">
        <v>74.89</v>
      </c>
      <c r="Y57" s="76"/>
      <c r="Z57" s="71">
        <f aca="true" t="shared" si="4" ref="Z57:Z63">Z56+1</f>
        <v>28</v>
      </c>
      <c r="AA57" s="66"/>
    </row>
    <row r="58" spans="1:27" s="79" customFormat="1" ht="19.5" customHeight="1">
      <c r="A58" s="66">
        <f t="shared" si="3"/>
        <v>29</v>
      </c>
      <c r="B58" s="73" t="s">
        <v>66</v>
      </c>
      <c r="C58" s="74">
        <v>2123</v>
      </c>
      <c r="D58" s="74">
        <v>1534</v>
      </c>
      <c r="E58" s="75">
        <v>72.26</v>
      </c>
      <c r="F58" s="76"/>
      <c r="G58" s="113" t="s">
        <v>62</v>
      </c>
      <c r="H58" s="113" t="s">
        <v>62</v>
      </c>
      <c r="I58" s="114" t="s">
        <v>62</v>
      </c>
      <c r="J58" s="113"/>
      <c r="K58" s="74">
        <v>2203</v>
      </c>
      <c r="L58" s="74">
        <v>1914</v>
      </c>
      <c r="M58" s="75">
        <v>86.88</v>
      </c>
      <c r="N58" s="76"/>
      <c r="O58" s="74">
        <v>2148</v>
      </c>
      <c r="P58" s="74">
        <v>1814</v>
      </c>
      <c r="Q58" s="75">
        <v>85.71</v>
      </c>
      <c r="R58" s="76"/>
      <c r="S58" s="74">
        <v>2143</v>
      </c>
      <c r="T58" s="74">
        <v>1657</v>
      </c>
      <c r="U58" s="75">
        <v>77.32</v>
      </c>
      <c r="V58" s="76"/>
      <c r="W58" s="74">
        <v>1657</v>
      </c>
      <c r="X58" s="75">
        <v>77.32</v>
      </c>
      <c r="Y58" s="76"/>
      <c r="Z58" s="71">
        <f t="shared" si="4"/>
        <v>29</v>
      </c>
      <c r="AA58" s="66"/>
    </row>
    <row r="59" spans="1:27" s="79" customFormat="1" ht="19.5" customHeight="1">
      <c r="A59" s="66">
        <f t="shared" si="3"/>
        <v>30</v>
      </c>
      <c r="B59" s="73" t="s">
        <v>67</v>
      </c>
      <c r="C59" s="74">
        <v>3953</v>
      </c>
      <c r="D59" s="74">
        <v>2912</v>
      </c>
      <c r="E59" s="75">
        <v>73.67</v>
      </c>
      <c r="F59" s="76"/>
      <c r="G59" s="113" t="s">
        <v>62</v>
      </c>
      <c r="H59" s="113" t="s">
        <v>62</v>
      </c>
      <c r="I59" s="114" t="s">
        <v>62</v>
      </c>
      <c r="J59" s="113"/>
      <c r="K59" s="74">
        <v>4154</v>
      </c>
      <c r="L59" s="74">
        <v>3685</v>
      </c>
      <c r="M59" s="75">
        <v>88.71</v>
      </c>
      <c r="N59" s="76"/>
      <c r="O59" s="74">
        <v>4000</v>
      </c>
      <c r="P59" s="74">
        <v>3430</v>
      </c>
      <c r="Q59" s="75">
        <v>85.75</v>
      </c>
      <c r="R59" s="76"/>
      <c r="S59" s="74">
        <v>4011</v>
      </c>
      <c r="T59" s="74">
        <v>3074</v>
      </c>
      <c r="U59" s="75">
        <v>76.64</v>
      </c>
      <c r="V59" s="76"/>
      <c r="W59" s="74">
        <v>3075</v>
      </c>
      <c r="X59" s="75">
        <v>76.66</v>
      </c>
      <c r="Y59" s="76"/>
      <c r="Z59" s="71">
        <f t="shared" si="4"/>
        <v>30</v>
      </c>
      <c r="AA59" s="66"/>
    </row>
    <row r="60" spans="1:27" s="79" customFormat="1" ht="19.5" customHeight="1">
      <c r="A60" s="66">
        <f t="shared" si="3"/>
        <v>31</v>
      </c>
      <c r="B60" s="73" t="s">
        <v>68</v>
      </c>
      <c r="C60" s="74">
        <v>2772</v>
      </c>
      <c r="D60" s="74">
        <v>2420</v>
      </c>
      <c r="E60" s="75">
        <v>87.3</v>
      </c>
      <c r="F60" s="76"/>
      <c r="G60" s="113" t="s">
        <v>62</v>
      </c>
      <c r="H60" s="113" t="s">
        <v>62</v>
      </c>
      <c r="I60" s="114" t="s">
        <v>62</v>
      </c>
      <c r="J60" s="113"/>
      <c r="K60" s="74">
        <v>2825</v>
      </c>
      <c r="L60" s="74">
        <v>2576</v>
      </c>
      <c r="M60" s="75">
        <v>91.19</v>
      </c>
      <c r="N60" s="76"/>
      <c r="O60" s="74">
        <v>2827</v>
      </c>
      <c r="P60" s="74">
        <v>2545</v>
      </c>
      <c r="Q60" s="75">
        <v>90.02</v>
      </c>
      <c r="R60" s="76"/>
      <c r="S60" s="74">
        <v>2816</v>
      </c>
      <c r="T60" s="74">
        <v>2442</v>
      </c>
      <c r="U60" s="75">
        <v>86.72</v>
      </c>
      <c r="V60" s="76"/>
      <c r="W60" s="74">
        <v>2442</v>
      </c>
      <c r="X60" s="75">
        <v>86.72</v>
      </c>
      <c r="Y60" s="76"/>
      <c r="Z60" s="71">
        <f t="shared" si="4"/>
        <v>31</v>
      </c>
      <c r="AA60" s="66"/>
    </row>
    <row r="61" spans="1:27" s="79" customFormat="1" ht="19.5" customHeight="1">
      <c r="A61" s="66">
        <f t="shared" si="3"/>
        <v>32</v>
      </c>
      <c r="B61" s="73" t="s">
        <v>69</v>
      </c>
      <c r="C61" s="74">
        <v>3962</v>
      </c>
      <c r="D61" s="74">
        <v>2911</v>
      </c>
      <c r="E61" s="75">
        <v>73.47</v>
      </c>
      <c r="F61" s="76"/>
      <c r="G61" s="113" t="s">
        <v>62</v>
      </c>
      <c r="H61" s="113" t="s">
        <v>62</v>
      </c>
      <c r="I61" s="114" t="s">
        <v>62</v>
      </c>
      <c r="J61" s="113"/>
      <c r="K61" s="74">
        <v>4007</v>
      </c>
      <c r="L61" s="74">
        <v>3376</v>
      </c>
      <c r="M61" s="75">
        <v>84.25</v>
      </c>
      <c r="N61" s="76"/>
      <c r="O61" s="74">
        <v>4002</v>
      </c>
      <c r="P61" s="74">
        <v>3275</v>
      </c>
      <c r="Q61" s="75">
        <v>81.83</v>
      </c>
      <c r="R61" s="76"/>
      <c r="S61" s="74">
        <v>4006</v>
      </c>
      <c r="T61" s="74">
        <v>2992</v>
      </c>
      <c r="U61" s="75">
        <v>74.76</v>
      </c>
      <c r="V61" s="76"/>
      <c r="W61" s="74">
        <v>2996</v>
      </c>
      <c r="X61" s="75">
        <v>74.79</v>
      </c>
      <c r="Y61" s="76"/>
      <c r="Z61" s="71">
        <f t="shared" si="4"/>
        <v>32</v>
      </c>
      <c r="AA61" s="66"/>
    </row>
    <row r="62" spans="1:27" s="79" customFormat="1" ht="19.5" customHeight="1">
      <c r="A62" s="66">
        <f t="shared" si="3"/>
        <v>33</v>
      </c>
      <c r="B62" s="73" t="s">
        <v>70</v>
      </c>
      <c r="C62" s="74">
        <v>2326</v>
      </c>
      <c r="D62" s="74">
        <v>1777</v>
      </c>
      <c r="E62" s="75">
        <v>76.4</v>
      </c>
      <c r="F62" s="76"/>
      <c r="G62" s="113" t="s">
        <v>62</v>
      </c>
      <c r="H62" s="113" t="s">
        <v>62</v>
      </c>
      <c r="I62" s="114" t="s">
        <v>62</v>
      </c>
      <c r="J62" s="113"/>
      <c r="K62" s="74">
        <v>2341</v>
      </c>
      <c r="L62" s="74">
        <v>2077</v>
      </c>
      <c r="M62" s="75">
        <v>88.72</v>
      </c>
      <c r="N62" s="76"/>
      <c r="O62" s="74">
        <v>2355</v>
      </c>
      <c r="P62" s="74">
        <v>2059</v>
      </c>
      <c r="Q62" s="75">
        <v>87.43</v>
      </c>
      <c r="R62" s="76"/>
      <c r="S62" s="74">
        <v>2338</v>
      </c>
      <c r="T62" s="74">
        <v>1923</v>
      </c>
      <c r="U62" s="75">
        <v>82.25</v>
      </c>
      <c r="V62" s="76"/>
      <c r="W62" s="74">
        <v>1923</v>
      </c>
      <c r="X62" s="75">
        <v>82.25</v>
      </c>
      <c r="Y62" s="76"/>
      <c r="Z62" s="71">
        <f t="shared" si="4"/>
        <v>33</v>
      </c>
      <c r="AA62" s="66"/>
    </row>
    <row r="63" spans="1:27" s="79" customFormat="1" ht="19.5" customHeight="1">
      <c r="A63" s="66">
        <f t="shared" si="3"/>
        <v>34</v>
      </c>
      <c r="B63" s="73" t="s">
        <v>71</v>
      </c>
      <c r="C63" s="74">
        <v>8587</v>
      </c>
      <c r="D63" s="74">
        <v>6088</v>
      </c>
      <c r="E63" s="75">
        <v>70.9</v>
      </c>
      <c r="F63" s="76"/>
      <c r="G63" s="113" t="s">
        <v>62</v>
      </c>
      <c r="H63" s="113" t="s">
        <v>62</v>
      </c>
      <c r="I63" s="114" t="s">
        <v>62</v>
      </c>
      <c r="J63" s="113"/>
      <c r="K63" s="74">
        <v>8685</v>
      </c>
      <c r="L63" s="74">
        <v>7120</v>
      </c>
      <c r="M63" s="75">
        <v>81.98</v>
      </c>
      <c r="N63" s="76"/>
      <c r="O63" s="74">
        <v>8762</v>
      </c>
      <c r="P63" s="74">
        <v>7065</v>
      </c>
      <c r="Q63" s="75">
        <v>80.63</v>
      </c>
      <c r="R63" s="76"/>
      <c r="S63" s="74">
        <v>8729</v>
      </c>
      <c r="T63" s="74">
        <v>6042</v>
      </c>
      <c r="U63" s="75">
        <v>69.22</v>
      </c>
      <c r="V63" s="76"/>
      <c r="W63" s="74">
        <v>6045</v>
      </c>
      <c r="X63" s="75">
        <v>69.25</v>
      </c>
      <c r="Y63" s="76"/>
      <c r="Z63" s="71">
        <f t="shared" si="4"/>
        <v>34</v>
      </c>
      <c r="AA63" s="66"/>
    </row>
    <row r="64" spans="1:27" s="83" customFormat="1" ht="19.5" customHeight="1">
      <c r="A64" s="52" t="s">
        <v>72</v>
      </c>
      <c r="B64" s="53"/>
      <c r="C64" s="80">
        <f>SUM(C65:C72)</f>
        <v>48802</v>
      </c>
      <c r="D64" s="80">
        <f>SUM(D65:D72)</f>
        <v>44558</v>
      </c>
      <c r="E64" s="81">
        <v>91.3</v>
      </c>
      <c r="F64" s="82"/>
      <c r="G64" s="80">
        <f>SUM(G65:G72)</f>
        <v>48802</v>
      </c>
      <c r="H64" s="80">
        <f>SUM(H65:H72)</f>
        <v>44551</v>
      </c>
      <c r="I64" s="81">
        <v>91.29</v>
      </c>
      <c r="J64" s="82"/>
      <c r="K64" s="80">
        <f>SUM(K65:K72)</f>
        <v>49475</v>
      </c>
      <c r="L64" s="80">
        <f>SUM(L65:L72)</f>
        <v>44108</v>
      </c>
      <c r="M64" s="81">
        <v>89.15</v>
      </c>
      <c r="N64" s="82"/>
      <c r="O64" s="80">
        <f>SUM(O65:O72)</f>
        <v>49240</v>
      </c>
      <c r="P64" s="80">
        <f>SUM(P65:P72)</f>
        <v>42302</v>
      </c>
      <c r="Q64" s="81">
        <v>85.91</v>
      </c>
      <c r="R64" s="82"/>
      <c r="S64" s="80">
        <f>SUM(S65:S72)</f>
        <v>49315</v>
      </c>
      <c r="T64" s="80">
        <f>SUM(T65:T72)</f>
        <v>39174</v>
      </c>
      <c r="U64" s="81">
        <v>79.44</v>
      </c>
      <c r="V64" s="82"/>
      <c r="W64" s="80">
        <f>SUM(W65:W72)</f>
        <v>39177</v>
      </c>
      <c r="X64" s="81">
        <v>79.44</v>
      </c>
      <c r="Y64" s="82"/>
      <c r="Z64" s="57" t="s">
        <v>73</v>
      </c>
      <c r="AA64" s="58"/>
    </row>
    <row r="65" spans="1:27" s="79" customFormat="1" ht="19.5" customHeight="1">
      <c r="A65" s="66">
        <v>35</v>
      </c>
      <c r="B65" s="73" t="s">
        <v>74</v>
      </c>
      <c r="C65" s="74">
        <v>8857</v>
      </c>
      <c r="D65" s="74">
        <v>8018</v>
      </c>
      <c r="E65" s="75">
        <v>90.53</v>
      </c>
      <c r="F65" s="76"/>
      <c r="G65" s="74">
        <v>8857</v>
      </c>
      <c r="H65" s="74">
        <v>8010</v>
      </c>
      <c r="I65" s="75">
        <v>90.44</v>
      </c>
      <c r="J65" s="76"/>
      <c r="K65" s="74">
        <v>9066</v>
      </c>
      <c r="L65" s="74">
        <v>8089</v>
      </c>
      <c r="M65" s="75">
        <v>89.22</v>
      </c>
      <c r="N65" s="76"/>
      <c r="O65" s="74">
        <v>8992</v>
      </c>
      <c r="P65" s="74">
        <v>7701</v>
      </c>
      <c r="Q65" s="75">
        <v>85.64</v>
      </c>
      <c r="R65" s="76"/>
      <c r="S65" s="74">
        <v>8936</v>
      </c>
      <c r="T65" s="74">
        <v>6907</v>
      </c>
      <c r="U65" s="75">
        <v>77.29</v>
      </c>
      <c r="V65" s="76"/>
      <c r="W65" s="74">
        <v>6908</v>
      </c>
      <c r="X65" s="75">
        <v>77.31</v>
      </c>
      <c r="Y65" s="76"/>
      <c r="Z65" s="71">
        <v>35</v>
      </c>
      <c r="AA65" s="66"/>
    </row>
    <row r="66" spans="1:27" s="79" customFormat="1" ht="19.5" customHeight="1">
      <c r="A66" s="66">
        <f aca="true" t="shared" si="5" ref="A66:A72">A65+1</f>
        <v>36</v>
      </c>
      <c r="B66" s="73" t="s">
        <v>75</v>
      </c>
      <c r="C66" s="74">
        <v>14111</v>
      </c>
      <c r="D66" s="74">
        <v>12747</v>
      </c>
      <c r="E66" s="75">
        <v>90.33</v>
      </c>
      <c r="F66" s="76"/>
      <c r="G66" s="74">
        <v>14111</v>
      </c>
      <c r="H66" s="74">
        <v>12748</v>
      </c>
      <c r="I66" s="75">
        <v>90.34</v>
      </c>
      <c r="J66" s="76"/>
      <c r="K66" s="74">
        <v>14044</v>
      </c>
      <c r="L66" s="74">
        <v>12159</v>
      </c>
      <c r="M66" s="75">
        <v>86.58</v>
      </c>
      <c r="N66" s="76"/>
      <c r="O66" s="74">
        <v>14287</v>
      </c>
      <c r="P66" s="74">
        <v>11951</v>
      </c>
      <c r="Q66" s="75">
        <v>83.65</v>
      </c>
      <c r="R66" s="76"/>
      <c r="S66" s="74">
        <v>14318</v>
      </c>
      <c r="T66" s="74">
        <v>10724</v>
      </c>
      <c r="U66" s="75">
        <v>74.9</v>
      </c>
      <c r="V66" s="76"/>
      <c r="W66" s="74">
        <v>10725</v>
      </c>
      <c r="X66" s="75">
        <v>74.91</v>
      </c>
      <c r="Y66" s="76"/>
      <c r="Z66" s="71">
        <f aca="true" t="shared" si="6" ref="Z66:Z72">Z65+1</f>
        <v>36</v>
      </c>
      <c r="AA66" s="66"/>
    </row>
    <row r="67" spans="1:27" s="79" customFormat="1" ht="19.5" customHeight="1">
      <c r="A67" s="66">
        <f t="shared" si="5"/>
        <v>37</v>
      </c>
      <c r="B67" s="73" t="s">
        <v>76</v>
      </c>
      <c r="C67" s="74">
        <v>2657</v>
      </c>
      <c r="D67" s="74">
        <v>2467</v>
      </c>
      <c r="E67" s="75">
        <v>92.85</v>
      </c>
      <c r="F67" s="76"/>
      <c r="G67" s="74">
        <v>2657</v>
      </c>
      <c r="H67" s="74">
        <v>2467</v>
      </c>
      <c r="I67" s="75">
        <v>92.85</v>
      </c>
      <c r="J67" s="76"/>
      <c r="K67" s="74">
        <v>2732</v>
      </c>
      <c r="L67" s="74">
        <v>2452</v>
      </c>
      <c r="M67" s="75">
        <v>89.75</v>
      </c>
      <c r="N67" s="76"/>
      <c r="O67" s="74">
        <v>2660</v>
      </c>
      <c r="P67" s="74">
        <v>2329</v>
      </c>
      <c r="Q67" s="75">
        <v>87.56</v>
      </c>
      <c r="R67" s="76"/>
      <c r="S67" s="74">
        <v>2676</v>
      </c>
      <c r="T67" s="74">
        <v>2237</v>
      </c>
      <c r="U67" s="75">
        <v>83.59</v>
      </c>
      <c r="V67" s="76"/>
      <c r="W67" s="74">
        <v>2237</v>
      </c>
      <c r="X67" s="75">
        <v>83.59</v>
      </c>
      <c r="Y67" s="76"/>
      <c r="Z67" s="71">
        <f t="shared" si="6"/>
        <v>37</v>
      </c>
      <c r="AA67" s="66"/>
    </row>
    <row r="68" spans="1:27" s="79" customFormat="1" ht="19.5" customHeight="1">
      <c r="A68" s="66">
        <f t="shared" si="5"/>
        <v>38</v>
      </c>
      <c r="B68" s="73" t="s">
        <v>77</v>
      </c>
      <c r="C68" s="74">
        <v>6956</v>
      </c>
      <c r="D68" s="74">
        <v>6511</v>
      </c>
      <c r="E68" s="75">
        <v>93.6</v>
      </c>
      <c r="F68" s="76"/>
      <c r="G68" s="74">
        <v>6956</v>
      </c>
      <c r="H68" s="74">
        <v>6511</v>
      </c>
      <c r="I68" s="75">
        <v>93.6</v>
      </c>
      <c r="J68" s="76"/>
      <c r="K68" s="74">
        <v>7155</v>
      </c>
      <c r="L68" s="74">
        <v>6587</v>
      </c>
      <c r="M68" s="75">
        <v>92.06</v>
      </c>
      <c r="N68" s="76"/>
      <c r="O68" s="74">
        <v>7000</v>
      </c>
      <c r="P68" s="74">
        <v>6152</v>
      </c>
      <c r="Q68" s="75">
        <v>87.89</v>
      </c>
      <c r="R68" s="76"/>
      <c r="S68" s="74">
        <v>7032</v>
      </c>
      <c r="T68" s="74">
        <v>5971</v>
      </c>
      <c r="U68" s="75">
        <v>84.91</v>
      </c>
      <c r="V68" s="76"/>
      <c r="W68" s="74">
        <v>5971</v>
      </c>
      <c r="X68" s="75">
        <v>84.91</v>
      </c>
      <c r="Y68" s="76"/>
      <c r="Z68" s="71">
        <f t="shared" si="6"/>
        <v>38</v>
      </c>
      <c r="AA68" s="66"/>
    </row>
    <row r="69" spans="1:27" s="79" customFormat="1" ht="19.5" customHeight="1">
      <c r="A69" s="66">
        <f t="shared" si="5"/>
        <v>39</v>
      </c>
      <c r="B69" s="73" t="s">
        <v>78</v>
      </c>
      <c r="C69" s="74">
        <v>3782</v>
      </c>
      <c r="D69" s="74">
        <v>3459</v>
      </c>
      <c r="E69" s="75">
        <v>91.46</v>
      </c>
      <c r="F69" s="76"/>
      <c r="G69" s="74">
        <v>3782</v>
      </c>
      <c r="H69" s="74">
        <v>3460</v>
      </c>
      <c r="I69" s="75">
        <v>91.49</v>
      </c>
      <c r="J69" s="76"/>
      <c r="K69" s="74">
        <v>3913</v>
      </c>
      <c r="L69" s="74">
        <v>3510</v>
      </c>
      <c r="M69" s="75">
        <v>89.7</v>
      </c>
      <c r="N69" s="76"/>
      <c r="O69" s="74">
        <v>3813</v>
      </c>
      <c r="P69" s="74">
        <v>3358</v>
      </c>
      <c r="Q69" s="75">
        <v>88.07</v>
      </c>
      <c r="R69" s="76"/>
      <c r="S69" s="74">
        <v>3820</v>
      </c>
      <c r="T69" s="74">
        <v>3133</v>
      </c>
      <c r="U69" s="75">
        <v>82.02</v>
      </c>
      <c r="V69" s="76"/>
      <c r="W69" s="74">
        <v>3133</v>
      </c>
      <c r="X69" s="75">
        <v>62.02</v>
      </c>
      <c r="Y69" s="76"/>
      <c r="Z69" s="71">
        <f t="shared" si="6"/>
        <v>39</v>
      </c>
      <c r="AA69" s="66"/>
    </row>
    <row r="70" spans="1:27" s="79" customFormat="1" ht="19.5" customHeight="1">
      <c r="A70" s="66">
        <f t="shared" si="5"/>
        <v>40</v>
      </c>
      <c r="B70" s="73" t="s">
        <v>79</v>
      </c>
      <c r="C70" s="74">
        <v>5880</v>
      </c>
      <c r="D70" s="74">
        <v>5344</v>
      </c>
      <c r="E70" s="75">
        <v>90.88</v>
      </c>
      <c r="F70" s="76"/>
      <c r="G70" s="74">
        <v>5880</v>
      </c>
      <c r="H70" s="74">
        <v>5343</v>
      </c>
      <c r="I70" s="75">
        <v>90.87</v>
      </c>
      <c r="J70" s="76"/>
      <c r="K70" s="74">
        <v>5913</v>
      </c>
      <c r="L70" s="74">
        <v>5192</v>
      </c>
      <c r="M70" s="75">
        <v>87.81</v>
      </c>
      <c r="N70" s="76"/>
      <c r="O70" s="74">
        <v>5913</v>
      </c>
      <c r="P70" s="74">
        <v>5025</v>
      </c>
      <c r="Q70" s="75">
        <v>84.98</v>
      </c>
      <c r="R70" s="76"/>
      <c r="S70" s="74">
        <v>5919</v>
      </c>
      <c r="T70" s="74">
        <v>4688</v>
      </c>
      <c r="U70" s="75">
        <v>79.2</v>
      </c>
      <c r="V70" s="76"/>
      <c r="W70" s="74">
        <v>4688</v>
      </c>
      <c r="X70" s="75">
        <v>79.2</v>
      </c>
      <c r="Y70" s="76"/>
      <c r="Z70" s="71">
        <f t="shared" si="6"/>
        <v>40</v>
      </c>
      <c r="AA70" s="66"/>
    </row>
    <row r="71" spans="1:27" s="79" customFormat="1" ht="19.5" customHeight="1">
      <c r="A71" s="66">
        <f t="shared" si="5"/>
        <v>41</v>
      </c>
      <c r="B71" s="73" t="s">
        <v>80</v>
      </c>
      <c r="C71" s="74">
        <v>2336</v>
      </c>
      <c r="D71" s="74">
        <v>2140</v>
      </c>
      <c r="E71" s="75">
        <v>91.61</v>
      </c>
      <c r="F71" s="76"/>
      <c r="G71" s="74">
        <v>2336</v>
      </c>
      <c r="H71" s="74">
        <v>2140</v>
      </c>
      <c r="I71" s="75">
        <v>91.61</v>
      </c>
      <c r="J71" s="76"/>
      <c r="K71" s="74">
        <v>2364</v>
      </c>
      <c r="L71" s="74">
        <v>2188</v>
      </c>
      <c r="M71" s="75">
        <v>92.55</v>
      </c>
      <c r="N71" s="76"/>
      <c r="O71" s="74">
        <v>2346</v>
      </c>
      <c r="P71" s="74">
        <v>2086</v>
      </c>
      <c r="Q71" s="75">
        <v>88.92</v>
      </c>
      <c r="R71" s="76"/>
      <c r="S71" s="74">
        <v>2355</v>
      </c>
      <c r="T71" s="74">
        <v>2107</v>
      </c>
      <c r="U71" s="75">
        <v>89.47</v>
      </c>
      <c r="V71" s="76"/>
      <c r="W71" s="74">
        <v>2107</v>
      </c>
      <c r="X71" s="75">
        <v>89.47</v>
      </c>
      <c r="Y71" s="76"/>
      <c r="Z71" s="71">
        <f t="shared" si="6"/>
        <v>41</v>
      </c>
      <c r="AA71" s="66"/>
    </row>
    <row r="72" spans="1:27" s="79" customFormat="1" ht="19.5" customHeight="1">
      <c r="A72" s="66">
        <f t="shared" si="5"/>
        <v>42</v>
      </c>
      <c r="B72" s="73" t="s">
        <v>81</v>
      </c>
      <c r="C72" s="74">
        <v>4223</v>
      </c>
      <c r="D72" s="74">
        <v>3872</v>
      </c>
      <c r="E72" s="75">
        <v>91.69</v>
      </c>
      <c r="F72" s="76"/>
      <c r="G72" s="74">
        <v>4223</v>
      </c>
      <c r="H72" s="74">
        <v>3872</v>
      </c>
      <c r="I72" s="75">
        <v>91.69</v>
      </c>
      <c r="J72" s="76"/>
      <c r="K72" s="74">
        <v>4288</v>
      </c>
      <c r="L72" s="74">
        <v>3931</v>
      </c>
      <c r="M72" s="75">
        <v>91.67</v>
      </c>
      <c r="N72" s="76"/>
      <c r="O72" s="74">
        <v>4229</v>
      </c>
      <c r="P72" s="74">
        <v>3700</v>
      </c>
      <c r="Q72" s="75">
        <v>87.49</v>
      </c>
      <c r="R72" s="76"/>
      <c r="S72" s="74">
        <v>4259</v>
      </c>
      <c r="T72" s="74">
        <v>3407</v>
      </c>
      <c r="U72" s="75">
        <v>80</v>
      </c>
      <c r="V72" s="76"/>
      <c r="W72" s="74">
        <v>3408</v>
      </c>
      <c r="X72" s="75">
        <v>80.02</v>
      </c>
      <c r="Y72" s="76"/>
      <c r="Z72" s="71">
        <f t="shared" si="6"/>
        <v>42</v>
      </c>
      <c r="AA72" s="66"/>
    </row>
    <row r="73" spans="1:27" s="83" customFormat="1" ht="19.5" customHeight="1">
      <c r="A73" s="52" t="s">
        <v>82</v>
      </c>
      <c r="B73" s="53"/>
      <c r="C73" s="80">
        <f>SUM(C74:C76)</f>
        <v>10392</v>
      </c>
      <c r="D73" s="80">
        <f>SUM(D74:D76)</f>
        <v>7943</v>
      </c>
      <c r="E73" s="81">
        <v>76.43</v>
      </c>
      <c r="F73" s="82"/>
      <c r="G73" s="80">
        <f>SUM(G74:G76)</f>
        <v>10392</v>
      </c>
      <c r="H73" s="80">
        <f>SUM(H74:H76)</f>
        <v>7942</v>
      </c>
      <c r="I73" s="81">
        <v>76.42</v>
      </c>
      <c r="J73" s="82"/>
      <c r="K73" s="80">
        <f>SUM(K74:K76)</f>
        <v>10663</v>
      </c>
      <c r="L73" s="80">
        <f>SUM(L74:L76)</f>
        <v>9646</v>
      </c>
      <c r="M73" s="81">
        <v>90.46</v>
      </c>
      <c r="N73" s="82"/>
      <c r="O73" s="80">
        <f aca="true" t="shared" si="7" ref="O73:W73">SUM(O74:O76)</f>
        <v>10596</v>
      </c>
      <c r="P73" s="80">
        <f t="shared" si="7"/>
        <v>9308</v>
      </c>
      <c r="Q73" s="81">
        <v>87.84</v>
      </c>
      <c r="R73" s="82"/>
      <c r="S73" s="80">
        <f t="shared" si="7"/>
        <v>10557</v>
      </c>
      <c r="T73" s="80">
        <f t="shared" si="7"/>
        <v>8727</v>
      </c>
      <c r="U73" s="81">
        <v>82.67</v>
      </c>
      <c r="V73" s="82"/>
      <c r="W73" s="80">
        <f t="shared" si="7"/>
        <v>8727</v>
      </c>
      <c r="X73" s="81">
        <v>82.67</v>
      </c>
      <c r="Y73" s="82"/>
      <c r="Z73" s="57" t="s">
        <v>83</v>
      </c>
      <c r="AA73" s="58"/>
    </row>
    <row r="74" spans="1:27" s="79" customFormat="1" ht="19.5" customHeight="1">
      <c r="A74" s="66">
        <v>43</v>
      </c>
      <c r="B74" s="73" t="s">
        <v>84</v>
      </c>
      <c r="C74" s="74">
        <v>3343</v>
      </c>
      <c r="D74" s="74">
        <v>2801</v>
      </c>
      <c r="E74" s="75">
        <v>83.79</v>
      </c>
      <c r="F74" s="76"/>
      <c r="G74" s="74">
        <v>3343</v>
      </c>
      <c r="H74" s="74">
        <v>2799</v>
      </c>
      <c r="I74" s="75">
        <v>83.73</v>
      </c>
      <c r="J74" s="76"/>
      <c r="K74" s="74">
        <v>3414</v>
      </c>
      <c r="L74" s="74">
        <v>3114</v>
      </c>
      <c r="M74" s="75">
        <v>91.21</v>
      </c>
      <c r="N74" s="76"/>
      <c r="O74" s="74">
        <v>3372</v>
      </c>
      <c r="P74" s="74">
        <v>3020</v>
      </c>
      <c r="Q74" s="75">
        <v>89.56</v>
      </c>
      <c r="R74" s="76"/>
      <c r="S74" s="74">
        <v>3371</v>
      </c>
      <c r="T74" s="74">
        <v>2905</v>
      </c>
      <c r="U74" s="75">
        <v>86.18</v>
      </c>
      <c r="V74" s="76"/>
      <c r="W74" s="74">
        <v>2905</v>
      </c>
      <c r="X74" s="75">
        <v>86.18</v>
      </c>
      <c r="Y74" s="76"/>
      <c r="Z74" s="71">
        <v>43</v>
      </c>
      <c r="AA74" s="66"/>
    </row>
    <row r="75" spans="1:27" s="79" customFormat="1" ht="19.5" customHeight="1">
      <c r="A75" s="66">
        <f>A74+1</f>
        <v>44</v>
      </c>
      <c r="B75" s="73" t="s">
        <v>85</v>
      </c>
      <c r="C75" s="74">
        <v>4349</v>
      </c>
      <c r="D75" s="74">
        <v>3156</v>
      </c>
      <c r="E75" s="75">
        <v>72.57</v>
      </c>
      <c r="F75" s="76"/>
      <c r="G75" s="74">
        <v>4349</v>
      </c>
      <c r="H75" s="74">
        <v>3157</v>
      </c>
      <c r="I75" s="75">
        <v>72.59</v>
      </c>
      <c r="J75" s="76"/>
      <c r="K75" s="74">
        <v>4473</v>
      </c>
      <c r="L75" s="74">
        <v>4066</v>
      </c>
      <c r="M75" s="75">
        <v>90.9</v>
      </c>
      <c r="N75" s="76"/>
      <c r="O75" s="74">
        <v>4428</v>
      </c>
      <c r="P75" s="74">
        <v>3896</v>
      </c>
      <c r="Q75" s="75">
        <v>87.99</v>
      </c>
      <c r="R75" s="76"/>
      <c r="S75" s="74">
        <v>4389</v>
      </c>
      <c r="T75" s="74">
        <v>3613</v>
      </c>
      <c r="U75" s="75">
        <v>82.32</v>
      </c>
      <c r="V75" s="76"/>
      <c r="W75" s="74">
        <v>3612</v>
      </c>
      <c r="X75" s="75">
        <v>82.3</v>
      </c>
      <c r="Y75" s="76"/>
      <c r="Z75" s="71">
        <f>Z74+1</f>
        <v>44</v>
      </c>
      <c r="AA75" s="66"/>
    </row>
    <row r="76" spans="1:27" s="79" customFormat="1" ht="19.5" customHeight="1">
      <c r="A76" s="66">
        <f>A75+1</f>
        <v>45</v>
      </c>
      <c r="B76" s="73" t="s">
        <v>86</v>
      </c>
      <c r="C76" s="74">
        <v>2700</v>
      </c>
      <c r="D76" s="74">
        <v>1986</v>
      </c>
      <c r="E76" s="75">
        <v>73.56</v>
      </c>
      <c r="F76" s="76"/>
      <c r="G76" s="74">
        <v>2700</v>
      </c>
      <c r="H76" s="74">
        <v>1986</v>
      </c>
      <c r="I76" s="75">
        <v>73.56</v>
      </c>
      <c r="J76" s="76"/>
      <c r="K76" s="74">
        <v>2776</v>
      </c>
      <c r="L76" s="74">
        <v>2466</v>
      </c>
      <c r="M76" s="75">
        <v>88.83</v>
      </c>
      <c r="N76" s="76"/>
      <c r="O76" s="74">
        <v>2796</v>
      </c>
      <c r="P76" s="74">
        <v>2392</v>
      </c>
      <c r="Q76" s="75">
        <v>85.55</v>
      </c>
      <c r="R76" s="76"/>
      <c r="S76" s="74">
        <v>2797</v>
      </c>
      <c r="T76" s="74">
        <v>2209</v>
      </c>
      <c r="U76" s="75">
        <v>78.98</v>
      </c>
      <c r="V76" s="76"/>
      <c r="W76" s="74">
        <v>2210</v>
      </c>
      <c r="X76" s="75">
        <v>79.01</v>
      </c>
      <c r="Y76" s="76"/>
      <c r="Z76" s="71">
        <f>Z75+1</f>
        <v>45</v>
      </c>
      <c r="AA76" s="66"/>
    </row>
    <row r="77" spans="1:27" s="83" customFormat="1" ht="19.5" customHeight="1">
      <c r="A77" s="52" t="s">
        <v>87</v>
      </c>
      <c r="B77" s="53"/>
      <c r="C77" s="80">
        <f>SUM(C78:C79)</f>
        <v>26991</v>
      </c>
      <c r="D77" s="80">
        <f>SUM(D78:D79)</f>
        <v>24200</v>
      </c>
      <c r="E77" s="81">
        <v>89.66</v>
      </c>
      <c r="F77" s="82"/>
      <c r="G77" s="80">
        <f>SUM(G78:G79)</f>
        <v>26991</v>
      </c>
      <c r="H77" s="80">
        <f>SUM(H78:H79)</f>
        <v>24199</v>
      </c>
      <c r="I77" s="81">
        <v>89.66</v>
      </c>
      <c r="J77" s="82"/>
      <c r="K77" s="80">
        <f>SUM(K78:K79)</f>
        <v>27601</v>
      </c>
      <c r="L77" s="80">
        <f>SUM(L78:L79)</f>
        <v>24543</v>
      </c>
      <c r="M77" s="81">
        <v>88.92</v>
      </c>
      <c r="N77" s="82"/>
      <c r="O77" s="80">
        <f>SUM(O78:O79)</f>
        <v>27421</v>
      </c>
      <c r="P77" s="80">
        <f aca="true" t="shared" si="8" ref="P77:W77">SUM(P78:P79)</f>
        <v>24211</v>
      </c>
      <c r="Q77" s="81">
        <v>88.29</v>
      </c>
      <c r="R77" s="82"/>
      <c r="S77" s="80">
        <f t="shared" si="8"/>
        <v>27541</v>
      </c>
      <c r="T77" s="80">
        <f t="shared" si="8"/>
        <v>21488</v>
      </c>
      <c r="U77" s="81">
        <v>78.02</v>
      </c>
      <c r="V77" s="82"/>
      <c r="W77" s="80">
        <f t="shared" si="8"/>
        <v>21490</v>
      </c>
      <c r="X77" s="81">
        <v>78.03</v>
      </c>
      <c r="Y77" s="82"/>
      <c r="Z77" s="57" t="s">
        <v>88</v>
      </c>
      <c r="AA77" s="58"/>
    </row>
    <row r="78" spans="1:27" s="79" customFormat="1" ht="19.5" customHeight="1">
      <c r="A78" s="66">
        <v>46</v>
      </c>
      <c r="B78" s="73" t="s">
        <v>89</v>
      </c>
      <c r="C78" s="74">
        <v>10728</v>
      </c>
      <c r="D78" s="74">
        <v>9402</v>
      </c>
      <c r="E78" s="75">
        <v>87.64</v>
      </c>
      <c r="F78" s="76"/>
      <c r="G78" s="74">
        <v>10728</v>
      </c>
      <c r="H78" s="74">
        <v>9403</v>
      </c>
      <c r="I78" s="75">
        <v>87.65</v>
      </c>
      <c r="J78" s="76"/>
      <c r="K78" s="74">
        <v>10987</v>
      </c>
      <c r="L78" s="74">
        <v>9677</v>
      </c>
      <c r="M78" s="75">
        <v>88.08</v>
      </c>
      <c r="N78" s="76"/>
      <c r="O78" s="74">
        <v>10806</v>
      </c>
      <c r="P78" s="74">
        <v>9427</v>
      </c>
      <c r="Q78" s="75">
        <v>87.24</v>
      </c>
      <c r="R78" s="76"/>
      <c r="S78" s="74">
        <v>10847</v>
      </c>
      <c r="T78" s="74">
        <v>8317</v>
      </c>
      <c r="U78" s="75">
        <v>76.68</v>
      </c>
      <c r="V78" s="76"/>
      <c r="W78" s="74">
        <v>8318</v>
      </c>
      <c r="X78" s="75">
        <v>76.68</v>
      </c>
      <c r="Y78" s="76"/>
      <c r="Z78" s="71">
        <v>46</v>
      </c>
      <c r="AA78" s="66"/>
    </row>
    <row r="79" spans="1:27" s="79" customFormat="1" ht="19.5" customHeight="1">
      <c r="A79" s="66">
        <f>A78+1</f>
        <v>47</v>
      </c>
      <c r="B79" s="73" t="s">
        <v>90</v>
      </c>
      <c r="C79" s="74">
        <v>16263</v>
      </c>
      <c r="D79" s="74">
        <v>14798</v>
      </c>
      <c r="E79" s="75">
        <v>90.99</v>
      </c>
      <c r="F79" s="76"/>
      <c r="G79" s="74">
        <v>16263</v>
      </c>
      <c r="H79" s="74">
        <v>14796</v>
      </c>
      <c r="I79" s="75">
        <v>90.98</v>
      </c>
      <c r="J79" s="76"/>
      <c r="K79" s="74">
        <v>16614</v>
      </c>
      <c r="L79" s="74">
        <v>14866</v>
      </c>
      <c r="M79" s="75">
        <v>89.48</v>
      </c>
      <c r="N79" s="76"/>
      <c r="O79" s="74">
        <v>16615</v>
      </c>
      <c r="P79" s="74">
        <v>14784</v>
      </c>
      <c r="Q79" s="75">
        <v>88.98</v>
      </c>
      <c r="R79" s="76"/>
      <c r="S79" s="74">
        <v>16694</v>
      </c>
      <c r="T79" s="74">
        <v>13171</v>
      </c>
      <c r="U79" s="75">
        <v>78.9</v>
      </c>
      <c r="V79" s="76"/>
      <c r="W79" s="74">
        <v>13172</v>
      </c>
      <c r="X79" s="75">
        <v>78.9</v>
      </c>
      <c r="Y79" s="76"/>
      <c r="Z79" s="71">
        <f>Z78+1</f>
        <v>47</v>
      </c>
      <c r="AA79" s="66"/>
    </row>
    <row r="80" spans="1:27" s="83" customFormat="1" ht="19.5" customHeight="1">
      <c r="A80" s="52" t="s">
        <v>91</v>
      </c>
      <c r="B80" s="53"/>
      <c r="C80" s="80">
        <f>SUM(C81:C85)</f>
        <v>13712</v>
      </c>
      <c r="D80" s="80">
        <f>SUM(D81:D85)</f>
        <v>10899</v>
      </c>
      <c r="E80" s="81">
        <v>79.49</v>
      </c>
      <c r="F80" s="82"/>
      <c r="G80" s="84" t="s">
        <v>62</v>
      </c>
      <c r="H80" s="84" t="s">
        <v>62</v>
      </c>
      <c r="I80" s="85" t="s">
        <v>62</v>
      </c>
      <c r="J80" s="84"/>
      <c r="K80" s="80">
        <f>SUM(K81:K85)</f>
        <v>13868</v>
      </c>
      <c r="L80" s="80">
        <f>SUM(L81:L85)</f>
        <v>12015</v>
      </c>
      <c r="M80" s="81">
        <v>86.64</v>
      </c>
      <c r="N80" s="82"/>
      <c r="O80" s="80">
        <f aca="true" t="shared" si="9" ref="O80:W80">SUM(O81:O85)</f>
        <v>13828</v>
      </c>
      <c r="P80" s="80">
        <f t="shared" si="9"/>
        <v>11953</v>
      </c>
      <c r="Q80" s="81">
        <v>86.44</v>
      </c>
      <c r="R80" s="82"/>
      <c r="S80" s="80">
        <f t="shared" si="9"/>
        <v>13874</v>
      </c>
      <c r="T80" s="80">
        <f t="shared" si="9"/>
        <v>10749</v>
      </c>
      <c r="U80" s="81">
        <v>77.48</v>
      </c>
      <c r="V80" s="82"/>
      <c r="W80" s="80">
        <f t="shared" si="9"/>
        <v>10751</v>
      </c>
      <c r="X80" s="81">
        <v>77.49</v>
      </c>
      <c r="Y80" s="82"/>
      <c r="Z80" s="57" t="s">
        <v>92</v>
      </c>
      <c r="AA80" s="58"/>
    </row>
    <row r="81" spans="1:27" s="79" customFormat="1" ht="19.5" customHeight="1">
      <c r="A81" s="66">
        <v>48</v>
      </c>
      <c r="B81" s="73" t="s">
        <v>93</v>
      </c>
      <c r="C81" s="74">
        <v>1380</v>
      </c>
      <c r="D81" s="74">
        <v>1153</v>
      </c>
      <c r="E81" s="75">
        <v>83.55</v>
      </c>
      <c r="F81" s="76"/>
      <c r="G81" s="115" t="s">
        <v>62</v>
      </c>
      <c r="H81" s="115" t="s">
        <v>62</v>
      </c>
      <c r="I81" s="114" t="s">
        <v>62</v>
      </c>
      <c r="J81" s="115"/>
      <c r="K81" s="74">
        <v>1406</v>
      </c>
      <c r="L81" s="74">
        <v>1215</v>
      </c>
      <c r="M81" s="75">
        <v>86.42</v>
      </c>
      <c r="N81" s="76"/>
      <c r="O81" s="74">
        <v>1394</v>
      </c>
      <c r="P81" s="74">
        <v>1212</v>
      </c>
      <c r="Q81" s="75">
        <v>86.94</v>
      </c>
      <c r="R81" s="76"/>
      <c r="S81" s="74">
        <v>1397</v>
      </c>
      <c r="T81" s="74">
        <v>1142</v>
      </c>
      <c r="U81" s="75">
        <v>81.75</v>
      </c>
      <c r="V81" s="76"/>
      <c r="W81" s="74">
        <v>1142</v>
      </c>
      <c r="X81" s="75">
        <v>81.75</v>
      </c>
      <c r="Y81" s="76"/>
      <c r="Z81" s="71">
        <v>48</v>
      </c>
      <c r="AA81" s="66"/>
    </row>
    <row r="82" spans="1:27" s="79" customFormat="1" ht="19.5" customHeight="1">
      <c r="A82" s="66">
        <f>A81+1</f>
        <v>49</v>
      </c>
      <c r="B82" s="73" t="s">
        <v>94</v>
      </c>
      <c r="C82" s="74">
        <v>1419</v>
      </c>
      <c r="D82" s="74">
        <v>1149</v>
      </c>
      <c r="E82" s="75">
        <v>80.97</v>
      </c>
      <c r="F82" s="76"/>
      <c r="G82" s="115" t="s">
        <v>62</v>
      </c>
      <c r="H82" s="115" t="s">
        <v>62</v>
      </c>
      <c r="I82" s="114" t="s">
        <v>62</v>
      </c>
      <c r="J82" s="115"/>
      <c r="K82" s="74">
        <v>1485</v>
      </c>
      <c r="L82" s="74">
        <v>1277</v>
      </c>
      <c r="M82" s="75">
        <v>85.99</v>
      </c>
      <c r="N82" s="76"/>
      <c r="O82" s="74">
        <v>1431</v>
      </c>
      <c r="P82" s="74">
        <v>1240</v>
      </c>
      <c r="Q82" s="75">
        <v>86.65</v>
      </c>
      <c r="R82" s="76"/>
      <c r="S82" s="74">
        <v>1440</v>
      </c>
      <c r="T82" s="74">
        <v>1140</v>
      </c>
      <c r="U82" s="75">
        <v>79.17</v>
      </c>
      <c r="V82" s="76"/>
      <c r="W82" s="74">
        <v>1140</v>
      </c>
      <c r="X82" s="75">
        <v>79.17</v>
      </c>
      <c r="Y82" s="76"/>
      <c r="Z82" s="71">
        <f>Z81+1</f>
        <v>49</v>
      </c>
      <c r="AA82" s="66"/>
    </row>
    <row r="83" spans="1:27" s="79" customFormat="1" ht="19.5" customHeight="1">
      <c r="A83" s="66">
        <f>A82+1</f>
        <v>50</v>
      </c>
      <c r="B83" s="73" t="s">
        <v>95</v>
      </c>
      <c r="C83" s="74">
        <v>1237</v>
      </c>
      <c r="D83" s="74">
        <v>1049</v>
      </c>
      <c r="E83" s="75">
        <v>84.8</v>
      </c>
      <c r="F83" s="76"/>
      <c r="G83" s="115" t="s">
        <v>62</v>
      </c>
      <c r="H83" s="115" t="s">
        <v>62</v>
      </c>
      <c r="I83" s="114" t="s">
        <v>62</v>
      </c>
      <c r="J83" s="115"/>
      <c r="K83" s="74">
        <v>1265</v>
      </c>
      <c r="L83" s="74">
        <v>1144</v>
      </c>
      <c r="M83" s="75">
        <v>90.43</v>
      </c>
      <c r="N83" s="76"/>
      <c r="O83" s="74">
        <v>1240</v>
      </c>
      <c r="P83" s="74">
        <v>1109</v>
      </c>
      <c r="Q83" s="75">
        <v>89.44</v>
      </c>
      <c r="R83" s="76"/>
      <c r="S83" s="74">
        <v>1248</v>
      </c>
      <c r="T83" s="74">
        <v>1053</v>
      </c>
      <c r="U83" s="75">
        <v>84.38</v>
      </c>
      <c r="V83" s="76"/>
      <c r="W83" s="74">
        <v>1053</v>
      </c>
      <c r="X83" s="75">
        <v>84.38</v>
      </c>
      <c r="Y83" s="76"/>
      <c r="Z83" s="71">
        <f>Z82+1</f>
        <v>50</v>
      </c>
      <c r="AA83" s="66"/>
    </row>
    <row r="84" spans="1:27" s="79" customFormat="1" ht="19.5" customHeight="1">
      <c r="A84" s="66">
        <f>A83+1</f>
        <v>51</v>
      </c>
      <c r="B84" s="73" t="s">
        <v>96</v>
      </c>
      <c r="C84" s="74">
        <v>3368</v>
      </c>
      <c r="D84" s="74">
        <v>2858</v>
      </c>
      <c r="E84" s="75">
        <v>84.86</v>
      </c>
      <c r="F84" s="76"/>
      <c r="G84" s="115" t="s">
        <v>62</v>
      </c>
      <c r="H84" s="115" t="s">
        <v>62</v>
      </c>
      <c r="I84" s="114" t="s">
        <v>62</v>
      </c>
      <c r="J84" s="115"/>
      <c r="K84" s="74">
        <v>3347</v>
      </c>
      <c r="L84" s="74">
        <v>2939</v>
      </c>
      <c r="M84" s="75">
        <v>87.81</v>
      </c>
      <c r="N84" s="76"/>
      <c r="O84" s="74">
        <v>3408</v>
      </c>
      <c r="P84" s="74">
        <v>2990</v>
      </c>
      <c r="Q84" s="75">
        <v>87.73</v>
      </c>
      <c r="R84" s="76"/>
      <c r="S84" s="74">
        <v>3406</v>
      </c>
      <c r="T84" s="74">
        <v>2634</v>
      </c>
      <c r="U84" s="75">
        <v>77.33</v>
      </c>
      <c r="V84" s="76"/>
      <c r="W84" s="74">
        <v>2634</v>
      </c>
      <c r="X84" s="75">
        <v>77.33</v>
      </c>
      <c r="Y84" s="76"/>
      <c r="Z84" s="71">
        <f>Z83+1</f>
        <v>51</v>
      </c>
      <c r="AA84" s="66"/>
    </row>
    <row r="85" spans="1:27" s="79" customFormat="1" ht="19.5" customHeight="1">
      <c r="A85" s="66">
        <f>A84+1</f>
        <v>52</v>
      </c>
      <c r="B85" s="73" t="s">
        <v>97</v>
      </c>
      <c r="C85" s="74">
        <v>6308</v>
      </c>
      <c r="D85" s="74">
        <v>4690</v>
      </c>
      <c r="E85" s="75">
        <v>74.35</v>
      </c>
      <c r="F85" s="76"/>
      <c r="G85" s="115" t="s">
        <v>62</v>
      </c>
      <c r="H85" s="115" t="s">
        <v>62</v>
      </c>
      <c r="I85" s="114" t="s">
        <v>62</v>
      </c>
      <c r="J85" s="115"/>
      <c r="K85" s="74">
        <v>6365</v>
      </c>
      <c r="L85" s="74">
        <v>5440</v>
      </c>
      <c r="M85" s="75">
        <v>85.47</v>
      </c>
      <c r="N85" s="76"/>
      <c r="O85" s="74">
        <v>6355</v>
      </c>
      <c r="P85" s="74">
        <v>5402</v>
      </c>
      <c r="Q85" s="75">
        <v>85</v>
      </c>
      <c r="R85" s="76"/>
      <c r="S85" s="74">
        <v>6383</v>
      </c>
      <c r="T85" s="74">
        <v>4780</v>
      </c>
      <c r="U85" s="75">
        <v>74.89</v>
      </c>
      <c r="V85" s="76"/>
      <c r="W85" s="74">
        <v>4782</v>
      </c>
      <c r="X85" s="75">
        <v>74.92</v>
      </c>
      <c r="Y85" s="76"/>
      <c r="Z85" s="71">
        <f>Z84+1</f>
        <v>52</v>
      </c>
      <c r="AA85" s="66"/>
    </row>
    <row r="86" spans="1:27" s="83" customFormat="1" ht="19.5" customHeight="1">
      <c r="A86" s="52" t="s">
        <v>98</v>
      </c>
      <c r="B86" s="53"/>
      <c r="C86" s="80">
        <f>SUM(C87:C90)</f>
        <v>16930</v>
      </c>
      <c r="D86" s="80">
        <f>SUM(D87:D90)</f>
        <v>15775</v>
      </c>
      <c r="E86" s="81">
        <v>93.18</v>
      </c>
      <c r="F86" s="82"/>
      <c r="G86" s="80">
        <f>SUM(G87:G90)</f>
        <v>16930</v>
      </c>
      <c r="H86" s="80">
        <f>SUM(H87:H90)</f>
        <v>15775</v>
      </c>
      <c r="I86" s="81">
        <v>93.18</v>
      </c>
      <c r="J86" s="82"/>
      <c r="K86" s="80">
        <f>SUM(K87:K90)</f>
        <v>17082</v>
      </c>
      <c r="L86" s="80">
        <f>SUM(L87:L90)</f>
        <v>15701</v>
      </c>
      <c r="M86" s="81">
        <v>91.92</v>
      </c>
      <c r="N86" s="82"/>
      <c r="O86" s="80">
        <f>SUM(O87:O90)</f>
        <v>17108</v>
      </c>
      <c r="P86" s="80">
        <f>SUM(P87:P90)</f>
        <v>14305</v>
      </c>
      <c r="Q86" s="81">
        <v>83.62</v>
      </c>
      <c r="R86" s="82"/>
      <c r="S86" s="80">
        <f>SUM(S87:S90)</f>
        <v>17079</v>
      </c>
      <c r="T86" s="80">
        <f>SUM(T87:T90)</f>
        <v>13967</v>
      </c>
      <c r="U86" s="81">
        <v>81.78</v>
      </c>
      <c r="V86" s="82"/>
      <c r="W86" s="80">
        <f>SUM(W87:W90)</f>
        <v>13966</v>
      </c>
      <c r="X86" s="81">
        <v>81.77</v>
      </c>
      <c r="Y86" s="82"/>
      <c r="Z86" s="57" t="s">
        <v>99</v>
      </c>
      <c r="AA86" s="58"/>
    </row>
    <row r="87" spans="1:27" s="79" customFormat="1" ht="19.5" customHeight="1">
      <c r="A87" s="66">
        <v>53</v>
      </c>
      <c r="B87" s="73" t="s">
        <v>100</v>
      </c>
      <c r="C87" s="74">
        <v>4177</v>
      </c>
      <c r="D87" s="74">
        <v>3935</v>
      </c>
      <c r="E87" s="75">
        <v>94.21</v>
      </c>
      <c r="F87" s="76"/>
      <c r="G87" s="74">
        <v>4177</v>
      </c>
      <c r="H87" s="74">
        <v>3935</v>
      </c>
      <c r="I87" s="75">
        <v>94.21</v>
      </c>
      <c r="J87" s="76"/>
      <c r="K87" s="74">
        <v>4131</v>
      </c>
      <c r="L87" s="74">
        <v>3841</v>
      </c>
      <c r="M87" s="75">
        <v>92.98</v>
      </c>
      <c r="N87" s="76"/>
      <c r="O87" s="74">
        <v>4207</v>
      </c>
      <c r="P87" s="74">
        <v>3558</v>
      </c>
      <c r="Q87" s="75">
        <v>84.57</v>
      </c>
      <c r="R87" s="76"/>
      <c r="S87" s="74">
        <v>4196</v>
      </c>
      <c r="T87" s="74">
        <v>3492</v>
      </c>
      <c r="U87" s="75">
        <v>83.22</v>
      </c>
      <c r="V87" s="76"/>
      <c r="W87" s="74">
        <v>3492</v>
      </c>
      <c r="X87" s="75">
        <v>83.22</v>
      </c>
      <c r="Y87" s="76"/>
      <c r="Z87" s="71">
        <v>53</v>
      </c>
      <c r="AA87" s="66"/>
    </row>
    <row r="88" spans="1:27" s="79" customFormat="1" ht="19.5" customHeight="1">
      <c r="A88" s="66">
        <f>A87+1</f>
        <v>54</v>
      </c>
      <c r="B88" s="73" t="s">
        <v>101</v>
      </c>
      <c r="C88" s="74">
        <v>3769</v>
      </c>
      <c r="D88" s="74">
        <v>3480</v>
      </c>
      <c r="E88" s="75">
        <v>92.33</v>
      </c>
      <c r="F88" s="76"/>
      <c r="G88" s="74">
        <v>3769</v>
      </c>
      <c r="H88" s="74">
        <v>3480</v>
      </c>
      <c r="I88" s="75">
        <v>92.33</v>
      </c>
      <c r="J88" s="76"/>
      <c r="K88" s="74">
        <v>3872</v>
      </c>
      <c r="L88" s="74">
        <v>3547</v>
      </c>
      <c r="M88" s="75">
        <v>91.61</v>
      </c>
      <c r="N88" s="76"/>
      <c r="O88" s="74">
        <v>3849</v>
      </c>
      <c r="P88" s="74">
        <v>3194</v>
      </c>
      <c r="Q88" s="75">
        <v>82.98</v>
      </c>
      <c r="R88" s="76"/>
      <c r="S88" s="74">
        <v>3804</v>
      </c>
      <c r="T88" s="74">
        <v>3016</v>
      </c>
      <c r="U88" s="75">
        <v>79.28</v>
      </c>
      <c r="V88" s="76"/>
      <c r="W88" s="74">
        <v>3016</v>
      </c>
      <c r="X88" s="75">
        <v>79.28</v>
      </c>
      <c r="Y88" s="76"/>
      <c r="Z88" s="71">
        <f>Z87+1</f>
        <v>54</v>
      </c>
      <c r="AA88" s="66"/>
    </row>
    <row r="89" spans="1:27" s="79" customFormat="1" ht="19.5" customHeight="1">
      <c r="A89" s="66">
        <f>A88+1</f>
        <v>55</v>
      </c>
      <c r="B89" s="73" t="s">
        <v>102</v>
      </c>
      <c r="C89" s="74">
        <v>5397</v>
      </c>
      <c r="D89" s="74">
        <v>5138</v>
      </c>
      <c r="E89" s="75">
        <v>95.2</v>
      </c>
      <c r="F89" s="76"/>
      <c r="G89" s="74">
        <v>5397</v>
      </c>
      <c r="H89" s="74">
        <v>5138</v>
      </c>
      <c r="I89" s="75">
        <v>95.2</v>
      </c>
      <c r="J89" s="76"/>
      <c r="K89" s="74">
        <v>5407</v>
      </c>
      <c r="L89" s="74">
        <v>4990</v>
      </c>
      <c r="M89" s="75">
        <v>92.29</v>
      </c>
      <c r="N89" s="76"/>
      <c r="O89" s="74">
        <v>5439</v>
      </c>
      <c r="P89" s="74">
        <v>4663</v>
      </c>
      <c r="Q89" s="75">
        <v>85.73</v>
      </c>
      <c r="R89" s="76"/>
      <c r="S89" s="74">
        <v>5456</v>
      </c>
      <c r="T89" s="74">
        <v>4543</v>
      </c>
      <c r="U89" s="75">
        <v>83.27</v>
      </c>
      <c r="V89" s="76"/>
      <c r="W89" s="74">
        <v>4543</v>
      </c>
      <c r="X89" s="75">
        <v>83.27</v>
      </c>
      <c r="Y89" s="76"/>
      <c r="Z89" s="71">
        <f>Z88+1</f>
        <v>55</v>
      </c>
      <c r="AA89" s="66"/>
    </row>
    <row r="90" spans="1:27" s="79" customFormat="1" ht="19.5" customHeight="1">
      <c r="A90" s="66">
        <f>A89+1</f>
        <v>56</v>
      </c>
      <c r="B90" s="73" t="s">
        <v>103</v>
      </c>
      <c r="C90" s="74">
        <v>3587</v>
      </c>
      <c r="D90" s="74">
        <v>3222</v>
      </c>
      <c r="E90" s="75">
        <v>89.82</v>
      </c>
      <c r="F90" s="76"/>
      <c r="G90" s="74">
        <v>3587</v>
      </c>
      <c r="H90" s="74">
        <v>3222</v>
      </c>
      <c r="I90" s="75">
        <v>89.82</v>
      </c>
      <c r="J90" s="76"/>
      <c r="K90" s="74">
        <v>3672</v>
      </c>
      <c r="L90" s="74">
        <v>3323</v>
      </c>
      <c r="M90" s="75">
        <v>90.5</v>
      </c>
      <c r="N90" s="76"/>
      <c r="O90" s="74">
        <v>3613</v>
      </c>
      <c r="P90" s="74">
        <v>2890</v>
      </c>
      <c r="Q90" s="75">
        <v>79.99</v>
      </c>
      <c r="R90" s="76"/>
      <c r="S90" s="74">
        <v>3623</v>
      </c>
      <c r="T90" s="74">
        <v>2916</v>
      </c>
      <c r="U90" s="75">
        <v>80.49</v>
      </c>
      <c r="V90" s="76"/>
      <c r="W90" s="74">
        <v>2915</v>
      </c>
      <c r="X90" s="75">
        <v>80.46</v>
      </c>
      <c r="Y90" s="76"/>
      <c r="Z90" s="71">
        <f>Z89+1</f>
        <v>56</v>
      </c>
      <c r="AA90" s="66"/>
    </row>
    <row r="91" spans="1:27" s="83" customFormat="1" ht="19.5" customHeight="1">
      <c r="A91" s="52" t="s">
        <v>104</v>
      </c>
      <c r="B91" s="53"/>
      <c r="C91" s="80">
        <f>SUM(C92:C93)</f>
        <v>12833</v>
      </c>
      <c r="D91" s="80">
        <f>SUM(D92:D93)</f>
        <v>11285</v>
      </c>
      <c r="E91" s="81">
        <v>87.94</v>
      </c>
      <c r="F91" s="82"/>
      <c r="G91" s="80">
        <f>SUM(G92:G93)</f>
        <v>12833</v>
      </c>
      <c r="H91" s="80">
        <f>SUM(H92:H93)</f>
        <v>11284</v>
      </c>
      <c r="I91" s="81">
        <v>87.93</v>
      </c>
      <c r="J91" s="82"/>
      <c r="K91" s="80">
        <f>SUM(K92:K93)</f>
        <v>13108</v>
      </c>
      <c r="L91" s="80">
        <f>SUM(L92:L93)</f>
        <v>11914</v>
      </c>
      <c r="M91" s="81">
        <v>90.89</v>
      </c>
      <c r="N91" s="82"/>
      <c r="O91" s="80">
        <f>SUM(O92:O93)</f>
        <v>13023</v>
      </c>
      <c r="P91" s="80">
        <f>SUM(P92:P93)</f>
        <v>10386</v>
      </c>
      <c r="Q91" s="81">
        <v>79.75</v>
      </c>
      <c r="R91" s="82"/>
      <c r="S91" s="80">
        <f>SUM(S92:S93)</f>
        <v>13023</v>
      </c>
      <c r="T91" s="80">
        <f>SUM(T92:T93)</f>
        <v>10602</v>
      </c>
      <c r="U91" s="81">
        <v>81.41</v>
      </c>
      <c r="V91" s="82"/>
      <c r="W91" s="80">
        <f>SUM(W92:W93)</f>
        <v>10604</v>
      </c>
      <c r="X91" s="81">
        <v>81.43</v>
      </c>
      <c r="Y91" s="82"/>
      <c r="Z91" s="57" t="s">
        <v>105</v>
      </c>
      <c r="AA91" s="58"/>
    </row>
    <row r="92" spans="1:27" s="79" customFormat="1" ht="19.5" customHeight="1">
      <c r="A92" s="66">
        <v>57</v>
      </c>
      <c r="B92" s="73" t="s">
        <v>106</v>
      </c>
      <c r="C92" s="74">
        <v>5046</v>
      </c>
      <c r="D92" s="74">
        <v>4440</v>
      </c>
      <c r="E92" s="75">
        <v>87.99</v>
      </c>
      <c r="F92" s="76"/>
      <c r="G92" s="74">
        <v>5046</v>
      </c>
      <c r="H92" s="74">
        <v>4440</v>
      </c>
      <c r="I92" s="75">
        <v>87.99</v>
      </c>
      <c r="J92" s="76"/>
      <c r="K92" s="74">
        <v>5192</v>
      </c>
      <c r="L92" s="74">
        <v>4753</v>
      </c>
      <c r="M92" s="75">
        <v>91.54</v>
      </c>
      <c r="N92" s="76"/>
      <c r="O92" s="74">
        <v>5125</v>
      </c>
      <c r="P92" s="74">
        <v>4232</v>
      </c>
      <c r="Q92" s="75">
        <v>82.58</v>
      </c>
      <c r="R92" s="76"/>
      <c r="S92" s="74">
        <v>5134</v>
      </c>
      <c r="T92" s="74">
        <v>4332</v>
      </c>
      <c r="U92" s="75">
        <v>84.38</v>
      </c>
      <c r="V92" s="76"/>
      <c r="W92" s="74">
        <v>4332</v>
      </c>
      <c r="X92" s="75">
        <v>84.38</v>
      </c>
      <c r="Y92" s="76"/>
      <c r="Z92" s="71">
        <v>57</v>
      </c>
      <c r="AA92" s="66"/>
    </row>
    <row r="93" spans="1:27" s="79" customFormat="1" ht="19.5" customHeight="1">
      <c r="A93" s="87">
        <f>A92+1</f>
        <v>58</v>
      </c>
      <c r="B93" s="88" t="s">
        <v>107</v>
      </c>
      <c r="C93" s="89">
        <v>7787</v>
      </c>
      <c r="D93" s="89">
        <v>6845</v>
      </c>
      <c r="E93" s="90">
        <v>87.9</v>
      </c>
      <c r="F93" s="91"/>
      <c r="G93" s="89">
        <v>7787</v>
      </c>
      <c r="H93" s="89">
        <v>6844</v>
      </c>
      <c r="I93" s="90">
        <v>87.89</v>
      </c>
      <c r="J93" s="91"/>
      <c r="K93" s="89">
        <v>7916</v>
      </c>
      <c r="L93" s="89">
        <v>7161</v>
      </c>
      <c r="M93" s="90">
        <v>90.46</v>
      </c>
      <c r="N93" s="91"/>
      <c r="O93" s="89">
        <v>7898</v>
      </c>
      <c r="P93" s="89">
        <v>6154</v>
      </c>
      <c r="Q93" s="90">
        <v>77.92</v>
      </c>
      <c r="R93" s="91"/>
      <c r="S93" s="89">
        <v>7889</v>
      </c>
      <c r="T93" s="89">
        <v>6270</v>
      </c>
      <c r="U93" s="90">
        <v>79.48</v>
      </c>
      <c r="V93" s="91"/>
      <c r="W93" s="89">
        <v>6272</v>
      </c>
      <c r="X93" s="90">
        <v>79.5</v>
      </c>
      <c r="Y93" s="91"/>
      <c r="Z93" s="95">
        <f>Z92+1</f>
        <v>58</v>
      </c>
      <c r="AA93" s="66"/>
    </row>
    <row r="94" spans="2:27" ht="16.5" customHeight="1">
      <c r="B94" s="116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117"/>
      <c r="R94" s="117"/>
      <c r="S94" s="117"/>
      <c r="T94" s="117"/>
      <c r="U94" s="117"/>
      <c r="V94" s="117"/>
      <c r="W94" s="117"/>
      <c r="X94" s="117"/>
      <c r="Y94" s="117"/>
      <c r="Z94" s="1"/>
      <c r="AA94" s="1"/>
    </row>
    <row r="95" spans="1:27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3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3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</sheetData>
  <sheetProtection/>
  <mergeCells count="37">
    <mergeCell ref="A91:B91"/>
    <mergeCell ref="A55:B55"/>
    <mergeCell ref="A64:B64"/>
    <mergeCell ref="A73:B73"/>
    <mergeCell ref="A77:B77"/>
    <mergeCell ref="A80:B80"/>
    <mergeCell ref="A86:B86"/>
    <mergeCell ref="O51:R52"/>
    <mergeCell ref="S51:V51"/>
    <mergeCell ref="W51:Y51"/>
    <mergeCell ref="Z51:Z53"/>
    <mergeCell ref="S52:V52"/>
    <mergeCell ref="W52:Y52"/>
    <mergeCell ref="A45:B45"/>
    <mergeCell ref="A51:B53"/>
    <mergeCell ref="C51:F52"/>
    <mergeCell ref="G51:J52"/>
    <mergeCell ref="K51:L52"/>
    <mergeCell ref="M51:N52"/>
    <mergeCell ref="A11:B11"/>
    <mergeCell ref="A13:B13"/>
    <mergeCell ref="A27:B27"/>
    <mergeCell ref="A31:B31"/>
    <mergeCell ref="A37:B37"/>
    <mergeCell ref="A40:B40"/>
    <mergeCell ref="S5:V5"/>
    <mergeCell ref="W5:Y5"/>
    <mergeCell ref="Z5:Z7"/>
    <mergeCell ref="S6:V6"/>
    <mergeCell ref="W6:Y6"/>
    <mergeCell ref="A9:B9"/>
    <mergeCell ref="A5:B7"/>
    <mergeCell ref="C5:F6"/>
    <mergeCell ref="G5:J6"/>
    <mergeCell ref="K5:L6"/>
    <mergeCell ref="M5:N6"/>
    <mergeCell ref="O5:R6"/>
  </mergeCells>
  <printOptions horizontalCentered="1"/>
  <pageMargins left="0.1968503937007874" right="0.1968503937007874" top="0.5905511811023623" bottom="0" header="0.5905511811023623" footer="0.5118110236220472"/>
  <pageSetup fitToWidth="2" horizontalDpi="400" verticalDpi="400" orientation="portrait" pageOrder="overThenDown" paperSize="9" r:id="rId1"/>
  <rowBreaks count="1" manualBreakCount="1">
    <brk id="47" max="20" man="1"/>
  </rowBreaks>
  <colBreaks count="1" manualBreakCount="1">
    <brk id="12" max="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2009-04-20T02:08:06Z</dcterms:created>
  <dcterms:modified xsi:type="dcterms:W3CDTF">2009-04-20T02:08:13Z</dcterms:modified>
  <cp:category/>
  <cp:version/>
  <cp:contentType/>
  <cp:contentStatus/>
</cp:coreProperties>
</file>