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8040" activeTab="0"/>
  </bookViews>
  <sheets>
    <sheet name="63" sheetId="1" r:id="rId1"/>
  </sheets>
  <externalReferences>
    <externalReference r:id="rId4"/>
  </externalReferences>
  <definedNames>
    <definedName name="_63．市町村別養蚕" localSheetId="0">'63'!$A$1:$L$52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'63'!$A$1:$L$52</definedName>
  </definedNames>
  <calcPr fullCalcOnLoad="1"/>
</workbook>
</file>

<file path=xl/sharedStrings.xml><?xml version="1.0" encoding="utf-8"?>
<sst xmlns="http://schemas.openxmlformats.org/spreadsheetml/2006/main" count="102" uniqueCount="94">
  <si>
    <t>　63．市町村別養蚕</t>
  </si>
  <si>
    <t>(単位  戸、ha、kg)</t>
  </si>
  <si>
    <t>年次および</t>
  </si>
  <si>
    <t>桑園耕作</t>
  </si>
  <si>
    <t>蚕 種 掃</t>
  </si>
  <si>
    <t>一箱当り</t>
  </si>
  <si>
    <t>市  町  村</t>
  </si>
  <si>
    <t xml:space="preserve"> 者戸数 </t>
  </si>
  <si>
    <t>桑園面積</t>
  </si>
  <si>
    <t>立 箱 数</t>
  </si>
  <si>
    <t>繭生産量</t>
  </si>
  <si>
    <t>収 繭 量</t>
  </si>
  <si>
    <t>者戸数</t>
  </si>
  <si>
    <t xml:space="preserve"> 昭和61年度</t>
  </si>
  <si>
    <t>南海部郡</t>
  </si>
  <si>
    <t xml:space="preserve"> 62</t>
  </si>
  <si>
    <t>上  浦  町</t>
  </si>
  <si>
    <t xml:space="preserve"> 63</t>
  </si>
  <si>
    <t>弥  生  町</t>
  </si>
  <si>
    <t xml:space="preserve"> 平成元年度</t>
  </si>
  <si>
    <t>本  匠  村</t>
  </si>
  <si>
    <t>宇  目  町</t>
  </si>
  <si>
    <t xml:space="preserve">  2</t>
  </si>
  <si>
    <t>直  川  村</t>
  </si>
  <si>
    <t>鶴  見  町</t>
  </si>
  <si>
    <t>市  部</t>
  </si>
  <si>
    <t>米水津  村</t>
  </si>
  <si>
    <t>郡  部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</si>
  <si>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</si>
  <si>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</si>
  <si>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</si>
  <si>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</si>
  <si>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</si>
  <si>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</si>
  <si>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</si>
  <si>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</si>
  <si>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</si>
  <si>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</si>
  <si>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</si>
  <si>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</si>
  <si>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</si>
  <si>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</si>
  <si>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</si>
  <si>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</si>
  <si>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</si>
  <si>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</si>
  <si>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</si>
  <si>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</si>
  <si>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</si>
  <si>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 入 郡</t>
  </si>
  <si>
    <t>荻      町</t>
  </si>
  <si>
    <t>西国東郡</t>
  </si>
  <si>
    <t>久  住  町</t>
  </si>
  <si>
    <t>大  田  村</t>
  </si>
  <si>
    <t>直  入  町</t>
  </si>
  <si>
    <t>真  玉  町</t>
  </si>
  <si>
    <t>香々地  町</t>
  </si>
  <si>
    <t>玖 珠 郡</t>
  </si>
  <si>
    <t>九  重  町</t>
  </si>
  <si>
    <t>東国東郡</t>
  </si>
  <si>
    <t>玖  珠  町</t>
  </si>
  <si>
    <t>国  見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</si>
  <si>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</si>
  <si>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</si>
  <si>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</si>
  <si>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</si>
  <si>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</si>
  <si>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</si>
  <si>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</si>
  <si>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</si>
  <si>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 xml:space="preserve"> </t>
  </si>
  <si>
    <t>大  山  町</t>
  </si>
  <si>
    <t>速 見 郡</t>
  </si>
  <si>
    <t>天  瀬  町</t>
  </si>
  <si>
    <t>日  出  町</t>
  </si>
  <si>
    <t>山  香  町</t>
  </si>
  <si>
    <t>下 毛 郡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</si>
  <si>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</si>
  <si>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</si>
  <si>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</si>
  <si>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</si>
  <si>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</si>
  <si>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</si>
  <si>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</si>
  <si>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</si>
  <si>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湯布院  町</t>
  </si>
  <si>
    <t>宇 佐 郡</t>
  </si>
  <si>
    <t>院  内  町</t>
  </si>
  <si>
    <t>北海部郡</t>
  </si>
  <si>
    <t>安心院  町</t>
  </si>
  <si>
    <t>佐賀関  町</t>
  </si>
  <si>
    <t>県農業技術ｾﾝﾀｰ</t>
  </si>
  <si>
    <t>資料：県農産課「大分の養蚕」</t>
  </si>
  <si>
    <t xml:space="preserve">  注）桑園耕作者戸数は各年12月1日現在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</si>
</sst>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_ ;_ * \-#,##0_ ;_ * &quot;-&quot;?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8" fontId="21" fillId="0" borderId="0" xfId="0" applyNumberFormat="1" applyFont="1" applyAlignment="1" applyProtection="1">
      <alignment horizontal="centerContinuous"/>
      <protection locked="0"/>
    </xf>
    <xf numFmtId="17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3" fillId="0" borderId="14" xfId="0" applyNumberFormat="1" applyFont="1" applyBorder="1" applyAlignment="1" applyProtection="1" quotePrefix="1">
      <alignment horizontal="center" vertical="center"/>
      <protection locked="0"/>
    </xf>
    <xf numFmtId="178" fontId="22" fillId="0" borderId="14" xfId="0" applyNumberFormat="1" applyFont="1" applyBorder="1" applyAlignment="1" applyProtection="1">
      <alignment horizontal="center" vertical="center"/>
      <protection locked="0"/>
    </xf>
    <xf numFmtId="17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>
      <alignment horizontal="left"/>
      <protection locked="0"/>
    </xf>
    <xf numFmtId="41" fontId="24" fillId="0" borderId="11" xfId="0" applyNumberFormat="1" applyFont="1" applyBorder="1" applyAlignment="1" applyProtection="1">
      <alignment horizontal="right"/>
      <protection/>
    </xf>
    <xf numFmtId="180" fontId="24" fillId="0" borderId="0" xfId="0" applyNumberFormat="1" applyFont="1" applyBorder="1" applyAlignment="1" applyProtection="1">
      <alignment horizontal="right"/>
      <protection/>
    </xf>
    <xf numFmtId="181" fontId="24" fillId="0" borderId="0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/>
    </xf>
    <xf numFmtId="180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/>
      <protection/>
    </xf>
    <xf numFmtId="176" fontId="21" fillId="0" borderId="12" xfId="0" applyNumberFormat="1" applyFont="1" applyFill="1" applyBorder="1" applyAlignment="1" applyProtection="1">
      <alignment horizontal="center"/>
      <protection locked="0"/>
    </xf>
    <xf numFmtId="41" fontId="21" fillId="0" borderId="11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>
      <alignment horizontal="left"/>
    </xf>
    <xf numFmtId="180" fontId="21" fillId="0" borderId="0" xfId="0" applyNumberFormat="1" applyFont="1" applyBorder="1" applyAlignment="1" applyProtection="1">
      <alignment horizontal="left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180" fontId="24" fillId="0" borderId="0" xfId="0" applyNumberFormat="1" applyFont="1" applyBorder="1" applyAlignment="1" applyProtection="1">
      <alignment/>
      <protection/>
    </xf>
    <xf numFmtId="180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11" xfId="0" applyNumberFormat="1" applyFont="1" applyBorder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80" fontId="21" fillId="0" borderId="0" xfId="0" applyNumberFormat="1" applyFont="1" applyFill="1" applyBorder="1" applyAlignment="1" applyProtection="1">
      <alignment horizontal="right"/>
      <protection/>
    </xf>
    <xf numFmtId="176" fontId="24" fillId="0" borderId="12" xfId="0" applyNumberFormat="1" applyFont="1" applyFill="1" applyBorder="1" applyAlignment="1" applyProtection="1">
      <alignment horizontal="left"/>
      <protection locked="0"/>
    </xf>
    <xf numFmtId="41" fontId="24" fillId="0" borderId="11" xfId="0" applyNumberFormat="1" applyFont="1" applyFill="1" applyBorder="1" applyAlignment="1">
      <alignment horizontal="left"/>
    </xf>
    <xf numFmtId="180" fontId="24" fillId="0" borderId="0" xfId="0" applyNumberFormat="1" applyFont="1" applyBorder="1" applyAlignment="1">
      <alignment horizontal="left"/>
    </xf>
    <xf numFmtId="41" fontId="24" fillId="0" borderId="0" xfId="0" applyNumberFormat="1" applyFont="1" applyBorder="1" applyAlignment="1">
      <alignment horizontal="left"/>
    </xf>
    <xf numFmtId="180" fontId="24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41" fontId="24" fillId="0" borderId="11" xfId="0" applyNumberFormat="1" applyFont="1" applyFill="1" applyBorder="1" applyAlignment="1" applyProtection="1">
      <alignment horizontal="left"/>
      <protection/>
    </xf>
    <xf numFmtId="41" fontId="24" fillId="0" borderId="0" xfId="0" applyNumberFormat="1" applyFont="1" applyBorder="1" applyAlignment="1" applyProtection="1">
      <alignment horizontal="left"/>
      <protection/>
    </xf>
    <xf numFmtId="176" fontId="24" fillId="0" borderId="0" xfId="0" applyNumberFormat="1" applyFont="1" applyBorder="1" applyAlignment="1" applyProtection="1">
      <alignment horizontal="left"/>
      <protection locked="0"/>
    </xf>
    <xf numFmtId="180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1" fontId="21" fillId="0" borderId="13" xfId="0" applyNumberFormat="1" applyFont="1" applyFill="1" applyBorder="1" applyAlignment="1" applyProtection="1">
      <alignment horizontal="right"/>
      <protection locked="0"/>
    </xf>
    <xf numFmtId="180" fontId="21" fillId="0" borderId="13" xfId="0" applyNumberFormat="1" applyFont="1" applyFill="1" applyBorder="1" applyAlignment="1" applyProtection="1">
      <alignment horizontal="right"/>
      <protection locked="0"/>
    </xf>
    <xf numFmtId="41" fontId="25" fillId="0" borderId="16" xfId="0" applyNumberFormat="1" applyFont="1" applyFill="1" applyBorder="1" applyAlignment="1">
      <alignment horizontal="center" vertical="center"/>
    </xf>
    <xf numFmtId="41" fontId="24" fillId="0" borderId="13" xfId="0" applyNumberFormat="1" applyFont="1" applyFill="1" applyBorder="1" applyAlignment="1">
      <alignment horizontal="right"/>
    </xf>
    <xf numFmtId="180" fontId="24" fillId="0" borderId="13" xfId="0" applyNumberFormat="1" applyFont="1" applyBorder="1" applyAlignment="1" applyProtection="1">
      <alignment horizontal="left"/>
      <protection locked="0"/>
    </xf>
    <xf numFmtId="41" fontId="24" fillId="0" borderId="13" xfId="0" applyNumberFormat="1" applyFont="1" applyBorder="1" applyAlignment="1" applyProtection="1">
      <alignment horizontal="left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9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79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17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9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53"/>
  <sheetViews>
    <sheetView tabSelected="1" zoomScalePageLayoutView="0" workbookViewId="0" topLeftCell="A1">
      <selection activeCell="A25" sqref="A25"/>
    </sheetView>
  </sheetViews>
  <sheetFormatPr defaultColWidth="15.25390625" defaultRowHeight="12" customHeight="1"/>
  <cols>
    <col min="1" max="1" width="12.00390625" style="6" customWidth="1"/>
    <col min="2" max="2" width="7.75390625" style="102" bestFit="1" customWidth="1"/>
    <col min="3" max="3" width="8.00390625" style="103" customWidth="1"/>
    <col min="4" max="4" width="10.25390625" style="94" bestFit="1" customWidth="1"/>
    <col min="5" max="5" width="11.25390625" style="94" customWidth="1"/>
    <col min="6" max="6" width="8.00390625" style="94" customWidth="1"/>
    <col min="7" max="7" width="12.625" style="6" customWidth="1"/>
    <col min="8" max="8" width="7.625" style="102" bestFit="1" customWidth="1"/>
    <col min="9" max="9" width="8.25390625" style="103" bestFit="1" customWidth="1"/>
    <col min="10" max="10" width="10.25390625" style="94" bestFit="1" customWidth="1"/>
    <col min="11" max="11" width="11.25390625" style="94" bestFit="1" customWidth="1"/>
    <col min="12" max="12" width="8.125" style="103" bestFit="1" customWidth="1"/>
    <col min="13" max="13" width="8.00390625" style="6" customWidth="1"/>
    <col min="14" max="16384" width="15.25390625" style="6" customWidth="1"/>
  </cols>
  <sheetData>
    <row r="1" spans="1:12" ht="15.75" customHeight="1">
      <c r="A1" s="1" t="s">
        <v>0</v>
      </c>
      <c r="B1" s="2"/>
      <c r="C1" s="3"/>
      <c r="D1" s="4"/>
      <c r="E1" s="4"/>
      <c r="F1" s="4"/>
      <c r="G1" s="5"/>
      <c r="H1" s="2"/>
      <c r="I1" s="3"/>
      <c r="J1" s="4"/>
      <c r="K1" s="4"/>
      <c r="L1" s="3"/>
    </row>
    <row r="2" spans="1:16" ht="12" customHeight="1" thickBot="1">
      <c r="A2" s="7" t="s">
        <v>1</v>
      </c>
      <c r="B2" s="8"/>
      <c r="C2" s="9"/>
      <c r="D2" s="10"/>
      <c r="E2" s="10"/>
      <c r="F2" s="10"/>
      <c r="G2" s="11"/>
      <c r="H2" s="8"/>
      <c r="I2" s="12"/>
      <c r="J2" s="10"/>
      <c r="K2" s="10"/>
      <c r="L2" s="9"/>
      <c r="M2" s="13"/>
      <c r="N2" s="13"/>
      <c r="O2" s="13"/>
      <c r="P2" s="13"/>
    </row>
    <row r="3" spans="1:13" s="20" customFormat="1" ht="15.75" customHeight="1" thickTop="1">
      <c r="A3" s="14" t="s">
        <v>2</v>
      </c>
      <c r="B3" s="15" t="s">
        <v>3</v>
      </c>
      <c r="C3" s="16"/>
      <c r="D3" s="17" t="s">
        <v>4</v>
      </c>
      <c r="E3" s="17"/>
      <c r="F3" s="17" t="s">
        <v>5</v>
      </c>
      <c r="G3" s="18"/>
      <c r="H3" s="15" t="s">
        <v>3</v>
      </c>
      <c r="I3" s="16"/>
      <c r="J3" s="17" t="s">
        <v>4</v>
      </c>
      <c r="K3" s="17"/>
      <c r="L3" s="16" t="s">
        <v>5</v>
      </c>
      <c r="M3" s="19"/>
    </row>
    <row r="4" spans="1:13" s="20" customFormat="1" ht="15.75" customHeight="1">
      <c r="A4" s="21" t="s">
        <v>6</v>
      </c>
      <c r="B4" s="22" t="s">
        <v>7</v>
      </c>
      <c r="C4" s="23" t="s">
        <v>8</v>
      </c>
      <c r="D4" s="24" t="s">
        <v>9</v>
      </c>
      <c r="E4" s="24" t="s">
        <v>10</v>
      </c>
      <c r="F4" s="24" t="s">
        <v>11</v>
      </c>
      <c r="G4" s="25" t="s">
        <v>6</v>
      </c>
      <c r="H4" s="26" t="s">
        <v>12</v>
      </c>
      <c r="I4" s="23" t="s">
        <v>8</v>
      </c>
      <c r="J4" s="24" t="s">
        <v>9</v>
      </c>
      <c r="K4" s="24" t="s">
        <v>10</v>
      </c>
      <c r="L4" s="23" t="s">
        <v>11</v>
      </c>
      <c r="M4" s="27"/>
    </row>
    <row r="5" spans="1:14" ht="15.75" customHeight="1">
      <c r="A5" s="28" t="s">
        <v>13</v>
      </c>
      <c r="B5" s="29">
        <v>909</v>
      </c>
      <c r="C5" s="30">
        <v>596.7</v>
      </c>
      <c r="D5" s="30">
        <v>9906</v>
      </c>
      <c r="E5" s="31">
        <v>348293</v>
      </c>
      <c r="F5" s="32">
        <f>IF(E5=0,0,E5/D5)</f>
        <v>35.1598021401171</v>
      </c>
      <c r="G5" s="33" t="s">
        <v>14</v>
      </c>
      <c r="H5" s="34">
        <f>SUM(H6:H13)</f>
        <v>15</v>
      </c>
      <c r="I5" s="35">
        <f>SUM(I6:I13)</f>
        <v>15.2</v>
      </c>
      <c r="J5" s="35">
        <f>SUM(J6:J13)</f>
        <v>273</v>
      </c>
      <c r="K5" s="36">
        <f>SUM(K6:K13)</f>
        <v>10311</v>
      </c>
      <c r="L5" s="35">
        <f>IF(K5=0,0,K5/J5)</f>
        <v>37.76923076923077</v>
      </c>
      <c r="M5" s="13"/>
      <c r="N5" s="37"/>
    </row>
    <row r="6" spans="1:14" ht="15.75" customHeight="1">
      <c r="A6" s="28" t="s">
        <v>15</v>
      </c>
      <c r="B6" s="29">
        <v>750</v>
      </c>
      <c r="C6" s="30">
        <v>476.2</v>
      </c>
      <c r="D6" s="38">
        <v>7695</v>
      </c>
      <c r="E6" s="39">
        <v>278790</v>
      </c>
      <c r="F6" s="40">
        <f>IF(E6=0,0,E6/D6)</f>
        <v>36.23001949317739</v>
      </c>
      <c r="G6" s="41" t="s">
        <v>16</v>
      </c>
      <c r="H6" s="42">
        <v>0</v>
      </c>
      <c r="I6" s="43">
        <v>0</v>
      </c>
      <c r="J6" s="43">
        <v>0</v>
      </c>
      <c r="K6" s="43">
        <v>0</v>
      </c>
      <c r="L6" s="44">
        <f aca="true" t="shared" si="0" ref="L6:L13">IF(K6=0,0,K6/J6)</f>
        <v>0</v>
      </c>
      <c r="M6" s="45"/>
      <c r="N6" s="45"/>
    </row>
    <row r="7" spans="1:14" ht="15.75" customHeight="1">
      <c r="A7" s="28" t="s">
        <v>17</v>
      </c>
      <c r="B7" s="29">
        <v>554</v>
      </c>
      <c r="C7" s="30">
        <v>362</v>
      </c>
      <c r="D7" s="38">
        <v>5810</v>
      </c>
      <c r="E7" s="39">
        <v>211540</v>
      </c>
      <c r="F7" s="40">
        <f>IF(E7=0,0,E7/D7)</f>
        <v>36.40963855421687</v>
      </c>
      <c r="G7" s="41" t="s">
        <v>18</v>
      </c>
      <c r="H7" s="42">
        <v>1</v>
      </c>
      <c r="I7" s="46">
        <v>0.2</v>
      </c>
      <c r="J7" s="46">
        <v>7</v>
      </c>
      <c r="K7" s="43">
        <v>257</v>
      </c>
      <c r="L7" s="44">
        <f t="shared" si="0"/>
        <v>36.714285714285715</v>
      </c>
      <c r="M7" s="45"/>
      <c r="N7" s="45"/>
    </row>
    <row r="8" spans="1:14" ht="15.75" customHeight="1">
      <c r="A8" s="28" t="s">
        <v>19</v>
      </c>
      <c r="B8" s="29">
        <v>518</v>
      </c>
      <c r="C8" s="30">
        <v>324.9</v>
      </c>
      <c r="D8" s="38">
        <v>5664</v>
      </c>
      <c r="E8" s="39">
        <v>208733</v>
      </c>
      <c r="F8" s="40">
        <f>IF(E8=0,0,E8/D8)</f>
        <v>36.85257768361582</v>
      </c>
      <c r="G8" s="41" t="s">
        <v>20</v>
      </c>
      <c r="H8" s="42">
        <v>0</v>
      </c>
      <c r="I8" s="43">
        <v>0</v>
      </c>
      <c r="J8" s="43">
        <v>0</v>
      </c>
      <c r="K8" s="43">
        <v>0</v>
      </c>
      <c r="L8" s="44">
        <f t="shared" si="0"/>
        <v>0</v>
      </c>
      <c r="M8" s="45"/>
      <c r="N8" s="45"/>
    </row>
    <row r="9" spans="1:14" ht="15.75" customHeight="1">
      <c r="A9" s="28"/>
      <c r="B9" s="29"/>
      <c r="C9" s="30"/>
      <c r="D9" s="38"/>
      <c r="E9" s="39"/>
      <c r="F9" s="38"/>
      <c r="G9" s="41" t="s">
        <v>21</v>
      </c>
      <c r="H9" s="42">
        <v>4</v>
      </c>
      <c r="I9" s="46">
        <v>9.1</v>
      </c>
      <c r="J9" s="46">
        <v>204</v>
      </c>
      <c r="K9" s="43">
        <v>7467</v>
      </c>
      <c r="L9" s="44">
        <f t="shared" si="0"/>
        <v>36.60294117647059</v>
      </c>
      <c r="M9" s="45"/>
      <c r="N9" s="45"/>
    </row>
    <row r="10" spans="1:14" ht="15.75" customHeight="1">
      <c r="A10" s="47" t="s">
        <v>22</v>
      </c>
      <c r="B10" s="48">
        <f>B12+B13</f>
        <v>510</v>
      </c>
      <c r="C10" s="49">
        <v>307.8</v>
      </c>
      <c r="D10" s="50">
        <v>4934</v>
      </c>
      <c r="E10" s="51">
        <v>184923</v>
      </c>
      <c r="F10" s="50">
        <f>IF(E10=0,0,E10/D10)</f>
        <v>37.479327117957034</v>
      </c>
      <c r="G10" s="41" t="s">
        <v>23</v>
      </c>
      <c r="H10" s="42">
        <v>5</v>
      </c>
      <c r="I10" s="46">
        <v>3.4</v>
      </c>
      <c r="J10" s="46">
        <v>31.5</v>
      </c>
      <c r="K10" s="43">
        <v>1329</v>
      </c>
      <c r="L10" s="44">
        <f t="shared" si="0"/>
        <v>42.19047619047619</v>
      </c>
      <c r="M10" s="45"/>
      <c r="N10" s="45"/>
    </row>
    <row r="11" spans="1:14" ht="15.75" customHeight="1">
      <c r="A11" s="47"/>
      <c r="B11" s="52"/>
      <c r="C11" s="53"/>
      <c r="D11" s="54"/>
      <c r="E11" s="55"/>
      <c r="F11" s="54"/>
      <c r="G11" s="41" t="s">
        <v>24</v>
      </c>
      <c r="H11" s="42">
        <v>0</v>
      </c>
      <c r="I11" s="43">
        <v>0</v>
      </c>
      <c r="J11" s="43">
        <v>0</v>
      </c>
      <c r="K11" s="43">
        <v>0</v>
      </c>
      <c r="L11" s="44">
        <f t="shared" si="0"/>
        <v>0</v>
      </c>
      <c r="M11" s="45"/>
      <c r="N11" s="45"/>
    </row>
    <row r="12" spans="1:14" ht="15.75" customHeight="1">
      <c r="A12" s="56" t="s">
        <v>25</v>
      </c>
      <c r="B12" s="48">
        <f>SUM(B15:B25)</f>
        <v>82</v>
      </c>
      <c r="C12" s="49">
        <f>SUM(C15:C25)</f>
        <v>42.2</v>
      </c>
      <c r="D12" s="50">
        <v>664.5</v>
      </c>
      <c r="E12" s="51">
        <f>SUM(E15:E25)</f>
        <v>23970</v>
      </c>
      <c r="F12" s="50">
        <f>IF(E12=0,0,E12/D12)</f>
        <v>36.07223476297968</v>
      </c>
      <c r="G12" s="41" t="s">
        <v>26</v>
      </c>
      <c r="H12" s="42">
        <v>0</v>
      </c>
      <c r="I12" s="43">
        <v>0</v>
      </c>
      <c r="J12" s="43">
        <v>0</v>
      </c>
      <c r="K12" s="43">
        <v>0</v>
      </c>
      <c r="L12" s="44">
        <f t="shared" si="0"/>
        <v>0</v>
      </c>
      <c r="M12" s="45"/>
      <c r="N12" s="45"/>
    </row>
    <row r="13" spans="1:14" ht="15.75" customHeight="1">
      <c r="A13" s="56" t="s">
        <v>27</v>
      </c>
      <c r="B13" s="48">
        <f>B27+B32+B39+B43+B49+H5+H15+H25+H30+H34+H41+H47</f>
        <v>428</v>
      </c>
      <c r="C13" s="49">
        <v>265.6</v>
      </c>
      <c r="D13" s="50">
        <v>4269.5</v>
      </c>
      <c r="E13" s="51">
        <v>160953</v>
      </c>
      <c r="F13" s="50">
        <f>IF(E13=0,0,E13/D13)</f>
        <v>37.69832533083499</v>
      </c>
      <c r="G13" s="41" t="s">
        <v>28</v>
      </c>
      <c r="H13" s="42">
        <v>5</v>
      </c>
      <c r="I13" s="46">
        <v>2.5</v>
      </c>
      <c r="J13" s="46">
        <v>30.5</v>
      </c>
      <c r="K13" s="43">
        <v>1258</v>
      </c>
      <c r="L13" s="44">
        <f t="shared" si="0"/>
        <v>41.24590163934426</v>
      </c>
      <c r="M13" s="45"/>
      <c r="N13" s="45"/>
    </row>
    <row r="14" spans="1:14" ht="15.75" customHeight="1">
      <c r="A14" s="57"/>
      <c r="B14" s="29"/>
      <c r="C14" s="30"/>
      <c r="D14" s="38"/>
      <c r="E14" s="39"/>
      <c r="F14" s="40"/>
      <c r="G14" s="58"/>
      <c r="H14" s="42"/>
      <c r="I14" s="46"/>
      <c r="J14" s="46"/>
      <c r="K14" s="43"/>
      <c r="L14" s="46"/>
      <c r="M14" s="59"/>
      <c r="N14" s="45"/>
    </row>
    <row r="15" spans="1:14" ht="15.75" customHeight="1">
      <c r="A15" s="60" t="s">
        <v>29</v>
      </c>
      <c r="B15" s="61">
        <v>19</v>
      </c>
      <c r="C15" s="62">
        <v>6.9</v>
      </c>
      <c r="D15" s="63">
        <v>93</v>
      </c>
      <c r="E15" s="64">
        <v>3729</v>
      </c>
      <c r="F15" s="65">
        <f aca="true" t="shared" si="1" ref="F15:F25">IF(E15=0,0,E15/D15)</f>
        <v>40.096774193548384</v>
      </c>
      <c r="G15" s="66" t="s">
        <v>30</v>
      </c>
      <c r="H15" s="67">
        <f>SUM(H16:H23)</f>
        <v>243</v>
      </c>
      <c r="I15" s="68">
        <f>SUM(I16:I23)</f>
        <v>114.7</v>
      </c>
      <c r="J15" s="68">
        <f>SUM(J16:J23)</f>
        <v>1892</v>
      </c>
      <c r="K15" s="69">
        <v>73188</v>
      </c>
      <c r="L15" s="70">
        <v>38.9</v>
      </c>
      <c r="M15" s="71"/>
      <c r="N15" s="45"/>
    </row>
    <row r="16" spans="1:14" ht="15.75" customHeight="1">
      <c r="A16" s="60" t="s">
        <v>31</v>
      </c>
      <c r="B16" s="61">
        <v>3</v>
      </c>
      <c r="C16" s="62">
        <v>1.6</v>
      </c>
      <c r="D16" s="63">
        <v>14.5</v>
      </c>
      <c r="E16" s="64">
        <v>427</v>
      </c>
      <c r="F16" s="65">
        <f t="shared" si="1"/>
        <v>29.448275862068964</v>
      </c>
      <c r="G16" s="41" t="s">
        <v>32</v>
      </c>
      <c r="H16" s="42">
        <v>21</v>
      </c>
      <c r="I16" s="46">
        <v>12</v>
      </c>
      <c r="J16" s="46">
        <v>148.5</v>
      </c>
      <c r="K16" s="43">
        <v>5319</v>
      </c>
      <c r="L16" s="44">
        <f aca="true" t="shared" si="2" ref="L16:L23">IF(K16=0,0,K16/J16)</f>
        <v>35.81818181818182</v>
      </c>
      <c r="M16" s="45"/>
      <c r="N16" s="45"/>
    </row>
    <row r="17" spans="1:14" ht="15.75" customHeight="1">
      <c r="A17" s="60" t="s">
        <v>33</v>
      </c>
      <c r="B17" s="61">
        <v>1</v>
      </c>
      <c r="C17" s="62">
        <v>0.2</v>
      </c>
      <c r="D17" s="63">
        <v>1.5</v>
      </c>
      <c r="E17" s="64">
        <v>62</v>
      </c>
      <c r="F17" s="65">
        <f t="shared" si="1"/>
        <v>41.333333333333336</v>
      </c>
      <c r="G17" s="41" t="s">
        <v>34</v>
      </c>
      <c r="H17" s="42">
        <v>50</v>
      </c>
      <c r="I17" s="46">
        <v>25.8</v>
      </c>
      <c r="J17" s="46">
        <v>447</v>
      </c>
      <c r="K17" s="43">
        <v>16797</v>
      </c>
      <c r="L17" s="44">
        <f t="shared" si="2"/>
        <v>37.577181208053695</v>
      </c>
      <c r="M17" s="45"/>
      <c r="N17" s="45"/>
    </row>
    <row r="18" spans="1:14" ht="15.75" customHeight="1">
      <c r="A18" s="60" t="s">
        <v>35</v>
      </c>
      <c r="B18" s="29">
        <v>8</v>
      </c>
      <c r="C18" s="30">
        <v>4.1</v>
      </c>
      <c r="D18" s="38">
        <v>91</v>
      </c>
      <c r="E18" s="39">
        <v>3169</v>
      </c>
      <c r="F18" s="40">
        <f t="shared" si="1"/>
        <v>34.824175824175825</v>
      </c>
      <c r="G18" s="41" t="s">
        <v>36</v>
      </c>
      <c r="H18" s="42">
        <v>11</v>
      </c>
      <c r="I18" s="46">
        <v>4</v>
      </c>
      <c r="J18" s="46">
        <v>67.5</v>
      </c>
      <c r="K18" s="43">
        <v>2715</v>
      </c>
      <c r="L18" s="44">
        <f t="shared" si="2"/>
        <v>40.22222222222222</v>
      </c>
      <c r="M18" s="45"/>
      <c r="N18" s="45"/>
    </row>
    <row r="19" spans="1:14" ht="15.75" customHeight="1">
      <c r="A19" s="60" t="s">
        <v>37</v>
      </c>
      <c r="B19" s="61">
        <v>2</v>
      </c>
      <c r="C19" s="62">
        <v>0.5</v>
      </c>
      <c r="D19" s="64">
        <v>0</v>
      </c>
      <c r="E19" s="64">
        <v>0</v>
      </c>
      <c r="F19" s="65">
        <f t="shared" si="1"/>
        <v>0</v>
      </c>
      <c r="G19" s="41" t="s">
        <v>38</v>
      </c>
      <c r="H19" s="42">
        <v>9</v>
      </c>
      <c r="I19" s="46">
        <v>6.4</v>
      </c>
      <c r="J19" s="46">
        <v>86.5</v>
      </c>
      <c r="K19" s="43">
        <v>3303</v>
      </c>
      <c r="L19" s="44">
        <f t="shared" si="2"/>
        <v>38.1849710982659</v>
      </c>
      <c r="M19" s="45"/>
      <c r="N19" s="45"/>
    </row>
    <row r="20" spans="1:14" ht="15.75" customHeight="1">
      <c r="A20" s="60" t="s">
        <v>39</v>
      </c>
      <c r="B20" s="29">
        <v>16</v>
      </c>
      <c r="C20" s="30">
        <v>5.7</v>
      </c>
      <c r="D20" s="38">
        <v>110</v>
      </c>
      <c r="E20" s="39">
        <v>4651</v>
      </c>
      <c r="F20" s="40">
        <f t="shared" si="1"/>
        <v>42.28181818181818</v>
      </c>
      <c r="G20" s="41" t="s">
        <v>40</v>
      </c>
      <c r="H20" s="42">
        <v>4</v>
      </c>
      <c r="I20" s="46">
        <v>3</v>
      </c>
      <c r="J20" s="46">
        <v>41</v>
      </c>
      <c r="K20" s="43">
        <v>1601</v>
      </c>
      <c r="L20" s="44">
        <f t="shared" si="2"/>
        <v>39.048780487804876</v>
      </c>
      <c r="M20" s="45"/>
      <c r="N20" s="45"/>
    </row>
    <row r="21" spans="1:14" ht="15.75" customHeight="1">
      <c r="A21" s="60" t="s">
        <v>41</v>
      </c>
      <c r="B21" s="61">
        <v>0</v>
      </c>
      <c r="C21" s="64">
        <v>0</v>
      </c>
      <c r="D21" s="64">
        <v>0</v>
      </c>
      <c r="E21" s="64">
        <v>0</v>
      </c>
      <c r="F21" s="65">
        <f t="shared" si="1"/>
        <v>0</v>
      </c>
      <c r="G21" s="41" t="s">
        <v>42</v>
      </c>
      <c r="H21" s="42">
        <v>44</v>
      </c>
      <c r="I21" s="46">
        <v>17.2</v>
      </c>
      <c r="J21" s="46">
        <v>314.5</v>
      </c>
      <c r="K21" s="43">
        <v>13336</v>
      </c>
      <c r="L21" s="44">
        <f t="shared" si="2"/>
        <v>42.40381558028617</v>
      </c>
      <c r="M21" s="45"/>
      <c r="N21" s="45"/>
    </row>
    <row r="22" spans="1:14" ht="15.75" customHeight="1">
      <c r="A22" s="60" t="s">
        <v>43</v>
      </c>
      <c r="B22" s="29">
        <v>11</v>
      </c>
      <c r="C22" s="30">
        <v>8.2</v>
      </c>
      <c r="D22" s="38">
        <v>177</v>
      </c>
      <c r="E22" s="39">
        <v>6066</v>
      </c>
      <c r="F22" s="40">
        <f t="shared" si="1"/>
        <v>34.271186440677965</v>
      </c>
      <c r="G22" s="41" t="s">
        <v>44</v>
      </c>
      <c r="H22" s="42">
        <v>76</v>
      </c>
      <c r="I22" s="46">
        <v>34.1</v>
      </c>
      <c r="J22" s="46">
        <v>552.5</v>
      </c>
      <c r="K22" s="43">
        <v>21890</v>
      </c>
      <c r="L22" s="44">
        <f t="shared" si="2"/>
        <v>39.619909502262445</v>
      </c>
      <c r="M22" s="45"/>
      <c r="N22" s="45"/>
    </row>
    <row r="23" spans="1:14" ht="15.75" customHeight="1">
      <c r="A23" s="60" t="s">
        <v>45</v>
      </c>
      <c r="B23" s="29">
        <v>6</v>
      </c>
      <c r="C23" s="30">
        <v>2.2</v>
      </c>
      <c r="D23" s="63">
        <v>33.5</v>
      </c>
      <c r="E23" s="64">
        <v>1192</v>
      </c>
      <c r="F23" s="65">
        <f t="shared" si="1"/>
        <v>35.582089552238806</v>
      </c>
      <c r="G23" s="41" t="s">
        <v>46</v>
      </c>
      <c r="H23" s="42">
        <v>28</v>
      </c>
      <c r="I23" s="46">
        <v>12.2</v>
      </c>
      <c r="J23" s="46">
        <v>234.5</v>
      </c>
      <c r="K23" s="43">
        <v>8227</v>
      </c>
      <c r="L23" s="44">
        <f t="shared" si="2"/>
        <v>35.08315565031983</v>
      </c>
      <c r="M23" s="45"/>
      <c r="N23" s="45"/>
    </row>
    <row r="24" spans="1:14" ht="15.75" customHeight="1">
      <c r="A24" s="60" t="s">
        <v>47</v>
      </c>
      <c r="B24" s="61">
        <v>0</v>
      </c>
      <c r="C24" s="64">
        <v>0</v>
      </c>
      <c r="D24" s="64">
        <v>0</v>
      </c>
      <c r="E24" s="64">
        <v>0</v>
      </c>
      <c r="F24" s="65">
        <f t="shared" si="1"/>
        <v>0</v>
      </c>
      <c r="G24" s="58"/>
      <c r="H24" s="42"/>
      <c r="I24" s="46"/>
      <c r="J24" s="46"/>
      <c r="K24" s="43"/>
      <c r="L24" s="44"/>
      <c r="M24" s="59"/>
      <c r="N24" s="45"/>
    </row>
    <row r="25" spans="1:14" ht="15.75" customHeight="1">
      <c r="A25" s="60" t="s">
        <v>48</v>
      </c>
      <c r="B25" s="29">
        <v>16</v>
      </c>
      <c r="C25" s="30">
        <v>12.8</v>
      </c>
      <c r="D25" s="38">
        <v>144</v>
      </c>
      <c r="E25" s="39">
        <v>4674</v>
      </c>
      <c r="F25" s="40">
        <f t="shared" si="1"/>
        <v>32.458333333333336</v>
      </c>
      <c r="G25" s="66" t="s">
        <v>49</v>
      </c>
      <c r="H25" s="72">
        <f>SUM(H26:H28)</f>
        <v>7</v>
      </c>
      <c r="I25" s="70">
        <f>SUM(I26:I28)</f>
        <v>7.5</v>
      </c>
      <c r="J25" s="70">
        <f>SUM(J26:J28)</f>
        <v>149.5</v>
      </c>
      <c r="K25" s="73">
        <f>SUM(K26:K28)</f>
        <v>5438</v>
      </c>
      <c r="L25" s="70">
        <f>IF(K25=0,0,K25/J25)</f>
        <v>36.374581939799334</v>
      </c>
      <c r="M25" s="45"/>
      <c r="N25" s="45"/>
    </row>
    <row r="26" spans="1:14" ht="15.75" customHeight="1">
      <c r="A26" s="60"/>
      <c r="B26" s="29"/>
      <c r="C26" s="30"/>
      <c r="D26" s="38"/>
      <c r="E26" s="39"/>
      <c r="F26" s="40"/>
      <c r="G26" s="41" t="s">
        <v>50</v>
      </c>
      <c r="H26" s="42">
        <v>2</v>
      </c>
      <c r="I26" s="46">
        <v>1.7</v>
      </c>
      <c r="J26" s="46">
        <v>34</v>
      </c>
      <c r="K26" s="43">
        <v>1197</v>
      </c>
      <c r="L26" s="44">
        <f>IF(K26=0,0,K26/J26)</f>
        <v>35.205882352941174</v>
      </c>
      <c r="M26" s="45"/>
      <c r="N26" s="45"/>
    </row>
    <row r="27" spans="1:14" ht="15.75" customHeight="1">
      <c r="A27" s="74" t="s">
        <v>51</v>
      </c>
      <c r="B27" s="34">
        <f>SUM(B28:B30)</f>
        <v>8</v>
      </c>
      <c r="C27" s="35">
        <f>SUM(C28:C30)</f>
        <v>2.5999999999999996</v>
      </c>
      <c r="D27" s="75">
        <f>SUM(D28:D30)</f>
        <v>41.5</v>
      </c>
      <c r="E27" s="76">
        <f>SUM(E28:E30)</f>
        <v>1420</v>
      </c>
      <c r="F27" s="75">
        <f>IF(E27=0,0,E27/D27)</f>
        <v>34.21686746987952</v>
      </c>
      <c r="G27" s="41" t="s">
        <v>52</v>
      </c>
      <c r="H27" s="42">
        <v>3</v>
      </c>
      <c r="I27" s="46">
        <v>1.7</v>
      </c>
      <c r="J27" s="46">
        <v>27.5</v>
      </c>
      <c r="K27" s="43">
        <v>1101</v>
      </c>
      <c r="L27" s="44">
        <f>IF(K27=0,0,K27/J27)</f>
        <v>40.03636363636364</v>
      </c>
      <c r="M27" s="45"/>
      <c r="N27" s="45"/>
    </row>
    <row r="28" spans="1:14" ht="15.75" customHeight="1">
      <c r="A28" s="60" t="s">
        <v>53</v>
      </c>
      <c r="B28" s="61">
        <v>4</v>
      </c>
      <c r="C28" s="62">
        <v>2</v>
      </c>
      <c r="D28" s="63">
        <v>30.5</v>
      </c>
      <c r="E28" s="64">
        <v>1175</v>
      </c>
      <c r="F28" s="65">
        <f>IF(E28=0,0,E28/D28)</f>
        <v>38.52459016393443</v>
      </c>
      <c r="G28" s="41" t="s">
        <v>54</v>
      </c>
      <c r="H28" s="42">
        <v>2</v>
      </c>
      <c r="I28" s="46">
        <v>4.1</v>
      </c>
      <c r="J28" s="46">
        <v>88</v>
      </c>
      <c r="K28" s="43">
        <v>3140</v>
      </c>
      <c r="L28" s="44">
        <f>IF(K28=0,0,K28/J28)</f>
        <v>35.68181818181818</v>
      </c>
      <c r="M28" s="45"/>
      <c r="N28" s="45"/>
    </row>
    <row r="29" spans="1:14" ht="15.75" customHeight="1">
      <c r="A29" s="60" t="s">
        <v>55</v>
      </c>
      <c r="B29" s="61">
        <v>2</v>
      </c>
      <c r="C29" s="62">
        <v>0.3</v>
      </c>
      <c r="D29" s="63">
        <v>7</v>
      </c>
      <c r="E29" s="64">
        <v>165</v>
      </c>
      <c r="F29" s="65">
        <f>IF(E29=0,0,E29/D29)</f>
        <v>23.571428571428573</v>
      </c>
      <c r="G29" s="58"/>
      <c r="H29" s="42"/>
      <c r="I29" s="46"/>
      <c r="J29" s="46"/>
      <c r="K29" s="43"/>
      <c r="L29" s="44"/>
      <c r="M29" s="59"/>
      <c r="N29" s="45"/>
    </row>
    <row r="30" spans="1:14" ht="15.75" customHeight="1">
      <c r="A30" s="60" t="s">
        <v>56</v>
      </c>
      <c r="B30" s="61">
        <v>2</v>
      </c>
      <c r="C30" s="62">
        <v>0.3</v>
      </c>
      <c r="D30" s="63">
        <v>4</v>
      </c>
      <c r="E30" s="64">
        <v>80</v>
      </c>
      <c r="F30" s="65">
        <f>IF(E30=0,0,E30/D30)</f>
        <v>20</v>
      </c>
      <c r="G30" s="66" t="s">
        <v>57</v>
      </c>
      <c r="H30" s="67">
        <f>H31+H32</f>
        <v>9</v>
      </c>
      <c r="I30" s="68">
        <f>I31+I32</f>
        <v>5.7</v>
      </c>
      <c r="J30" s="68">
        <f>J31+J32</f>
        <v>87.5</v>
      </c>
      <c r="K30" s="69">
        <f>K31+K32</f>
        <v>3168</v>
      </c>
      <c r="L30" s="70">
        <f>IF(K30=0,0,K30/J30)</f>
        <v>36.205714285714286</v>
      </c>
      <c r="M30" s="45"/>
      <c r="N30" s="45"/>
    </row>
    <row r="31" spans="1:14" ht="15.75" customHeight="1">
      <c r="A31" s="60"/>
      <c r="B31" s="29"/>
      <c r="C31" s="30"/>
      <c r="D31" s="38"/>
      <c r="E31" s="39"/>
      <c r="F31" s="40"/>
      <c r="G31" s="41" t="s">
        <v>58</v>
      </c>
      <c r="H31" s="42">
        <v>3</v>
      </c>
      <c r="I31" s="46">
        <v>2</v>
      </c>
      <c r="J31" s="46">
        <v>23.5</v>
      </c>
      <c r="K31" s="43">
        <v>876</v>
      </c>
      <c r="L31" s="44">
        <f>IF(K31=0,0,K31/J31)</f>
        <v>37.276595744680854</v>
      </c>
      <c r="M31" s="45"/>
      <c r="N31" s="45"/>
    </row>
    <row r="32" spans="1:14" ht="15.75" customHeight="1">
      <c r="A32" s="74" t="s">
        <v>59</v>
      </c>
      <c r="B32" s="48">
        <f>SUM(B33:B37)</f>
        <v>10</v>
      </c>
      <c r="C32" s="49">
        <f>SUM(C33:C37)</f>
        <v>4.6</v>
      </c>
      <c r="D32" s="75">
        <f>SUM(D33:D37)</f>
        <v>59.5</v>
      </c>
      <c r="E32" s="76">
        <f>SUM(E33:E37)</f>
        <v>2212</v>
      </c>
      <c r="F32" s="75">
        <f aca="true" t="shared" si="3" ref="F32:F37">IF(E32=0,0,E32/D32)</f>
        <v>37.1764705882353</v>
      </c>
      <c r="G32" s="41" t="s">
        <v>60</v>
      </c>
      <c r="H32" s="42">
        <v>6</v>
      </c>
      <c r="I32" s="46">
        <v>3.7</v>
      </c>
      <c r="J32" s="46">
        <v>64</v>
      </c>
      <c r="K32" s="43">
        <v>2292</v>
      </c>
      <c r="L32" s="44">
        <f>IF(K32=0,0,K32/J32)</f>
        <v>35.8125</v>
      </c>
      <c r="M32" s="45"/>
      <c r="N32" s="45"/>
    </row>
    <row r="33" spans="1:14" ht="15.75" customHeight="1">
      <c r="A33" s="60" t="s">
        <v>61</v>
      </c>
      <c r="B33" s="61">
        <v>0</v>
      </c>
      <c r="C33" s="64">
        <v>0</v>
      </c>
      <c r="D33" s="64">
        <v>0</v>
      </c>
      <c r="E33" s="64">
        <v>0</v>
      </c>
      <c r="F33" s="65">
        <f t="shared" si="3"/>
        <v>0</v>
      </c>
      <c r="G33" s="58"/>
      <c r="H33" s="42"/>
      <c r="I33" s="46"/>
      <c r="J33" s="46"/>
      <c r="K33" s="43"/>
      <c r="L33" s="44"/>
      <c r="M33" s="59"/>
      <c r="N33" s="45"/>
    </row>
    <row r="34" spans="1:14" ht="15.75" customHeight="1">
      <c r="A34" s="60" t="s">
        <v>62</v>
      </c>
      <c r="B34" s="61">
        <v>0</v>
      </c>
      <c r="C34" s="64">
        <v>0</v>
      </c>
      <c r="D34" s="64">
        <v>0</v>
      </c>
      <c r="E34" s="64">
        <v>0</v>
      </c>
      <c r="F34" s="65">
        <f t="shared" si="3"/>
        <v>0</v>
      </c>
      <c r="G34" s="66" t="s">
        <v>63</v>
      </c>
      <c r="H34" s="67">
        <f>SUM(H35:H39)</f>
        <v>20</v>
      </c>
      <c r="I34" s="68">
        <f>SUM(I35:I39)</f>
        <v>14.5</v>
      </c>
      <c r="J34" s="68">
        <f>SUM(J35:J39)</f>
        <v>233.5</v>
      </c>
      <c r="K34" s="69">
        <f>SUM(K35:K39)</f>
        <v>8896</v>
      </c>
      <c r="L34" s="70">
        <f aca="true" t="shared" si="4" ref="L34:L39">IF(K34=0,0,K34/J34)</f>
        <v>38.098501070663815</v>
      </c>
      <c r="M34" s="45"/>
      <c r="N34" s="45"/>
    </row>
    <row r="35" spans="1:14" ht="15.75" customHeight="1">
      <c r="A35" s="60" t="s">
        <v>64</v>
      </c>
      <c r="B35" s="29">
        <v>2</v>
      </c>
      <c r="C35" s="30">
        <v>0.3</v>
      </c>
      <c r="D35" s="63">
        <v>9</v>
      </c>
      <c r="E35" s="64">
        <v>347</v>
      </c>
      <c r="F35" s="65">
        <f t="shared" si="3"/>
        <v>38.55555555555556</v>
      </c>
      <c r="G35" s="41" t="s">
        <v>65</v>
      </c>
      <c r="H35" s="42">
        <v>0</v>
      </c>
      <c r="I35" s="43">
        <v>0</v>
      </c>
      <c r="J35" s="43">
        <v>0</v>
      </c>
      <c r="K35" s="43">
        <v>0</v>
      </c>
      <c r="L35" s="44">
        <f t="shared" si="4"/>
        <v>0</v>
      </c>
      <c r="M35" s="45"/>
      <c r="N35" s="45"/>
    </row>
    <row r="36" spans="1:14" ht="15.75" customHeight="1">
      <c r="A36" s="60" t="s">
        <v>66</v>
      </c>
      <c r="B36" s="61">
        <v>0</v>
      </c>
      <c r="C36" s="64">
        <v>0</v>
      </c>
      <c r="D36" s="64">
        <v>0</v>
      </c>
      <c r="E36" s="64">
        <v>0</v>
      </c>
      <c r="F36" s="65">
        <f t="shared" si="3"/>
        <v>0</v>
      </c>
      <c r="G36" s="41" t="s">
        <v>67</v>
      </c>
      <c r="H36" s="42">
        <v>0</v>
      </c>
      <c r="I36" s="43">
        <v>0</v>
      </c>
      <c r="J36" s="43">
        <v>0</v>
      </c>
      <c r="K36" s="43">
        <v>0</v>
      </c>
      <c r="L36" s="44">
        <f t="shared" si="4"/>
        <v>0</v>
      </c>
      <c r="M36" s="45"/>
      <c r="N36" s="45"/>
    </row>
    <row r="37" spans="1:14" ht="15.75" customHeight="1">
      <c r="A37" s="60" t="s">
        <v>68</v>
      </c>
      <c r="B37" s="61">
        <v>8</v>
      </c>
      <c r="C37" s="62">
        <v>4.3</v>
      </c>
      <c r="D37" s="63">
        <v>50.5</v>
      </c>
      <c r="E37" s="64">
        <v>1865</v>
      </c>
      <c r="F37" s="65">
        <f t="shared" si="3"/>
        <v>36.93069306930693</v>
      </c>
      <c r="G37" s="41" t="s">
        <v>69</v>
      </c>
      <c r="H37" s="42">
        <v>1</v>
      </c>
      <c r="I37" s="46">
        <v>0.2</v>
      </c>
      <c r="J37" s="46">
        <v>1</v>
      </c>
      <c r="K37" s="43">
        <v>33</v>
      </c>
      <c r="L37" s="44">
        <f t="shared" si="4"/>
        <v>33</v>
      </c>
      <c r="M37" s="45"/>
      <c r="N37" s="45"/>
    </row>
    <row r="38" spans="1:14" ht="15.75" customHeight="1">
      <c r="A38" s="60"/>
      <c r="B38" s="29"/>
      <c r="C38" s="30"/>
      <c r="D38" s="38"/>
      <c r="E38" s="39" t="s">
        <v>70</v>
      </c>
      <c r="F38" s="40"/>
      <c r="G38" s="41" t="s">
        <v>71</v>
      </c>
      <c r="H38" s="42">
        <v>4</v>
      </c>
      <c r="I38" s="46">
        <v>1.2</v>
      </c>
      <c r="J38" s="46">
        <v>11.5</v>
      </c>
      <c r="K38" s="43">
        <v>370</v>
      </c>
      <c r="L38" s="44">
        <f t="shared" si="4"/>
        <v>32.17391304347826</v>
      </c>
      <c r="M38" s="45"/>
      <c r="N38" s="45"/>
    </row>
    <row r="39" spans="1:14" ht="15.75" customHeight="1">
      <c r="A39" s="74" t="s">
        <v>72</v>
      </c>
      <c r="B39" s="48">
        <f>B40+B41</f>
        <v>19</v>
      </c>
      <c r="C39" s="49">
        <f>C40+C41</f>
        <v>34.7</v>
      </c>
      <c r="D39" s="50">
        <f>D40+D41</f>
        <v>569</v>
      </c>
      <c r="E39" s="51">
        <f>E40+E41</f>
        <v>21557</v>
      </c>
      <c r="F39" s="50">
        <f>IF(E39=0,0,E39/D39)</f>
        <v>37.885764499121265</v>
      </c>
      <c r="G39" s="41" t="s">
        <v>73</v>
      </c>
      <c r="H39" s="42">
        <v>15</v>
      </c>
      <c r="I39" s="46">
        <v>13.1</v>
      </c>
      <c r="J39" s="46">
        <v>221</v>
      </c>
      <c r="K39" s="43">
        <v>8493</v>
      </c>
      <c r="L39" s="44">
        <f t="shared" si="4"/>
        <v>38.42986425339367</v>
      </c>
      <c r="M39" s="45"/>
      <c r="N39" s="45"/>
    </row>
    <row r="40" spans="1:14" ht="15.75" customHeight="1">
      <c r="A40" s="60" t="s">
        <v>74</v>
      </c>
      <c r="B40" s="61">
        <v>0</v>
      </c>
      <c r="C40" s="64">
        <v>0</v>
      </c>
      <c r="D40" s="64">
        <v>0</v>
      </c>
      <c r="E40" s="64">
        <v>0</v>
      </c>
      <c r="F40" s="65">
        <f>IF(E40=0,0,E40/D40)</f>
        <v>0</v>
      </c>
      <c r="G40" s="58"/>
      <c r="H40" s="42"/>
      <c r="I40" s="46"/>
      <c r="J40" s="46"/>
      <c r="K40" s="43"/>
      <c r="L40" s="44"/>
      <c r="M40" s="59"/>
      <c r="N40" s="45"/>
    </row>
    <row r="41" spans="1:14" ht="15.75" customHeight="1">
      <c r="A41" s="60" t="s">
        <v>75</v>
      </c>
      <c r="B41" s="29">
        <v>19</v>
      </c>
      <c r="C41" s="30">
        <v>34.7</v>
      </c>
      <c r="D41" s="38">
        <v>569</v>
      </c>
      <c r="E41" s="39">
        <v>21557</v>
      </c>
      <c r="F41" s="40">
        <f>IF(E41=0,0,E41/D41)</f>
        <v>37.885764499121265</v>
      </c>
      <c r="G41" s="66" t="s">
        <v>76</v>
      </c>
      <c r="H41" s="67">
        <f>SUM(H42:H45)</f>
        <v>36</v>
      </c>
      <c r="I41" s="68">
        <f>SUM(I42:I45)</f>
        <v>14.899999999999999</v>
      </c>
      <c r="J41" s="68">
        <f>SUM(J42:J45)</f>
        <v>259.5</v>
      </c>
      <c r="K41" s="69">
        <f>SUM(K42:K45)</f>
        <v>9116</v>
      </c>
      <c r="L41" s="70">
        <f>IF(K41=0,0,K41/J41)</f>
        <v>35.129094412331405</v>
      </c>
      <c r="M41" s="45"/>
      <c r="N41" s="45"/>
    </row>
    <row r="42" spans="1:14" ht="15.75" customHeight="1">
      <c r="A42" s="60"/>
      <c r="B42" s="29"/>
      <c r="C42" s="30"/>
      <c r="D42" s="38"/>
      <c r="E42" s="39"/>
      <c r="F42" s="40"/>
      <c r="G42" s="41" t="s">
        <v>77</v>
      </c>
      <c r="H42" s="42">
        <v>7</v>
      </c>
      <c r="I42" s="46">
        <v>1.5</v>
      </c>
      <c r="J42" s="46">
        <v>25</v>
      </c>
      <c r="K42" s="43">
        <v>825</v>
      </c>
      <c r="L42" s="44">
        <f>IF(K42=0,0,K42/J42)</f>
        <v>33</v>
      </c>
      <c r="M42" s="45"/>
      <c r="N42" s="45"/>
    </row>
    <row r="43" spans="1:14" ht="15.75" customHeight="1">
      <c r="A43" s="74" t="s">
        <v>78</v>
      </c>
      <c r="B43" s="48">
        <f>SUM(B44:B47)</f>
        <v>31</v>
      </c>
      <c r="C43" s="49">
        <f>SUM(C44:C47)</f>
        <v>23.4</v>
      </c>
      <c r="D43" s="50">
        <f>SUM(D44:D47)</f>
        <v>317.5</v>
      </c>
      <c r="E43" s="51">
        <f>SUM(E44:E47)</f>
        <v>12946</v>
      </c>
      <c r="F43" s="50">
        <f>IF(E43=0,0,E43/D43)</f>
        <v>40.7748031496063</v>
      </c>
      <c r="G43" s="41" t="s">
        <v>79</v>
      </c>
      <c r="H43" s="42">
        <v>5</v>
      </c>
      <c r="I43" s="46">
        <v>1.2</v>
      </c>
      <c r="J43" s="46">
        <v>24</v>
      </c>
      <c r="K43" s="43">
        <v>791</v>
      </c>
      <c r="L43" s="44">
        <f>IF(K43=0,0,K43/J43)</f>
        <v>32.958333333333336</v>
      </c>
      <c r="M43" s="45"/>
      <c r="N43" s="45"/>
    </row>
    <row r="44" spans="1:14" ht="15.75" customHeight="1">
      <c r="A44" s="60" t="s">
        <v>80</v>
      </c>
      <c r="B44" s="29">
        <v>20</v>
      </c>
      <c r="C44" s="30">
        <v>16.2</v>
      </c>
      <c r="D44" s="38">
        <v>229</v>
      </c>
      <c r="E44" s="39">
        <v>9145</v>
      </c>
      <c r="F44" s="40">
        <f>IF(E44=0,0,E44/D44)</f>
        <v>39.93449781659389</v>
      </c>
      <c r="G44" s="41" t="s">
        <v>81</v>
      </c>
      <c r="H44" s="42">
        <v>23</v>
      </c>
      <c r="I44" s="46">
        <v>12</v>
      </c>
      <c r="J44" s="46">
        <v>206</v>
      </c>
      <c r="K44" s="43">
        <v>7356</v>
      </c>
      <c r="L44" s="44">
        <f>IF(K44=0,0,K44/J44)</f>
        <v>35.70873786407767</v>
      </c>
      <c r="M44" s="45"/>
      <c r="N44" s="45"/>
    </row>
    <row r="45" spans="1:14" ht="15.75" customHeight="1">
      <c r="A45" s="60" t="s">
        <v>82</v>
      </c>
      <c r="B45" s="61">
        <v>2</v>
      </c>
      <c r="C45" s="62">
        <v>1.4</v>
      </c>
      <c r="D45" s="63">
        <v>23.5</v>
      </c>
      <c r="E45" s="64">
        <v>996</v>
      </c>
      <c r="F45" s="65">
        <f>IF(E45=0,0,E45/D45)</f>
        <v>42.38297872340426</v>
      </c>
      <c r="G45" s="41" t="s">
        <v>83</v>
      </c>
      <c r="H45" s="42">
        <v>1</v>
      </c>
      <c r="I45" s="46">
        <v>0.2</v>
      </c>
      <c r="J45" s="46">
        <v>4.5</v>
      </c>
      <c r="K45" s="43">
        <v>144</v>
      </c>
      <c r="L45" s="44">
        <f>IF(K45=0,0,K45/J45)</f>
        <v>32</v>
      </c>
      <c r="M45" s="45"/>
      <c r="N45" s="45"/>
    </row>
    <row r="46" spans="1:14" ht="15.75" customHeight="1">
      <c r="A46" s="60" t="s">
        <v>84</v>
      </c>
      <c r="B46" s="61">
        <v>2</v>
      </c>
      <c r="C46" s="62">
        <v>0.9</v>
      </c>
      <c r="D46" s="63">
        <v>6.5</v>
      </c>
      <c r="E46" s="64">
        <v>226</v>
      </c>
      <c r="F46" s="65">
        <f>IF(E46=0,0,E46/D46)</f>
        <v>34.76923076923077</v>
      </c>
      <c r="G46" s="58"/>
      <c r="H46" s="42"/>
      <c r="I46" s="46"/>
      <c r="J46" s="46"/>
      <c r="K46" s="43"/>
      <c r="L46" s="44"/>
      <c r="M46" s="59"/>
      <c r="N46" s="45"/>
    </row>
    <row r="47" spans="1:14" ht="15.75" customHeight="1">
      <c r="A47" s="60" t="s">
        <v>85</v>
      </c>
      <c r="B47" s="61">
        <v>7</v>
      </c>
      <c r="C47" s="62">
        <v>4.9</v>
      </c>
      <c r="D47" s="63">
        <v>58.5</v>
      </c>
      <c r="E47" s="64">
        <v>2579</v>
      </c>
      <c r="F47" s="65">
        <f>IF(E47=0,0,E47/D47)</f>
        <v>44.085470085470085</v>
      </c>
      <c r="G47" s="66" t="s">
        <v>86</v>
      </c>
      <c r="H47" s="67">
        <f>H48+H49</f>
        <v>30</v>
      </c>
      <c r="I47" s="68">
        <f>I48+I49</f>
        <v>23.799999999999997</v>
      </c>
      <c r="J47" s="68">
        <f>J48+J49</f>
        <v>357.5</v>
      </c>
      <c r="K47" s="69">
        <f>K48+K49</f>
        <v>11764</v>
      </c>
      <c r="L47" s="70">
        <f>IF(K47=0,0,K47/J47)</f>
        <v>32.90629370629371</v>
      </c>
      <c r="M47" s="45"/>
      <c r="N47" s="45"/>
    </row>
    <row r="48" spans="1:14" ht="15.75" customHeight="1">
      <c r="A48" s="60"/>
      <c r="B48" s="29"/>
      <c r="C48" s="30"/>
      <c r="D48" s="38"/>
      <c r="E48" s="39"/>
      <c r="F48" s="38"/>
      <c r="G48" s="41" t="s">
        <v>87</v>
      </c>
      <c r="H48" s="42">
        <v>3</v>
      </c>
      <c r="I48" s="46">
        <v>2.4</v>
      </c>
      <c r="J48" s="46">
        <v>44</v>
      </c>
      <c r="K48" s="43">
        <v>1363</v>
      </c>
      <c r="L48" s="44">
        <f>IF(K48=0,0,K48/J48)</f>
        <v>30.977272727272727</v>
      </c>
      <c r="M48" s="45"/>
      <c r="N48" s="45"/>
    </row>
    <row r="49" spans="1:14" ht="15.75" customHeight="1">
      <c r="A49" s="74" t="s">
        <v>88</v>
      </c>
      <c r="B49" s="34">
        <f>B50</f>
        <v>0</v>
      </c>
      <c r="C49" s="77">
        <f>C50</f>
        <v>0</v>
      </c>
      <c r="D49" s="76">
        <f>B50</f>
        <v>0</v>
      </c>
      <c r="E49" s="76">
        <f>C50</f>
        <v>0</v>
      </c>
      <c r="F49" s="75">
        <f>IF(E49=0,0,E49/D49)</f>
        <v>0</v>
      </c>
      <c r="G49" s="41" t="s">
        <v>89</v>
      </c>
      <c r="H49" s="42">
        <v>27</v>
      </c>
      <c r="I49" s="46">
        <v>21.4</v>
      </c>
      <c r="J49" s="46">
        <v>313.5</v>
      </c>
      <c r="K49" s="43">
        <v>10401</v>
      </c>
      <c r="L49" s="44">
        <f>IF(K49=0,0,K49/J49)</f>
        <v>33.177033492822964</v>
      </c>
      <c r="M49" s="45"/>
      <c r="N49" s="45"/>
    </row>
    <row r="50" spans="1:12" ht="15.75" customHeight="1">
      <c r="A50" s="78" t="s">
        <v>90</v>
      </c>
      <c r="B50" s="79">
        <v>0</v>
      </c>
      <c r="C50" s="80">
        <v>0</v>
      </c>
      <c r="D50" s="80">
        <v>0</v>
      </c>
      <c r="E50" s="80">
        <v>0</v>
      </c>
      <c r="F50" s="81">
        <v>0</v>
      </c>
      <c r="G50" s="82" t="s">
        <v>91</v>
      </c>
      <c r="H50" s="83">
        <v>0</v>
      </c>
      <c r="I50" s="84">
        <v>4</v>
      </c>
      <c r="J50" s="84">
        <v>29.5</v>
      </c>
      <c r="K50" s="85">
        <v>937</v>
      </c>
      <c r="L50" s="84">
        <v>31.8</v>
      </c>
    </row>
    <row r="51" spans="1:15" ht="15.75" customHeight="1">
      <c r="A51" s="86" t="s">
        <v>92</v>
      </c>
      <c r="B51" s="86"/>
      <c r="C51" s="87"/>
      <c r="D51" s="88"/>
      <c r="E51" s="88"/>
      <c r="F51" s="88"/>
      <c r="G51" s="89"/>
      <c r="H51" s="90"/>
      <c r="I51" s="87"/>
      <c r="J51" s="91"/>
      <c r="K51" s="91"/>
      <c r="L51" s="87"/>
      <c r="M51" s="13"/>
      <c r="N51" s="13"/>
      <c r="O51" s="13"/>
    </row>
    <row r="52" spans="1:15" ht="15.75" customHeight="1">
      <c r="A52" s="86" t="s">
        <v>93</v>
      </c>
      <c r="B52" s="86"/>
      <c r="C52" s="87"/>
      <c r="D52" s="88"/>
      <c r="E52" s="88"/>
      <c r="F52" s="88"/>
      <c r="G52" s="92"/>
      <c r="H52" s="92"/>
      <c r="I52" s="93"/>
      <c r="L52" s="93"/>
      <c r="M52" s="13"/>
      <c r="N52" s="13"/>
      <c r="O52" s="13"/>
    </row>
    <row r="53" spans="1:15" ht="13.5" customHeight="1">
      <c r="A53" s="95"/>
      <c r="B53" s="96"/>
      <c r="C53" s="97"/>
      <c r="D53" s="98"/>
      <c r="E53" s="98"/>
      <c r="F53" s="98"/>
      <c r="G53" s="99"/>
      <c r="H53" s="100"/>
      <c r="I53" s="97"/>
      <c r="J53" s="101"/>
      <c r="K53" s="101"/>
      <c r="L53" s="97"/>
      <c r="M53" s="13"/>
      <c r="N53" s="13"/>
      <c r="O53" s="1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2009-04-09T07:01:57Z</dcterms:created>
  <dcterms:modified xsi:type="dcterms:W3CDTF">2009-04-09T07:02:09Z</dcterms:modified>
  <cp:category/>
  <cp:version/>
  <cp:contentType/>
  <cp:contentStatus/>
</cp:coreProperties>
</file>