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64" sheetId="1" r:id="rId1"/>
  </sheets>
  <externalReferences>
    <externalReference r:id="rId4"/>
    <externalReference r:id="rId5"/>
  </externalReferences>
  <definedNames>
    <definedName name="_63．市町村別養蚕">#REF!</definedName>
    <definedName name="_64．葉たばこ買入実績">'64'!$A$1:$J$59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'64'!$A$1:$J$59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<sst xmlns="http://schemas.openxmlformats.org/spreadsheetml/2006/main" count="135" uniqueCount="73">
  <si>
    <t>年次および</t>
  </si>
  <si>
    <t>買           入</t>
  </si>
  <si>
    <t>1kg当り</t>
  </si>
  <si>
    <t>10a当り</t>
  </si>
  <si>
    <t>市  町  村</t>
  </si>
  <si>
    <t>種  類</t>
  </si>
  <si>
    <t>人員</t>
  </si>
  <si>
    <t>面  積</t>
  </si>
  <si>
    <t>重  量</t>
  </si>
  <si>
    <t>代  金</t>
  </si>
  <si>
    <t>重量</t>
  </si>
  <si>
    <t>人</t>
  </si>
  <si>
    <t>ａ</t>
  </si>
  <si>
    <t>ｋｇ</t>
  </si>
  <si>
    <t>円</t>
  </si>
  <si>
    <t>１  黄</t>
  </si>
  <si>
    <t>５  在</t>
  </si>
  <si>
    <t>計</t>
  </si>
  <si>
    <t>中  津  市</t>
  </si>
  <si>
    <t>三  光  村</t>
  </si>
  <si>
    <t>〃</t>
  </si>
  <si>
    <t>本耶馬溪町</t>
  </si>
  <si>
    <t>耶馬渓  町</t>
  </si>
  <si>
    <t>宇  佐  市</t>
  </si>
  <si>
    <t>豊</t>
  </si>
  <si>
    <t>安心院  町</t>
  </si>
  <si>
    <t>院  内  町</t>
  </si>
  <si>
    <t>後</t>
  </si>
  <si>
    <t>国  見  町</t>
  </si>
  <si>
    <t>豊後高田市</t>
  </si>
  <si>
    <t>高</t>
  </si>
  <si>
    <t>真  玉  町</t>
  </si>
  <si>
    <t>香々地  町</t>
  </si>
  <si>
    <t>田</t>
  </si>
  <si>
    <t>大  田  村</t>
  </si>
  <si>
    <t>山  香  町</t>
  </si>
  <si>
    <t>取</t>
  </si>
  <si>
    <t>日  出  町</t>
  </si>
  <si>
    <t>日  田  市</t>
  </si>
  <si>
    <t>扱</t>
  </si>
  <si>
    <t>天  瀬  町</t>
  </si>
  <si>
    <t>玖  珠  町</t>
  </si>
  <si>
    <t>所</t>
  </si>
  <si>
    <t>国  東  町</t>
  </si>
  <si>
    <t>武  蔵  町</t>
  </si>
  <si>
    <t>安  岐  町</t>
  </si>
  <si>
    <t>杵  築  市</t>
  </si>
  <si>
    <t>大  分  市</t>
  </si>
  <si>
    <t>庄  内  町</t>
  </si>
  <si>
    <t>臼  杵  市</t>
  </si>
  <si>
    <t>佐  伯  市</t>
  </si>
  <si>
    <t>弥  生  町</t>
  </si>
  <si>
    <t>宇  目  町</t>
  </si>
  <si>
    <t>野  津  町</t>
  </si>
  <si>
    <t>犬  飼  町</t>
  </si>
  <si>
    <t>千  歳  村</t>
  </si>
  <si>
    <t>三  重  町</t>
  </si>
  <si>
    <t>清  川  村</t>
  </si>
  <si>
    <t>小   計</t>
  </si>
  <si>
    <t>緒  方  町</t>
  </si>
  <si>
    <t>大  野  町</t>
  </si>
  <si>
    <t>朝  地  町</t>
  </si>
  <si>
    <t>竹  田  市</t>
  </si>
  <si>
    <t>森</t>
  </si>
  <si>
    <t>久  住  町</t>
  </si>
  <si>
    <t>荻      町</t>
  </si>
  <si>
    <t>直  入  町</t>
  </si>
  <si>
    <t>資料：日本たばこ産業株式会社大分原料事務所</t>
  </si>
  <si>
    <t>　64．葉たばこ買入実績</t>
  </si>
  <si>
    <t>平成８年産</t>
  </si>
  <si>
    <t>大</t>
  </si>
  <si>
    <t>野</t>
  </si>
  <si>
    <t>直  川  村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</si>
</sst>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  <numFmt numFmtId="178" formatCode="#,##0_ "/>
    <numFmt numFmtId="179" formatCode="#,##0.0_ "/>
    <numFmt numFmtId="180" formatCode="0;[Red]0"/>
    <numFmt numFmtId="181" formatCode="#,##0.0;[Red]#,##0.0"/>
    <numFmt numFmtId="182" formatCode="#,##0.00;[Red]#,##0.00"/>
    <numFmt numFmtId="183" formatCode="#,##0.0"/>
    <numFmt numFmtId="184" formatCode="0.0_ "/>
    <numFmt numFmtId="185" formatCode="_ * #,##0.0_ ;_ * \-#,##0.0_ ;_ * &quot;-&quot;??_ ;_ @_ "/>
    <numFmt numFmtId="186" formatCode="_ * #,##0.000_ ;_ * \-#,##0.000_ ;_ * &quot;-&quot;??_ ;_ @_ "/>
    <numFmt numFmtId="187" formatCode="_ * #,##0.000_ ;_ * \-#,##0.000_ ;_ * &quot;-&quot;???_ ;_ @_ "/>
    <numFmt numFmtId="188" formatCode="_ * #,##0.0_ ;_ * \-#,##0.0_ ;_ * &quot;-&quot;?_ ;_ @_ "/>
    <numFmt numFmtId="189" formatCode="0.00_);[Red]\(0.00\)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 horizontal="centerContinuous"/>
      <protection locked="0"/>
    </xf>
    <xf numFmtId="181" fontId="6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 horizontal="left"/>
      <protection locked="0"/>
    </xf>
    <xf numFmtId="181" fontId="6" fillId="0" borderId="1" xfId="0" applyNumberFormat="1" applyFont="1" applyBorder="1" applyAlignment="1" applyProtection="1">
      <alignment/>
      <protection locked="0"/>
    </xf>
    <xf numFmtId="176" fontId="6" fillId="0" borderId="1" xfId="0" applyNumberFormat="1" applyFont="1" applyBorder="1" applyAlignment="1" applyProtection="1">
      <alignment/>
      <protection locked="0"/>
    </xf>
    <xf numFmtId="176" fontId="7" fillId="0" borderId="0" xfId="0" applyNumberFormat="1" applyFont="1" applyBorder="1" applyAlignment="1" applyProtection="1">
      <alignment horizontal="centerContinuous" vertical="center"/>
      <protection locked="0"/>
    </xf>
    <xf numFmtId="176" fontId="7" fillId="0" borderId="2" xfId="0" applyNumberFormat="1" applyFont="1" applyBorder="1" applyAlignment="1" applyProtection="1">
      <alignment horizontal="center" vertical="center"/>
      <protection locked="0"/>
    </xf>
    <xf numFmtId="176" fontId="7" fillId="0" borderId="3" xfId="0" applyNumberFormat="1" applyFont="1" applyBorder="1" applyAlignment="1" applyProtection="1">
      <alignment horizontal="centerContinuous" vertical="center"/>
      <protection locked="0"/>
    </xf>
    <xf numFmtId="176" fontId="7" fillId="0" borderId="4" xfId="0" applyNumberFormat="1" applyFont="1" applyBorder="1" applyAlignment="1" applyProtection="1">
      <alignment horizontal="centerContinuous" vertical="center"/>
      <protection locked="0"/>
    </xf>
    <xf numFmtId="181" fontId="7" fillId="0" borderId="4" xfId="0" applyNumberFormat="1" applyFont="1" applyBorder="1" applyAlignment="1" applyProtection="1">
      <alignment horizontal="centerContinuous" vertical="center"/>
      <protection locked="0"/>
    </xf>
    <xf numFmtId="176" fontId="6" fillId="0" borderId="4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Alignment="1" applyProtection="1">
      <alignment vertical="center"/>
      <protection/>
    </xf>
    <xf numFmtId="176" fontId="7" fillId="0" borderId="3" xfId="0" applyNumberFormat="1" applyFont="1" applyBorder="1" applyAlignment="1" applyProtection="1">
      <alignment horizontal="center" vertical="center"/>
      <protection locked="0"/>
    </xf>
    <xf numFmtId="181" fontId="7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 horizontal="right"/>
      <protection locked="0"/>
    </xf>
    <xf numFmtId="181" fontId="6" fillId="0" borderId="0" xfId="0" applyNumberFormat="1" applyFont="1" applyAlignment="1" applyProtection="1">
      <alignment horizontal="right"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2" xfId="0" applyNumberFormat="1" applyFont="1" applyBorder="1" applyAlignment="1" applyProtection="1">
      <alignment horizontal="center"/>
      <protection locked="0"/>
    </xf>
    <xf numFmtId="176" fontId="8" fillId="0" borderId="2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81" fontId="8" fillId="0" borderId="0" xfId="0" applyNumberFormat="1" applyFont="1" applyAlignment="1" applyProtection="1">
      <alignment/>
      <protection/>
    </xf>
    <xf numFmtId="176" fontId="8" fillId="0" borderId="0" xfId="0" applyNumberFormat="1" applyFont="1" applyAlignment="1" applyProtection="1">
      <alignment horizontal="centerContinuous"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176" fontId="6" fillId="0" borderId="4" xfId="0" applyNumberFormat="1" applyFont="1" applyBorder="1" applyAlignment="1" applyProtection="1">
      <alignment/>
      <protection locked="0"/>
    </xf>
    <xf numFmtId="0" fontId="6" fillId="0" borderId="2" xfId="0" applyFont="1" applyBorder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6" fontId="6" fillId="0" borderId="0" xfId="0" applyNumberFormat="1" applyFont="1" applyAlignment="1" applyProtection="1">
      <alignment horizont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76" fontId="6" fillId="0" borderId="2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176" fontId="6" fillId="0" borderId="4" xfId="0" applyNumberFormat="1" applyFont="1" applyBorder="1" applyAlignment="1" applyProtection="1">
      <alignment horizontal="center"/>
      <protection locked="0"/>
    </xf>
    <xf numFmtId="176" fontId="6" fillId="0" borderId="3" xfId="0" applyNumberFormat="1" applyFont="1" applyBorder="1" applyAlignment="1" applyProtection="1">
      <alignment/>
      <protection locked="0"/>
    </xf>
    <xf numFmtId="181" fontId="6" fillId="0" borderId="4" xfId="0" applyNumberFormat="1" applyFont="1" applyBorder="1" applyAlignment="1" applyProtection="1">
      <alignment/>
      <protection locked="0"/>
    </xf>
    <xf numFmtId="181" fontId="6" fillId="0" borderId="0" xfId="0" applyNumberFormat="1" applyFont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5-2&#36786;&#26989;(2)63-6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1"/>
  <sheetViews>
    <sheetView tabSelected="1" workbookViewId="0" topLeftCell="A1">
      <selection activeCell="F21" sqref="F21"/>
    </sheetView>
  </sheetViews>
  <sheetFormatPr defaultColWidth="9.00390625" defaultRowHeight="12.75"/>
  <cols>
    <col min="1" max="1" width="3.625" style="4" customWidth="1"/>
    <col min="2" max="2" width="15.75390625" style="4" customWidth="1"/>
    <col min="3" max="3" width="8.75390625" style="4" customWidth="1"/>
    <col min="4" max="4" width="5.125" style="4" customWidth="1"/>
    <col min="5" max="5" width="9.75390625" style="4" customWidth="1"/>
    <col min="6" max="6" width="12.25390625" style="46" customWidth="1"/>
    <col min="7" max="7" width="15.125" style="4" customWidth="1"/>
    <col min="8" max="8" width="7.875" style="4" customWidth="1"/>
    <col min="9" max="9" width="6.375" style="4" customWidth="1"/>
    <col min="10" max="10" width="9.75390625" style="4" customWidth="1"/>
    <col min="11" max="16384" width="9.125" style="4" customWidth="1"/>
  </cols>
  <sheetData>
    <row r="1" spans="1:10" ht="15.75" customHeight="1">
      <c r="A1" s="1" t="s">
        <v>68</v>
      </c>
      <c r="B1" s="2"/>
      <c r="C1" s="2"/>
      <c r="D1" s="2"/>
      <c r="E1" s="2"/>
      <c r="F1" s="3"/>
      <c r="G1" s="2"/>
      <c r="H1" s="2"/>
      <c r="I1" s="2"/>
      <c r="J1" s="2"/>
    </row>
    <row r="2" spans="1:10" ht="12" customHeight="1" thickBot="1">
      <c r="A2" s="5"/>
      <c r="B2" s="6"/>
      <c r="C2" s="5"/>
      <c r="D2" s="5"/>
      <c r="E2" s="5"/>
      <c r="F2" s="7"/>
      <c r="G2" s="5"/>
      <c r="H2" s="5"/>
      <c r="I2" s="8"/>
      <c r="J2" s="5"/>
    </row>
    <row r="3" spans="1:10" s="15" customFormat="1" ht="12" customHeight="1" thickTop="1">
      <c r="A3" s="9" t="s">
        <v>0</v>
      </c>
      <c r="B3" s="9"/>
      <c r="C3" s="10"/>
      <c r="D3" s="11" t="s">
        <v>1</v>
      </c>
      <c r="E3" s="12"/>
      <c r="F3" s="13"/>
      <c r="G3" s="11"/>
      <c r="H3" s="10" t="s">
        <v>2</v>
      </c>
      <c r="I3" s="11" t="s">
        <v>3</v>
      </c>
      <c r="J3" s="14"/>
    </row>
    <row r="4" spans="1:10" s="15" customFormat="1" ht="12" customHeight="1">
      <c r="A4" s="12" t="s">
        <v>4</v>
      </c>
      <c r="B4" s="12"/>
      <c r="C4" s="16" t="s">
        <v>5</v>
      </c>
      <c r="D4" s="16" t="s">
        <v>6</v>
      </c>
      <c r="E4" s="16" t="s">
        <v>7</v>
      </c>
      <c r="F4" s="17" t="s">
        <v>8</v>
      </c>
      <c r="G4" s="16" t="s">
        <v>9</v>
      </c>
      <c r="H4" s="16" t="s">
        <v>9</v>
      </c>
      <c r="I4" s="16" t="s">
        <v>10</v>
      </c>
      <c r="J4" s="18" t="s">
        <v>9</v>
      </c>
    </row>
    <row r="5" spans="1:10" ht="12">
      <c r="A5" s="19"/>
      <c r="B5" s="19"/>
      <c r="C5" s="20"/>
      <c r="D5" s="21" t="s">
        <v>11</v>
      </c>
      <c r="E5" s="22" t="s">
        <v>12</v>
      </c>
      <c r="F5" s="23" t="s">
        <v>13</v>
      </c>
      <c r="G5" s="22" t="s">
        <v>14</v>
      </c>
      <c r="H5" s="22" t="s">
        <v>14</v>
      </c>
      <c r="I5" s="22" t="s">
        <v>13</v>
      </c>
      <c r="J5" s="22" t="s">
        <v>14</v>
      </c>
    </row>
    <row r="6" spans="1:10" s="27" customFormat="1" ht="12">
      <c r="A6" s="24"/>
      <c r="B6" s="24"/>
      <c r="C6" s="25" t="s">
        <v>15</v>
      </c>
      <c r="D6" s="26">
        <f>D31+D51</f>
        <v>838</v>
      </c>
      <c r="E6" s="27">
        <f>E31+E51</f>
        <v>117490</v>
      </c>
      <c r="F6" s="28">
        <f>F31+F51</f>
        <v>2743346.5</v>
      </c>
      <c r="G6" s="27">
        <f>G31+G51</f>
        <v>5476622225</v>
      </c>
      <c r="H6" s="27">
        <f>G6/F6</f>
        <v>1996.3290182264618</v>
      </c>
      <c r="I6" s="27">
        <f>F6/E6*10</f>
        <v>233.49616988679887</v>
      </c>
      <c r="J6" s="27">
        <f>I6*H6</f>
        <v>466135.17958975234</v>
      </c>
    </row>
    <row r="7" spans="1:10" s="27" customFormat="1" ht="12">
      <c r="A7" s="29" t="s">
        <v>69</v>
      </c>
      <c r="B7" s="29"/>
      <c r="C7" s="25" t="s">
        <v>16</v>
      </c>
      <c r="D7" s="26">
        <f>D57</f>
        <v>13</v>
      </c>
      <c r="E7" s="27">
        <f>E57</f>
        <v>650</v>
      </c>
      <c r="F7" s="28">
        <f>F57</f>
        <v>16182</v>
      </c>
      <c r="G7" s="27">
        <f>G57</f>
        <v>29729105</v>
      </c>
      <c r="H7" s="27">
        <f>H57</f>
        <v>1837.1712396489927</v>
      </c>
      <c r="I7" s="27">
        <f>F7/E7*10</f>
        <v>248.95384615384614</v>
      </c>
      <c r="J7" s="27">
        <f>I7*H7</f>
        <v>457370.8461538461</v>
      </c>
    </row>
    <row r="8" spans="1:10" s="27" customFormat="1" ht="12">
      <c r="A8" s="30"/>
      <c r="B8" s="30"/>
      <c r="C8" s="25" t="s">
        <v>17</v>
      </c>
      <c r="D8" s="26">
        <f>SUM(D6:D7)</f>
        <v>851</v>
      </c>
      <c r="E8" s="27">
        <f>SUM(E6:E7)</f>
        <v>118140</v>
      </c>
      <c r="F8" s="28">
        <f>SUM(F6:F7)</f>
        <v>2759528.5</v>
      </c>
      <c r="G8" s="27">
        <f>SUM(G6:G7)</f>
        <v>5506351330</v>
      </c>
      <c r="H8" s="27">
        <f>G8/F8</f>
        <v>1995.395709810571</v>
      </c>
      <c r="I8" s="27">
        <f>F8/E8*10</f>
        <v>233.58121719993227</v>
      </c>
      <c r="J8" s="27">
        <f>I8*H8</f>
        <v>466086.958693076</v>
      </c>
    </row>
    <row r="9" spans="1:10" ht="12">
      <c r="A9" s="31"/>
      <c r="B9" s="31"/>
      <c r="C9" s="20"/>
      <c r="D9" s="32"/>
      <c r="E9" s="19"/>
      <c r="F9" s="33"/>
      <c r="G9" s="19"/>
      <c r="H9" s="19"/>
      <c r="I9" s="19"/>
      <c r="J9" s="19"/>
    </row>
    <row r="10" spans="1:10" ht="12">
      <c r="A10" s="34"/>
      <c r="B10" s="35" t="s">
        <v>18</v>
      </c>
      <c r="C10" s="35" t="s">
        <v>15</v>
      </c>
      <c r="D10" s="20">
        <v>7</v>
      </c>
      <c r="E10" s="19">
        <v>412</v>
      </c>
      <c r="F10" s="33">
        <v>8621.5</v>
      </c>
      <c r="G10" s="19">
        <v>15727795</v>
      </c>
      <c r="H10" s="19">
        <v>1824</v>
      </c>
      <c r="I10" s="19">
        <v>209</v>
      </c>
      <c r="J10" s="19">
        <v>381743</v>
      </c>
    </row>
    <row r="11" spans="1:10" ht="12">
      <c r="A11" s="34"/>
      <c r="B11" s="35" t="s">
        <v>19</v>
      </c>
      <c r="C11" s="35" t="s">
        <v>20</v>
      </c>
      <c r="D11" s="20">
        <v>14</v>
      </c>
      <c r="E11" s="19">
        <v>1332</v>
      </c>
      <c r="F11" s="33">
        <v>28798.5</v>
      </c>
      <c r="G11" s="19">
        <v>54137130</v>
      </c>
      <c r="H11" s="19">
        <v>1880</v>
      </c>
      <c r="I11" s="19">
        <v>216</v>
      </c>
      <c r="J11" s="19">
        <v>406435</v>
      </c>
    </row>
    <row r="12" spans="1:10" ht="12">
      <c r="A12" s="34"/>
      <c r="B12" s="35" t="s">
        <v>21</v>
      </c>
      <c r="C12" s="35" t="s">
        <v>20</v>
      </c>
      <c r="D12" s="20">
        <v>3</v>
      </c>
      <c r="E12" s="19">
        <v>208</v>
      </c>
      <c r="F12" s="33">
        <v>5009.5</v>
      </c>
      <c r="G12" s="19">
        <v>8126265</v>
      </c>
      <c r="H12" s="19">
        <v>1622</v>
      </c>
      <c r="I12" s="19">
        <v>241</v>
      </c>
      <c r="J12" s="19">
        <v>390686</v>
      </c>
    </row>
    <row r="13" spans="1:10" ht="12">
      <c r="A13" s="34"/>
      <c r="B13" s="35" t="s">
        <v>22</v>
      </c>
      <c r="C13" s="35" t="s">
        <v>20</v>
      </c>
      <c r="D13" s="20">
        <v>2</v>
      </c>
      <c r="E13" s="19">
        <v>106</v>
      </c>
      <c r="F13" s="33">
        <v>2338</v>
      </c>
      <c r="G13" s="19">
        <v>3754080</v>
      </c>
      <c r="H13" s="19">
        <v>1606</v>
      </c>
      <c r="I13" s="19">
        <v>221</v>
      </c>
      <c r="J13" s="19">
        <v>354158</v>
      </c>
    </row>
    <row r="14" spans="1:10" ht="12">
      <c r="A14" s="34"/>
      <c r="B14" s="35" t="s">
        <v>23</v>
      </c>
      <c r="C14" s="35" t="s">
        <v>20</v>
      </c>
      <c r="D14" s="20">
        <v>6</v>
      </c>
      <c r="E14" s="19">
        <v>940</v>
      </c>
      <c r="F14" s="33">
        <v>19142.5</v>
      </c>
      <c r="G14" s="19">
        <v>35361110</v>
      </c>
      <c r="H14" s="19">
        <v>1847</v>
      </c>
      <c r="I14" s="19">
        <v>204</v>
      </c>
      <c r="J14" s="19">
        <v>376182</v>
      </c>
    </row>
    <row r="15" spans="1:10" ht="12">
      <c r="A15" s="34" t="s">
        <v>24</v>
      </c>
      <c r="B15" s="35" t="s">
        <v>25</v>
      </c>
      <c r="C15" s="35" t="s">
        <v>20</v>
      </c>
      <c r="D15" s="20">
        <v>13</v>
      </c>
      <c r="E15" s="19">
        <v>998</v>
      </c>
      <c r="F15" s="33">
        <v>18068</v>
      </c>
      <c r="G15" s="19">
        <v>34240085</v>
      </c>
      <c r="H15" s="19">
        <v>1895</v>
      </c>
      <c r="I15" s="19">
        <v>181</v>
      </c>
      <c r="J15" s="19">
        <v>343087</v>
      </c>
    </row>
    <row r="16" spans="1:10" ht="12">
      <c r="A16" s="34"/>
      <c r="B16" s="35" t="s">
        <v>26</v>
      </c>
      <c r="C16" s="35" t="s">
        <v>20</v>
      </c>
      <c r="D16" s="20">
        <v>1</v>
      </c>
      <c r="E16" s="19">
        <v>97</v>
      </c>
      <c r="F16" s="33">
        <v>2131.5</v>
      </c>
      <c r="G16" s="19">
        <v>3812895</v>
      </c>
      <c r="H16" s="19">
        <v>1789</v>
      </c>
      <c r="I16" s="19">
        <v>220</v>
      </c>
      <c r="J16" s="19">
        <v>393082</v>
      </c>
    </row>
    <row r="17" spans="1:10" ht="12">
      <c r="A17" s="34" t="s">
        <v>27</v>
      </c>
      <c r="B17" s="35" t="s">
        <v>28</v>
      </c>
      <c r="C17" s="35" t="s">
        <v>20</v>
      </c>
      <c r="D17" s="20">
        <v>30</v>
      </c>
      <c r="E17" s="19">
        <v>2173</v>
      </c>
      <c r="F17" s="33">
        <v>57635.5</v>
      </c>
      <c r="G17" s="19">
        <v>107907495</v>
      </c>
      <c r="H17" s="19">
        <v>1872</v>
      </c>
      <c r="I17" s="19">
        <v>265</v>
      </c>
      <c r="J17" s="19">
        <v>496583</v>
      </c>
    </row>
    <row r="18" spans="1:10" ht="12">
      <c r="A18" s="34"/>
      <c r="B18" s="35" t="s">
        <v>29</v>
      </c>
      <c r="C18" s="35" t="s">
        <v>20</v>
      </c>
      <c r="D18" s="20">
        <v>40</v>
      </c>
      <c r="E18" s="19">
        <v>4315</v>
      </c>
      <c r="F18" s="33">
        <v>89185</v>
      </c>
      <c r="G18" s="19">
        <v>178324305</v>
      </c>
      <c r="H18" s="19">
        <v>1999</v>
      </c>
      <c r="I18" s="19">
        <v>207</v>
      </c>
      <c r="J18" s="19">
        <v>413266</v>
      </c>
    </row>
    <row r="19" spans="1:10" ht="12">
      <c r="A19" s="34" t="s">
        <v>30</v>
      </c>
      <c r="B19" s="35" t="s">
        <v>31</v>
      </c>
      <c r="C19" s="35" t="s">
        <v>20</v>
      </c>
      <c r="D19" s="20">
        <v>20</v>
      </c>
      <c r="E19" s="19">
        <v>2742</v>
      </c>
      <c r="F19" s="33">
        <v>59506</v>
      </c>
      <c r="G19" s="19">
        <v>112253960</v>
      </c>
      <c r="H19" s="19">
        <v>1886</v>
      </c>
      <c r="I19" s="19">
        <v>217</v>
      </c>
      <c r="J19" s="19">
        <v>409387</v>
      </c>
    </row>
    <row r="20" spans="1:10" ht="12">
      <c r="A20" s="34"/>
      <c r="B20" s="35" t="s">
        <v>32</v>
      </c>
      <c r="C20" s="35" t="s">
        <v>20</v>
      </c>
      <c r="D20" s="20">
        <v>36</v>
      </c>
      <c r="E20" s="19">
        <v>3531</v>
      </c>
      <c r="F20" s="33">
        <v>82287.5</v>
      </c>
      <c r="G20" s="19">
        <v>163154350</v>
      </c>
      <c r="H20" s="19">
        <v>1983</v>
      </c>
      <c r="I20" s="19">
        <v>233</v>
      </c>
      <c r="J20" s="19">
        <v>462063</v>
      </c>
    </row>
    <row r="21" spans="1:10" ht="12">
      <c r="A21" s="34" t="s">
        <v>33</v>
      </c>
      <c r="B21" s="35" t="s">
        <v>34</v>
      </c>
      <c r="C21" s="35" t="s">
        <v>20</v>
      </c>
      <c r="D21" s="20">
        <v>6</v>
      </c>
      <c r="E21" s="19">
        <v>1012</v>
      </c>
      <c r="F21" s="33">
        <v>19286</v>
      </c>
      <c r="G21" s="19">
        <v>34347560</v>
      </c>
      <c r="H21" s="19">
        <v>1781</v>
      </c>
      <c r="I21" s="19">
        <v>191</v>
      </c>
      <c r="J21" s="19">
        <v>339403</v>
      </c>
    </row>
    <row r="22" spans="1:10" ht="12">
      <c r="A22" s="34"/>
      <c r="B22" s="35" t="s">
        <v>35</v>
      </c>
      <c r="C22" s="35" t="s">
        <v>20</v>
      </c>
      <c r="D22" s="20">
        <v>7</v>
      </c>
      <c r="E22" s="19">
        <v>655</v>
      </c>
      <c r="F22" s="33">
        <v>13061.5</v>
      </c>
      <c r="G22" s="19">
        <v>22628395</v>
      </c>
      <c r="H22" s="19">
        <v>1732</v>
      </c>
      <c r="I22" s="19">
        <v>199</v>
      </c>
      <c r="J22" s="19">
        <v>345472</v>
      </c>
    </row>
    <row r="23" spans="1:10" ht="12">
      <c r="A23" s="34" t="s">
        <v>36</v>
      </c>
      <c r="B23" s="35" t="s">
        <v>37</v>
      </c>
      <c r="C23" s="35" t="s">
        <v>20</v>
      </c>
      <c r="D23" s="20">
        <v>17</v>
      </c>
      <c r="E23" s="36">
        <v>1605</v>
      </c>
      <c r="F23" s="33">
        <v>30898.5</v>
      </c>
      <c r="G23" s="19">
        <v>56471300</v>
      </c>
      <c r="H23" s="19">
        <v>1828</v>
      </c>
      <c r="I23" s="19">
        <v>193</v>
      </c>
      <c r="J23" s="19">
        <v>351846</v>
      </c>
    </row>
    <row r="24" spans="1:10" ht="12">
      <c r="A24" s="34"/>
      <c r="B24" s="35" t="s">
        <v>38</v>
      </c>
      <c r="C24" s="35" t="s">
        <v>20</v>
      </c>
      <c r="D24" s="20">
        <v>4</v>
      </c>
      <c r="E24" s="19">
        <v>276</v>
      </c>
      <c r="F24" s="33">
        <v>4906.5</v>
      </c>
      <c r="G24" s="19">
        <v>8130350</v>
      </c>
      <c r="H24" s="19">
        <v>1657</v>
      </c>
      <c r="I24" s="19">
        <v>178</v>
      </c>
      <c r="J24" s="19">
        <v>294578</v>
      </c>
    </row>
    <row r="25" spans="1:10" ht="12">
      <c r="A25" s="34" t="s">
        <v>39</v>
      </c>
      <c r="B25" s="35" t="s">
        <v>40</v>
      </c>
      <c r="C25" s="35" t="s">
        <v>20</v>
      </c>
      <c r="D25" s="20">
        <v>7</v>
      </c>
      <c r="E25" s="19">
        <v>516</v>
      </c>
      <c r="F25" s="33">
        <v>9824.5</v>
      </c>
      <c r="G25" s="19">
        <v>17743240</v>
      </c>
      <c r="H25" s="19">
        <v>1806</v>
      </c>
      <c r="I25" s="19">
        <v>190</v>
      </c>
      <c r="J25" s="19">
        <v>343861</v>
      </c>
    </row>
    <row r="26" spans="1:10" ht="12">
      <c r="A26" s="37"/>
      <c r="B26" s="35" t="s">
        <v>41</v>
      </c>
      <c r="C26" s="35" t="s">
        <v>20</v>
      </c>
      <c r="D26" s="20">
        <v>32</v>
      </c>
      <c r="E26" s="19">
        <v>5300</v>
      </c>
      <c r="F26" s="33">
        <v>115807</v>
      </c>
      <c r="G26" s="19">
        <v>217951365</v>
      </c>
      <c r="H26" s="19">
        <v>1882</v>
      </c>
      <c r="I26" s="19">
        <v>219</v>
      </c>
      <c r="J26" s="19">
        <v>411229</v>
      </c>
    </row>
    <row r="27" spans="1:10" ht="12">
      <c r="A27" s="34" t="s">
        <v>42</v>
      </c>
      <c r="B27" s="35" t="s">
        <v>43</v>
      </c>
      <c r="C27" s="35" t="s">
        <v>20</v>
      </c>
      <c r="D27" s="20">
        <v>39</v>
      </c>
      <c r="E27" s="19">
        <v>3342</v>
      </c>
      <c r="F27" s="33">
        <v>84652</v>
      </c>
      <c r="G27" s="19">
        <v>174537145</v>
      </c>
      <c r="H27" s="19">
        <v>2062</v>
      </c>
      <c r="I27" s="19">
        <v>253</v>
      </c>
      <c r="J27" s="19">
        <v>522254</v>
      </c>
    </row>
    <row r="28" spans="1:10" ht="12">
      <c r="A28" s="34"/>
      <c r="B28" s="35" t="s">
        <v>44</v>
      </c>
      <c r="C28" s="35" t="s">
        <v>20</v>
      </c>
      <c r="D28" s="20">
        <v>1</v>
      </c>
      <c r="E28" s="19">
        <v>82</v>
      </c>
      <c r="F28" s="33">
        <v>2328.5</v>
      </c>
      <c r="G28" s="19">
        <v>5403650</v>
      </c>
      <c r="H28" s="19">
        <v>2321</v>
      </c>
      <c r="I28" s="19">
        <v>284</v>
      </c>
      <c r="J28" s="19">
        <v>658982</v>
      </c>
    </row>
    <row r="29" spans="1:10" ht="12">
      <c r="A29" s="34"/>
      <c r="B29" s="35" t="s">
        <v>45</v>
      </c>
      <c r="C29" s="35" t="s">
        <v>20</v>
      </c>
      <c r="D29" s="20">
        <v>25</v>
      </c>
      <c r="E29" s="19">
        <v>2066</v>
      </c>
      <c r="F29" s="33">
        <v>49212.5</v>
      </c>
      <c r="G29" s="19">
        <v>103152760</v>
      </c>
      <c r="H29" s="19">
        <v>2096</v>
      </c>
      <c r="I29" s="19">
        <v>238</v>
      </c>
      <c r="J29" s="19">
        <v>499287</v>
      </c>
    </row>
    <row r="30" spans="1:10" ht="12">
      <c r="A30" s="34"/>
      <c r="B30" s="35" t="s">
        <v>46</v>
      </c>
      <c r="C30" s="35" t="s">
        <v>20</v>
      </c>
      <c r="D30" s="20">
        <v>7</v>
      </c>
      <c r="E30" s="38">
        <v>1218</v>
      </c>
      <c r="F30" s="39">
        <v>24991.5</v>
      </c>
      <c r="G30" s="38">
        <v>52152900</v>
      </c>
      <c r="H30" s="19">
        <v>2087</v>
      </c>
      <c r="I30" s="19">
        <v>205</v>
      </c>
      <c r="J30" s="19">
        <v>428185</v>
      </c>
    </row>
    <row r="31" spans="1:10" ht="12">
      <c r="A31" s="34"/>
      <c r="B31" s="35" t="s">
        <v>17</v>
      </c>
      <c r="C31" s="35" t="s">
        <v>20</v>
      </c>
      <c r="D31" s="40">
        <f>SUM(D10:D30)</f>
        <v>317</v>
      </c>
      <c r="E31" s="41">
        <f>SUM(E10:E30)</f>
        <v>32926</v>
      </c>
      <c r="F31" s="42">
        <f>SUM(F10:F30)</f>
        <v>727692</v>
      </c>
      <c r="G31" s="41">
        <f>SUM(G10:G30)</f>
        <v>1409318135</v>
      </c>
      <c r="H31" s="4">
        <f>G31/F31</f>
        <v>1936.6959304211123</v>
      </c>
      <c r="I31" s="4">
        <f>F31/E31*10</f>
        <v>221.00832169106482</v>
      </c>
      <c r="J31" s="4">
        <f>I31*H31</f>
        <v>428025.9172082853</v>
      </c>
    </row>
    <row r="32" spans="1:10" ht="12">
      <c r="A32" s="43"/>
      <c r="B32" s="44"/>
      <c r="C32" s="20"/>
      <c r="D32" s="20"/>
      <c r="E32" s="38"/>
      <c r="F32" s="39"/>
      <c r="G32" s="38"/>
      <c r="H32" s="19"/>
      <c r="I32" s="19"/>
      <c r="J32" s="19"/>
    </row>
    <row r="33" spans="1:10" ht="12">
      <c r="A33" s="34"/>
      <c r="B33" s="35" t="s">
        <v>47</v>
      </c>
      <c r="C33" s="35" t="s">
        <v>15</v>
      </c>
      <c r="D33" s="20">
        <v>12</v>
      </c>
      <c r="E33" s="38">
        <v>1150</v>
      </c>
      <c r="F33" s="39">
        <v>26121</v>
      </c>
      <c r="G33" s="38">
        <v>51045705</v>
      </c>
      <c r="H33" s="19">
        <v>1954</v>
      </c>
      <c r="I33" s="19">
        <v>227</v>
      </c>
      <c r="J33" s="19">
        <v>443876</v>
      </c>
    </row>
    <row r="34" spans="1:10" ht="12">
      <c r="A34" s="34"/>
      <c r="B34" s="35" t="s">
        <v>48</v>
      </c>
      <c r="C34" s="35" t="s">
        <v>20</v>
      </c>
      <c r="D34" s="20">
        <v>1</v>
      </c>
      <c r="E34" s="38">
        <v>102</v>
      </c>
      <c r="F34" s="39">
        <v>1674.5</v>
      </c>
      <c r="G34" s="38">
        <v>2945645</v>
      </c>
      <c r="H34" s="19">
        <v>1759</v>
      </c>
      <c r="I34" s="19">
        <v>164</v>
      </c>
      <c r="J34" s="19">
        <v>288789</v>
      </c>
    </row>
    <row r="35" spans="1:10" ht="12">
      <c r="A35" s="34"/>
      <c r="B35" s="35" t="s">
        <v>49</v>
      </c>
      <c r="C35" s="35" t="s">
        <v>20</v>
      </c>
      <c r="D35" s="20">
        <v>8</v>
      </c>
      <c r="E35" s="38">
        <v>1213</v>
      </c>
      <c r="F35" s="39">
        <v>24856</v>
      </c>
      <c r="G35" s="38">
        <v>48971090</v>
      </c>
      <c r="H35" s="19">
        <v>1970</v>
      </c>
      <c r="I35" s="19">
        <v>205</v>
      </c>
      <c r="J35" s="19">
        <v>403719</v>
      </c>
    </row>
    <row r="36" spans="1:10" ht="12">
      <c r="A36" s="34" t="s">
        <v>70</v>
      </c>
      <c r="B36" s="35" t="s">
        <v>50</v>
      </c>
      <c r="C36" s="35" t="s">
        <v>20</v>
      </c>
      <c r="D36" s="20">
        <v>1</v>
      </c>
      <c r="E36" s="38">
        <v>79</v>
      </c>
      <c r="F36" s="39">
        <v>1452</v>
      </c>
      <c r="G36" s="38">
        <v>2542020</v>
      </c>
      <c r="H36" s="19">
        <v>1751</v>
      </c>
      <c r="I36" s="19">
        <v>184</v>
      </c>
      <c r="J36" s="19">
        <v>321775</v>
      </c>
    </row>
    <row r="37" spans="1:10" ht="12">
      <c r="A37" s="34"/>
      <c r="B37" s="35" t="s">
        <v>51</v>
      </c>
      <c r="C37" s="35" t="s">
        <v>20</v>
      </c>
      <c r="D37" s="20">
        <v>3</v>
      </c>
      <c r="E37" s="38">
        <v>174</v>
      </c>
      <c r="F37" s="39">
        <v>4157.5</v>
      </c>
      <c r="G37" s="38">
        <v>7417560</v>
      </c>
      <c r="H37" s="19">
        <v>1784</v>
      </c>
      <c r="I37" s="19">
        <v>239</v>
      </c>
      <c r="J37" s="19">
        <v>426297</v>
      </c>
    </row>
    <row r="38" spans="1:10" ht="12">
      <c r="A38" s="34"/>
      <c r="B38" s="35" t="s">
        <v>52</v>
      </c>
      <c r="C38" s="35" t="s">
        <v>20</v>
      </c>
      <c r="D38" s="20">
        <v>3</v>
      </c>
      <c r="E38" s="38">
        <v>201</v>
      </c>
      <c r="F38" s="39">
        <v>4624.5</v>
      </c>
      <c r="G38" s="38">
        <v>7926205</v>
      </c>
      <c r="H38" s="19">
        <v>1714</v>
      </c>
      <c r="I38" s="19">
        <v>230</v>
      </c>
      <c r="J38" s="19">
        <v>394339</v>
      </c>
    </row>
    <row r="39" spans="1:10" ht="12">
      <c r="A39" s="34" t="s">
        <v>71</v>
      </c>
      <c r="B39" s="35" t="s">
        <v>72</v>
      </c>
      <c r="C39" s="35" t="s">
        <v>20</v>
      </c>
      <c r="D39" s="20">
        <v>1</v>
      </c>
      <c r="E39" s="38">
        <v>55</v>
      </c>
      <c r="F39" s="39">
        <v>1132.5</v>
      </c>
      <c r="G39" s="38">
        <v>1612945</v>
      </c>
      <c r="H39" s="19">
        <v>1424</v>
      </c>
      <c r="I39" s="19">
        <v>206</v>
      </c>
      <c r="J39" s="19">
        <v>293263</v>
      </c>
    </row>
    <row r="40" spans="1:10" ht="12">
      <c r="A40" s="34"/>
      <c r="B40" s="35" t="s">
        <v>53</v>
      </c>
      <c r="C40" s="35" t="s">
        <v>20</v>
      </c>
      <c r="D40" s="20">
        <v>166</v>
      </c>
      <c r="E40" s="38">
        <v>33598</v>
      </c>
      <c r="F40" s="39">
        <v>801090.5</v>
      </c>
      <c r="G40" s="38">
        <v>1607228470</v>
      </c>
      <c r="H40" s="19">
        <v>2006</v>
      </c>
      <c r="I40" s="19">
        <v>238</v>
      </c>
      <c r="J40" s="19">
        <v>478370</v>
      </c>
    </row>
    <row r="41" spans="1:10" ht="12">
      <c r="A41" s="34"/>
      <c r="B41" s="35" t="s">
        <v>54</v>
      </c>
      <c r="C41" s="35" t="s">
        <v>20</v>
      </c>
      <c r="D41" s="20">
        <v>16</v>
      </c>
      <c r="E41" s="38">
        <v>3291</v>
      </c>
      <c r="F41" s="39">
        <v>78553</v>
      </c>
      <c r="G41" s="38">
        <v>160331160</v>
      </c>
      <c r="H41" s="19">
        <v>2041</v>
      </c>
      <c r="I41" s="19">
        <v>239</v>
      </c>
      <c r="J41" s="19">
        <v>487181</v>
      </c>
    </row>
    <row r="42" spans="1:10" ht="12">
      <c r="A42" s="34" t="s">
        <v>36</v>
      </c>
      <c r="B42" s="35" t="s">
        <v>55</v>
      </c>
      <c r="C42" s="35" t="s">
        <v>20</v>
      </c>
      <c r="D42" s="20">
        <v>15</v>
      </c>
      <c r="E42" s="38">
        <v>2287</v>
      </c>
      <c r="F42" s="39">
        <v>49285.5</v>
      </c>
      <c r="G42" s="38">
        <v>104937150</v>
      </c>
      <c r="H42" s="19">
        <v>2129</v>
      </c>
      <c r="I42" s="19">
        <v>216</v>
      </c>
      <c r="J42" s="19">
        <v>458842</v>
      </c>
    </row>
    <row r="43" spans="1:10" ht="12">
      <c r="A43" s="34"/>
      <c r="B43" s="35" t="s">
        <v>56</v>
      </c>
      <c r="C43" s="35" t="s">
        <v>20</v>
      </c>
      <c r="D43" s="20">
        <v>55</v>
      </c>
      <c r="E43" s="38">
        <v>7020</v>
      </c>
      <c r="F43" s="39">
        <v>169740</v>
      </c>
      <c r="G43" s="38">
        <v>326735885</v>
      </c>
      <c r="H43" s="19">
        <v>1925</v>
      </c>
      <c r="I43" s="19">
        <v>242</v>
      </c>
      <c r="J43" s="19">
        <v>465436</v>
      </c>
    </row>
    <row r="44" spans="1:10" ht="12">
      <c r="A44" s="37"/>
      <c r="B44" s="35" t="s">
        <v>57</v>
      </c>
      <c r="C44" s="35" t="s">
        <v>20</v>
      </c>
      <c r="D44" s="20">
        <v>9</v>
      </c>
      <c r="E44" s="38">
        <v>1222</v>
      </c>
      <c r="F44" s="39">
        <v>31800.5</v>
      </c>
      <c r="G44" s="38">
        <v>67919825</v>
      </c>
      <c r="H44" s="19">
        <v>2126</v>
      </c>
      <c r="I44" s="19">
        <v>260</v>
      </c>
      <c r="J44" s="19">
        <v>553354</v>
      </c>
    </row>
    <row r="45" spans="1:10" ht="12">
      <c r="A45" s="34" t="s">
        <v>39</v>
      </c>
      <c r="B45" s="35" t="s">
        <v>58</v>
      </c>
      <c r="C45" s="35" t="s">
        <v>20</v>
      </c>
      <c r="D45" s="20">
        <v>290</v>
      </c>
      <c r="E45" s="38">
        <v>50392</v>
      </c>
      <c r="F45" s="39">
        <v>1194487.5</v>
      </c>
      <c r="G45" s="38">
        <v>2389313660</v>
      </c>
      <c r="H45" s="19">
        <f>G45/F45</f>
        <v>2000.2835190824517</v>
      </c>
      <c r="I45" s="19">
        <v>237</v>
      </c>
      <c r="J45" s="19">
        <v>474145</v>
      </c>
    </row>
    <row r="46" spans="1:10" ht="12">
      <c r="A46" s="37"/>
      <c r="B46" s="35" t="s">
        <v>59</v>
      </c>
      <c r="C46" s="35" t="s">
        <v>20</v>
      </c>
      <c r="D46" s="20">
        <v>32</v>
      </c>
      <c r="E46" s="38">
        <v>3045</v>
      </c>
      <c r="F46" s="39">
        <v>62066.5</v>
      </c>
      <c r="G46" s="38">
        <v>115681365</v>
      </c>
      <c r="H46" s="19">
        <v>1864</v>
      </c>
      <c r="I46" s="19">
        <f aca="true" t="shared" si="0" ref="I46:I51">F46/E46*10</f>
        <v>203.83087027914613</v>
      </c>
      <c r="J46" s="19">
        <v>379906</v>
      </c>
    </row>
    <row r="47" spans="1:10" ht="12">
      <c r="A47" s="34"/>
      <c r="B47" s="35" t="s">
        <v>60</v>
      </c>
      <c r="C47" s="35" t="s">
        <v>20</v>
      </c>
      <c r="D47" s="20">
        <v>160</v>
      </c>
      <c r="E47" s="38">
        <v>27228</v>
      </c>
      <c r="F47" s="39">
        <v>674264.5</v>
      </c>
      <c r="G47" s="38">
        <v>1397575100</v>
      </c>
      <c r="H47" s="19">
        <v>2073</v>
      </c>
      <c r="I47" s="19">
        <f t="shared" si="0"/>
        <v>247.63644042897016</v>
      </c>
      <c r="J47" s="19">
        <v>513286</v>
      </c>
    </row>
    <row r="48" spans="1:10" ht="12">
      <c r="A48" s="34" t="s">
        <v>42</v>
      </c>
      <c r="B48" s="35" t="s">
        <v>61</v>
      </c>
      <c r="C48" s="35" t="s">
        <v>20</v>
      </c>
      <c r="D48" s="20">
        <v>7</v>
      </c>
      <c r="E48" s="38">
        <v>590</v>
      </c>
      <c r="F48" s="39">
        <v>15022.5</v>
      </c>
      <c r="G48" s="38">
        <v>30101245</v>
      </c>
      <c r="H48" s="19">
        <v>2004</v>
      </c>
      <c r="I48" s="19">
        <f t="shared" si="0"/>
        <v>254.6186440677966</v>
      </c>
      <c r="J48" s="19">
        <v>510191</v>
      </c>
    </row>
    <row r="49" spans="1:10" ht="12">
      <c r="A49" s="34"/>
      <c r="B49" s="35" t="s">
        <v>62</v>
      </c>
      <c r="C49" s="35" t="s">
        <v>20</v>
      </c>
      <c r="D49" s="20">
        <v>32</v>
      </c>
      <c r="E49" s="38">
        <v>3309</v>
      </c>
      <c r="F49" s="39">
        <v>69813.5</v>
      </c>
      <c r="G49" s="38">
        <v>134632720</v>
      </c>
      <c r="H49" s="19">
        <v>1928</v>
      </c>
      <c r="I49" s="19">
        <f t="shared" si="0"/>
        <v>210.98065880930793</v>
      </c>
      <c r="J49" s="19">
        <v>406868</v>
      </c>
    </row>
    <row r="50" spans="1:10" ht="12">
      <c r="A50" s="34"/>
      <c r="B50" s="35" t="s">
        <v>58</v>
      </c>
      <c r="C50" s="35" t="s">
        <v>20</v>
      </c>
      <c r="D50" s="40">
        <f>SUM(D46:D49)</f>
        <v>231</v>
      </c>
      <c r="E50" s="41">
        <f>SUM(E46:E49)</f>
        <v>34172</v>
      </c>
      <c r="F50" s="42">
        <f>SUM(F46:F49)</f>
        <v>821167</v>
      </c>
      <c r="G50" s="41">
        <f>SUM(G46:G49)</f>
        <v>1677990430</v>
      </c>
      <c r="H50" s="4">
        <f>G50/F50</f>
        <v>2043.4216547912908</v>
      </c>
      <c r="I50" s="4">
        <f t="shared" si="0"/>
        <v>240.3040500994967</v>
      </c>
      <c r="J50" s="4">
        <f>I50*H50</f>
        <v>491042.4997073628</v>
      </c>
    </row>
    <row r="51" spans="1:10" ht="12">
      <c r="A51" s="34"/>
      <c r="B51" s="35" t="s">
        <v>17</v>
      </c>
      <c r="C51" s="35" t="s">
        <v>20</v>
      </c>
      <c r="D51" s="40">
        <f>D45+D50</f>
        <v>521</v>
      </c>
      <c r="E51" s="41">
        <f>E45+E50</f>
        <v>84564</v>
      </c>
      <c r="F51" s="42">
        <f>F45+F50</f>
        <v>2015654.5</v>
      </c>
      <c r="G51" s="41">
        <f>G45+G50</f>
        <v>4067304090</v>
      </c>
      <c r="H51" s="4">
        <f>G51/F51</f>
        <v>2017.8577677870885</v>
      </c>
      <c r="I51" s="4">
        <f t="shared" si="0"/>
        <v>238.35846222979046</v>
      </c>
      <c r="J51" s="4">
        <f>I51*H51</f>
        <v>480973.47452816804</v>
      </c>
    </row>
    <row r="52" spans="1:10" ht="12">
      <c r="A52" s="43"/>
      <c r="B52" s="44"/>
      <c r="C52" s="20"/>
      <c r="D52" s="20"/>
      <c r="E52" s="38"/>
      <c r="F52" s="39"/>
      <c r="G52" s="38"/>
      <c r="H52" s="19"/>
      <c r="I52" s="19"/>
      <c r="J52" s="19"/>
    </row>
    <row r="53" spans="1:10" ht="12">
      <c r="A53" s="34" t="s">
        <v>30</v>
      </c>
      <c r="B53" s="35" t="s">
        <v>62</v>
      </c>
      <c r="C53" s="35" t="s">
        <v>16</v>
      </c>
      <c r="D53" s="20">
        <v>6</v>
      </c>
      <c r="E53" s="38">
        <v>349</v>
      </c>
      <c r="F53" s="39">
        <v>7338.5</v>
      </c>
      <c r="G53" s="38">
        <v>13782155</v>
      </c>
      <c r="H53" s="19">
        <v>1878</v>
      </c>
      <c r="I53" s="19">
        <f>F53/E53*10</f>
        <v>210.27220630372494</v>
      </c>
      <c r="J53" s="19">
        <v>394904</v>
      </c>
    </row>
    <row r="54" spans="1:10" ht="12">
      <c r="A54" s="34" t="s">
        <v>63</v>
      </c>
      <c r="B54" s="35" t="s">
        <v>64</v>
      </c>
      <c r="C54" s="35" t="s">
        <v>20</v>
      </c>
      <c r="D54" s="20">
        <v>1</v>
      </c>
      <c r="E54" s="38">
        <v>55</v>
      </c>
      <c r="F54" s="39">
        <v>1527.5</v>
      </c>
      <c r="G54" s="38">
        <v>2762900</v>
      </c>
      <c r="H54" s="19">
        <v>1809</v>
      </c>
      <c r="I54" s="19">
        <f>F54/E54*10</f>
        <v>277.72727272727275</v>
      </c>
      <c r="J54" s="19">
        <v>502345</v>
      </c>
    </row>
    <row r="55" spans="1:10" ht="12">
      <c r="A55" s="34" t="s">
        <v>36</v>
      </c>
      <c r="B55" s="35" t="s">
        <v>65</v>
      </c>
      <c r="C55" s="35" t="s">
        <v>20</v>
      </c>
      <c r="D55" s="20">
        <v>3</v>
      </c>
      <c r="E55" s="38">
        <v>150</v>
      </c>
      <c r="F55" s="39">
        <v>5083.5</v>
      </c>
      <c r="G55" s="38">
        <v>8921945</v>
      </c>
      <c r="H55" s="19">
        <v>1755</v>
      </c>
      <c r="I55" s="19">
        <f>F55/E55*10</f>
        <v>338.9</v>
      </c>
      <c r="J55" s="19">
        <v>594796</v>
      </c>
    </row>
    <row r="56" spans="1:10" ht="12">
      <c r="A56" s="34" t="s">
        <v>39</v>
      </c>
      <c r="B56" s="35" t="s">
        <v>66</v>
      </c>
      <c r="C56" s="35" t="s">
        <v>20</v>
      </c>
      <c r="D56" s="20">
        <v>3</v>
      </c>
      <c r="E56" s="38">
        <v>96</v>
      </c>
      <c r="F56" s="39">
        <v>2232.5</v>
      </c>
      <c r="G56" s="38">
        <v>4262105</v>
      </c>
      <c r="H56" s="19">
        <v>1909</v>
      </c>
      <c r="I56" s="19">
        <f>F56/E56*10</f>
        <v>232.55208333333331</v>
      </c>
      <c r="J56" s="19">
        <v>443969</v>
      </c>
    </row>
    <row r="57" spans="1:10" ht="12">
      <c r="A57" s="34" t="s">
        <v>42</v>
      </c>
      <c r="B57" s="35" t="s">
        <v>17</v>
      </c>
      <c r="C57" s="35" t="s">
        <v>20</v>
      </c>
      <c r="D57" s="40">
        <f>SUM(D53:D56)</f>
        <v>13</v>
      </c>
      <c r="E57" s="41">
        <f>SUM(E53:E56)</f>
        <v>650</v>
      </c>
      <c r="F57" s="42">
        <f>SUM(F53:F56)</f>
        <v>16182</v>
      </c>
      <c r="G57" s="41">
        <f>SUM(G53:G56)</f>
        <v>29729105</v>
      </c>
      <c r="H57" s="4">
        <f>G57/F57</f>
        <v>1837.1712396489927</v>
      </c>
      <c r="I57" s="4">
        <f>F57/E57*10</f>
        <v>248.95384615384614</v>
      </c>
      <c r="J57" s="4">
        <f>I57*H57</f>
        <v>457370.8461538461</v>
      </c>
    </row>
    <row r="58" spans="1:10" ht="12">
      <c r="A58" s="43"/>
      <c r="B58" s="44"/>
      <c r="C58" s="44"/>
      <c r="D58" s="44"/>
      <c r="E58" s="31"/>
      <c r="F58" s="45"/>
      <c r="G58" s="31"/>
      <c r="H58" s="31"/>
      <c r="I58" s="31"/>
      <c r="J58" s="31"/>
    </row>
    <row r="59" spans="1:10" ht="12">
      <c r="A59" s="38" t="s">
        <v>67</v>
      </c>
      <c r="B59" s="19"/>
      <c r="C59" s="19"/>
      <c r="D59" s="19"/>
      <c r="E59" s="19"/>
      <c r="F59" s="33"/>
      <c r="G59" s="19"/>
      <c r="H59" s="19"/>
      <c r="I59" s="19"/>
      <c r="J59" s="19"/>
    </row>
    <row r="60" spans="1:10" ht="12">
      <c r="A60" s="19"/>
      <c r="B60" s="19"/>
      <c r="C60" s="19"/>
      <c r="D60" s="19"/>
      <c r="E60" s="19"/>
      <c r="F60" s="33"/>
      <c r="G60" s="19"/>
      <c r="H60" s="19"/>
      <c r="I60" s="19"/>
      <c r="J60" s="19"/>
    </row>
    <row r="61" spans="1:10" ht="12">
      <c r="A61" s="19"/>
      <c r="B61" s="19"/>
      <c r="C61" s="19"/>
      <c r="D61" s="19"/>
      <c r="E61" s="19"/>
      <c r="F61" s="33"/>
      <c r="G61" s="19"/>
      <c r="H61" s="19"/>
      <c r="I61" s="19"/>
      <c r="J61" s="19"/>
    </row>
  </sheetData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2007-09-11T05:46:15Z</dcterms:created>
  <dcterms:modified xsi:type="dcterms:W3CDTF">2007-09-11T05:46:27Z</dcterms:modified>
  <cp:category/>
  <cp:version/>
  <cp:contentType/>
  <cp:contentStatus/>
</cp:coreProperties>
</file>