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64" sheetId="1" r:id="rId1"/>
  </sheets>
  <externalReferences>
    <externalReference r:id="rId4"/>
  </externalReferences>
  <definedNames>
    <definedName name="_63．市町村別養蚕">#REF!</definedName>
    <definedName name="_64．葉たばこ買入実績">'64'!$A$1:$J$54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xlnm.Print_Area" localSheetId="0">'64'!$A$1:$J$54</definedName>
  </definedNames>
  <calcPr fullCalcOnLoad="1"/>
</workbook>
</file>

<file path=xl/sharedStrings.xml><?xml version="1.0" encoding="utf-8"?>
<sst xmlns="http://schemas.openxmlformats.org/spreadsheetml/2006/main" count="125" uniqueCount="76">
  <si>
    <t>　64．平成１１年産葉たばこ買入実績</t>
  </si>
  <si>
    <t>年次および</t>
  </si>
  <si>
    <t>平成１１年度</t>
  </si>
  <si>
    <t>1kg当り</t>
  </si>
  <si>
    <t>10a当り</t>
  </si>
  <si>
    <t>市  町  村</t>
  </si>
  <si>
    <t>種  類</t>
  </si>
  <si>
    <t>人員</t>
  </si>
  <si>
    <t>面  積</t>
  </si>
  <si>
    <t>重  量</t>
  </si>
  <si>
    <t>代  金</t>
  </si>
  <si>
    <t>重量</t>
  </si>
  <si>
    <t>人</t>
  </si>
  <si>
    <t>ａ</t>
  </si>
  <si>
    <t>ｋｇ</t>
  </si>
  <si>
    <t>円</t>
  </si>
  <si>
    <t>１  黄</t>
  </si>
  <si>
    <t>５  在</t>
  </si>
  <si>
    <t>計</t>
  </si>
  <si>
    <t>豊後高田市</t>
  </si>
  <si>
    <t>真玉町</t>
  </si>
  <si>
    <t>〃</t>
  </si>
  <si>
    <t>大田村</t>
  </si>
  <si>
    <t>香々地町</t>
  </si>
  <si>
    <t>国見町</t>
  </si>
  <si>
    <t>豊</t>
  </si>
  <si>
    <t>山香町</t>
  </si>
  <si>
    <t>日出町</t>
  </si>
  <si>
    <t>後</t>
  </si>
  <si>
    <t>中津市</t>
  </si>
  <si>
    <t>宇佐市</t>
  </si>
  <si>
    <t>高</t>
  </si>
  <si>
    <t>院内町</t>
  </si>
  <si>
    <t>安心院町</t>
  </si>
  <si>
    <t>田</t>
  </si>
  <si>
    <t>三光村</t>
  </si>
  <si>
    <t>本耶馬渓町</t>
  </si>
  <si>
    <t>取</t>
  </si>
  <si>
    <t>国東町</t>
  </si>
  <si>
    <t>武蔵町</t>
  </si>
  <si>
    <t>扱</t>
  </si>
  <si>
    <t>安岐町</t>
  </si>
  <si>
    <t>杵築市</t>
  </si>
  <si>
    <t>所</t>
  </si>
  <si>
    <t>日田市</t>
  </si>
  <si>
    <t>耶馬渓町</t>
  </si>
  <si>
    <t>天瀬町</t>
  </si>
  <si>
    <t>玖珠町</t>
  </si>
  <si>
    <t>臼杵市</t>
  </si>
  <si>
    <t>野津町</t>
  </si>
  <si>
    <t>宇目町</t>
  </si>
  <si>
    <t>弥生町</t>
  </si>
  <si>
    <t>佐伯市</t>
  </si>
  <si>
    <t>大分市</t>
  </si>
  <si>
    <t>庄内町</t>
  </si>
  <si>
    <t>犬飼町</t>
  </si>
  <si>
    <t>千歳村</t>
  </si>
  <si>
    <t>三重町</t>
  </si>
  <si>
    <t>清川村</t>
  </si>
  <si>
    <t>小計</t>
  </si>
  <si>
    <t>竹田市</t>
  </si>
  <si>
    <t>緒方町</t>
  </si>
  <si>
    <t>朝地町</t>
  </si>
  <si>
    <t>大野町</t>
  </si>
  <si>
    <t>大野取扱所計</t>
  </si>
  <si>
    <t>１黄計</t>
  </si>
  <si>
    <t>竹  田  市</t>
  </si>
  <si>
    <t>荻町</t>
  </si>
  <si>
    <t>森</t>
  </si>
  <si>
    <t>直入町</t>
  </si>
  <si>
    <t>資料：日本たばこ産業株式会社大分原料事務所</t>
  </si>
  <si>
    <t>１１年産</t>
  </si>
  <si>
    <t>852.27.5</t>
  </si>
  <si>
    <t>大</t>
  </si>
  <si>
    <t>野</t>
  </si>
  <si>
    <t>１  黄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</si>
</sst>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  <numFmt numFmtId="178" formatCode="#,##0_ "/>
    <numFmt numFmtId="179" formatCode="#,##0.0_ "/>
    <numFmt numFmtId="180" formatCode="0;[Red]0"/>
    <numFmt numFmtId="181" formatCode="#,##0.0;[Red]#,##0.0"/>
    <numFmt numFmtId="182" formatCode="#,##0.00;[Red]#,##0.00"/>
    <numFmt numFmtId="183" formatCode="#,##0.0"/>
    <numFmt numFmtId="184" formatCode="0.0_ "/>
    <numFmt numFmtId="185" formatCode="_ * #,##0.0_ ;_ * \-#,##0.0_ ;_ * &quot;-&quot;??_ ;_ @_ "/>
    <numFmt numFmtId="186" formatCode="_ * #,##0.000_ ;_ * \-#,##0.000_ ;_ * &quot;-&quot;??_ ;_ @_ "/>
    <numFmt numFmtId="187" formatCode="_ * #,##0.000_ ;_ * \-#,##0.000_ ;_ * &quot;-&quot;???_ ;_ @_ "/>
    <numFmt numFmtId="188" formatCode="_ * #,##0.0_ ;_ * \-#,##0.0_ ;_ * &quot;-&quot;?_ ;_ @_ "/>
    <numFmt numFmtId="189" formatCode="0.00_);[Red]\(0.00\)"/>
    <numFmt numFmtId="190" formatCode="#,##0.0;[Red]\-#,##0.0"/>
    <numFmt numFmtId="191" formatCode="_ * #,##0.00_ ;_ * \-#,##0.00_ ;_ * &quot;-&quot;?_ ;_ @_ "/>
    <numFmt numFmtId="192" formatCode="_ * #,##0.0_ ;_ * \-#,##0.0_ ;_ * &quot;-&quot;_ ;_ @_ "/>
    <numFmt numFmtId="193" formatCode="0.0_);[Red]\(0.0\)"/>
    <numFmt numFmtId="194" formatCode="0.000_);[Red]\(0.00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76" fontId="5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 applyProtection="1">
      <alignment horizontal="centerContinuous"/>
      <protection locked="0"/>
    </xf>
    <xf numFmtId="181" fontId="6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 applyProtection="1">
      <alignment/>
      <protection/>
    </xf>
    <xf numFmtId="176" fontId="6" fillId="0" borderId="1" xfId="0" applyNumberFormat="1" applyFont="1" applyBorder="1" applyAlignment="1" applyProtection="1">
      <alignment/>
      <protection locked="0"/>
    </xf>
    <xf numFmtId="176" fontId="6" fillId="0" borderId="1" xfId="0" applyNumberFormat="1" applyFont="1" applyBorder="1" applyAlignment="1" applyProtection="1">
      <alignment horizontal="left"/>
      <protection locked="0"/>
    </xf>
    <xf numFmtId="181" fontId="6" fillId="0" borderId="1" xfId="0" applyNumberFormat="1" applyFont="1" applyBorder="1" applyAlignment="1" applyProtection="1">
      <alignment/>
      <protection locked="0"/>
    </xf>
    <xf numFmtId="176" fontId="6" fillId="0" borderId="1" xfId="0" applyNumberFormat="1" applyFont="1" applyBorder="1" applyAlignment="1" applyProtection="1">
      <alignment/>
      <protection locked="0"/>
    </xf>
    <xf numFmtId="176" fontId="7" fillId="0" borderId="0" xfId="0" applyNumberFormat="1" applyFont="1" applyBorder="1" applyAlignment="1" applyProtection="1">
      <alignment horizontal="centerContinuous" vertical="center"/>
      <protection locked="0"/>
    </xf>
    <xf numFmtId="176" fontId="7" fillId="0" borderId="2" xfId="0" applyNumberFormat="1" applyFont="1" applyBorder="1" applyAlignment="1" applyProtection="1">
      <alignment horizontal="center" vertical="center"/>
      <protection locked="0"/>
    </xf>
    <xf numFmtId="176" fontId="7" fillId="0" borderId="3" xfId="0" applyNumberFormat="1" applyFont="1" applyBorder="1" applyAlignment="1" applyProtection="1">
      <alignment horizontal="centerContinuous" vertical="center"/>
      <protection locked="0"/>
    </xf>
    <xf numFmtId="181" fontId="7" fillId="0" borderId="4" xfId="0" applyNumberFormat="1" applyFont="1" applyBorder="1" applyAlignment="1" applyProtection="1">
      <alignment horizontal="centerContinuous" vertical="center"/>
      <protection locked="0"/>
    </xf>
    <xf numFmtId="176" fontId="6" fillId="0" borderId="4" xfId="0" applyNumberFormat="1" applyFont="1" applyBorder="1" applyAlignment="1" applyProtection="1">
      <alignment horizontal="centerContinuous" vertical="center"/>
      <protection locked="0"/>
    </xf>
    <xf numFmtId="176" fontId="6" fillId="0" borderId="0" xfId="0" applyNumberFormat="1" applyFont="1" applyAlignment="1" applyProtection="1">
      <alignment vertical="center"/>
      <protection/>
    </xf>
    <xf numFmtId="176" fontId="7" fillId="0" borderId="4" xfId="0" applyNumberFormat="1" applyFont="1" applyBorder="1" applyAlignment="1" applyProtection="1">
      <alignment horizontal="centerContinuous" vertical="center"/>
      <protection locked="0"/>
    </xf>
    <xf numFmtId="176" fontId="7" fillId="0" borderId="3" xfId="0" applyNumberFormat="1" applyFont="1" applyBorder="1" applyAlignment="1" applyProtection="1">
      <alignment horizontal="center" vertical="center"/>
      <protection locked="0"/>
    </xf>
    <xf numFmtId="181" fontId="7" fillId="0" borderId="3" xfId="0" applyNumberFormat="1" applyFont="1" applyBorder="1" applyAlignment="1" applyProtection="1">
      <alignment horizontal="center" vertical="center"/>
      <protection locked="0"/>
    </xf>
    <xf numFmtId="176" fontId="6" fillId="0" borderId="3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Alignment="1" applyProtection="1">
      <alignment/>
      <protection locked="0"/>
    </xf>
    <xf numFmtId="176" fontId="6" fillId="0" borderId="2" xfId="0" applyNumberFormat="1" applyFont="1" applyBorder="1" applyAlignment="1" applyProtection="1">
      <alignment/>
      <protection locked="0"/>
    </xf>
    <xf numFmtId="176" fontId="6" fillId="0" borderId="2" xfId="0" applyNumberFormat="1" applyFont="1" applyBorder="1" applyAlignment="1" applyProtection="1">
      <alignment horizontal="right"/>
      <protection locked="0"/>
    </xf>
    <xf numFmtId="181" fontId="6" fillId="0" borderId="0" xfId="0" applyNumberFormat="1" applyFont="1" applyAlignment="1" applyProtection="1">
      <alignment horizontal="right"/>
      <protection locked="0"/>
    </xf>
    <xf numFmtId="176" fontId="6" fillId="0" borderId="0" xfId="0" applyNumberFormat="1" applyFont="1" applyAlignment="1" applyProtection="1">
      <alignment horizontal="right"/>
      <protection locked="0"/>
    </xf>
    <xf numFmtId="176" fontId="8" fillId="0" borderId="0" xfId="0" applyNumberFormat="1" applyFont="1" applyAlignment="1" applyProtection="1">
      <alignment/>
      <protection locked="0"/>
    </xf>
    <xf numFmtId="176" fontId="8" fillId="0" borderId="2" xfId="0" applyNumberFormat="1" applyFont="1" applyBorder="1" applyAlignment="1" applyProtection="1">
      <alignment horizontal="center"/>
      <protection locked="0"/>
    </xf>
    <xf numFmtId="176" fontId="8" fillId="0" borderId="2" xfId="0" applyNumberFormat="1" applyFont="1" applyBorder="1" applyAlignment="1" applyProtection="1">
      <alignment/>
      <protection/>
    </xf>
    <xf numFmtId="181" fontId="8" fillId="0" borderId="0" xfId="16" applyNumberFormat="1" applyFont="1" applyAlignment="1" applyProtection="1">
      <alignment/>
      <protection/>
    </xf>
    <xf numFmtId="181" fontId="8" fillId="0" borderId="0" xfId="0" applyNumberFormat="1" applyFont="1" applyAlignment="1" applyProtection="1">
      <alignment/>
      <protection/>
    </xf>
    <xf numFmtId="176" fontId="8" fillId="0" borderId="0" xfId="0" applyNumberFormat="1" applyFont="1" applyAlignment="1" applyProtection="1">
      <alignment/>
      <protection/>
    </xf>
    <xf numFmtId="176" fontId="8" fillId="0" borderId="0" xfId="0" applyNumberFormat="1" applyFont="1" applyAlignment="1" applyProtection="1">
      <alignment horizontal="centerContinuous"/>
      <protection locked="0"/>
    </xf>
    <xf numFmtId="176" fontId="8" fillId="0" borderId="4" xfId="0" applyNumberFormat="1" applyFont="1" applyBorder="1" applyAlignment="1" applyProtection="1">
      <alignment/>
      <protection locked="0"/>
    </xf>
    <xf numFmtId="181" fontId="8" fillId="0" borderId="0" xfId="0" applyNumberFormat="1" applyFont="1" applyBorder="1" applyAlignment="1" applyProtection="1">
      <alignment/>
      <protection/>
    </xf>
    <xf numFmtId="176" fontId="8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 horizontal="center"/>
      <protection locked="0"/>
    </xf>
    <xf numFmtId="176" fontId="6" fillId="0" borderId="2" xfId="0" applyNumberFormat="1" applyFont="1" applyBorder="1" applyAlignment="1" applyProtection="1">
      <alignment horizontal="distributed"/>
      <protection locked="0"/>
    </xf>
    <xf numFmtId="176" fontId="6" fillId="0" borderId="2" xfId="0" applyNumberFormat="1" applyFont="1" applyBorder="1" applyAlignment="1" applyProtection="1">
      <alignment horizontal="center"/>
      <protection locked="0"/>
    </xf>
    <xf numFmtId="181" fontId="6" fillId="0" borderId="0" xfId="0" applyNumberFormat="1" applyFont="1" applyAlignment="1" applyProtection="1">
      <alignment/>
      <protection locked="0"/>
    </xf>
    <xf numFmtId="176" fontId="6" fillId="0" borderId="0" xfId="0" applyNumberFormat="1" applyFont="1" applyAlignment="1" applyProtection="1">
      <alignment horizontal="center"/>
      <protection locked="0"/>
    </xf>
    <xf numFmtId="181" fontId="6" fillId="0" borderId="0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/>
      <protection locked="0"/>
    </xf>
    <xf numFmtId="176" fontId="6" fillId="0" borderId="5" xfId="0" applyNumberFormat="1" applyFont="1" applyBorder="1" applyAlignment="1" applyProtection="1">
      <alignment horizontal="center"/>
      <protection locked="0"/>
    </xf>
    <xf numFmtId="176" fontId="6" fillId="0" borderId="3" xfId="0" applyNumberFormat="1" applyFont="1" applyBorder="1" applyAlignment="1" applyProtection="1">
      <alignment horizontal="center"/>
      <protection locked="0"/>
    </xf>
    <xf numFmtId="176" fontId="6" fillId="0" borderId="2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/>
      <protection/>
    </xf>
    <xf numFmtId="176" fontId="6" fillId="0" borderId="4" xfId="0" applyNumberFormat="1" applyFont="1" applyBorder="1" applyAlignment="1" applyProtection="1">
      <alignment horizontal="center"/>
      <protection locked="0"/>
    </xf>
    <xf numFmtId="176" fontId="6" fillId="0" borderId="3" xfId="0" applyNumberFormat="1" applyFont="1" applyBorder="1" applyAlignment="1" applyProtection="1">
      <alignment/>
      <protection/>
    </xf>
    <xf numFmtId="181" fontId="6" fillId="0" borderId="4" xfId="0" applyNumberFormat="1" applyFont="1" applyBorder="1" applyAlignment="1" applyProtection="1">
      <alignment/>
      <protection locked="0"/>
    </xf>
    <xf numFmtId="176" fontId="6" fillId="0" borderId="4" xfId="0" applyNumberFormat="1" applyFont="1" applyBorder="1" applyAlignment="1" applyProtection="1">
      <alignment/>
      <protection locked="0"/>
    </xf>
    <xf numFmtId="176" fontId="6" fillId="0" borderId="4" xfId="0" applyNumberFormat="1" applyFont="1" applyBorder="1" applyAlignment="1" applyProtection="1">
      <alignment/>
      <protection/>
    </xf>
    <xf numFmtId="181" fontId="6" fillId="0" borderId="4" xfId="0" applyNumberFormat="1" applyFont="1" applyBorder="1" applyAlignment="1" applyProtection="1">
      <alignment/>
      <protection/>
    </xf>
    <xf numFmtId="181" fontId="6" fillId="0" borderId="0" xfId="0" applyNumberFormat="1" applyFont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7;&#24180;&#24230;\&#65320;&#65297;&#65297;&#24180;&#37969;&#21407;&#31295;\05-2&#36786;&#26989;(2)63-6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"/>
      <sheetName val="66,67"/>
      <sheetName val="68"/>
      <sheetName val="6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56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3.625" style="4" customWidth="1"/>
    <col min="2" max="2" width="15.75390625" style="4" customWidth="1"/>
    <col min="3" max="3" width="8.75390625" style="4" customWidth="1"/>
    <col min="4" max="4" width="5.125" style="4" customWidth="1"/>
    <col min="5" max="5" width="9.75390625" style="52" customWidth="1"/>
    <col min="6" max="6" width="12.25390625" style="52" customWidth="1"/>
    <col min="7" max="7" width="15.125" style="4" customWidth="1"/>
    <col min="8" max="8" width="7.875" style="4" customWidth="1"/>
    <col min="9" max="9" width="6.375" style="4" customWidth="1"/>
    <col min="10" max="10" width="9.75390625" style="4" customWidth="1"/>
    <col min="11" max="16384" width="9.125" style="4" customWidth="1"/>
  </cols>
  <sheetData>
    <row r="1" spans="1:10" ht="15.75" customHeight="1">
      <c r="A1" s="1" t="s">
        <v>0</v>
      </c>
      <c r="B1" s="2"/>
      <c r="C1" s="2"/>
      <c r="D1" s="2"/>
      <c r="E1" s="3"/>
      <c r="F1" s="3"/>
      <c r="G1" s="2"/>
      <c r="H1" s="2"/>
      <c r="I1" s="2"/>
      <c r="J1" s="2"/>
    </row>
    <row r="2" spans="1:10" ht="12" customHeight="1" thickBot="1">
      <c r="A2" s="5"/>
      <c r="B2" s="6"/>
      <c r="C2" s="5"/>
      <c r="D2" s="5"/>
      <c r="E2" s="7"/>
      <c r="F2" s="7"/>
      <c r="G2" s="5"/>
      <c r="H2" s="5"/>
      <c r="I2" s="8"/>
      <c r="J2" s="5"/>
    </row>
    <row r="3" spans="1:10" s="14" customFormat="1" ht="12" customHeight="1" thickTop="1">
      <c r="A3" s="9" t="s">
        <v>1</v>
      </c>
      <c r="B3" s="9"/>
      <c r="C3" s="10"/>
      <c r="D3" s="11" t="s">
        <v>2</v>
      </c>
      <c r="E3" s="12"/>
      <c r="F3" s="12"/>
      <c r="G3" s="11"/>
      <c r="H3" s="10" t="s">
        <v>3</v>
      </c>
      <c r="I3" s="11" t="s">
        <v>4</v>
      </c>
      <c r="J3" s="13"/>
    </row>
    <row r="4" spans="1:10" s="14" customFormat="1" ht="12" customHeight="1">
      <c r="A4" s="15" t="s">
        <v>5</v>
      </c>
      <c r="B4" s="15"/>
      <c r="C4" s="16" t="s">
        <v>6</v>
      </c>
      <c r="D4" s="16" t="s">
        <v>7</v>
      </c>
      <c r="E4" s="17" t="s">
        <v>8</v>
      </c>
      <c r="F4" s="17" t="s">
        <v>9</v>
      </c>
      <c r="G4" s="16" t="s">
        <v>10</v>
      </c>
      <c r="H4" s="16" t="s">
        <v>10</v>
      </c>
      <c r="I4" s="16" t="s">
        <v>11</v>
      </c>
      <c r="J4" s="18" t="s">
        <v>10</v>
      </c>
    </row>
    <row r="5" spans="1:10" ht="12">
      <c r="A5" s="19"/>
      <c r="B5" s="19"/>
      <c r="C5" s="20"/>
      <c r="D5" s="21" t="s">
        <v>12</v>
      </c>
      <c r="E5" s="22" t="s">
        <v>13</v>
      </c>
      <c r="F5" s="22" t="s">
        <v>14</v>
      </c>
      <c r="G5" s="23" t="s">
        <v>15</v>
      </c>
      <c r="H5" s="23" t="s">
        <v>15</v>
      </c>
      <c r="I5" s="23" t="s">
        <v>14</v>
      </c>
      <c r="J5" s="23" t="s">
        <v>15</v>
      </c>
    </row>
    <row r="6" spans="1:10" s="29" customFormat="1" ht="12">
      <c r="A6" s="24"/>
      <c r="B6" s="24"/>
      <c r="C6" s="25" t="s">
        <v>16</v>
      </c>
      <c r="D6" s="26">
        <f>D30+D49</f>
        <v>941</v>
      </c>
      <c r="E6" s="27">
        <f>E30+E49</f>
        <v>143682</v>
      </c>
      <c r="F6" s="28">
        <f>F30+F49</f>
        <v>3631118.5</v>
      </c>
      <c r="G6" s="29">
        <f>G30+G49</f>
        <v>7158878485</v>
      </c>
      <c r="H6" s="29">
        <f>G6/F6</f>
        <v>1971.5353506089102</v>
      </c>
      <c r="I6" s="29">
        <f>F6/E6*10</f>
        <v>252.71909494578307</v>
      </c>
      <c r="J6" s="29">
        <f>I6*H6</f>
        <v>498244.6294595009</v>
      </c>
    </row>
    <row r="7" spans="1:10" s="29" customFormat="1" ht="12">
      <c r="A7" s="30" t="s">
        <v>71</v>
      </c>
      <c r="B7" s="30"/>
      <c r="C7" s="25" t="s">
        <v>17</v>
      </c>
      <c r="D7" s="26">
        <f>D53</f>
        <v>9</v>
      </c>
      <c r="E7" s="28">
        <f>E53</f>
        <v>375</v>
      </c>
      <c r="F7" s="28">
        <f>F53</f>
        <v>11157.5</v>
      </c>
      <c r="G7" s="29">
        <f>G53</f>
        <v>20253320</v>
      </c>
      <c r="H7" s="29">
        <f>H53</f>
        <v>1815.220255433565</v>
      </c>
      <c r="I7" s="29">
        <f>F7/E7*10</f>
        <v>297.53333333333336</v>
      </c>
      <c r="J7" s="29">
        <f>I7*H7</f>
        <v>540088.5333333334</v>
      </c>
    </row>
    <row r="8" spans="1:10" s="29" customFormat="1" ht="12">
      <c r="A8" s="31"/>
      <c r="B8" s="31"/>
      <c r="C8" s="25" t="s">
        <v>18</v>
      </c>
      <c r="D8" s="26">
        <f>SUM(D6:D7)</f>
        <v>950</v>
      </c>
      <c r="E8" s="32">
        <f>SUM(E6:E7)</f>
        <v>144057</v>
      </c>
      <c r="F8" s="32">
        <f>SUM(F6:F7)</f>
        <v>3642276</v>
      </c>
      <c r="G8" s="33">
        <f>SUM(G6:G7)</f>
        <v>7179131805</v>
      </c>
      <c r="H8" s="33">
        <f>G8/F8</f>
        <v>1971.056505602541</v>
      </c>
      <c r="I8" s="33">
        <f>F8/E8*10</f>
        <v>252.83575251462963</v>
      </c>
      <c r="J8" s="33">
        <f>I8*H8</f>
        <v>498353.55484287476</v>
      </c>
    </row>
    <row r="9" spans="1:10" ht="12">
      <c r="A9" s="34"/>
      <c r="B9" s="35" t="s">
        <v>19</v>
      </c>
      <c r="C9" s="36" t="s">
        <v>16</v>
      </c>
      <c r="D9" s="20">
        <v>29</v>
      </c>
      <c r="E9" s="37">
        <v>4727</v>
      </c>
      <c r="F9" s="37">
        <v>105606</v>
      </c>
      <c r="G9" s="19">
        <v>209872855</v>
      </c>
      <c r="H9" s="19">
        <v>1987</v>
      </c>
      <c r="I9" s="19">
        <v>223</v>
      </c>
      <c r="J9" s="19">
        <v>443987</v>
      </c>
    </row>
    <row r="10" spans="1:10" ht="12">
      <c r="A10" s="34"/>
      <c r="B10" s="35" t="s">
        <v>20</v>
      </c>
      <c r="C10" s="36" t="s">
        <v>21</v>
      </c>
      <c r="D10" s="20">
        <v>16</v>
      </c>
      <c r="E10" s="37">
        <v>2730</v>
      </c>
      <c r="F10" s="37">
        <v>66739.5</v>
      </c>
      <c r="G10" s="19">
        <v>140136350</v>
      </c>
      <c r="H10" s="19">
        <v>2100</v>
      </c>
      <c r="I10" s="19">
        <v>244</v>
      </c>
      <c r="J10" s="19">
        <v>513320</v>
      </c>
    </row>
    <row r="11" spans="1:10" ht="12">
      <c r="A11" s="34"/>
      <c r="B11" s="35" t="s">
        <v>22</v>
      </c>
      <c r="C11" s="36" t="s">
        <v>21</v>
      </c>
      <c r="D11" s="20">
        <v>4</v>
      </c>
      <c r="E11" s="37">
        <v>980</v>
      </c>
      <c r="F11" s="37">
        <v>17709</v>
      </c>
      <c r="G11" s="19">
        <v>33934525</v>
      </c>
      <c r="H11" s="19">
        <v>1916</v>
      </c>
      <c r="I11" s="19">
        <v>181</v>
      </c>
      <c r="J11" s="19">
        <v>346271</v>
      </c>
    </row>
    <row r="12" spans="1:10" ht="12">
      <c r="A12" s="34"/>
      <c r="B12" s="35" t="s">
        <v>23</v>
      </c>
      <c r="C12" s="36" t="s">
        <v>21</v>
      </c>
      <c r="D12" s="20">
        <v>22</v>
      </c>
      <c r="E12" s="37">
        <v>2834</v>
      </c>
      <c r="F12" s="37">
        <v>65722.5</v>
      </c>
      <c r="G12" s="19">
        <v>127457270</v>
      </c>
      <c r="H12" s="19">
        <v>1939</v>
      </c>
      <c r="I12" s="19">
        <v>232</v>
      </c>
      <c r="J12" s="19">
        <v>449743</v>
      </c>
    </row>
    <row r="13" spans="1:10" ht="12">
      <c r="A13" s="34"/>
      <c r="B13" s="35" t="s">
        <v>24</v>
      </c>
      <c r="C13" s="36" t="s">
        <v>21</v>
      </c>
      <c r="D13" s="20">
        <v>22</v>
      </c>
      <c r="E13" s="37">
        <v>1801</v>
      </c>
      <c r="F13" s="37">
        <v>49646</v>
      </c>
      <c r="G13" s="19">
        <v>101297755</v>
      </c>
      <c r="H13" s="19">
        <v>2040</v>
      </c>
      <c r="I13" s="19">
        <v>276</v>
      </c>
      <c r="J13" s="19">
        <v>562453</v>
      </c>
    </row>
    <row r="14" spans="1:10" ht="12">
      <c r="A14" s="34" t="s">
        <v>25</v>
      </c>
      <c r="B14" s="35" t="s">
        <v>26</v>
      </c>
      <c r="C14" s="36" t="s">
        <v>21</v>
      </c>
      <c r="D14" s="20">
        <v>5</v>
      </c>
      <c r="E14" s="37">
        <v>684</v>
      </c>
      <c r="F14" s="37">
        <v>15504.5</v>
      </c>
      <c r="G14" s="19">
        <v>29875490</v>
      </c>
      <c r="H14" s="19">
        <v>1927</v>
      </c>
      <c r="I14" s="19">
        <v>227</v>
      </c>
      <c r="J14" s="19">
        <v>436776</v>
      </c>
    </row>
    <row r="15" spans="1:10" ht="12">
      <c r="A15" s="34"/>
      <c r="B15" s="35" t="s">
        <v>27</v>
      </c>
      <c r="C15" s="36" t="s">
        <v>21</v>
      </c>
      <c r="D15" s="20">
        <v>13</v>
      </c>
      <c r="E15" s="37">
        <v>1053</v>
      </c>
      <c r="F15" s="37">
        <v>25487.5</v>
      </c>
      <c r="G15" s="19">
        <v>48822390</v>
      </c>
      <c r="H15" s="19">
        <v>1916</v>
      </c>
      <c r="I15" s="19">
        <v>242</v>
      </c>
      <c r="J15" s="19">
        <v>463650</v>
      </c>
    </row>
    <row r="16" spans="1:10" ht="12">
      <c r="A16" s="34" t="s">
        <v>28</v>
      </c>
      <c r="B16" s="35" t="s">
        <v>29</v>
      </c>
      <c r="C16" s="36" t="s">
        <v>21</v>
      </c>
      <c r="D16" s="20">
        <v>2</v>
      </c>
      <c r="E16" s="37">
        <v>155</v>
      </c>
      <c r="F16" s="37">
        <v>3910.5</v>
      </c>
      <c r="G16" s="19">
        <v>8043010</v>
      </c>
      <c r="H16" s="19">
        <v>2057</v>
      </c>
      <c r="I16" s="19">
        <v>252</v>
      </c>
      <c r="J16" s="19">
        <v>518904</v>
      </c>
    </row>
    <row r="17" spans="1:10" ht="12">
      <c r="A17" s="34"/>
      <c r="B17" s="35" t="s">
        <v>30</v>
      </c>
      <c r="C17" s="36" t="s">
        <v>21</v>
      </c>
      <c r="D17" s="20">
        <v>6</v>
      </c>
      <c r="E17" s="37">
        <v>929</v>
      </c>
      <c r="F17" s="37">
        <v>18145</v>
      </c>
      <c r="G17" s="19">
        <v>34915650</v>
      </c>
      <c r="H17" s="19">
        <v>1924</v>
      </c>
      <c r="I17" s="19">
        <v>195</v>
      </c>
      <c r="J17" s="19">
        <v>375841</v>
      </c>
    </row>
    <row r="18" spans="1:10" ht="12">
      <c r="A18" s="34" t="s">
        <v>31</v>
      </c>
      <c r="B18" s="35" t="s">
        <v>32</v>
      </c>
      <c r="C18" s="36" t="s">
        <v>21</v>
      </c>
      <c r="D18" s="20">
        <v>1</v>
      </c>
      <c r="E18" s="37">
        <v>70</v>
      </c>
      <c r="F18" s="37">
        <v>1855</v>
      </c>
      <c r="G18" s="19">
        <v>3420785</v>
      </c>
      <c r="H18" s="19">
        <v>1844</v>
      </c>
      <c r="I18" s="19">
        <v>265</v>
      </c>
      <c r="J18" s="19">
        <v>488684</v>
      </c>
    </row>
    <row r="19" spans="1:10" ht="12">
      <c r="A19" s="34"/>
      <c r="B19" s="35" t="s">
        <v>33</v>
      </c>
      <c r="C19" s="36" t="s">
        <v>21</v>
      </c>
      <c r="D19" s="20">
        <v>10</v>
      </c>
      <c r="E19" s="37">
        <v>715</v>
      </c>
      <c r="F19" s="37">
        <v>16480</v>
      </c>
      <c r="G19" s="19">
        <v>32091920</v>
      </c>
      <c r="H19" s="19">
        <v>1947</v>
      </c>
      <c r="I19" s="19">
        <v>230</v>
      </c>
      <c r="J19" s="19">
        <v>448838</v>
      </c>
    </row>
    <row r="20" spans="1:10" ht="12">
      <c r="A20" s="34" t="s">
        <v>34</v>
      </c>
      <c r="B20" s="35" t="s">
        <v>35</v>
      </c>
      <c r="C20" s="36" t="s">
        <v>21</v>
      </c>
      <c r="D20" s="20">
        <v>9</v>
      </c>
      <c r="E20" s="37">
        <v>1004</v>
      </c>
      <c r="F20" s="37">
        <v>23497.5</v>
      </c>
      <c r="G20" s="19">
        <v>44401645</v>
      </c>
      <c r="H20" s="19">
        <v>1890</v>
      </c>
      <c r="I20" s="19">
        <v>234</v>
      </c>
      <c r="J20" s="19">
        <v>442247</v>
      </c>
    </row>
    <row r="21" spans="1:10" ht="12">
      <c r="A21" s="34"/>
      <c r="B21" s="35" t="s">
        <v>36</v>
      </c>
      <c r="C21" s="36" t="s">
        <v>21</v>
      </c>
      <c r="D21" s="20">
        <v>3</v>
      </c>
      <c r="E21" s="37">
        <v>242</v>
      </c>
      <c r="F21" s="37">
        <v>5469.5</v>
      </c>
      <c r="G21" s="19">
        <v>10340705</v>
      </c>
      <c r="H21" s="19">
        <v>1891</v>
      </c>
      <c r="I21" s="19">
        <v>226</v>
      </c>
      <c r="J21" s="19">
        <v>427302</v>
      </c>
    </row>
    <row r="22" spans="1:10" ht="12">
      <c r="A22" s="34" t="s">
        <v>37</v>
      </c>
      <c r="B22" s="35" t="s">
        <v>38</v>
      </c>
      <c r="C22" s="36" t="s">
        <v>21</v>
      </c>
      <c r="D22" s="20">
        <v>32</v>
      </c>
      <c r="E22" s="37">
        <v>2816</v>
      </c>
      <c r="F22" s="37">
        <v>82532.5</v>
      </c>
      <c r="G22" s="19">
        <v>173989600</v>
      </c>
      <c r="H22" s="19">
        <v>2108</v>
      </c>
      <c r="I22" s="19">
        <v>293</v>
      </c>
      <c r="J22" s="19">
        <v>617861</v>
      </c>
    </row>
    <row r="23" spans="1:10" ht="12">
      <c r="A23" s="34"/>
      <c r="B23" s="35" t="s">
        <v>39</v>
      </c>
      <c r="C23" s="36" t="s">
        <v>21</v>
      </c>
      <c r="D23" s="20">
        <v>1</v>
      </c>
      <c r="E23" s="37">
        <v>85</v>
      </c>
      <c r="F23" s="37">
        <v>2438.5</v>
      </c>
      <c r="G23" s="19">
        <v>5428715</v>
      </c>
      <c r="H23" s="19">
        <v>2226</v>
      </c>
      <c r="I23" s="19">
        <v>287</v>
      </c>
      <c r="J23" s="19">
        <v>638672</v>
      </c>
    </row>
    <row r="24" spans="1:10" ht="12">
      <c r="A24" s="34" t="s">
        <v>40</v>
      </c>
      <c r="B24" s="35" t="s">
        <v>41</v>
      </c>
      <c r="C24" s="36" t="s">
        <v>21</v>
      </c>
      <c r="D24" s="20">
        <v>22</v>
      </c>
      <c r="E24" s="37">
        <v>2071</v>
      </c>
      <c r="F24" s="37">
        <v>55172</v>
      </c>
      <c r="G24" s="19">
        <v>115601520</v>
      </c>
      <c r="H24" s="19">
        <v>2095</v>
      </c>
      <c r="I24" s="19">
        <v>266</v>
      </c>
      <c r="J24" s="19">
        <v>558192</v>
      </c>
    </row>
    <row r="25" spans="1:10" ht="12">
      <c r="A25" s="38"/>
      <c r="B25" s="35" t="s">
        <v>42</v>
      </c>
      <c r="C25" s="36" t="s">
        <v>21</v>
      </c>
      <c r="D25" s="20">
        <v>7</v>
      </c>
      <c r="E25" s="37">
        <v>1177</v>
      </c>
      <c r="F25" s="37">
        <v>27946</v>
      </c>
      <c r="G25" s="19">
        <v>56353485</v>
      </c>
      <c r="H25" s="19">
        <v>2017</v>
      </c>
      <c r="I25" s="19">
        <v>237</v>
      </c>
      <c r="J25" s="19">
        <v>478789</v>
      </c>
    </row>
    <row r="26" spans="1:10" ht="12">
      <c r="A26" s="34" t="s">
        <v>43</v>
      </c>
      <c r="B26" s="35" t="s">
        <v>44</v>
      </c>
      <c r="C26" s="36" t="s">
        <v>21</v>
      </c>
      <c r="D26" s="20">
        <v>3</v>
      </c>
      <c r="E26" s="37">
        <v>263</v>
      </c>
      <c r="F26" s="37">
        <v>7357.5</v>
      </c>
      <c r="G26" s="19">
        <v>15033845</v>
      </c>
      <c r="H26" s="19">
        <v>2043</v>
      </c>
      <c r="I26" s="19">
        <v>280</v>
      </c>
      <c r="J26" s="19">
        <v>571629</v>
      </c>
    </row>
    <row r="27" spans="1:10" ht="12">
      <c r="A27" s="34"/>
      <c r="B27" s="35" t="s">
        <v>45</v>
      </c>
      <c r="C27" s="36" t="s">
        <v>21</v>
      </c>
      <c r="D27" s="20">
        <v>2</v>
      </c>
      <c r="E27" s="37">
        <v>104</v>
      </c>
      <c r="F27" s="37">
        <v>2698.5</v>
      </c>
      <c r="G27" s="19">
        <v>5196260</v>
      </c>
      <c r="H27" s="19">
        <v>1926</v>
      </c>
      <c r="I27" s="19">
        <v>259</v>
      </c>
      <c r="J27" s="19">
        <v>499640</v>
      </c>
    </row>
    <row r="28" spans="1:10" ht="12">
      <c r="A28" s="34"/>
      <c r="B28" s="35" t="s">
        <v>46</v>
      </c>
      <c r="C28" s="36" t="s">
        <v>21</v>
      </c>
      <c r="D28" s="20">
        <v>5</v>
      </c>
      <c r="E28" s="37">
        <v>433</v>
      </c>
      <c r="F28" s="37">
        <v>11153.5</v>
      </c>
      <c r="G28" s="19">
        <v>20677395</v>
      </c>
      <c r="H28" s="19">
        <v>1854</v>
      </c>
      <c r="I28" s="19">
        <v>258</v>
      </c>
      <c r="J28" s="19">
        <v>477538</v>
      </c>
    </row>
    <row r="29" spans="1:10" ht="12">
      <c r="A29" s="34"/>
      <c r="B29" s="35" t="s">
        <v>47</v>
      </c>
      <c r="C29" s="36" t="s">
        <v>21</v>
      </c>
      <c r="D29" s="20">
        <v>31</v>
      </c>
      <c r="E29" s="39">
        <v>6255</v>
      </c>
      <c r="F29" s="39">
        <v>148055</v>
      </c>
      <c r="G29" s="40">
        <v>278442925</v>
      </c>
      <c r="H29" s="19">
        <v>1881</v>
      </c>
      <c r="I29" s="19">
        <v>237</v>
      </c>
      <c r="J29" s="19">
        <v>445153</v>
      </c>
    </row>
    <row r="30" spans="1:10" ht="12">
      <c r="A30" s="41"/>
      <c r="B30" s="42" t="s">
        <v>18</v>
      </c>
      <c r="C30" s="36"/>
      <c r="D30" s="43">
        <f>SUM(D9:D29)</f>
        <v>245</v>
      </c>
      <c r="E30" s="44">
        <f>SUM(E9:E29)</f>
        <v>31128</v>
      </c>
      <c r="F30" s="44">
        <f>SUM(F9:F29)</f>
        <v>753126</v>
      </c>
      <c r="G30" s="45">
        <f>SUM(G9:G29)</f>
        <v>1495334095</v>
      </c>
      <c r="H30" s="45">
        <f>G30/F30</f>
        <v>1985.5032159293398</v>
      </c>
      <c r="I30" s="45">
        <f>F30/E30*10</f>
        <v>241.9448727833462</v>
      </c>
      <c r="J30" s="45">
        <f>I30*H30</f>
        <v>480382.3229889489</v>
      </c>
    </row>
    <row r="31" spans="1:10" ht="12">
      <c r="A31" s="34"/>
      <c r="B31" s="35" t="s">
        <v>48</v>
      </c>
      <c r="C31" s="36" t="s">
        <v>16</v>
      </c>
      <c r="D31" s="20">
        <v>8</v>
      </c>
      <c r="E31" s="39">
        <v>1138</v>
      </c>
      <c r="F31" s="39">
        <v>27288.5</v>
      </c>
      <c r="G31" s="40">
        <v>51762950</v>
      </c>
      <c r="H31" s="19">
        <v>1897</v>
      </c>
      <c r="I31" s="19">
        <v>240</v>
      </c>
      <c r="J31" s="19">
        <v>454859</v>
      </c>
    </row>
    <row r="32" spans="1:10" ht="12">
      <c r="A32" s="34"/>
      <c r="B32" s="35" t="s">
        <v>49</v>
      </c>
      <c r="C32" s="36" t="s">
        <v>21</v>
      </c>
      <c r="D32" s="20">
        <v>149</v>
      </c>
      <c r="E32" s="39">
        <v>32937</v>
      </c>
      <c r="F32" s="39" t="s">
        <v>72</v>
      </c>
      <c r="G32" s="40">
        <v>1641181550</v>
      </c>
      <c r="H32" s="19">
        <v>1926</v>
      </c>
      <c r="I32" s="19">
        <v>259</v>
      </c>
      <c r="J32" s="19">
        <v>498279</v>
      </c>
    </row>
    <row r="33" spans="1:10" ht="12">
      <c r="A33" s="34"/>
      <c r="B33" s="35" t="s">
        <v>50</v>
      </c>
      <c r="C33" s="36" t="s">
        <v>21</v>
      </c>
      <c r="D33" s="20">
        <v>2</v>
      </c>
      <c r="E33" s="39">
        <v>142</v>
      </c>
      <c r="F33" s="39">
        <v>3575</v>
      </c>
      <c r="G33" s="40">
        <v>6837180</v>
      </c>
      <c r="H33" s="19">
        <v>1912</v>
      </c>
      <c r="I33" s="19">
        <v>252</v>
      </c>
      <c r="J33" s="19">
        <v>481492</v>
      </c>
    </row>
    <row r="34" spans="1:10" ht="12">
      <c r="A34" s="34" t="s">
        <v>73</v>
      </c>
      <c r="B34" s="35" t="s">
        <v>51</v>
      </c>
      <c r="C34" s="36" t="s">
        <v>21</v>
      </c>
      <c r="D34" s="20">
        <v>1</v>
      </c>
      <c r="E34" s="39">
        <v>40</v>
      </c>
      <c r="F34" s="39">
        <v>1050.5</v>
      </c>
      <c r="G34" s="40">
        <v>2170535</v>
      </c>
      <c r="H34" s="19">
        <v>2066</v>
      </c>
      <c r="I34" s="19">
        <v>263</v>
      </c>
      <c r="J34" s="19">
        <v>542634</v>
      </c>
    </row>
    <row r="35" spans="1:10" ht="12">
      <c r="A35" s="34"/>
      <c r="B35" s="35" t="s">
        <v>52</v>
      </c>
      <c r="C35" s="36" t="s">
        <v>21</v>
      </c>
      <c r="D35" s="20">
        <v>1</v>
      </c>
      <c r="E35" s="39">
        <v>80</v>
      </c>
      <c r="F35" s="39">
        <v>2002</v>
      </c>
      <c r="G35" s="40">
        <v>3740950</v>
      </c>
      <c r="H35" s="19">
        <v>1869</v>
      </c>
      <c r="I35" s="19">
        <v>250</v>
      </c>
      <c r="J35" s="19">
        <v>467619</v>
      </c>
    </row>
    <row r="36" spans="1:10" ht="12">
      <c r="A36" s="34"/>
      <c r="B36" s="35" t="s">
        <v>53</v>
      </c>
      <c r="C36" s="36" t="s">
        <v>21</v>
      </c>
      <c r="D36" s="20">
        <v>10</v>
      </c>
      <c r="E36" s="39">
        <v>946</v>
      </c>
      <c r="F36" s="39">
        <v>24207.5</v>
      </c>
      <c r="G36" s="40">
        <v>43109305</v>
      </c>
      <c r="H36" s="19">
        <v>1781</v>
      </c>
      <c r="I36" s="19">
        <v>256</v>
      </c>
      <c r="J36" s="19">
        <v>455701</v>
      </c>
    </row>
    <row r="37" spans="1:10" ht="12">
      <c r="A37" s="34" t="s">
        <v>74</v>
      </c>
      <c r="B37" s="35" t="s">
        <v>54</v>
      </c>
      <c r="C37" s="36" t="s">
        <v>21</v>
      </c>
      <c r="D37" s="20">
        <v>1</v>
      </c>
      <c r="E37" s="39">
        <v>100</v>
      </c>
      <c r="F37" s="39">
        <v>2175.5</v>
      </c>
      <c r="G37" s="40">
        <v>3908245</v>
      </c>
      <c r="H37" s="19">
        <v>1796</v>
      </c>
      <c r="I37" s="19">
        <v>218</v>
      </c>
      <c r="J37" s="19">
        <v>390825</v>
      </c>
    </row>
    <row r="38" spans="1:10" ht="12">
      <c r="A38" s="34"/>
      <c r="B38" s="35" t="s">
        <v>55</v>
      </c>
      <c r="C38" s="36" t="s">
        <v>21</v>
      </c>
      <c r="D38" s="20">
        <v>15</v>
      </c>
      <c r="E38" s="39">
        <v>3350</v>
      </c>
      <c r="F38" s="39">
        <v>89432</v>
      </c>
      <c r="G38" s="40">
        <v>158392995</v>
      </c>
      <c r="H38" s="19">
        <v>1771</v>
      </c>
      <c r="I38" s="19">
        <v>267</v>
      </c>
      <c r="J38" s="19">
        <v>472815</v>
      </c>
    </row>
    <row r="39" spans="1:10" ht="12">
      <c r="A39" s="34"/>
      <c r="B39" s="35" t="s">
        <v>56</v>
      </c>
      <c r="C39" s="36" t="s">
        <v>21</v>
      </c>
      <c r="D39" s="20">
        <v>13</v>
      </c>
      <c r="E39" s="39">
        <v>1930</v>
      </c>
      <c r="F39" s="39">
        <v>51869.5</v>
      </c>
      <c r="G39" s="40">
        <v>96116100</v>
      </c>
      <c r="H39" s="19">
        <v>1853</v>
      </c>
      <c r="I39" s="19">
        <v>269</v>
      </c>
      <c r="J39" s="19">
        <v>498011</v>
      </c>
    </row>
    <row r="40" spans="1:10" ht="12">
      <c r="A40" s="34" t="s">
        <v>37</v>
      </c>
      <c r="B40" s="35" t="s">
        <v>57</v>
      </c>
      <c r="C40" s="36" t="s">
        <v>21</v>
      </c>
      <c r="D40" s="20">
        <v>44</v>
      </c>
      <c r="E40" s="39">
        <v>5898</v>
      </c>
      <c r="F40" s="39">
        <v>150301</v>
      </c>
      <c r="G40" s="40">
        <v>293618325</v>
      </c>
      <c r="H40" s="19">
        <v>1954</v>
      </c>
      <c r="I40" s="19">
        <v>255</v>
      </c>
      <c r="J40" s="19">
        <v>497827</v>
      </c>
    </row>
    <row r="41" spans="1:10" ht="12">
      <c r="A41" s="34"/>
      <c r="B41" s="35" t="s">
        <v>58</v>
      </c>
      <c r="C41" s="36" t="s">
        <v>21</v>
      </c>
      <c r="D41" s="20">
        <v>6</v>
      </c>
      <c r="E41" s="39">
        <v>835</v>
      </c>
      <c r="F41" s="39">
        <v>21559</v>
      </c>
      <c r="G41" s="40">
        <v>42566030</v>
      </c>
      <c r="H41" s="19">
        <v>1974</v>
      </c>
      <c r="I41" s="19">
        <v>258</v>
      </c>
      <c r="J41" s="19">
        <v>509773</v>
      </c>
    </row>
    <row r="42" spans="1:10" ht="12">
      <c r="A42" s="38"/>
      <c r="B42" s="35" t="s">
        <v>59</v>
      </c>
      <c r="C42" s="36"/>
      <c r="D42" s="20">
        <v>250</v>
      </c>
      <c r="E42" s="39">
        <v>47396</v>
      </c>
      <c r="F42" s="39">
        <v>1225488</v>
      </c>
      <c r="G42" s="40">
        <v>2343404165</v>
      </c>
      <c r="H42" s="19">
        <v>1912</v>
      </c>
      <c r="I42" s="19">
        <v>259</v>
      </c>
      <c r="J42" s="19">
        <v>494431</v>
      </c>
    </row>
    <row r="43" spans="1:10" ht="12">
      <c r="A43" s="34" t="s">
        <v>40</v>
      </c>
      <c r="B43" s="35" t="s">
        <v>60</v>
      </c>
      <c r="C43" s="36" t="s">
        <v>75</v>
      </c>
      <c r="D43" s="20">
        <v>32</v>
      </c>
      <c r="E43" s="39">
        <v>3462</v>
      </c>
      <c r="F43" s="39">
        <v>80891.5</v>
      </c>
      <c r="G43" s="40">
        <v>147107255</v>
      </c>
      <c r="H43" s="19">
        <v>1819</v>
      </c>
      <c r="I43" s="19">
        <v>234</v>
      </c>
      <c r="J43" s="19">
        <v>424920</v>
      </c>
    </row>
    <row r="44" spans="1:10" ht="12">
      <c r="A44" s="38"/>
      <c r="B44" s="35" t="s">
        <v>61</v>
      </c>
      <c r="C44" s="36" t="s">
        <v>21</v>
      </c>
      <c r="D44" s="20">
        <v>30</v>
      </c>
      <c r="E44" s="39">
        <v>3249</v>
      </c>
      <c r="F44" s="39">
        <v>71086.5</v>
      </c>
      <c r="G44" s="40">
        <v>134680735</v>
      </c>
      <c r="H44" s="19">
        <v>1895</v>
      </c>
      <c r="I44" s="19">
        <v>219</v>
      </c>
      <c r="J44" s="19">
        <v>414530</v>
      </c>
    </row>
    <row r="45" spans="1:10" ht="12">
      <c r="A45" s="34"/>
      <c r="B45" s="35" t="s">
        <v>62</v>
      </c>
      <c r="C45" s="36" t="s">
        <v>21</v>
      </c>
      <c r="D45" s="20">
        <v>4</v>
      </c>
      <c r="E45" s="39">
        <v>453</v>
      </c>
      <c r="F45" s="39">
        <v>11651.5</v>
      </c>
      <c r="G45" s="40">
        <v>23508110</v>
      </c>
      <c r="H45" s="19">
        <v>2018</v>
      </c>
      <c r="I45" s="19">
        <v>257</v>
      </c>
      <c r="J45" s="19">
        <v>518943</v>
      </c>
    </row>
    <row r="46" spans="1:10" ht="12">
      <c r="A46" s="34" t="s">
        <v>43</v>
      </c>
      <c r="B46" s="35" t="s">
        <v>63</v>
      </c>
      <c r="C46" s="36" t="s">
        <v>21</v>
      </c>
      <c r="D46" s="20">
        <v>135</v>
      </c>
      <c r="E46" s="39">
        <v>26866</v>
      </c>
      <c r="F46" s="39">
        <v>735749</v>
      </c>
      <c r="G46" s="40">
        <v>1519510030</v>
      </c>
      <c r="H46" s="19">
        <v>2065</v>
      </c>
      <c r="I46" s="19">
        <v>274</v>
      </c>
      <c r="J46" s="19">
        <v>565588</v>
      </c>
    </row>
    <row r="47" spans="1:10" ht="12">
      <c r="A47" s="34"/>
      <c r="B47" s="35" t="s">
        <v>59</v>
      </c>
      <c r="C47" s="36"/>
      <c r="D47" s="20">
        <v>201</v>
      </c>
      <c r="E47" s="39">
        <v>34030</v>
      </c>
      <c r="F47" s="39">
        <v>899378.5</v>
      </c>
      <c r="G47" s="40">
        <v>1824806130</v>
      </c>
      <c r="H47" s="19">
        <v>2029</v>
      </c>
      <c r="I47" s="19">
        <v>264</v>
      </c>
      <c r="J47" s="19">
        <v>536235</v>
      </c>
    </row>
    <row r="48" spans="1:10" ht="12">
      <c r="A48" s="34"/>
      <c r="B48" s="35" t="s">
        <v>64</v>
      </c>
      <c r="C48" s="36"/>
      <c r="D48" s="43">
        <f>D42+D47</f>
        <v>451</v>
      </c>
      <c r="E48" s="39">
        <f>E42+E47</f>
        <v>81426</v>
      </c>
      <c r="F48" s="39">
        <f>F42+F47</f>
        <v>2124866.5</v>
      </c>
      <c r="G48" s="40">
        <f>G42+G47</f>
        <v>4168210295</v>
      </c>
      <c r="H48" s="45">
        <f>G48/F48</f>
        <v>1961.6339638278453</v>
      </c>
      <c r="I48" s="45">
        <f>F48/E48*10</f>
        <v>260.9567582835949</v>
      </c>
      <c r="J48" s="45">
        <f>I48*H48</f>
        <v>511901.6401395132</v>
      </c>
    </row>
    <row r="49" spans="1:10" ht="12">
      <c r="A49" s="46"/>
      <c r="B49" s="42" t="s">
        <v>65</v>
      </c>
      <c r="C49" s="42"/>
      <c r="D49" s="47">
        <f>D30+D48</f>
        <v>696</v>
      </c>
      <c r="E49" s="48">
        <f>E30+E48</f>
        <v>112554</v>
      </c>
      <c r="F49" s="48">
        <f>F30+F48</f>
        <v>2877992.5</v>
      </c>
      <c r="G49" s="49">
        <f>G30+G48</f>
        <v>5663544390</v>
      </c>
      <c r="H49" s="50">
        <f>G49/F49</f>
        <v>1967.880176894137</v>
      </c>
      <c r="I49" s="50">
        <f>F49/E49*10</f>
        <v>255.69882012189706</v>
      </c>
      <c r="J49" s="50">
        <f>I49*H49</f>
        <v>503184.63937310094</v>
      </c>
    </row>
    <row r="50" spans="1:10" ht="12">
      <c r="A50" s="34" t="s">
        <v>31</v>
      </c>
      <c r="B50" s="35" t="s">
        <v>66</v>
      </c>
      <c r="C50" s="36" t="s">
        <v>17</v>
      </c>
      <c r="D50" s="20">
        <v>4</v>
      </c>
      <c r="E50" s="39">
        <v>180</v>
      </c>
      <c r="F50" s="39">
        <v>5281.5</v>
      </c>
      <c r="G50" s="40">
        <v>9411535</v>
      </c>
      <c r="H50" s="19">
        <v>1782</v>
      </c>
      <c r="I50" s="19">
        <v>293</v>
      </c>
      <c r="J50" s="19">
        <v>522863</v>
      </c>
    </row>
    <row r="51" spans="1:10" ht="12">
      <c r="A51" s="34"/>
      <c r="B51" s="35" t="s">
        <v>67</v>
      </c>
      <c r="C51" s="36" t="s">
        <v>21</v>
      </c>
      <c r="D51" s="20">
        <v>3</v>
      </c>
      <c r="E51" s="39">
        <v>125</v>
      </c>
      <c r="F51" s="39">
        <v>4420.5</v>
      </c>
      <c r="G51" s="40">
        <v>8317220</v>
      </c>
      <c r="H51" s="19">
        <v>1882</v>
      </c>
      <c r="I51" s="19">
        <v>354</v>
      </c>
      <c r="J51" s="19">
        <v>665378</v>
      </c>
    </row>
    <row r="52" spans="1:10" ht="12">
      <c r="A52" s="34" t="s">
        <v>68</v>
      </c>
      <c r="B52" s="35" t="s">
        <v>69</v>
      </c>
      <c r="C52" s="36" t="s">
        <v>21</v>
      </c>
      <c r="D52" s="20">
        <v>2</v>
      </c>
      <c r="E52" s="39">
        <v>70</v>
      </c>
      <c r="F52" s="39">
        <v>1455.5</v>
      </c>
      <c r="G52" s="40">
        <v>2524565</v>
      </c>
      <c r="H52" s="19">
        <v>1735</v>
      </c>
      <c r="I52" s="19">
        <v>208</v>
      </c>
      <c r="J52" s="19">
        <v>360652</v>
      </c>
    </row>
    <row r="53" spans="1:10" ht="12">
      <c r="A53" s="46"/>
      <c r="B53" s="42" t="s">
        <v>18</v>
      </c>
      <c r="C53" s="42"/>
      <c r="D53" s="47">
        <f>SUM(D50:D52)</f>
        <v>9</v>
      </c>
      <c r="E53" s="51">
        <f>SUM(E50:E52)</f>
        <v>375</v>
      </c>
      <c r="F53" s="51">
        <f>SUM(F50:F52)</f>
        <v>11157.5</v>
      </c>
      <c r="G53" s="50">
        <f>SUM(G50:G52)</f>
        <v>20253320</v>
      </c>
      <c r="H53" s="50">
        <f>G53/F53</f>
        <v>1815.220255433565</v>
      </c>
      <c r="I53" s="50">
        <f>F53/E53*10</f>
        <v>297.53333333333336</v>
      </c>
      <c r="J53" s="50">
        <f>I53*H53</f>
        <v>540088.5333333334</v>
      </c>
    </row>
    <row r="54" spans="1:10" ht="12">
      <c r="A54" s="40" t="s">
        <v>70</v>
      </c>
      <c r="B54" s="19"/>
      <c r="C54" s="19"/>
      <c r="D54" s="19"/>
      <c r="E54" s="37"/>
      <c r="F54" s="37"/>
      <c r="G54" s="19"/>
      <c r="H54" s="19"/>
      <c r="I54" s="19"/>
      <c r="J54" s="19"/>
    </row>
    <row r="55" spans="1:10" ht="12">
      <c r="A55" s="19"/>
      <c r="B55" s="19"/>
      <c r="C55" s="19"/>
      <c r="D55" s="19"/>
      <c r="E55" s="37"/>
      <c r="F55" s="37"/>
      <c r="G55" s="19"/>
      <c r="H55" s="19"/>
      <c r="I55" s="19"/>
      <c r="J55" s="19"/>
    </row>
    <row r="56" spans="1:10" ht="12">
      <c r="A56" s="19"/>
      <c r="B56" s="19"/>
      <c r="C56" s="19"/>
      <c r="D56" s="19"/>
      <c r="E56" s="37"/>
      <c r="F56" s="37"/>
      <c r="G56" s="19"/>
      <c r="H56" s="19"/>
      <c r="I56" s="19"/>
      <c r="J56" s="19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2001-07-16T05:13:57Z</dcterms:created>
  <dcterms:modified xsi:type="dcterms:W3CDTF">2001-07-16T05:14:11Z</dcterms:modified>
  <cp:category/>
  <cp:version/>
  <cp:contentType/>
  <cp:contentStatus/>
</cp:coreProperties>
</file>