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1"/>
  </bookViews>
  <sheets>
    <sheet name="276" sheetId="1" r:id="rId1"/>
    <sheet name="276(続）" sheetId="2" r:id="rId2"/>
  </sheets>
  <definedNames>
    <definedName name="_xlnm.Print_Area" localSheetId="0">'276'!$A$2:$U$61</definedName>
    <definedName name="_xlnm.Print_Area" localSheetId="1">'276(続）'!$A$2:$U$61</definedName>
  </definedNames>
  <calcPr fullCalcOnLoad="1"/>
</workbook>
</file>

<file path=xl/sharedStrings.xml><?xml version="1.0" encoding="utf-8"?>
<sst xmlns="http://schemas.openxmlformats.org/spreadsheetml/2006/main" count="545" uniqueCount="218">
  <si>
    <t>変更なし</t>
  </si>
  <si>
    <t>変更済み</t>
  </si>
  <si>
    <t>変更済み</t>
  </si>
  <si>
    <t>変更済み</t>
  </si>
  <si>
    <t>276.  都　道　府　県　　　勢　主　要　指　標</t>
  </si>
  <si>
    <t>人口密度</t>
  </si>
  <si>
    <t>一般</t>
  </si>
  <si>
    <t>転 出 入 者 数</t>
  </si>
  <si>
    <t>病院</t>
  </si>
  <si>
    <t>医師数</t>
  </si>
  <si>
    <t>出生率</t>
  </si>
  <si>
    <t>死亡率</t>
  </si>
  <si>
    <t>乳児死亡率</t>
  </si>
  <si>
    <t>農業就業</t>
  </si>
  <si>
    <t>耕地</t>
  </si>
  <si>
    <t>水陸稲</t>
  </si>
  <si>
    <t>林野</t>
  </si>
  <si>
    <t>漁業</t>
  </si>
  <si>
    <t>海面</t>
  </si>
  <si>
    <t>農業</t>
  </si>
  <si>
    <t>都道府県</t>
  </si>
  <si>
    <t>面 積</t>
  </si>
  <si>
    <t>人口</t>
  </si>
  <si>
    <t>(1k㎡</t>
  </si>
  <si>
    <t>他都道府県</t>
  </si>
  <si>
    <t>事業所数</t>
  </si>
  <si>
    <t>(除:歯科</t>
  </si>
  <si>
    <t>(人口</t>
  </si>
  <si>
    <t>(出生</t>
  </si>
  <si>
    <t>農家数</t>
  </si>
  <si>
    <t>者数</t>
  </si>
  <si>
    <t>経営</t>
  </si>
  <si>
    <t>就業</t>
  </si>
  <si>
    <t>当たり)</t>
  </si>
  <si>
    <t>世帯数</t>
  </si>
  <si>
    <t>からの転入</t>
  </si>
  <si>
    <t>への転出</t>
  </si>
  <si>
    <t>病床数</t>
  </si>
  <si>
    <t>医師)</t>
  </si>
  <si>
    <t xml:space="preserve">  千対)</t>
  </si>
  <si>
    <t xml:space="preserve"> 千対)</t>
  </si>
  <si>
    <t>15歳以上</t>
  </si>
  <si>
    <t>面積</t>
  </si>
  <si>
    <t>収穫量</t>
  </si>
  <si>
    <t>体数</t>
  </si>
  <si>
    <t>漁獲量</t>
  </si>
  <si>
    <t>調査年</t>
  </si>
  <si>
    <t>12.10. 1</t>
  </si>
  <si>
    <t>8.10. 1</t>
  </si>
  <si>
    <t>12.10.1</t>
  </si>
  <si>
    <t>12.12.31</t>
  </si>
  <si>
    <t>12年</t>
  </si>
  <si>
    <t>2. 8. 1</t>
  </si>
  <si>
    <t>単  位</t>
  </si>
  <si>
    <t>千人</t>
  </si>
  <si>
    <t>人</t>
  </si>
  <si>
    <t>千世帯</t>
  </si>
  <si>
    <t>事業所</t>
  </si>
  <si>
    <t>床</t>
  </si>
  <si>
    <t>千戸</t>
  </si>
  <si>
    <t>千ha</t>
  </si>
  <si>
    <t>千t</t>
  </si>
  <si>
    <t>経営体</t>
  </si>
  <si>
    <t>自営農業</t>
  </si>
  <si>
    <t>兼業農主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</si>
  <si>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</si>
  <si>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</si>
  <si>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</si>
  <si>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</si>
  <si>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</si>
  <si>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</si>
  <si>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</si>
  <si>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</si>
  <si>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</si>
  <si>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</si>
  <si>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</si>
  <si>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</si>
  <si>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</si>
  <si>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</si>
  <si>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</si>
  <si>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</si>
  <si>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</si>
  <si>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</si>
  <si>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</si>
  <si>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</si>
  <si>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</si>
  <si>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</si>
  <si>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</si>
  <si>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</si>
  <si>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</si>
  <si>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</si>
  <si>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</si>
  <si>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</si>
  <si>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</si>
  <si>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</si>
  <si>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</si>
  <si>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</si>
  <si>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</si>
  <si>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</si>
  <si>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</si>
  <si>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</si>
  <si>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</si>
  <si>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</si>
  <si>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</si>
  <si>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</si>
  <si>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</si>
  <si>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</si>
  <si>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</si>
  <si>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</si>
  <si>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</si>
  <si>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</si>
  <si>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</si>
  <si>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</si>
  <si>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資  料</t>
  </si>
  <si>
    <t>国勢調査</t>
  </si>
  <si>
    <t>事業所・企</t>
  </si>
  <si>
    <t>人口動態統計調査</t>
  </si>
  <si>
    <t>世界農林業センサス</t>
  </si>
  <si>
    <t>耕地及び作</t>
  </si>
  <si>
    <t>作物統計</t>
  </si>
  <si>
    <t>漁業動態</t>
  </si>
  <si>
    <t>漁業・養殖業</t>
  </si>
  <si>
    <t>業統計調査</t>
  </si>
  <si>
    <t>医師･歯科医師･薬剤師調査</t>
  </si>
  <si>
    <t>付面積統計</t>
  </si>
  <si>
    <t>統計年報</t>
  </si>
  <si>
    <t>生産統計</t>
  </si>
  <si>
    <t>　　　　都　　道　　府　　県　　勢　　主　　　要　　指　　標　　</t>
  </si>
  <si>
    <t>（　続　き　）</t>
  </si>
  <si>
    <t>工　　　　　業</t>
  </si>
  <si>
    <t>自動車</t>
  </si>
  <si>
    <t>道　　　　路</t>
  </si>
  <si>
    <t>商　　　　　　業</t>
  </si>
  <si>
    <t>銀行</t>
  </si>
  <si>
    <t>生活保護率</t>
  </si>
  <si>
    <t>県内</t>
  </si>
  <si>
    <t>県民1人</t>
  </si>
  <si>
    <t>県歳出額</t>
  </si>
  <si>
    <t>進  学  率</t>
  </si>
  <si>
    <t>テレビ契約数</t>
  </si>
  <si>
    <t>交通事故</t>
  </si>
  <si>
    <t>従業者数</t>
  </si>
  <si>
    <t>年間</t>
  </si>
  <si>
    <t>保  有</t>
  </si>
  <si>
    <t>実延長</t>
  </si>
  <si>
    <t>商店数</t>
  </si>
  <si>
    <t xml:space="preserve">  (人口</t>
  </si>
  <si>
    <t>当たり</t>
  </si>
  <si>
    <t>中学校</t>
  </si>
  <si>
    <t>高等学校</t>
  </si>
  <si>
    <t>放送受信</t>
  </si>
  <si>
    <t>衛星契約数</t>
  </si>
  <si>
    <t>発生件数</t>
  </si>
  <si>
    <t>出荷額等</t>
  </si>
  <si>
    <t>車両数</t>
  </si>
  <si>
    <t>販売額</t>
  </si>
  <si>
    <t>預金残高</t>
  </si>
  <si>
    <t>総生産</t>
  </si>
  <si>
    <t>県民所得</t>
  </si>
  <si>
    <t>(普通会計)</t>
  </si>
  <si>
    <t>卒業者</t>
  </si>
  <si>
    <t>契約者</t>
  </si>
  <si>
    <t>(再掲)</t>
  </si>
  <si>
    <t>(除物損事故)</t>
  </si>
  <si>
    <t>11. 6. 1 (飲食店を除く)</t>
  </si>
  <si>
    <t>12年度</t>
  </si>
  <si>
    <t>所</t>
  </si>
  <si>
    <t>億円</t>
  </si>
  <si>
    <t>千両</t>
  </si>
  <si>
    <t>km</t>
  </si>
  <si>
    <t>％</t>
  </si>
  <si>
    <t>店</t>
  </si>
  <si>
    <t>‰</t>
  </si>
  <si>
    <t>10億円</t>
  </si>
  <si>
    <t>千円</t>
  </si>
  <si>
    <t>千件</t>
  </si>
  <si>
    <t>件</t>
  </si>
  <si>
    <t>陸運統計</t>
  </si>
  <si>
    <t>道路統計年報</t>
  </si>
  <si>
    <t>商  業  統  計  調  査</t>
  </si>
  <si>
    <t>金融経済</t>
  </si>
  <si>
    <t>社会福祉</t>
  </si>
  <si>
    <t>県民経済計算年報</t>
  </si>
  <si>
    <t>学校基本調査</t>
  </si>
  <si>
    <t>放送受信契約数</t>
  </si>
  <si>
    <t>警察白書</t>
  </si>
  <si>
    <t>( 確 　　　　   報 )</t>
  </si>
  <si>
    <t>要覧</t>
  </si>
  <si>
    <t>統計月報</t>
  </si>
  <si>
    <t>業務報告</t>
  </si>
  <si>
    <t>統  計  要  覧</t>
  </si>
  <si>
    <t>日銀</t>
  </si>
  <si>
    <t>平成１２年</t>
  </si>
  <si>
    <t>12. 2. 1</t>
  </si>
  <si>
    <t>13. 8. 1</t>
  </si>
  <si>
    <t>１３年</t>
  </si>
  <si>
    <t>13. 1. 1</t>
  </si>
  <si>
    <t>１２年</t>
  </si>
  <si>
    <t>k㎡</t>
  </si>
  <si>
    <t>全国都道府</t>
  </si>
  <si>
    <t>住 民 基 本 台 帳</t>
  </si>
  <si>
    <t>医  療  施  設  調  査</t>
  </si>
  <si>
    <t>県別面積調</t>
  </si>
  <si>
    <t>人 口 移 動 報 告</t>
  </si>
  <si>
    <t>舗装率</t>
  </si>
  <si>
    <t>11.12.31 (従業者４人以上)</t>
  </si>
  <si>
    <t>12. 3.31</t>
  </si>
  <si>
    <t>12. 4. 1</t>
  </si>
  <si>
    <t>13年3月末</t>
  </si>
  <si>
    <t>１０年度</t>
  </si>
  <si>
    <t>１１年度</t>
  </si>
  <si>
    <t>13. 5. 1</t>
  </si>
  <si>
    <t>13. 3.31</t>
  </si>
  <si>
    <t>１２年</t>
  </si>
  <si>
    <t>工 業 統 計 調 査</t>
  </si>
  <si>
    <t>地方財政白書</t>
  </si>
  <si>
    <t>注）面積は一部総務省推定</t>
  </si>
  <si>
    <t>百万円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</si>
</sst>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#,##0_);[Red]\(#,##0\)"/>
    <numFmt numFmtId="218" formatCode="#,##0.0_);[Red]\(#,##0.0\)"/>
    <numFmt numFmtId="219" formatCode="#,##0.0;[Red]\-#,##0.0"/>
    <numFmt numFmtId="220" formatCode="##,###,###,###,###,##0;&quot;-&quot;#,###,###,###,###,##0"/>
  </numFmts>
  <fonts count="2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9"/>
      <color indexed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1"/>
      <name val="ＭＳ ゴシック"/>
      <family val="3"/>
    </font>
    <font>
      <sz val="10"/>
      <color indexed="12"/>
      <name val="ＭＳ 明朝"/>
      <family val="1"/>
    </font>
    <font>
      <sz val="9"/>
      <color indexed="12"/>
      <name val="ＭＳ Ｐ明朝"/>
      <family val="1"/>
    </font>
    <font>
      <sz val="11"/>
      <color indexed="12"/>
      <name val="ＭＳ Ｐ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sz val="10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38" fontId="9" fillId="0" borderId="0" xfId="17" applyFont="1" applyBorder="1" applyAlignment="1">
      <alignment/>
    </xf>
    <xf numFmtId="38" fontId="10" fillId="0" borderId="1" xfId="17" applyFont="1" applyBorder="1" applyAlignment="1">
      <alignment vertical="center"/>
    </xf>
    <xf numFmtId="38" fontId="9" fillId="0" borderId="1" xfId="17" applyFont="1" applyBorder="1" applyAlignment="1" applyProtection="1">
      <alignment horizontal="left" vertical="center"/>
      <protection/>
    </xf>
    <xf numFmtId="38" fontId="9" fillId="0" borderId="1" xfId="17" applyFont="1" applyBorder="1" applyAlignment="1">
      <alignment/>
    </xf>
    <xf numFmtId="38" fontId="9" fillId="0" borderId="1" xfId="17" applyFont="1" applyBorder="1" applyAlignment="1">
      <alignment vertical="center"/>
    </xf>
    <xf numFmtId="0" fontId="11" fillId="0" borderId="0" xfId="0" applyFont="1" applyAlignment="1">
      <alignment vertical="center"/>
    </xf>
    <xf numFmtId="38" fontId="12" fillId="0" borderId="0" xfId="17" applyFont="1" applyBorder="1" applyAlignment="1">
      <alignment vertical="center"/>
    </xf>
    <xf numFmtId="38" fontId="12" fillId="0" borderId="2" xfId="17" applyFont="1" applyBorder="1" applyAlignment="1">
      <alignment vertical="center"/>
    </xf>
    <xf numFmtId="0" fontId="12" fillId="0" borderId="2" xfId="17" applyNumberFormat="1" applyFont="1" applyBorder="1" applyAlignment="1" applyProtection="1">
      <alignment horizontal="distributed" vertical="center"/>
      <protection/>
    </xf>
    <xf numFmtId="38" fontId="12" fillId="0" borderId="2" xfId="17" applyFont="1" applyBorder="1" applyAlignment="1" applyProtection="1">
      <alignment horizontal="distributed" vertical="center"/>
      <protection/>
    </xf>
    <xf numFmtId="38" fontId="12" fillId="0" borderId="3" xfId="17" applyFont="1" applyBorder="1" applyAlignment="1" applyProtection="1">
      <alignment horizontal="distributed" vertical="center"/>
      <protection/>
    </xf>
    <xf numFmtId="38" fontId="12" fillId="0" borderId="0" xfId="17" applyFont="1" applyBorder="1" applyAlignment="1" applyProtection="1">
      <alignment horizontal="distributed" vertical="center"/>
      <protection/>
    </xf>
    <xf numFmtId="38" fontId="12" fillId="0" borderId="2" xfId="17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distributed" vertical="center"/>
    </xf>
    <xf numFmtId="38" fontId="12" fillId="0" borderId="2" xfId="17" applyFont="1" applyBorder="1" applyAlignment="1" applyProtection="1">
      <alignment vertical="center"/>
      <protection/>
    </xf>
    <xf numFmtId="38" fontId="12" fillId="0" borderId="4" xfId="17" applyFont="1" applyBorder="1" applyAlignment="1" applyProtection="1">
      <alignment horizontal="left" vertical="center"/>
      <protection/>
    </xf>
    <xf numFmtId="38" fontId="12" fillId="0" borderId="0" xfId="17" applyFont="1" applyBorder="1" applyAlignment="1" applyProtection="1">
      <alignment horizontal="left" vertical="center"/>
      <protection/>
    </xf>
    <xf numFmtId="38" fontId="12" fillId="0" borderId="2" xfId="17" applyFont="1" applyBorder="1" applyAlignment="1" applyProtection="1">
      <alignment horizontal="left" vertical="center"/>
      <protection/>
    </xf>
    <xf numFmtId="38" fontId="12" fillId="0" borderId="2" xfId="17" applyFont="1" applyBorder="1" applyAlignment="1" applyProtection="1">
      <alignment horizontal="center" vertical="center"/>
      <protection/>
    </xf>
    <xf numFmtId="38" fontId="12" fillId="0" borderId="5" xfId="17" applyFont="1" applyBorder="1" applyAlignment="1">
      <alignment vertical="center"/>
    </xf>
    <xf numFmtId="38" fontId="12" fillId="0" borderId="6" xfId="17" applyFont="1" applyBorder="1" applyAlignment="1">
      <alignment vertical="center"/>
    </xf>
    <xf numFmtId="38" fontId="12" fillId="0" borderId="6" xfId="17" applyFont="1" applyBorder="1" applyAlignment="1" applyProtection="1">
      <alignment horizontal="distributed" vertical="center"/>
      <protection/>
    </xf>
    <xf numFmtId="38" fontId="12" fillId="0" borderId="6" xfId="17" applyFont="1" applyBorder="1" applyAlignment="1">
      <alignment horizontal="distributed" vertical="center"/>
    </xf>
    <xf numFmtId="38" fontId="12" fillId="0" borderId="7" xfId="17" applyFont="1" applyBorder="1" applyAlignment="1" applyProtection="1">
      <alignment horizontal="right" vertical="center"/>
      <protection/>
    </xf>
    <xf numFmtId="38" fontId="12" fillId="0" borderId="5" xfId="17" applyFont="1" applyBorder="1" applyAlignment="1" applyProtection="1">
      <alignment horizontal="center" vertical="center"/>
      <protection/>
    </xf>
    <xf numFmtId="38" fontId="12" fillId="0" borderId="6" xfId="17" applyFont="1" applyBorder="1" applyAlignment="1" applyProtection="1">
      <alignment horizontal="center" vertical="center"/>
      <protection/>
    </xf>
    <xf numFmtId="38" fontId="12" fillId="0" borderId="6" xfId="17" applyFont="1" applyBorder="1" applyAlignment="1">
      <alignment horizontal="center" vertical="center"/>
    </xf>
    <xf numFmtId="49" fontId="12" fillId="0" borderId="5" xfId="17" applyNumberFormat="1" applyFont="1" applyBorder="1" applyAlignment="1" applyProtection="1">
      <alignment horizontal="distributed" vertical="center"/>
      <protection/>
    </xf>
    <xf numFmtId="49" fontId="14" fillId="0" borderId="6" xfId="17" applyNumberFormat="1" applyFont="1" applyBorder="1" applyAlignment="1" applyProtection="1">
      <alignment horizontal="center" vertical="center"/>
      <protection locked="0"/>
    </xf>
    <xf numFmtId="49" fontId="14" fillId="0" borderId="7" xfId="17" applyNumberFormat="1" applyFont="1" applyBorder="1" applyAlignment="1" applyProtection="1">
      <alignment horizontal="center" vertical="center"/>
      <protection locked="0"/>
    </xf>
    <xf numFmtId="49" fontId="12" fillId="0" borderId="6" xfId="17" applyNumberFormat="1" applyFont="1" applyBorder="1" applyAlignment="1" applyProtection="1">
      <alignment horizontal="distributed" vertical="center"/>
      <protection/>
    </xf>
    <xf numFmtId="49" fontId="13" fillId="0" borderId="0" xfId="0" applyNumberFormat="1" applyFont="1" applyAlignment="1">
      <alignment vertical="center"/>
    </xf>
    <xf numFmtId="38" fontId="5" fillId="0" borderId="0" xfId="17" applyFont="1" applyBorder="1" applyAlignment="1" applyProtection="1">
      <alignment horizontal="distributed" vertical="center"/>
      <protection/>
    </xf>
    <xf numFmtId="38" fontId="12" fillId="0" borderId="2" xfId="17" applyFont="1" applyBorder="1" applyAlignment="1" applyProtection="1">
      <alignment horizontal="right" vertical="center"/>
      <protection/>
    </xf>
    <xf numFmtId="38" fontId="5" fillId="0" borderId="0" xfId="17" applyFont="1" applyBorder="1" applyAlignment="1" applyProtection="1">
      <alignment horizontal="right" vertical="center"/>
      <protection locked="0"/>
    </xf>
    <xf numFmtId="38" fontId="5" fillId="0" borderId="0" xfId="17" applyFont="1" applyAlignment="1" applyProtection="1">
      <alignment horizontal="right" vertical="center"/>
      <protection locked="0"/>
    </xf>
    <xf numFmtId="38" fontId="5" fillId="0" borderId="2" xfId="17" applyFont="1" applyBorder="1" applyAlignment="1" applyProtection="1">
      <alignment horizontal="distributed" vertical="center"/>
      <protection/>
    </xf>
    <xf numFmtId="38" fontId="5" fillId="0" borderId="0" xfId="17" applyFont="1" applyBorder="1" applyAlignment="1">
      <alignment horizontal="distributed" vertical="center"/>
    </xf>
    <xf numFmtId="38" fontId="5" fillId="0" borderId="2" xfId="17" applyFont="1" applyBorder="1" applyAlignment="1">
      <alignment vertical="center"/>
    </xf>
    <xf numFmtId="38" fontId="5" fillId="0" borderId="0" xfId="17" applyFont="1" applyBorder="1" applyAlignment="1" applyProtection="1">
      <alignment horizontal="center" vertical="center"/>
      <protection/>
    </xf>
    <xf numFmtId="38" fontId="5" fillId="0" borderId="0" xfId="17" applyFont="1" applyBorder="1" applyAlignment="1">
      <alignment vertical="center"/>
    </xf>
    <xf numFmtId="204" fontId="5" fillId="0" borderId="0" xfId="17" applyNumberFormat="1" applyFont="1" applyBorder="1" applyAlignment="1" applyProtection="1">
      <alignment horizontal="center" vertical="center"/>
      <protection/>
    </xf>
    <xf numFmtId="38" fontId="5" fillId="0" borderId="0" xfId="17" applyFont="1" applyAlignment="1" applyProtection="1">
      <alignment horizontal="center" vertical="center"/>
      <protection/>
    </xf>
    <xf numFmtId="38" fontId="5" fillId="0" borderId="2" xfId="17" applyFont="1" applyBorder="1" applyAlignment="1">
      <alignment horizontal="distributed" vertical="center"/>
    </xf>
    <xf numFmtId="38" fontId="16" fillId="0" borderId="0" xfId="17" applyFont="1" applyBorder="1" applyAlignment="1" applyProtection="1">
      <alignment horizontal="distributed" vertical="center"/>
      <protection/>
    </xf>
    <xf numFmtId="38" fontId="16" fillId="0" borderId="2" xfId="17" applyFont="1" applyBorder="1" applyAlignment="1" applyProtection="1">
      <alignment vertical="center"/>
      <protection/>
    </xf>
    <xf numFmtId="38" fontId="16" fillId="0" borderId="0" xfId="17" applyFont="1" applyBorder="1" applyAlignment="1" applyProtection="1">
      <alignment vertical="center"/>
      <protection/>
    </xf>
    <xf numFmtId="38" fontId="17" fillId="0" borderId="0" xfId="17" applyFont="1" applyBorder="1" applyAlignment="1" applyProtection="1">
      <alignment vertical="center"/>
      <protection locked="0"/>
    </xf>
    <xf numFmtId="219" fontId="17" fillId="0" borderId="0" xfId="17" applyNumberFormat="1" applyFont="1" applyBorder="1" applyAlignment="1" applyProtection="1">
      <alignment vertical="center"/>
      <protection locked="0"/>
    </xf>
    <xf numFmtId="193" fontId="16" fillId="0" borderId="0" xfId="17" applyNumberFormat="1" applyFont="1" applyBorder="1" applyAlignment="1" applyProtection="1">
      <alignment vertical="center"/>
      <protection/>
    </xf>
    <xf numFmtId="38" fontId="16" fillId="0" borderId="2" xfId="17" applyFont="1" applyBorder="1" applyAlignment="1" applyProtection="1">
      <alignment horizontal="distributed" vertical="center"/>
      <protection/>
    </xf>
    <xf numFmtId="0" fontId="18" fillId="0" borderId="0" xfId="0" applyFont="1" applyAlignment="1">
      <alignment vertical="center"/>
    </xf>
    <xf numFmtId="219" fontId="5" fillId="0" borderId="0" xfId="17" applyNumberFormat="1" applyFont="1" applyBorder="1" applyAlignment="1" applyProtection="1">
      <alignment vertical="center"/>
      <protection/>
    </xf>
    <xf numFmtId="38" fontId="5" fillId="0" borderId="0" xfId="17" applyFont="1" applyBorder="1" applyAlignment="1" applyProtection="1">
      <alignment vertical="center"/>
      <protection/>
    </xf>
    <xf numFmtId="193" fontId="5" fillId="0" borderId="0" xfId="17" applyNumberFormat="1" applyFont="1" applyAlignment="1" applyProtection="1">
      <alignment vertical="center"/>
      <protection/>
    </xf>
    <xf numFmtId="38" fontId="5" fillId="0" borderId="2" xfId="17" applyFont="1" applyBorder="1" applyAlignment="1" applyProtection="1">
      <alignment vertical="center"/>
      <protection/>
    </xf>
    <xf numFmtId="38" fontId="19" fillId="0" borderId="0" xfId="17" applyFont="1" applyBorder="1" applyAlignment="1" applyProtection="1">
      <alignment vertical="center"/>
      <protection locked="0"/>
    </xf>
    <xf numFmtId="38" fontId="19" fillId="0" borderId="0" xfId="17" applyFont="1" applyAlignment="1" applyProtection="1">
      <alignment vertical="center"/>
      <protection locked="0"/>
    </xf>
    <xf numFmtId="219" fontId="19" fillId="0" borderId="0" xfId="17" applyNumberFormat="1" applyFont="1" applyAlignment="1" applyProtection="1">
      <alignment vertical="center"/>
      <protection locked="0"/>
    </xf>
    <xf numFmtId="38" fontId="5" fillId="0" borderId="0" xfId="17" applyFont="1" applyAlignment="1" applyProtection="1">
      <alignment vertical="center"/>
      <protection/>
    </xf>
    <xf numFmtId="38" fontId="17" fillId="0" borderId="0" xfId="17" applyFont="1" applyAlignment="1" applyProtection="1">
      <alignment vertical="center"/>
      <protection locked="0"/>
    </xf>
    <xf numFmtId="38" fontId="16" fillId="0" borderId="0" xfId="17" applyFont="1" applyAlignment="1" applyProtection="1">
      <alignment vertical="center"/>
      <protection/>
    </xf>
    <xf numFmtId="219" fontId="17" fillId="0" borderId="0" xfId="17" applyNumberFormat="1" applyFont="1" applyAlignment="1" applyProtection="1">
      <alignment vertical="center"/>
      <protection locked="0"/>
    </xf>
    <xf numFmtId="38" fontId="5" fillId="0" borderId="5" xfId="17" applyFont="1" applyBorder="1" applyAlignment="1" applyProtection="1">
      <alignment horizontal="distributed" vertical="center"/>
      <protection/>
    </xf>
    <xf numFmtId="38" fontId="5" fillId="0" borderId="6" xfId="17" applyFont="1" applyBorder="1" applyAlignment="1" applyProtection="1">
      <alignment vertical="center"/>
      <protection/>
    </xf>
    <xf numFmtId="38" fontId="19" fillId="0" borderId="5" xfId="17" applyFont="1" applyBorder="1" applyAlignment="1" applyProtection="1">
      <alignment vertical="center"/>
      <protection locked="0"/>
    </xf>
    <xf numFmtId="219" fontId="19" fillId="0" borderId="5" xfId="17" applyNumberFormat="1" applyFont="1" applyBorder="1" applyAlignment="1" applyProtection="1">
      <alignment vertical="center"/>
      <protection locked="0"/>
    </xf>
    <xf numFmtId="38" fontId="5" fillId="0" borderId="5" xfId="17" applyFont="1" applyBorder="1" applyAlignment="1" applyProtection="1">
      <alignment vertical="center"/>
      <protection/>
    </xf>
    <xf numFmtId="38" fontId="5" fillId="0" borderId="6" xfId="17" applyFont="1" applyBorder="1" applyAlignment="1" applyProtection="1">
      <alignment horizontal="distributed" vertical="center"/>
      <protection/>
    </xf>
    <xf numFmtId="0" fontId="20" fillId="0" borderId="8" xfId="0" applyFont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 locked="0"/>
    </xf>
    <xf numFmtId="217" fontId="0" fillId="0" borderId="0" xfId="0" applyNumberFormat="1" applyAlignment="1">
      <alignment horizontal="center" vertical="center"/>
    </xf>
    <xf numFmtId="218" fontId="0" fillId="0" borderId="0" xfId="0" applyNumberFormat="1" applyAlignment="1">
      <alignment horizontal="center" vertical="center"/>
    </xf>
    <xf numFmtId="217" fontId="7" fillId="0" borderId="0" xfId="0" applyNumberFormat="1" applyFont="1" applyAlignment="1">
      <alignment vertical="center"/>
    </xf>
    <xf numFmtId="217" fontId="9" fillId="0" borderId="0" xfId="17" applyNumberFormat="1" applyFont="1" applyBorder="1" applyAlignment="1">
      <alignment vertical="center"/>
    </xf>
    <xf numFmtId="218" fontId="7" fillId="0" borderId="0" xfId="0" applyNumberFormat="1" applyFont="1" applyAlignment="1">
      <alignment vertical="center"/>
    </xf>
    <xf numFmtId="217" fontId="10" fillId="0" borderId="0" xfId="17" applyNumberFormat="1" applyFont="1" applyBorder="1" applyAlignment="1">
      <alignment vertical="center"/>
    </xf>
    <xf numFmtId="217" fontId="10" fillId="0" borderId="1" xfId="17" applyNumberFormat="1" applyFont="1" applyBorder="1" applyAlignment="1">
      <alignment vertical="center"/>
    </xf>
    <xf numFmtId="217" fontId="9" fillId="0" borderId="1" xfId="17" applyNumberFormat="1" applyFont="1" applyBorder="1" applyAlignment="1">
      <alignment vertical="center"/>
    </xf>
    <xf numFmtId="218" fontId="10" fillId="0" borderId="1" xfId="17" applyNumberFormat="1" applyFont="1" applyBorder="1" applyAlignment="1">
      <alignment vertical="center"/>
    </xf>
    <xf numFmtId="217" fontId="11" fillId="0" borderId="0" xfId="0" applyNumberFormat="1" applyFont="1" applyAlignment="1">
      <alignment vertical="center"/>
    </xf>
    <xf numFmtId="217" fontId="12" fillId="0" borderId="0" xfId="17" applyNumberFormat="1" applyFont="1" applyBorder="1" applyAlignment="1">
      <alignment vertical="center"/>
    </xf>
    <xf numFmtId="217" fontId="12" fillId="0" borderId="2" xfId="17" applyNumberFormat="1" applyFont="1" applyBorder="1" applyAlignment="1" applyProtection="1">
      <alignment horizontal="distributed" vertical="center"/>
      <protection/>
    </xf>
    <xf numFmtId="217" fontId="12" fillId="0" borderId="0" xfId="17" applyNumberFormat="1" applyFont="1" applyBorder="1" applyAlignment="1" applyProtection="1">
      <alignment horizontal="distributed" vertical="center"/>
      <protection/>
    </xf>
    <xf numFmtId="218" fontId="12" fillId="0" borderId="2" xfId="17" applyNumberFormat="1" applyFont="1" applyBorder="1" applyAlignment="1" applyProtection="1">
      <alignment horizontal="center" vertical="center"/>
      <protection/>
    </xf>
    <xf numFmtId="217" fontId="12" fillId="0" borderId="2" xfId="17" applyNumberFormat="1" applyFont="1" applyBorder="1" applyAlignment="1" applyProtection="1">
      <alignment horizontal="center" vertical="center"/>
      <protection/>
    </xf>
    <xf numFmtId="217" fontId="12" fillId="0" borderId="2" xfId="17" applyNumberFormat="1" applyFont="1" applyBorder="1" applyAlignment="1">
      <alignment vertical="center"/>
    </xf>
    <xf numFmtId="217" fontId="13" fillId="0" borderId="0" xfId="0" applyNumberFormat="1" applyFont="1" applyAlignment="1">
      <alignment vertical="center"/>
    </xf>
    <xf numFmtId="217" fontId="12" fillId="0" borderId="4" xfId="17" applyNumberFormat="1" applyFont="1" applyBorder="1" applyAlignment="1" applyProtection="1">
      <alignment horizontal="distributed" vertical="center"/>
      <protection/>
    </xf>
    <xf numFmtId="217" fontId="12" fillId="0" borderId="0" xfId="17" applyNumberFormat="1" applyFont="1" applyBorder="1" applyAlignment="1">
      <alignment horizontal="distributed" vertical="center"/>
    </xf>
    <xf numFmtId="218" fontId="12" fillId="0" borderId="2" xfId="17" applyNumberFormat="1" applyFont="1" applyBorder="1" applyAlignment="1" applyProtection="1">
      <alignment horizontal="left" vertical="center"/>
      <protection/>
    </xf>
    <xf numFmtId="217" fontId="12" fillId="0" borderId="2" xfId="17" applyNumberFormat="1" applyFont="1" applyBorder="1" applyAlignment="1">
      <alignment horizontal="distributed" vertical="center"/>
    </xf>
    <xf numFmtId="218" fontId="12" fillId="0" borderId="2" xfId="17" applyNumberFormat="1" applyFont="1" applyBorder="1" applyAlignment="1" applyProtection="1">
      <alignment horizontal="distributed" vertical="center"/>
      <protection/>
    </xf>
    <xf numFmtId="217" fontId="12" fillId="0" borderId="5" xfId="17" applyNumberFormat="1" applyFont="1" applyBorder="1" applyAlignment="1">
      <alignment vertical="center"/>
    </xf>
    <xf numFmtId="217" fontId="12" fillId="0" borderId="7" xfId="17" applyNumberFormat="1" applyFont="1" applyBorder="1" applyAlignment="1" applyProtection="1">
      <alignment horizontal="distributed" vertical="center"/>
      <protection/>
    </xf>
    <xf numFmtId="217" fontId="12" fillId="0" borderId="6" xfId="17" applyNumberFormat="1" applyFont="1" applyBorder="1" applyAlignment="1" applyProtection="1">
      <alignment horizontal="distributed" vertical="center"/>
      <protection/>
    </xf>
    <xf numFmtId="217" fontId="12" fillId="0" borderId="5" xfId="17" applyNumberFormat="1" applyFont="1" applyBorder="1" applyAlignment="1" applyProtection="1">
      <alignment horizontal="distributed" vertical="center"/>
      <protection/>
    </xf>
    <xf numFmtId="218" fontId="12" fillId="0" borderId="6" xfId="17" applyNumberFormat="1" applyFont="1" applyBorder="1" applyAlignment="1" applyProtection="1">
      <alignment horizontal="center" vertical="center"/>
      <protection/>
    </xf>
    <xf numFmtId="217" fontId="12" fillId="0" borderId="6" xfId="17" applyNumberFormat="1" applyFont="1" applyBorder="1" applyAlignment="1" applyProtection="1">
      <alignment horizontal="center" vertical="center"/>
      <protection/>
    </xf>
    <xf numFmtId="218" fontId="12" fillId="0" borderId="6" xfId="17" applyNumberFormat="1" applyFont="1" applyBorder="1" applyAlignment="1">
      <alignment horizontal="distributed" vertical="center"/>
    </xf>
    <xf numFmtId="218" fontId="12" fillId="0" borderId="6" xfId="17" applyNumberFormat="1" applyFont="1" applyBorder="1" applyAlignment="1" applyProtection="1">
      <alignment horizontal="distributed" vertical="center"/>
      <protection/>
    </xf>
    <xf numFmtId="217" fontId="22" fillId="0" borderId="6" xfId="17" applyNumberFormat="1" applyFont="1" applyBorder="1" applyAlignment="1" applyProtection="1">
      <alignment horizontal="distributed" vertical="center"/>
      <protection/>
    </xf>
    <xf numFmtId="217" fontId="12" fillId="0" borderId="6" xfId="17" applyNumberFormat="1" applyFont="1" applyBorder="1" applyAlignment="1">
      <alignment horizontal="center" vertical="center"/>
    </xf>
    <xf numFmtId="217" fontId="14" fillId="0" borderId="6" xfId="17" applyNumberFormat="1" applyFont="1" applyBorder="1" applyAlignment="1" applyProtection="1">
      <alignment horizontal="center" vertical="center"/>
      <protection locked="0"/>
    </xf>
    <xf numFmtId="217" fontId="14" fillId="0" borderId="5" xfId="17" applyNumberFormat="1" applyFont="1" applyBorder="1" applyAlignment="1" applyProtection="1">
      <alignment horizontal="center" vertical="center"/>
      <protection locked="0"/>
    </xf>
    <xf numFmtId="218" fontId="14" fillId="0" borderId="6" xfId="17" applyNumberFormat="1" applyFont="1" applyBorder="1" applyAlignment="1" applyProtection="1">
      <alignment horizontal="center" vertical="center"/>
      <protection locked="0"/>
    </xf>
    <xf numFmtId="217" fontId="5" fillId="0" borderId="9" xfId="17" applyNumberFormat="1" applyFont="1" applyBorder="1" applyAlignment="1" applyProtection="1">
      <alignment horizontal="distributed" vertical="center"/>
      <protection/>
    </xf>
    <xf numFmtId="217" fontId="5" fillId="0" borderId="0" xfId="17" applyNumberFormat="1" applyFont="1" applyBorder="1" applyAlignment="1" applyProtection="1">
      <alignment horizontal="right" vertical="center"/>
      <protection/>
    </xf>
    <xf numFmtId="217" fontId="5" fillId="0" borderId="0" xfId="17" applyNumberFormat="1" applyFont="1" applyAlignment="1" applyProtection="1">
      <alignment horizontal="right" vertical="center"/>
      <protection/>
    </xf>
    <xf numFmtId="218" fontId="5" fillId="0" borderId="0" xfId="17" applyNumberFormat="1" applyFont="1" applyAlignment="1" applyProtection="1">
      <alignment horizontal="right" vertical="center"/>
      <protection/>
    </xf>
    <xf numFmtId="217" fontId="5" fillId="0" borderId="2" xfId="17" applyNumberFormat="1" applyFont="1" applyBorder="1" applyAlignment="1" applyProtection="1">
      <alignment horizontal="distributed" vertical="center"/>
      <protection/>
    </xf>
    <xf numFmtId="217" fontId="0" fillId="0" borderId="0" xfId="0" applyNumberFormat="1" applyAlignment="1">
      <alignment vertical="center"/>
    </xf>
    <xf numFmtId="217" fontId="5" fillId="0" borderId="11" xfId="17" applyNumberFormat="1" applyFont="1" applyBorder="1" applyAlignment="1">
      <alignment horizontal="distributed" vertical="center"/>
    </xf>
    <xf numFmtId="217" fontId="5" fillId="0" borderId="0" xfId="17" applyNumberFormat="1" applyFont="1" applyBorder="1" applyAlignment="1" applyProtection="1">
      <alignment horizontal="center" vertical="center"/>
      <protection/>
    </xf>
    <xf numFmtId="217" fontId="5" fillId="0" borderId="0" xfId="17" applyNumberFormat="1" applyFont="1" applyAlignment="1" applyProtection="1">
      <alignment horizontal="center" vertical="center"/>
      <protection/>
    </xf>
    <xf numFmtId="217" fontId="5" fillId="0" borderId="0" xfId="17" applyNumberFormat="1" applyFont="1" applyAlignment="1">
      <alignment vertical="center"/>
    </xf>
    <xf numFmtId="218" fontId="5" fillId="0" borderId="0" xfId="17" applyNumberFormat="1" applyFont="1" applyAlignment="1">
      <alignment vertical="center"/>
    </xf>
    <xf numFmtId="218" fontId="5" fillId="0" borderId="0" xfId="17" applyNumberFormat="1" applyFont="1" applyAlignment="1" applyProtection="1">
      <alignment horizontal="center" vertical="center"/>
      <protection/>
    </xf>
    <xf numFmtId="217" fontId="5" fillId="0" borderId="2" xfId="17" applyNumberFormat="1" applyFont="1" applyBorder="1" applyAlignment="1">
      <alignment horizontal="distributed" vertical="center"/>
    </xf>
    <xf numFmtId="217" fontId="16" fillId="0" borderId="11" xfId="17" applyNumberFormat="1" applyFont="1" applyBorder="1" applyAlignment="1" applyProtection="1">
      <alignment horizontal="distributed" vertical="center"/>
      <protection/>
    </xf>
    <xf numFmtId="38" fontId="16" fillId="0" borderId="0" xfId="17" applyFont="1" applyBorder="1" applyAlignment="1" applyProtection="1">
      <alignment vertical="center"/>
      <protection locked="0"/>
    </xf>
    <xf numFmtId="38" fontId="16" fillId="0" borderId="0" xfId="17" applyFont="1" applyAlignment="1" applyProtection="1">
      <alignment vertical="center"/>
      <protection locked="0"/>
    </xf>
    <xf numFmtId="217" fontId="16" fillId="0" borderId="2" xfId="17" applyNumberFormat="1" applyFont="1" applyBorder="1" applyAlignment="1" applyProtection="1">
      <alignment horizontal="distributed" vertical="center"/>
      <protection/>
    </xf>
    <xf numFmtId="217" fontId="18" fillId="0" borderId="0" xfId="0" applyNumberFormat="1" applyFont="1" applyAlignment="1">
      <alignment vertical="center"/>
    </xf>
    <xf numFmtId="217" fontId="5" fillId="0" borderId="11" xfId="17" applyNumberFormat="1" applyFont="1" applyBorder="1" applyAlignment="1">
      <alignment vertical="center"/>
    </xf>
    <xf numFmtId="38" fontId="5" fillId="0" borderId="0" xfId="17" applyFont="1" applyAlignment="1">
      <alignment vertical="center"/>
    </xf>
    <xf numFmtId="219" fontId="5" fillId="0" borderId="0" xfId="17" applyNumberFormat="1" applyFont="1" applyAlignment="1" applyProtection="1">
      <alignment horizontal="center" vertical="center"/>
      <protection/>
    </xf>
    <xf numFmtId="219" fontId="5" fillId="0" borderId="0" xfId="17" applyNumberFormat="1" applyFont="1" applyAlignment="1" applyProtection="1">
      <alignment vertical="center"/>
      <protection/>
    </xf>
    <xf numFmtId="217" fontId="5" fillId="0" borderId="11" xfId="17" applyNumberFormat="1" applyFont="1" applyBorder="1" applyAlignment="1" applyProtection="1">
      <alignment horizontal="distributed" vertical="center"/>
      <protection/>
    </xf>
    <xf numFmtId="217" fontId="5" fillId="0" borderId="10" xfId="17" applyNumberFormat="1" applyFont="1" applyBorder="1" applyAlignment="1" applyProtection="1">
      <alignment horizontal="distributed" vertical="center"/>
      <protection/>
    </xf>
    <xf numFmtId="217" fontId="5" fillId="0" borderId="6" xfId="17" applyNumberFormat="1" applyFont="1" applyBorder="1" applyAlignment="1" applyProtection="1">
      <alignment horizontal="distributed" vertical="center"/>
      <protection/>
    </xf>
    <xf numFmtId="217" fontId="14" fillId="0" borderId="2" xfId="17" applyNumberFormat="1" applyFont="1" applyBorder="1" applyAlignment="1" applyProtection="1">
      <alignment horizontal="distributed" vertical="center"/>
      <protection locked="0"/>
    </xf>
    <xf numFmtId="217" fontId="14" fillId="0" borderId="0" xfId="17" applyNumberFormat="1" applyFont="1" applyBorder="1" applyAlignment="1" applyProtection="1">
      <alignment horizontal="center" vertical="center"/>
      <protection locked="0"/>
    </xf>
    <xf numFmtId="218" fontId="14" fillId="0" borderId="2" xfId="17" applyNumberFormat="1" applyFont="1" applyBorder="1" applyAlignment="1" applyProtection="1">
      <alignment horizontal="center" vertical="center"/>
      <protection locked="0"/>
    </xf>
    <xf numFmtId="217" fontId="14" fillId="0" borderId="6" xfId="17" applyNumberFormat="1" applyFont="1" applyBorder="1" applyAlignment="1" applyProtection="1">
      <alignment horizontal="distributed" vertical="center"/>
      <protection locked="0"/>
    </xf>
    <xf numFmtId="218" fontId="0" fillId="0" borderId="0" xfId="0" applyNumberFormat="1" applyAlignment="1">
      <alignment vertical="center"/>
    </xf>
    <xf numFmtId="217" fontId="23" fillId="0" borderId="0" xfId="0" applyNumberFormat="1" applyFont="1" applyAlignment="1">
      <alignment vertical="center"/>
    </xf>
    <xf numFmtId="217" fontId="24" fillId="0" borderId="0" xfId="0" applyNumberFormat="1" applyFont="1" applyAlignment="1" applyProtection="1">
      <alignment vertical="center"/>
      <protection locked="0"/>
    </xf>
    <xf numFmtId="218" fontId="24" fillId="0" borderId="0" xfId="0" applyNumberFormat="1" applyFont="1" applyAlignment="1" applyProtection="1">
      <alignment vertical="center"/>
      <protection locked="0"/>
    </xf>
    <xf numFmtId="38" fontId="14" fillId="0" borderId="9" xfId="17" applyFont="1" applyBorder="1" applyAlignment="1" applyProtection="1">
      <alignment horizontal="center" vertical="center"/>
      <protection locked="0"/>
    </xf>
    <xf numFmtId="38" fontId="14" fillId="0" borderId="6" xfId="17" applyFont="1" applyBorder="1" applyAlignment="1" applyProtection="1">
      <alignment horizontal="center" vertical="center"/>
      <protection locked="0"/>
    </xf>
    <xf numFmtId="38" fontId="14" fillId="0" borderId="10" xfId="17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38" fontId="12" fillId="0" borderId="6" xfId="17" applyFont="1" applyBorder="1" applyAlignment="1" applyProtection="1">
      <alignment horizontal="center" vertical="center"/>
      <protection/>
    </xf>
    <xf numFmtId="38" fontId="12" fillId="0" borderId="10" xfId="17" applyFont="1" applyBorder="1" applyAlignment="1" applyProtection="1">
      <alignment horizontal="center" vertical="center"/>
      <protection/>
    </xf>
    <xf numFmtId="38" fontId="14" fillId="0" borderId="12" xfId="17" applyFont="1" applyBorder="1" applyAlignment="1" applyProtection="1">
      <alignment horizontal="center" vertical="center"/>
      <protection locked="0"/>
    </xf>
    <xf numFmtId="49" fontId="14" fillId="0" borderId="13" xfId="17" applyNumberFormat="1" applyFont="1" applyBorder="1" applyAlignment="1" applyProtection="1">
      <alignment horizontal="center" vertical="center"/>
      <protection locked="0"/>
    </xf>
    <xf numFmtId="49" fontId="14" fillId="0" borderId="14" xfId="17" applyNumberFormat="1" applyFont="1" applyBorder="1" applyAlignment="1" applyProtection="1">
      <alignment horizontal="center" vertical="center"/>
      <protection locked="0"/>
    </xf>
    <xf numFmtId="49" fontId="14" fillId="0" borderId="15" xfId="17" applyNumberFormat="1" applyFont="1" applyBorder="1" applyAlignment="1" applyProtection="1">
      <alignment horizontal="center" vertical="center"/>
      <protection locked="0"/>
    </xf>
    <xf numFmtId="38" fontId="12" fillId="0" borderId="16" xfId="17" applyFont="1" applyBorder="1" applyAlignment="1" applyProtection="1">
      <alignment horizontal="center" vertical="center"/>
      <protection/>
    </xf>
    <xf numFmtId="38" fontId="12" fillId="0" borderId="17" xfId="17" applyFont="1" applyBorder="1" applyAlignment="1" applyProtection="1">
      <alignment horizontal="center" vertical="center"/>
      <protection/>
    </xf>
    <xf numFmtId="49" fontId="14" fillId="0" borderId="14" xfId="17" applyNumberFormat="1" applyFont="1" applyBorder="1" applyAlignment="1" applyProtection="1" quotePrefix="1">
      <alignment horizontal="center" vertical="center"/>
      <protection locked="0"/>
    </xf>
    <xf numFmtId="49" fontId="14" fillId="0" borderId="15" xfId="17" applyNumberFormat="1" applyFont="1" applyBorder="1" applyAlignment="1" applyProtection="1" quotePrefix="1">
      <alignment horizontal="center" vertical="center"/>
      <protection locked="0"/>
    </xf>
    <xf numFmtId="38" fontId="12" fillId="0" borderId="9" xfId="17" applyFont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38" fontId="12" fillId="0" borderId="12" xfId="17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38" fontId="12" fillId="0" borderId="9" xfId="17" applyFont="1" applyBorder="1" applyAlignment="1" applyProtection="1">
      <alignment horizontal="center" vertical="center"/>
      <protection/>
    </xf>
    <xf numFmtId="0" fontId="20" fillId="0" borderId="7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38" fontId="12" fillId="0" borderId="12" xfId="17" applyFont="1" applyBorder="1" applyAlignment="1" applyProtection="1">
      <alignment horizontal="distributed" vertical="center"/>
      <protection/>
    </xf>
    <xf numFmtId="0" fontId="0" fillId="0" borderId="6" xfId="0" applyFont="1" applyBorder="1" applyAlignment="1" applyProtection="1">
      <alignment horizontal="distributed" vertical="center"/>
      <protection/>
    </xf>
    <xf numFmtId="217" fontId="12" fillId="0" borderId="16" xfId="17" applyNumberFormat="1" applyFont="1" applyBorder="1" applyAlignment="1" applyProtection="1">
      <alignment horizontal="center" vertical="center"/>
      <protection/>
    </xf>
    <xf numFmtId="217" fontId="12" fillId="0" borderId="17" xfId="17" applyNumberFormat="1" applyFont="1" applyBorder="1" applyAlignment="1" applyProtection="1">
      <alignment horizontal="center" vertical="center"/>
      <protection/>
    </xf>
    <xf numFmtId="217" fontId="14" fillId="0" borderId="6" xfId="17" applyNumberFormat="1" applyFont="1" applyBorder="1" applyAlignment="1" applyProtection="1">
      <alignment horizontal="center" vertical="center"/>
      <protection locked="0"/>
    </xf>
    <xf numFmtId="217" fontId="14" fillId="0" borderId="10" xfId="17" applyNumberFormat="1" applyFont="1" applyBorder="1" applyAlignment="1" applyProtection="1">
      <alignment horizontal="center" vertical="center"/>
      <protection locked="0"/>
    </xf>
    <xf numFmtId="217" fontId="14" fillId="0" borderId="12" xfId="17" applyNumberFormat="1" applyFont="1" applyBorder="1" applyAlignment="1" applyProtection="1">
      <alignment horizontal="center" vertical="center"/>
      <protection locked="0"/>
    </xf>
    <xf numFmtId="217" fontId="14" fillId="0" borderId="9" xfId="17" applyNumberFormat="1" applyFont="1" applyBorder="1" applyAlignment="1" applyProtection="1">
      <alignment horizontal="center" vertical="center"/>
      <protection locked="0"/>
    </xf>
    <xf numFmtId="217" fontId="12" fillId="0" borderId="19" xfId="17" applyNumberFormat="1" applyFont="1" applyBorder="1" applyAlignment="1" applyProtection="1">
      <alignment horizontal="center" vertical="center"/>
      <protection/>
    </xf>
    <xf numFmtId="217" fontId="12" fillId="0" borderId="8" xfId="17" applyNumberFormat="1" applyFont="1" applyBorder="1" applyAlignment="1" applyProtection="1">
      <alignment horizontal="distributed" vertical="center"/>
      <protection/>
    </xf>
    <xf numFmtId="0" fontId="0" fillId="0" borderId="7" xfId="0" applyBorder="1" applyAlignment="1">
      <alignment horizontal="distributed" vertical="center"/>
    </xf>
    <xf numFmtId="217" fontId="14" fillId="0" borderId="13" xfId="17" applyNumberFormat="1" applyFont="1" applyBorder="1" applyAlignment="1" applyProtection="1">
      <alignment horizontal="center" vertical="center"/>
      <protection locked="0"/>
    </xf>
    <xf numFmtId="217" fontId="14" fillId="0" borderId="15" xfId="17" applyNumberFormat="1" applyFont="1" applyBorder="1" applyAlignment="1" applyProtection="1">
      <alignment horizontal="center" vertical="center"/>
      <protection locked="0"/>
    </xf>
    <xf numFmtId="218" fontId="14" fillId="0" borderId="13" xfId="17" applyNumberFormat="1" applyFont="1" applyBorder="1" applyAlignment="1" applyProtection="1">
      <alignment horizontal="center" vertical="center"/>
      <protection locked="0"/>
    </xf>
    <xf numFmtId="218" fontId="14" fillId="0" borderId="15" xfId="17" applyNumberFormat="1" applyFont="1" applyBorder="1" applyAlignment="1" applyProtection="1">
      <alignment horizontal="center" vertical="center"/>
      <protection locked="0"/>
    </xf>
    <xf numFmtId="218" fontId="0" fillId="0" borderId="0" xfId="0" applyNumberFormat="1" applyAlignment="1">
      <alignment horizontal="center" vertical="center"/>
    </xf>
    <xf numFmtId="217" fontId="14" fillId="0" borderId="5" xfId="17" applyNumberFormat="1" applyFont="1" applyBorder="1" applyAlignment="1" applyProtection="1">
      <alignment horizontal="center" vertical="center"/>
      <protection locked="0"/>
    </xf>
    <xf numFmtId="218" fontId="12" fillId="0" borderId="16" xfId="17" applyNumberFormat="1" applyFont="1" applyBorder="1" applyAlignment="1" applyProtection="1">
      <alignment horizontal="center" vertical="center"/>
      <protection/>
    </xf>
    <xf numFmtId="218" fontId="12" fillId="0" borderId="17" xfId="17" applyNumberFormat="1" applyFont="1" applyBorder="1" applyAlignment="1" applyProtection="1">
      <alignment horizontal="center" vertical="center"/>
      <protection/>
    </xf>
    <xf numFmtId="217" fontId="12" fillId="0" borderId="7" xfId="17" applyNumberFormat="1" applyFont="1" applyBorder="1" applyAlignment="1" applyProtection="1">
      <alignment horizontal="distributed" vertical="center"/>
      <protection/>
    </xf>
    <xf numFmtId="217" fontId="14" fillId="0" borderId="14" xfId="17" applyNumberFormat="1" applyFont="1" applyBorder="1" applyAlignment="1" applyProtection="1">
      <alignment horizontal="center" vertical="center"/>
      <protection locked="0"/>
    </xf>
    <xf numFmtId="218" fontId="14" fillId="0" borderId="12" xfId="17" applyNumberFormat="1" applyFont="1" applyBorder="1" applyAlignment="1" applyProtection="1">
      <alignment horizontal="center" vertical="center"/>
      <protection locked="0"/>
    </xf>
    <xf numFmtId="218" fontId="0" fillId="0" borderId="9" xfId="0" applyNumberFormat="1" applyBorder="1" applyAlignment="1">
      <alignment vertical="center"/>
    </xf>
    <xf numFmtId="218" fontId="0" fillId="0" borderId="6" xfId="0" applyNumberFormat="1" applyBorder="1" applyAlignment="1">
      <alignment vertical="center"/>
    </xf>
    <xf numFmtId="218" fontId="0" fillId="0" borderId="10" xfId="0" applyNumberFormat="1" applyBorder="1" applyAlignment="1">
      <alignment vertical="center"/>
    </xf>
    <xf numFmtId="218" fontId="12" fillId="0" borderId="8" xfId="17" applyNumberFormat="1" applyFont="1" applyBorder="1" applyAlignment="1" applyProtection="1">
      <alignment horizontal="distributed" vertical="center"/>
      <protection/>
    </xf>
    <xf numFmtId="218" fontId="12" fillId="0" borderId="7" xfId="17" applyNumberFormat="1" applyFont="1" applyBorder="1" applyAlignment="1" applyProtection="1">
      <alignment horizontal="distributed" vertical="center"/>
      <protection/>
    </xf>
    <xf numFmtId="217" fontId="14" fillId="0" borderId="8" xfId="17" applyNumberFormat="1" applyFont="1" applyBorder="1" applyAlignment="1" applyProtection="1">
      <alignment horizontal="center" vertical="center"/>
      <protection locked="0"/>
    </xf>
    <xf numFmtId="217" fontId="14" fillId="0" borderId="7" xfId="17" applyNumberFormat="1" applyFont="1" applyBorder="1" applyAlignment="1" applyProtection="1">
      <alignment horizontal="center" vertical="center"/>
      <protection locked="0"/>
    </xf>
    <xf numFmtId="217" fontId="12" fillId="0" borderId="12" xfId="17" applyNumberFormat="1" applyFont="1" applyBorder="1" applyAlignment="1">
      <alignment horizontal="distributed" vertical="center"/>
    </xf>
    <xf numFmtId="217" fontId="0" fillId="0" borderId="6" xfId="0" applyNumberFormat="1" applyBorder="1" applyAlignment="1">
      <alignment horizontal="distributed" vertical="center"/>
    </xf>
    <xf numFmtId="217" fontId="12" fillId="0" borderId="9" xfId="17" applyNumberFormat="1" applyFont="1" applyBorder="1" applyAlignment="1" applyProtection="1">
      <alignment horizontal="distributed" vertical="center"/>
      <protection/>
    </xf>
    <xf numFmtId="217" fontId="0" fillId="0" borderId="10" xfId="0" applyNumberFormat="1" applyBorder="1" applyAlignment="1">
      <alignment horizontal="distributed" vertical="center"/>
    </xf>
    <xf numFmtId="218" fontId="0" fillId="0" borderId="9" xfId="0" applyNumberFormat="1" applyBorder="1" applyAlignment="1">
      <alignment horizontal="center" vertical="center"/>
    </xf>
    <xf numFmtId="218" fontId="0" fillId="0" borderId="6" xfId="0" applyNumberFormat="1" applyBorder="1" applyAlignment="1">
      <alignment horizontal="center" vertical="center"/>
    </xf>
    <xf numFmtId="218" fontId="0" fillId="0" borderId="10" xfId="0" applyNumberFormat="1" applyBorder="1" applyAlignment="1">
      <alignment horizontal="center" vertical="center"/>
    </xf>
    <xf numFmtId="217" fontId="0" fillId="0" borderId="9" xfId="0" applyNumberFormat="1" applyBorder="1" applyAlignment="1">
      <alignment horizontal="center" vertical="center"/>
    </xf>
    <xf numFmtId="217" fontId="0" fillId="0" borderId="6" xfId="0" applyNumberFormat="1" applyBorder="1" applyAlignment="1">
      <alignment horizontal="center" vertical="center"/>
    </xf>
    <xf numFmtId="217" fontId="0" fillId="0" borderId="10" xfId="0" applyNumberFormat="1" applyBorder="1" applyAlignment="1">
      <alignment horizontal="center" vertical="center"/>
    </xf>
    <xf numFmtId="217" fontId="14" fillId="0" borderId="18" xfId="17" applyNumberFormat="1" applyFont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1"/>
  <sheetViews>
    <sheetView zoomScaleSheetLayoutView="100" workbookViewId="0" topLeftCell="A1">
      <selection activeCell="A62" sqref="A62"/>
    </sheetView>
  </sheetViews>
  <sheetFormatPr defaultColWidth="9.00390625" defaultRowHeight="13.5"/>
  <cols>
    <col min="1" max="1" width="9.375" style="4" customWidth="1"/>
    <col min="2" max="2" width="9.125" style="4" customWidth="1"/>
    <col min="3" max="3" width="8.625" style="4" customWidth="1"/>
    <col min="4" max="4" width="7.00390625" style="4" customWidth="1"/>
    <col min="5" max="5" width="8.625" style="4" customWidth="1"/>
    <col min="6" max="6" width="10.75390625" style="4" customWidth="1"/>
    <col min="7" max="7" width="11.00390625" style="4" customWidth="1"/>
    <col min="8" max="8" width="10.75390625" style="4" customWidth="1"/>
    <col min="9" max="9" width="10.75390625" style="4" bestFit="1" customWidth="1"/>
    <col min="10" max="10" width="9.625" style="4" customWidth="1"/>
    <col min="11" max="12" width="8.50390625" style="4" customWidth="1"/>
    <col min="13" max="13" width="9.375" style="4" customWidth="1"/>
    <col min="14" max="15" width="8.50390625" style="4" customWidth="1"/>
    <col min="16" max="17" width="8.625" style="4" customWidth="1"/>
    <col min="18" max="18" width="9.25390625" style="4" customWidth="1"/>
    <col min="19" max="19" width="8.625" style="4" customWidth="1"/>
    <col min="20" max="20" width="9.25390625" style="4" customWidth="1"/>
    <col min="21" max="21" width="8.50390625" style="4" customWidth="1"/>
    <col min="22" max="16384" width="9.00390625" style="4" customWidth="1"/>
  </cols>
  <sheetData>
    <row r="1" spans="2:20" s="1" customFormat="1" ht="13.5">
      <c r="B1" s="1" t="s">
        <v>0</v>
      </c>
      <c r="C1" s="1" t="s">
        <v>0</v>
      </c>
      <c r="D1" s="1" t="s">
        <v>0</v>
      </c>
      <c r="E1" s="1" t="s">
        <v>0</v>
      </c>
      <c r="F1" s="1" t="s">
        <v>1</v>
      </c>
      <c r="G1" s="1" t="s">
        <v>2</v>
      </c>
      <c r="H1" s="1" t="s">
        <v>0</v>
      </c>
      <c r="I1" s="1" t="s">
        <v>3</v>
      </c>
      <c r="J1" s="1" t="s">
        <v>1</v>
      </c>
      <c r="K1" s="1" t="s">
        <v>3</v>
      </c>
      <c r="L1" s="1" t="s">
        <v>3</v>
      </c>
      <c r="M1" s="1" t="s">
        <v>3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0</v>
      </c>
      <c r="S1" s="1" t="s">
        <v>1</v>
      </c>
      <c r="T1" s="1" t="s">
        <v>1</v>
      </c>
    </row>
    <row r="2" spans="3:8" s="2" customFormat="1" ht="21" customHeight="1">
      <c r="C2" s="3"/>
      <c r="D2" s="4"/>
      <c r="E2" s="4"/>
      <c r="H2" s="5" t="s">
        <v>4</v>
      </c>
    </row>
    <row r="3" spans="1:21" s="10" customFormat="1" ht="9.75" customHeight="1" thickBot="1">
      <c r="A3" s="6"/>
      <c r="B3" s="6"/>
      <c r="C3" s="7"/>
      <c r="D3" s="6"/>
      <c r="E3" s="6"/>
      <c r="F3" s="6"/>
      <c r="G3" s="6"/>
      <c r="H3" s="8"/>
      <c r="I3" s="6"/>
      <c r="J3" s="6"/>
      <c r="K3" s="6"/>
      <c r="L3" s="6"/>
      <c r="M3" s="6"/>
      <c r="N3" s="6"/>
      <c r="O3" s="6"/>
      <c r="P3" s="6"/>
      <c r="Q3" s="9"/>
      <c r="R3" s="6"/>
      <c r="S3" s="6"/>
      <c r="T3" s="6"/>
      <c r="U3" s="6"/>
    </row>
    <row r="4" spans="1:39" s="18" customFormat="1" ht="13.5" customHeight="1" thickTop="1">
      <c r="A4" s="11"/>
      <c r="B4" s="12"/>
      <c r="C4" s="12"/>
      <c r="D4" s="13" t="s">
        <v>5</v>
      </c>
      <c r="E4" s="14" t="s">
        <v>6</v>
      </c>
      <c r="F4" s="163" t="s">
        <v>7</v>
      </c>
      <c r="G4" s="164"/>
      <c r="H4" s="12"/>
      <c r="I4" s="14" t="s">
        <v>8</v>
      </c>
      <c r="J4" s="15" t="s">
        <v>9</v>
      </c>
      <c r="K4" s="16" t="s">
        <v>10</v>
      </c>
      <c r="L4" s="14" t="s">
        <v>11</v>
      </c>
      <c r="M4" s="14" t="s">
        <v>12</v>
      </c>
      <c r="N4" s="17"/>
      <c r="O4" s="14" t="s">
        <v>13</v>
      </c>
      <c r="P4" s="14" t="s">
        <v>14</v>
      </c>
      <c r="Q4" s="14" t="s">
        <v>15</v>
      </c>
      <c r="R4" s="14" t="s">
        <v>16</v>
      </c>
      <c r="S4" s="14" t="s">
        <v>17</v>
      </c>
      <c r="T4" s="14" t="s">
        <v>18</v>
      </c>
      <c r="U4" s="12"/>
      <c r="AA4" s="19"/>
      <c r="AB4" s="19"/>
      <c r="AC4" s="19" t="s">
        <v>19</v>
      </c>
      <c r="AD4" s="19"/>
      <c r="AE4" s="19"/>
      <c r="AF4" s="19" t="s">
        <v>14</v>
      </c>
      <c r="AG4" s="19"/>
      <c r="AH4" s="19" t="s">
        <v>15</v>
      </c>
      <c r="AI4" s="19"/>
      <c r="AJ4" s="19" t="s">
        <v>16</v>
      </c>
      <c r="AK4" s="19" t="s">
        <v>17</v>
      </c>
      <c r="AL4" s="19"/>
      <c r="AM4" s="19" t="s">
        <v>18</v>
      </c>
    </row>
    <row r="5" spans="1:39" s="18" customFormat="1" ht="13.5" customHeight="1">
      <c r="A5" s="16" t="s">
        <v>20</v>
      </c>
      <c r="B5" s="14" t="s">
        <v>21</v>
      </c>
      <c r="C5" s="14" t="s">
        <v>22</v>
      </c>
      <c r="D5" s="20" t="s">
        <v>23</v>
      </c>
      <c r="E5" s="17"/>
      <c r="F5" s="14" t="s">
        <v>24</v>
      </c>
      <c r="G5" s="14" t="s">
        <v>24</v>
      </c>
      <c r="H5" s="14" t="s">
        <v>25</v>
      </c>
      <c r="I5" s="17"/>
      <c r="J5" s="21" t="s">
        <v>26</v>
      </c>
      <c r="K5" s="22" t="s">
        <v>27</v>
      </c>
      <c r="L5" s="23" t="s">
        <v>27</v>
      </c>
      <c r="M5" s="23" t="s">
        <v>28</v>
      </c>
      <c r="N5" s="14" t="s">
        <v>29</v>
      </c>
      <c r="O5" s="14" t="s">
        <v>30</v>
      </c>
      <c r="P5" s="17"/>
      <c r="Q5" s="17"/>
      <c r="R5" s="17"/>
      <c r="S5" s="14" t="s">
        <v>31</v>
      </c>
      <c r="T5" s="14" t="s">
        <v>17</v>
      </c>
      <c r="U5" s="24" t="s">
        <v>20</v>
      </c>
      <c r="AA5" s="19" t="s">
        <v>29</v>
      </c>
      <c r="AB5" s="19"/>
      <c r="AC5" s="19" t="s">
        <v>32</v>
      </c>
      <c r="AD5" s="19"/>
      <c r="AE5" s="19"/>
      <c r="AF5" s="19"/>
      <c r="AG5" s="19"/>
      <c r="AH5" s="19"/>
      <c r="AI5" s="19"/>
      <c r="AJ5" s="19"/>
      <c r="AK5" s="19" t="s">
        <v>31</v>
      </c>
      <c r="AL5" s="19"/>
      <c r="AM5" s="19" t="s">
        <v>17</v>
      </c>
    </row>
    <row r="6" spans="1:39" s="18" customFormat="1" ht="13.5" customHeight="1">
      <c r="A6" s="25"/>
      <c r="B6" s="26"/>
      <c r="C6" s="26"/>
      <c r="D6" s="27" t="s">
        <v>33</v>
      </c>
      <c r="E6" s="27" t="s">
        <v>34</v>
      </c>
      <c r="F6" s="27" t="s">
        <v>35</v>
      </c>
      <c r="G6" s="27" t="s">
        <v>36</v>
      </c>
      <c r="H6" s="28"/>
      <c r="I6" s="27" t="s">
        <v>37</v>
      </c>
      <c r="J6" s="29" t="s">
        <v>38</v>
      </c>
      <c r="K6" s="30" t="s">
        <v>39</v>
      </c>
      <c r="L6" s="31" t="s">
        <v>39</v>
      </c>
      <c r="M6" s="31" t="s">
        <v>40</v>
      </c>
      <c r="N6" s="28"/>
      <c r="O6" s="27" t="s">
        <v>41</v>
      </c>
      <c r="P6" s="27" t="s">
        <v>42</v>
      </c>
      <c r="Q6" s="27" t="s">
        <v>43</v>
      </c>
      <c r="R6" s="27" t="s">
        <v>42</v>
      </c>
      <c r="S6" s="27" t="s">
        <v>44</v>
      </c>
      <c r="T6" s="27" t="s">
        <v>45</v>
      </c>
      <c r="U6" s="32"/>
      <c r="AA6" s="19"/>
      <c r="AB6" s="19"/>
      <c r="AC6" s="19" t="s">
        <v>30</v>
      </c>
      <c r="AD6" s="19"/>
      <c r="AE6" s="19"/>
      <c r="AF6" s="19" t="s">
        <v>42</v>
      </c>
      <c r="AG6" s="19"/>
      <c r="AH6" s="19" t="s">
        <v>43</v>
      </c>
      <c r="AI6" s="19"/>
      <c r="AJ6" s="19" t="s">
        <v>42</v>
      </c>
      <c r="AK6" s="19" t="s">
        <v>44</v>
      </c>
      <c r="AL6" s="19"/>
      <c r="AM6" s="19" t="s">
        <v>45</v>
      </c>
    </row>
    <row r="7" spans="1:21" s="37" customFormat="1" ht="13.5" customHeight="1">
      <c r="A7" s="33" t="s">
        <v>46</v>
      </c>
      <c r="B7" s="34" t="s">
        <v>47</v>
      </c>
      <c r="C7" s="160" t="s">
        <v>47</v>
      </c>
      <c r="D7" s="161"/>
      <c r="E7" s="162"/>
      <c r="F7" s="160" t="s">
        <v>192</v>
      </c>
      <c r="G7" s="162"/>
      <c r="H7" s="34" t="s">
        <v>48</v>
      </c>
      <c r="I7" s="34" t="s">
        <v>49</v>
      </c>
      <c r="J7" s="35" t="s">
        <v>50</v>
      </c>
      <c r="K7" s="161" t="s">
        <v>51</v>
      </c>
      <c r="L7" s="165"/>
      <c r="M7" s="166"/>
      <c r="N7" s="160" t="s">
        <v>193</v>
      </c>
      <c r="O7" s="162"/>
      <c r="P7" s="34" t="s">
        <v>194</v>
      </c>
      <c r="Q7" s="34" t="s">
        <v>195</v>
      </c>
      <c r="R7" s="34" t="s">
        <v>52</v>
      </c>
      <c r="S7" s="34" t="s">
        <v>196</v>
      </c>
      <c r="T7" s="34" t="s">
        <v>197</v>
      </c>
      <c r="U7" s="36" t="s">
        <v>46</v>
      </c>
    </row>
    <row r="8" spans="1:30" ht="13.5" customHeight="1">
      <c r="A8" s="38" t="s">
        <v>53</v>
      </c>
      <c r="B8" s="39" t="s">
        <v>198</v>
      </c>
      <c r="C8" s="40" t="s">
        <v>54</v>
      </c>
      <c r="D8" s="40" t="s">
        <v>55</v>
      </c>
      <c r="E8" s="40" t="s">
        <v>56</v>
      </c>
      <c r="F8" s="40" t="s">
        <v>55</v>
      </c>
      <c r="G8" s="40" t="s">
        <v>55</v>
      </c>
      <c r="H8" s="40" t="s">
        <v>57</v>
      </c>
      <c r="I8" s="40" t="s">
        <v>58</v>
      </c>
      <c r="J8" s="40" t="s">
        <v>55</v>
      </c>
      <c r="K8" s="40" t="s">
        <v>55</v>
      </c>
      <c r="L8" s="40" t="s">
        <v>55</v>
      </c>
      <c r="M8" s="40" t="s">
        <v>55</v>
      </c>
      <c r="N8" s="40" t="s">
        <v>59</v>
      </c>
      <c r="O8" s="40" t="s">
        <v>54</v>
      </c>
      <c r="P8" s="40" t="s">
        <v>60</v>
      </c>
      <c r="Q8" s="40" t="s">
        <v>61</v>
      </c>
      <c r="R8" s="40" t="s">
        <v>60</v>
      </c>
      <c r="S8" s="40" t="s">
        <v>62</v>
      </c>
      <c r="T8" s="41" t="s">
        <v>61</v>
      </c>
      <c r="U8" s="42" t="s">
        <v>53</v>
      </c>
      <c r="AC8" s="4" t="s">
        <v>63</v>
      </c>
      <c r="AD8" s="4" t="s">
        <v>64</v>
      </c>
    </row>
    <row r="9" spans="1:21" ht="13.5">
      <c r="A9" s="43"/>
      <c r="B9" s="44"/>
      <c r="C9" s="45"/>
      <c r="D9" s="46"/>
      <c r="E9" s="46"/>
      <c r="F9" s="45"/>
      <c r="G9" s="45"/>
      <c r="H9" s="45"/>
      <c r="I9" s="45"/>
      <c r="J9" s="46"/>
      <c r="K9" s="47"/>
      <c r="L9" s="47"/>
      <c r="M9" s="47"/>
      <c r="N9" s="45"/>
      <c r="O9" s="45"/>
      <c r="P9" s="45"/>
      <c r="Q9" s="45"/>
      <c r="R9" s="45"/>
      <c r="S9" s="45"/>
      <c r="T9" s="48"/>
      <c r="U9" s="49"/>
    </row>
    <row r="10" spans="1:41" s="57" customFormat="1" ht="13.5">
      <c r="A10" s="50" t="s">
        <v>65</v>
      </c>
      <c r="B10" s="51">
        <v>372827.29</v>
      </c>
      <c r="C10" s="52">
        <v>126919</v>
      </c>
      <c r="D10" s="53">
        <v>340</v>
      </c>
      <c r="E10" s="53">
        <v>47030.954</v>
      </c>
      <c r="F10" s="52">
        <f>SUM(F12:F58)</f>
        <v>2813464</v>
      </c>
      <c r="G10" s="52">
        <f>SUM(G12:G58)</f>
        <v>2813464</v>
      </c>
      <c r="H10" s="53">
        <v>6717025</v>
      </c>
      <c r="I10" s="53">
        <f>SUM(I12:I58)</f>
        <v>1647253</v>
      </c>
      <c r="J10" s="53">
        <f>SUM(J12:J58)</f>
        <v>255792</v>
      </c>
      <c r="K10" s="54">
        <v>9.5</v>
      </c>
      <c r="L10" s="54">
        <v>7.7</v>
      </c>
      <c r="M10" s="54">
        <v>3.2</v>
      </c>
      <c r="N10" s="52">
        <f>N63/1000</f>
        <v>3120.215</v>
      </c>
      <c r="O10" s="52">
        <f>O63/1000</f>
        <v>3891.225</v>
      </c>
      <c r="P10" s="52">
        <f>P63/1000</f>
        <v>4793.82</v>
      </c>
      <c r="Q10" s="52">
        <f>Q63/1000</f>
        <v>9057.261</v>
      </c>
      <c r="R10" s="53">
        <v>25026</v>
      </c>
      <c r="S10" s="52">
        <f>SUM(S12:S58)</f>
        <v>145945</v>
      </c>
      <c r="T10" s="55">
        <f>T63/1000</f>
        <v>5021.609</v>
      </c>
      <c r="U10" s="56" t="s">
        <v>65</v>
      </c>
      <c r="X10" s="57">
        <v>43899923</v>
      </c>
      <c r="Y10" s="57">
        <f>ROUND(X10/1000,0)</f>
        <v>43900</v>
      </c>
      <c r="AA10" s="57">
        <f>SUM(AA12:AA58)</f>
        <v>3443550</v>
      </c>
      <c r="AB10" s="57">
        <f>ROUND(AA10/1000,0)</f>
        <v>3444</v>
      </c>
      <c r="AC10" s="57">
        <f>SUM(AC12:AC58)</f>
        <v>4462718</v>
      </c>
      <c r="AD10" s="4">
        <f>SUM(AD12:AD58)</f>
        <v>439466</v>
      </c>
      <c r="AE10" s="57">
        <f>ROUND((AC10+AD10)/1000,0)</f>
        <v>4902</v>
      </c>
      <c r="AF10" s="57">
        <f>SUM(AF12:AF58)</f>
        <v>5082800</v>
      </c>
      <c r="AG10" s="57">
        <f>ROUND(AF10/1000,0)</f>
        <v>5083</v>
      </c>
      <c r="AH10" s="57">
        <f>SUM(AH12:AH58)</f>
        <v>11980800</v>
      </c>
      <c r="AI10" s="57">
        <f>ROUND(AH10/1000,0)</f>
        <v>11981</v>
      </c>
      <c r="AK10" s="57">
        <f>SUM(AK12:AL58)</f>
        <v>167367</v>
      </c>
      <c r="AM10" s="57">
        <f>SUM(AM12:AN58)</f>
        <v>6589564</v>
      </c>
      <c r="AO10" s="57">
        <f>ROUND((AM10+AN10)/1000,0)</f>
        <v>6590</v>
      </c>
    </row>
    <row r="11" spans="1:21" ht="13.5">
      <c r="A11" s="46"/>
      <c r="B11" s="44"/>
      <c r="C11" s="46"/>
      <c r="D11" s="46"/>
      <c r="E11" s="46"/>
      <c r="F11" s="46"/>
      <c r="G11" s="46"/>
      <c r="H11" s="46"/>
      <c r="I11" s="46"/>
      <c r="J11" s="46"/>
      <c r="K11" s="58"/>
      <c r="L11" s="58"/>
      <c r="M11" s="58"/>
      <c r="N11" s="59"/>
      <c r="O11" s="59"/>
      <c r="P11" s="59"/>
      <c r="Q11" s="59"/>
      <c r="R11" s="46"/>
      <c r="S11" s="59"/>
      <c r="T11" s="60"/>
      <c r="U11" s="49"/>
    </row>
    <row r="12" spans="1:41" ht="13.5">
      <c r="A12" s="38" t="s">
        <v>66</v>
      </c>
      <c r="B12" s="61">
        <v>78416.33</v>
      </c>
      <c r="C12" s="62">
        <v>5683</v>
      </c>
      <c r="D12" s="62">
        <v>72</v>
      </c>
      <c r="E12" s="62">
        <v>2305.555</v>
      </c>
      <c r="F12" s="63">
        <v>61841</v>
      </c>
      <c r="G12" s="63">
        <v>70759</v>
      </c>
      <c r="H12" s="63">
        <v>287173</v>
      </c>
      <c r="I12" s="63">
        <v>107788</v>
      </c>
      <c r="J12" s="63">
        <v>11540</v>
      </c>
      <c r="K12" s="64">
        <v>8.2</v>
      </c>
      <c r="L12" s="64">
        <v>7.7</v>
      </c>
      <c r="M12" s="64">
        <v>2.5</v>
      </c>
      <c r="N12" s="65">
        <f aca="true" t="shared" si="0" ref="N12:Q31">N65/1000</f>
        <v>69.841</v>
      </c>
      <c r="O12" s="65">
        <f t="shared" si="0"/>
        <v>152.387</v>
      </c>
      <c r="P12" s="65">
        <f t="shared" si="0"/>
        <v>1181</v>
      </c>
      <c r="Q12" s="65">
        <f t="shared" si="0"/>
        <v>642.1</v>
      </c>
      <c r="R12" s="63">
        <v>5597</v>
      </c>
      <c r="S12" s="65">
        <v>18666</v>
      </c>
      <c r="T12" s="60">
        <f aca="true" t="shared" si="1" ref="T12:T58">T65/1000</f>
        <v>1486.999</v>
      </c>
      <c r="U12" s="42" t="s">
        <v>66</v>
      </c>
      <c r="X12" s="4">
        <v>2174122</v>
      </c>
      <c r="Y12" s="4">
        <f aca="true" t="shared" si="2" ref="Y12:Y58">ROUND(X12/1000,0)</f>
        <v>2174</v>
      </c>
      <c r="AA12" s="4">
        <v>80987</v>
      </c>
      <c r="AB12" s="4">
        <f aca="true" t="shared" si="3" ref="AB12:AB58">ROUND(AA12/1000,0)</f>
        <v>81</v>
      </c>
      <c r="AC12" s="57">
        <v>156557</v>
      </c>
      <c r="AD12" s="4">
        <v>23046</v>
      </c>
      <c r="AE12" s="4">
        <f aca="true" t="shared" si="4" ref="AE12:AE58">ROUND((AC12+AD12)/1000,0)</f>
        <v>180</v>
      </c>
      <c r="AF12" s="4">
        <v>1204000</v>
      </c>
      <c r="AG12" s="4">
        <f aca="true" t="shared" si="5" ref="AG12:AG58">ROUND(AF12/1000,0)</f>
        <v>1204</v>
      </c>
      <c r="AH12" s="4">
        <v>950300</v>
      </c>
      <c r="AI12" s="4">
        <f aca="true" t="shared" si="6" ref="AI12:AI58">ROUND(AH12/1000,0)</f>
        <v>950</v>
      </c>
      <c r="AK12" s="4">
        <v>20558</v>
      </c>
      <c r="AM12" s="4">
        <v>1627136</v>
      </c>
      <c r="AO12" s="4">
        <f aca="true" t="shared" si="7" ref="AO12:AO58">ROUND((AM12+AN12)/1000,0)</f>
        <v>1627</v>
      </c>
    </row>
    <row r="13" spans="1:41" ht="13.5">
      <c r="A13" s="38" t="s">
        <v>67</v>
      </c>
      <c r="B13" s="61">
        <v>9606.2</v>
      </c>
      <c r="C13" s="62">
        <v>1476</v>
      </c>
      <c r="D13" s="62">
        <v>154</v>
      </c>
      <c r="E13" s="62">
        <v>506.466</v>
      </c>
      <c r="F13" s="63">
        <v>26905</v>
      </c>
      <c r="G13" s="63">
        <v>29234</v>
      </c>
      <c r="H13" s="63">
        <v>77153</v>
      </c>
      <c r="I13" s="63">
        <v>20284</v>
      </c>
      <c r="J13" s="63">
        <v>2516</v>
      </c>
      <c r="K13" s="64">
        <v>8.8</v>
      </c>
      <c r="L13" s="64">
        <v>8.9</v>
      </c>
      <c r="M13" s="64">
        <v>5</v>
      </c>
      <c r="N13" s="65">
        <f t="shared" si="0"/>
        <v>70.301</v>
      </c>
      <c r="O13" s="65">
        <f t="shared" si="0"/>
        <v>109.55</v>
      </c>
      <c r="P13" s="65">
        <f t="shared" si="0"/>
        <v>161.7</v>
      </c>
      <c r="Q13" s="65">
        <f t="shared" si="0"/>
        <v>307.1</v>
      </c>
      <c r="R13" s="63">
        <v>635</v>
      </c>
      <c r="S13" s="65">
        <v>5763</v>
      </c>
      <c r="T13" s="60">
        <f t="shared" si="1"/>
        <v>247.88</v>
      </c>
      <c r="U13" s="42" t="s">
        <v>67</v>
      </c>
      <c r="X13" s="4">
        <v>480829</v>
      </c>
      <c r="Y13" s="4">
        <f t="shared" si="2"/>
        <v>481</v>
      </c>
      <c r="AA13" s="4">
        <v>78592</v>
      </c>
      <c r="AB13" s="4">
        <f t="shared" si="3"/>
        <v>79</v>
      </c>
      <c r="AC13" s="4">
        <v>108263</v>
      </c>
      <c r="AD13" s="4">
        <v>21272</v>
      </c>
      <c r="AE13" s="4">
        <f t="shared" si="4"/>
        <v>130</v>
      </c>
      <c r="AF13" s="4">
        <v>167500</v>
      </c>
      <c r="AG13" s="4">
        <f t="shared" si="5"/>
        <v>168</v>
      </c>
      <c r="AH13" s="4">
        <v>451300</v>
      </c>
      <c r="AI13" s="4">
        <f t="shared" si="6"/>
        <v>451</v>
      </c>
      <c r="AK13" s="4">
        <v>5682</v>
      </c>
      <c r="AL13" s="4">
        <v>1023</v>
      </c>
      <c r="AM13" s="4">
        <v>266030</v>
      </c>
      <c r="AN13" s="4">
        <v>18611</v>
      </c>
      <c r="AO13" s="4">
        <f t="shared" si="7"/>
        <v>285</v>
      </c>
    </row>
    <row r="14" spans="1:41" ht="13.5">
      <c r="A14" s="38" t="s">
        <v>68</v>
      </c>
      <c r="B14" s="61">
        <v>15278.38</v>
      </c>
      <c r="C14" s="62">
        <v>1416</v>
      </c>
      <c r="D14" s="62">
        <v>93</v>
      </c>
      <c r="E14" s="62">
        <v>476.446</v>
      </c>
      <c r="F14" s="63">
        <v>24186</v>
      </c>
      <c r="G14" s="63">
        <v>26408</v>
      </c>
      <c r="H14" s="63">
        <v>74546</v>
      </c>
      <c r="I14" s="63">
        <v>20987</v>
      </c>
      <c r="J14" s="63">
        <v>2469</v>
      </c>
      <c r="K14" s="64">
        <v>8.8</v>
      </c>
      <c r="L14" s="64">
        <v>8.9</v>
      </c>
      <c r="M14" s="64">
        <v>2.3</v>
      </c>
      <c r="N14" s="65">
        <f t="shared" si="0"/>
        <v>92.438</v>
      </c>
      <c r="O14" s="65">
        <f t="shared" si="0"/>
        <v>123.285</v>
      </c>
      <c r="P14" s="65">
        <f t="shared" si="0"/>
        <v>160.7</v>
      </c>
      <c r="Q14" s="65">
        <f t="shared" si="0"/>
        <v>321</v>
      </c>
      <c r="R14" s="63">
        <v>1162</v>
      </c>
      <c r="S14" s="65">
        <v>5848</v>
      </c>
      <c r="T14" s="60">
        <f t="shared" si="1"/>
        <v>135.787</v>
      </c>
      <c r="U14" s="42" t="s">
        <v>68</v>
      </c>
      <c r="X14" s="4">
        <v>452461</v>
      </c>
      <c r="Y14" s="4">
        <f t="shared" si="2"/>
        <v>452</v>
      </c>
      <c r="AA14" s="4">
        <v>100271</v>
      </c>
      <c r="AB14" s="4">
        <f t="shared" si="3"/>
        <v>100</v>
      </c>
      <c r="AC14" s="4">
        <v>127228</v>
      </c>
      <c r="AD14" s="4">
        <v>19012</v>
      </c>
      <c r="AE14" s="4">
        <f t="shared" si="4"/>
        <v>146</v>
      </c>
      <c r="AF14" s="4">
        <v>170900</v>
      </c>
      <c r="AG14" s="4">
        <f t="shared" si="5"/>
        <v>171</v>
      </c>
      <c r="AH14" s="4">
        <v>450100</v>
      </c>
      <c r="AI14" s="4">
        <f t="shared" si="6"/>
        <v>450</v>
      </c>
      <c r="AK14" s="4">
        <v>6915</v>
      </c>
      <c r="AM14" s="4">
        <v>145056</v>
      </c>
      <c r="AO14" s="4">
        <f t="shared" si="7"/>
        <v>145</v>
      </c>
    </row>
    <row r="15" spans="1:41" ht="13.5">
      <c r="A15" s="38" t="s">
        <v>69</v>
      </c>
      <c r="B15" s="61">
        <v>7285</v>
      </c>
      <c r="C15" s="62">
        <v>2365</v>
      </c>
      <c r="D15" s="62">
        <v>325</v>
      </c>
      <c r="E15" s="62">
        <v>833.237</v>
      </c>
      <c r="F15" s="63">
        <v>56705</v>
      </c>
      <c r="G15" s="63">
        <v>57436</v>
      </c>
      <c r="H15" s="63">
        <v>119273</v>
      </c>
      <c r="I15" s="63">
        <v>26242</v>
      </c>
      <c r="J15" s="63">
        <v>4481</v>
      </c>
      <c r="K15" s="64">
        <v>9.4</v>
      </c>
      <c r="L15" s="64">
        <v>7.3</v>
      </c>
      <c r="M15" s="64">
        <v>2.6</v>
      </c>
      <c r="N15" s="65">
        <f t="shared" si="0"/>
        <v>84.959</v>
      </c>
      <c r="O15" s="65">
        <f t="shared" si="0"/>
        <v>108.774</v>
      </c>
      <c r="P15" s="65">
        <f t="shared" si="0"/>
        <v>141</v>
      </c>
      <c r="Q15" s="65">
        <f t="shared" si="0"/>
        <v>428.3</v>
      </c>
      <c r="R15" s="63">
        <v>418</v>
      </c>
      <c r="S15" s="65">
        <v>4883</v>
      </c>
      <c r="T15" s="60">
        <f t="shared" si="1"/>
        <v>296.034</v>
      </c>
      <c r="U15" s="42" t="s">
        <v>69</v>
      </c>
      <c r="X15" s="4">
        <v>774830</v>
      </c>
      <c r="Y15" s="4">
        <f t="shared" si="2"/>
        <v>775</v>
      </c>
      <c r="AA15" s="4">
        <v>93344</v>
      </c>
      <c r="AB15" s="4">
        <f t="shared" si="3"/>
        <v>93</v>
      </c>
      <c r="AC15" s="4">
        <v>106188</v>
      </c>
      <c r="AD15" s="4">
        <v>12488</v>
      </c>
      <c r="AE15" s="4">
        <f t="shared" si="4"/>
        <v>119</v>
      </c>
      <c r="AF15" s="4">
        <v>146800</v>
      </c>
      <c r="AG15" s="4">
        <f t="shared" si="5"/>
        <v>147</v>
      </c>
      <c r="AH15" s="4">
        <v>560100</v>
      </c>
      <c r="AI15" s="4">
        <f t="shared" si="6"/>
        <v>560</v>
      </c>
      <c r="AK15" s="4">
        <v>5573</v>
      </c>
      <c r="AM15" s="4">
        <v>312088</v>
      </c>
      <c r="AO15" s="4">
        <f t="shared" si="7"/>
        <v>312</v>
      </c>
    </row>
    <row r="16" spans="1:41" ht="13.5">
      <c r="A16" s="38" t="s">
        <v>70</v>
      </c>
      <c r="B16" s="61">
        <v>11612.11</v>
      </c>
      <c r="C16" s="62">
        <v>1189</v>
      </c>
      <c r="D16" s="62">
        <v>102</v>
      </c>
      <c r="E16" s="62">
        <v>389.214</v>
      </c>
      <c r="F16" s="63">
        <v>16797</v>
      </c>
      <c r="G16" s="63">
        <v>19865</v>
      </c>
      <c r="H16" s="63">
        <v>70005</v>
      </c>
      <c r="I16" s="63">
        <v>17798</v>
      </c>
      <c r="J16" s="63">
        <v>2155</v>
      </c>
      <c r="K16" s="64">
        <v>7.6</v>
      </c>
      <c r="L16" s="64">
        <v>10.1</v>
      </c>
      <c r="M16" s="64">
        <v>2.6</v>
      </c>
      <c r="N16" s="65">
        <f t="shared" si="0"/>
        <v>80.563</v>
      </c>
      <c r="O16" s="65">
        <f t="shared" si="0"/>
        <v>98.498</v>
      </c>
      <c r="P16" s="65">
        <f t="shared" si="0"/>
        <v>154.2</v>
      </c>
      <c r="Q16" s="65">
        <f t="shared" si="0"/>
        <v>529.3</v>
      </c>
      <c r="R16" s="63">
        <v>841</v>
      </c>
      <c r="S16" s="65">
        <v>1017</v>
      </c>
      <c r="T16" s="60">
        <f t="shared" si="1"/>
        <v>8.727</v>
      </c>
      <c r="U16" s="42" t="s">
        <v>70</v>
      </c>
      <c r="X16" s="4">
        <v>373972</v>
      </c>
      <c r="Y16" s="4">
        <f t="shared" si="2"/>
        <v>374</v>
      </c>
      <c r="AA16" s="4">
        <v>88513</v>
      </c>
      <c r="AB16" s="4">
        <f t="shared" si="3"/>
        <v>89</v>
      </c>
      <c r="AC16" s="4">
        <v>91059</v>
      </c>
      <c r="AD16" s="4">
        <v>16929</v>
      </c>
      <c r="AE16" s="4">
        <f t="shared" si="4"/>
        <v>108</v>
      </c>
      <c r="AF16" s="4">
        <v>158500</v>
      </c>
      <c r="AG16" s="4">
        <f t="shared" si="5"/>
        <v>159</v>
      </c>
      <c r="AH16" s="4">
        <v>684800</v>
      </c>
      <c r="AI16" s="4">
        <f t="shared" si="6"/>
        <v>685</v>
      </c>
      <c r="AK16" s="4">
        <v>1267</v>
      </c>
      <c r="AM16" s="4">
        <v>10211</v>
      </c>
      <c r="AO16" s="4">
        <f t="shared" si="7"/>
        <v>10</v>
      </c>
    </row>
    <row r="17" spans="1:41" ht="13.5">
      <c r="A17" s="38" t="s">
        <v>71</v>
      </c>
      <c r="B17" s="61">
        <v>9323.34</v>
      </c>
      <c r="C17" s="62">
        <v>1244</v>
      </c>
      <c r="D17" s="62">
        <v>133</v>
      </c>
      <c r="E17" s="62">
        <v>376.945</v>
      </c>
      <c r="F17" s="63">
        <v>18822</v>
      </c>
      <c r="G17" s="63">
        <v>20556</v>
      </c>
      <c r="H17" s="63">
        <v>73602</v>
      </c>
      <c r="I17" s="63">
        <v>15000</v>
      </c>
      <c r="J17" s="63">
        <v>2307</v>
      </c>
      <c r="K17" s="64">
        <v>8.8</v>
      </c>
      <c r="L17" s="64">
        <v>9.6</v>
      </c>
      <c r="M17" s="64">
        <v>4.3</v>
      </c>
      <c r="N17" s="65">
        <f t="shared" si="0"/>
        <v>67.572</v>
      </c>
      <c r="O17" s="65">
        <f t="shared" si="0"/>
        <v>93.536</v>
      </c>
      <c r="P17" s="65">
        <f t="shared" si="0"/>
        <v>126.5</v>
      </c>
      <c r="Q17" s="65">
        <f t="shared" si="0"/>
        <v>425.5</v>
      </c>
      <c r="R17" s="63">
        <v>647</v>
      </c>
      <c r="S17" s="65">
        <v>518</v>
      </c>
      <c r="T17" s="60">
        <f t="shared" si="1"/>
        <v>7.628</v>
      </c>
      <c r="U17" s="42" t="s">
        <v>71</v>
      </c>
      <c r="X17" s="4">
        <v>359297</v>
      </c>
      <c r="Y17" s="4">
        <f t="shared" si="2"/>
        <v>359</v>
      </c>
      <c r="AA17" s="4">
        <v>75090</v>
      </c>
      <c r="AB17" s="4">
        <f t="shared" si="3"/>
        <v>75</v>
      </c>
      <c r="AC17" s="4">
        <v>89045</v>
      </c>
      <c r="AD17" s="4">
        <v>18222</v>
      </c>
      <c r="AE17" s="4">
        <f t="shared" si="4"/>
        <v>107</v>
      </c>
      <c r="AF17" s="4">
        <v>134000</v>
      </c>
      <c r="AG17" s="4">
        <f t="shared" si="5"/>
        <v>134</v>
      </c>
      <c r="AH17" s="4">
        <v>553500</v>
      </c>
      <c r="AI17" s="4">
        <f t="shared" si="6"/>
        <v>554</v>
      </c>
      <c r="AK17" s="4">
        <v>607</v>
      </c>
      <c r="AM17" s="4">
        <v>8334</v>
      </c>
      <c r="AO17" s="4">
        <f t="shared" si="7"/>
        <v>8</v>
      </c>
    </row>
    <row r="18" spans="1:41" ht="13.5">
      <c r="A18" s="38" t="s">
        <v>72</v>
      </c>
      <c r="B18" s="61">
        <v>13782.48</v>
      </c>
      <c r="C18" s="62">
        <v>2127</v>
      </c>
      <c r="D18" s="62">
        <v>154</v>
      </c>
      <c r="E18" s="62">
        <v>687.584</v>
      </c>
      <c r="F18" s="63">
        <v>33410</v>
      </c>
      <c r="G18" s="63">
        <v>36822</v>
      </c>
      <c r="H18" s="63">
        <v>114728</v>
      </c>
      <c r="I18" s="63">
        <v>31915</v>
      </c>
      <c r="J18" s="63">
        <v>3686</v>
      </c>
      <c r="K18" s="64">
        <v>9.6</v>
      </c>
      <c r="L18" s="64">
        <v>8.8</v>
      </c>
      <c r="M18" s="64">
        <v>4.3</v>
      </c>
      <c r="N18" s="65">
        <f t="shared" si="0"/>
        <v>111.219</v>
      </c>
      <c r="O18" s="65">
        <f t="shared" si="0"/>
        <v>147.501</v>
      </c>
      <c r="P18" s="65">
        <f t="shared" si="0"/>
        <v>157.4</v>
      </c>
      <c r="Q18" s="65">
        <f t="shared" si="0"/>
        <v>445.3</v>
      </c>
      <c r="R18" s="63">
        <v>953</v>
      </c>
      <c r="S18" s="65">
        <v>979</v>
      </c>
      <c r="T18" s="60">
        <f t="shared" si="1"/>
        <v>124.628</v>
      </c>
      <c r="U18" s="42" t="s">
        <v>72</v>
      </c>
      <c r="X18" s="4">
        <v>652011</v>
      </c>
      <c r="Y18" s="4">
        <f t="shared" si="2"/>
        <v>652</v>
      </c>
      <c r="AA18" s="4">
        <v>119896</v>
      </c>
      <c r="AB18" s="4">
        <f t="shared" si="3"/>
        <v>120</v>
      </c>
      <c r="AC18" s="4">
        <v>147243</v>
      </c>
      <c r="AD18" s="4">
        <v>18126</v>
      </c>
      <c r="AE18" s="4">
        <f t="shared" si="4"/>
        <v>165</v>
      </c>
      <c r="AF18" s="4">
        <v>172900</v>
      </c>
      <c r="AG18" s="4">
        <f t="shared" si="5"/>
        <v>173</v>
      </c>
      <c r="AH18" s="4">
        <v>537300</v>
      </c>
      <c r="AI18" s="4">
        <f t="shared" si="6"/>
        <v>537</v>
      </c>
      <c r="AK18" s="4">
        <v>1078</v>
      </c>
      <c r="AM18" s="4">
        <v>186855</v>
      </c>
      <c r="AO18" s="4">
        <f t="shared" si="7"/>
        <v>187</v>
      </c>
    </row>
    <row r="19" spans="1:41" ht="13.5">
      <c r="A19" s="38" t="s">
        <v>73</v>
      </c>
      <c r="B19" s="61">
        <v>6095.04</v>
      </c>
      <c r="C19" s="62">
        <v>2985</v>
      </c>
      <c r="D19" s="62">
        <v>490</v>
      </c>
      <c r="E19" s="62">
        <v>985.443</v>
      </c>
      <c r="F19" s="63">
        <v>57619</v>
      </c>
      <c r="G19" s="63">
        <v>61318</v>
      </c>
      <c r="H19" s="63">
        <v>141768</v>
      </c>
      <c r="I19" s="63">
        <v>33548</v>
      </c>
      <c r="J19" s="63">
        <v>4248</v>
      </c>
      <c r="K19" s="64">
        <v>9.6</v>
      </c>
      <c r="L19" s="64">
        <v>7.7</v>
      </c>
      <c r="M19" s="64">
        <v>3.1</v>
      </c>
      <c r="N19" s="65">
        <f t="shared" si="0"/>
        <v>128.02</v>
      </c>
      <c r="O19" s="65">
        <f t="shared" si="0"/>
        <v>164.054</v>
      </c>
      <c r="P19" s="65">
        <f t="shared" si="0"/>
        <v>180.5</v>
      </c>
      <c r="Q19" s="65">
        <f t="shared" si="0"/>
        <v>408</v>
      </c>
      <c r="R19" s="63">
        <v>196</v>
      </c>
      <c r="S19" s="65">
        <v>573</v>
      </c>
      <c r="T19" s="60">
        <f t="shared" si="1"/>
        <v>208.305</v>
      </c>
      <c r="U19" s="42" t="s">
        <v>73</v>
      </c>
      <c r="X19" s="4">
        <v>920513</v>
      </c>
      <c r="Y19" s="4">
        <f t="shared" si="2"/>
        <v>921</v>
      </c>
      <c r="AA19" s="4">
        <v>140001</v>
      </c>
      <c r="AB19" s="4">
        <f t="shared" si="3"/>
        <v>140</v>
      </c>
      <c r="AC19" s="4">
        <v>178733</v>
      </c>
      <c r="AD19" s="4">
        <v>13107</v>
      </c>
      <c r="AE19" s="4">
        <f t="shared" si="4"/>
        <v>192</v>
      </c>
      <c r="AF19" s="4">
        <v>191300</v>
      </c>
      <c r="AG19" s="4">
        <f t="shared" si="5"/>
        <v>191</v>
      </c>
      <c r="AH19" s="4">
        <v>479800</v>
      </c>
      <c r="AI19" s="4">
        <f t="shared" si="6"/>
        <v>480</v>
      </c>
      <c r="AK19" s="4">
        <v>684</v>
      </c>
      <c r="AM19" s="4">
        <v>277803</v>
      </c>
      <c r="AO19" s="4">
        <f t="shared" si="7"/>
        <v>278</v>
      </c>
    </row>
    <row r="20" spans="1:41" ht="13.5">
      <c r="A20" s="38" t="s">
        <v>74</v>
      </c>
      <c r="B20" s="61">
        <v>6408.28</v>
      </c>
      <c r="C20" s="62">
        <v>2005</v>
      </c>
      <c r="D20" s="62">
        <v>313</v>
      </c>
      <c r="E20" s="62">
        <v>667.022</v>
      </c>
      <c r="F20" s="63">
        <v>39418</v>
      </c>
      <c r="G20" s="63">
        <v>39283</v>
      </c>
      <c r="H20" s="63">
        <v>109892</v>
      </c>
      <c r="I20" s="63">
        <v>22613</v>
      </c>
      <c r="J20" s="63">
        <v>3782</v>
      </c>
      <c r="K20" s="64">
        <v>9.6</v>
      </c>
      <c r="L20" s="64">
        <v>7.9</v>
      </c>
      <c r="M20" s="64">
        <v>3.9</v>
      </c>
      <c r="N20" s="65">
        <f t="shared" si="0"/>
        <v>77.532</v>
      </c>
      <c r="O20" s="65">
        <f t="shared" si="0"/>
        <v>108.91</v>
      </c>
      <c r="P20" s="65">
        <f t="shared" si="0"/>
        <v>132.1</v>
      </c>
      <c r="Q20" s="65">
        <f t="shared" si="0"/>
        <v>364</v>
      </c>
      <c r="R20" s="63">
        <v>351</v>
      </c>
      <c r="S20" s="60">
        <v>0</v>
      </c>
      <c r="T20" s="60">
        <f t="shared" si="1"/>
        <v>0</v>
      </c>
      <c r="U20" s="42" t="s">
        <v>74</v>
      </c>
      <c r="X20" s="4">
        <v>623194</v>
      </c>
      <c r="Y20" s="4">
        <f t="shared" si="2"/>
        <v>623</v>
      </c>
      <c r="AA20" s="4">
        <v>83766</v>
      </c>
      <c r="AB20" s="4">
        <f t="shared" si="3"/>
        <v>84</v>
      </c>
      <c r="AC20" s="4">
        <v>112607</v>
      </c>
      <c r="AD20" s="4">
        <v>9943</v>
      </c>
      <c r="AE20" s="4">
        <f t="shared" si="4"/>
        <v>123</v>
      </c>
      <c r="AF20" s="4">
        <v>137600</v>
      </c>
      <c r="AG20" s="4">
        <f t="shared" si="5"/>
        <v>138</v>
      </c>
      <c r="AH20" s="4">
        <v>448500</v>
      </c>
      <c r="AI20" s="4">
        <f t="shared" si="6"/>
        <v>449</v>
      </c>
      <c r="AO20" s="4">
        <f t="shared" si="7"/>
        <v>0</v>
      </c>
    </row>
    <row r="21" spans="1:41" ht="13.5">
      <c r="A21" s="38" t="s">
        <v>75</v>
      </c>
      <c r="B21" s="61">
        <v>6363.16</v>
      </c>
      <c r="C21" s="62">
        <v>2025</v>
      </c>
      <c r="D21" s="62">
        <v>318</v>
      </c>
      <c r="E21" s="62">
        <v>693.852</v>
      </c>
      <c r="F21" s="63">
        <v>33179</v>
      </c>
      <c r="G21" s="63">
        <v>33129</v>
      </c>
      <c r="H21" s="63">
        <v>115808</v>
      </c>
      <c r="I21" s="63">
        <v>25291</v>
      </c>
      <c r="J21" s="63">
        <v>3858</v>
      </c>
      <c r="K21" s="64">
        <v>9.7</v>
      </c>
      <c r="L21" s="64">
        <v>8.1</v>
      </c>
      <c r="M21" s="64">
        <v>3.1</v>
      </c>
      <c r="N21" s="65">
        <f t="shared" si="0"/>
        <v>65.565</v>
      </c>
      <c r="O21" s="65">
        <f t="shared" si="0"/>
        <v>87.62</v>
      </c>
      <c r="P21" s="65">
        <f t="shared" si="0"/>
        <v>82.9</v>
      </c>
      <c r="Q21" s="65">
        <f t="shared" si="0"/>
        <v>90.6</v>
      </c>
      <c r="R21" s="63">
        <v>410</v>
      </c>
      <c r="S21" s="60">
        <v>0</v>
      </c>
      <c r="T21" s="60">
        <f t="shared" si="1"/>
        <v>0</v>
      </c>
      <c r="U21" s="42" t="s">
        <v>75</v>
      </c>
      <c r="X21" s="4">
        <v>649664</v>
      </c>
      <c r="Y21" s="4">
        <f t="shared" si="2"/>
        <v>650</v>
      </c>
      <c r="AA21" s="4">
        <v>72979</v>
      </c>
      <c r="AB21" s="4">
        <f t="shared" si="3"/>
        <v>73</v>
      </c>
      <c r="AC21" s="4">
        <v>104758</v>
      </c>
      <c r="AD21" s="4">
        <v>8385</v>
      </c>
      <c r="AE21" s="4">
        <f t="shared" si="4"/>
        <v>113</v>
      </c>
      <c r="AF21" s="4">
        <v>89500</v>
      </c>
      <c r="AG21" s="4">
        <f t="shared" si="5"/>
        <v>90</v>
      </c>
      <c r="AH21" s="4">
        <v>124000</v>
      </c>
      <c r="AI21" s="4">
        <f t="shared" si="6"/>
        <v>124</v>
      </c>
      <c r="AO21" s="4">
        <f t="shared" si="7"/>
        <v>0</v>
      </c>
    </row>
    <row r="22" spans="1:41" ht="13.5">
      <c r="A22" s="38" t="s">
        <v>76</v>
      </c>
      <c r="B22" s="61">
        <v>3797.3</v>
      </c>
      <c r="C22" s="62">
        <v>6938</v>
      </c>
      <c r="D22" s="62">
        <v>1827</v>
      </c>
      <c r="E22" s="62">
        <v>2479.996</v>
      </c>
      <c r="F22" s="63">
        <v>182894</v>
      </c>
      <c r="G22" s="63">
        <v>178672</v>
      </c>
      <c r="H22" s="63">
        <v>277180</v>
      </c>
      <c r="I22" s="63">
        <v>60782</v>
      </c>
      <c r="J22" s="63">
        <v>8447</v>
      </c>
      <c r="K22" s="64">
        <v>9.7</v>
      </c>
      <c r="L22" s="64">
        <v>5.9</v>
      </c>
      <c r="M22" s="64">
        <v>3.2</v>
      </c>
      <c r="N22" s="65">
        <f t="shared" si="0"/>
        <v>84.518</v>
      </c>
      <c r="O22" s="65">
        <f t="shared" si="0"/>
        <v>113.449</v>
      </c>
      <c r="P22" s="65">
        <f t="shared" si="0"/>
        <v>86.6</v>
      </c>
      <c r="Q22" s="65">
        <f t="shared" si="0"/>
        <v>179.8</v>
      </c>
      <c r="R22" s="63">
        <v>126</v>
      </c>
      <c r="S22" s="60">
        <v>0</v>
      </c>
      <c r="T22" s="60">
        <f t="shared" si="1"/>
        <v>0</v>
      </c>
      <c r="U22" s="42" t="s">
        <v>76</v>
      </c>
      <c r="X22" s="4">
        <v>2278736</v>
      </c>
      <c r="Y22" s="4">
        <f t="shared" si="2"/>
        <v>2279</v>
      </c>
      <c r="AA22" s="4">
        <v>93047</v>
      </c>
      <c r="AB22" s="4">
        <f t="shared" si="3"/>
        <v>93</v>
      </c>
      <c r="AC22" s="4">
        <v>131533</v>
      </c>
      <c r="AD22" s="4">
        <v>9749</v>
      </c>
      <c r="AE22" s="4">
        <f t="shared" si="4"/>
        <v>141</v>
      </c>
      <c r="AF22" s="4">
        <v>93200</v>
      </c>
      <c r="AG22" s="4">
        <f t="shared" si="5"/>
        <v>93</v>
      </c>
      <c r="AH22" s="4">
        <v>219600</v>
      </c>
      <c r="AI22" s="4">
        <f t="shared" si="6"/>
        <v>220</v>
      </c>
      <c r="AO22" s="4">
        <f t="shared" si="7"/>
        <v>0</v>
      </c>
    </row>
    <row r="23" spans="1:41" ht="13.5">
      <c r="A23" s="38" t="s">
        <v>77</v>
      </c>
      <c r="B23" s="61">
        <v>5156.15</v>
      </c>
      <c r="C23" s="62">
        <v>5926</v>
      </c>
      <c r="D23" s="62">
        <v>1149</v>
      </c>
      <c r="E23" s="62">
        <v>2172.097</v>
      </c>
      <c r="F23" s="63">
        <v>177892</v>
      </c>
      <c r="G23" s="63">
        <v>168276</v>
      </c>
      <c r="H23" s="63">
        <v>214707</v>
      </c>
      <c r="I23" s="63">
        <v>56221</v>
      </c>
      <c r="J23" s="63">
        <v>8426</v>
      </c>
      <c r="K23" s="64">
        <v>9.4</v>
      </c>
      <c r="L23" s="64">
        <v>6.3</v>
      </c>
      <c r="M23" s="64">
        <v>3.2</v>
      </c>
      <c r="N23" s="65">
        <f t="shared" si="0"/>
        <v>91.85</v>
      </c>
      <c r="O23" s="65">
        <f t="shared" si="0"/>
        <v>135.654</v>
      </c>
      <c r="P23" s="65">
        <f t="shared" si="0"/>
        <v>136.6</v>
      </c>
      <c r="Q23" s="65">
        <f t="shared" si="0"/>
        <v>323.8</v>
      </c>
      <c r="R23" s="63">
        <v>169</v>
      </c>
      <c r="S23" s="65">
        <v>4351</v>
      </c>
      <c r="T23" s="60">
        <f t="shared" si="1"/>
        <v>173.548</v>
      </c>
      <c r="U23" s="42" t="s">
        <v>77</v>
      </c>
      <c r="X23" s="4">
        <v>2008600</v>
      </c>
      <c r="Y23" s="4">
        <f t="shared" si="2"/>
        <v>2009</v>
      </c>
      <c r="AA23" s="4">
        <v>104553</v>
      </c>
      <c r="AB23" s="4">
        <f t="shared" si="3"/>
        <v>105</v>
      </c>
      <c r="AC23" s="4">
        <v>146078</v>
      </c>
      <c r="AD23" s="4">
        <v>12778</v>
      </c>
      <c r="AE23" s="4">
        <f t="shared" si="4"/>
        <v>159</v>
      </c>
      <c r="AF23" s="4">
        <v>144400</v>
      </c>
      <c r="AG23" s="4">
        <f t="shared" si="5"/>
        <v>144</v>
      </c>
      <c r="AH23" s="4">
        <v>382900</v>
      </c>
      <c r="AI23" s="4">
        <f t="shared" si="6"/>
        <v>383</v>
      </c>
      <c r="AK23" s="4">
        <v>4824</v>
      </c>
      <c r="AM23" s="4">
        <v>156620</v>
      </c>
      <c r="AO23" s="4">
        <f t="shared" si="7"/>
        <v>157</v>
      </c>
    </row>
    <row r="24" spans="1:41" ht="13.5" customHeight="1">
      <c r="A24" s="38" t="s">
        <v>78</v>
      </c>
      <c r="B24" s="61">
        <v>2186.89</v>
      </c>
      <c r="C24" s="62">
        <v>12059</v>
      </c>
      <c r="D24" s="62">
        <v>5514</v>
      </c>
      <c r="E24" s="62">
        <v>5414.187</v>
      </c>
      <c r="F24" s="63">
        <v>444118</v>
      </c>
      <c r="G24" s="63">
        <v>389198</v>
      </c>
      <c r="H24" s="63">
        <v>771656</v>
      </c>
      <c r="I24" s="63">
        <v>130475</v>
      </c>
      <c r="J24" s="63">
        <v>32157</v>
      </c>
      <c r="K24" s="64">
        <v>8.5</v>
      </c>
      <c r="L24" s="64">
        <v>7.1</v>
      </c>
      <c r="M24" s="64">
        <v>3.5</v>
      </c>
      <c r="N24" s="65">
        <f t="shared" si="0"/>
        <v>15.46</v>
      </c>
      <c r="O24" s="65">
        <f t="shared" si="0"/>
        <v>19.715</v>
      </c>
      <c r="P24" s="65">
        <f t="shared" si="0"/>
        <v>8.62</v>
      </c>
      <c r="Q24" s="65">
        <f t="shared" si="0"/>
        <v>0.991</v>
      </c>
      <c r="R24" s="63">
        <v>81</v>
      </c>
      <c r="S24" s="65">
        <v>818</v>
      </c>
      <c r="T24" s="60">
        <f t="shared" si="1"/>
        <v>136.813</v>
      </c>
      <c r="U24" s="42" t="s">
        <v>78</v>
      </c>
      <c r="X24" s="4">
        <v>4952354</v>
      </c>
      <c r="Y24" s="4">
        <f t="shared" si="2"/>
        <v>4952</v>
      </c>
      <c r="AA24" s="4">
        <v>17367</v>
      </c>
      <c r="AB24" s="4">
        <f t="shared" si="3"/>
        <v>17</v>
      </c>
      <c r="AC24" s="4">
        <v>22893</v>
      </c>
      <c r="AD24" s="4">
        <v>6046</v>
      </c>
      <c r="AE24" s="4">
        <f t="shared" si="4"/>
        <v>29</v>
      </c>
      <c r="AF24" s="4">
        <v>10300</v>
      </c>
      <c r="AG24" s="4">
        <f t="shared" si="5"/>
        <v>10</v>
      </c>
      <c r="AH24" s="4">
        <v>1360</v>
      </c>
      <c r="AI24" s="4">
        <f t="shared" si="6"/>
        <v>1</v>
      </c>
      <c r="AK24" s="4">
        <v>1047</v>
      </c>
      <c r="AM24" s="4">
        <v>194792</v>
      </c>
      <c r="AO24" s="4">
        <f t="shared" si="7"/>
        <v>195</v>
      </c>
    </row>
    <row r="25" spans="1:41" ht="13.5">
      <c r="A25" s="38" t="s">
        <v>79</v>
      </c>
      <c r="B25" s="61">
        <v>2415.14</v>
      </c>
      <c r="C25" s="62">
        <v>8490</v>
      </c>
      <c r="D25" s="62">
        <v>3515</v>
      </c>
      <c r="E25" s="62">
        <v>3338.056</v>
      </c>
      <c r="F25" s="63">
        <v>252850</v>
      </c>
      <c r="G25" s="63">
        <v>233613</v>
      </c>
      <c r="H25" s="63">
        <v>326566</v>
      </c>
      <c r="I25" s="63">
        <v>74807</v>
      </c>
      <c r="J25" s="63">
        <v>14195</v>
      </c>
      <c r="K25" s="64">
        <v>9.9</v>
      </c>
      <c r="L25" s="64">
        <v>6</v>
      </c>
      <c r="M25" s="64">
        <v>3.4</v>
      </c>
      <c r="N25" s="65">
        <f t="shared" si="0"/>
        <v>30.705</v>
      </c>
      <c r="O25" s="65">
        <f t="shared" si="0"/>
        <v>42.904</v>
      </c>
      <c r="P25" s="65">
        <f t="shared" si="0"/>
        <v>21.5</v>
      </c>
      <c r="Q25" s="65">
        <f t="shared" si="0"/>
        <v>15.8</v>
      </c>
      <c r="R25" s="63">
        <v>97</v>
      </c>
      <c r="S25" s="65">
        <v>1416</v>
      </c>
      <c r="T25" s="60">
        <f t="shared" si="1"/>
        <v>83.957</v>
      </c>
      <c r="U25" s="42" t="s">
        <v>79</v>
      </c>
      <c r="X25" s="4">
        <v>3078608</v>
      </c>
      <c r="Y25" s="4">
        <f t="shared" si="2"/>
        <v>3079</v>
      </c>
      <c r="AA25" s="4">
        <v>32948</v>
      </c>
      <c r="AB25" s="4">
        <f t="shared" si="3"/>
        <v>33</v>
      </c>
      <c r="AC25" s="4">
        <v>53762</v>
      </c>
      <c r="AD25" s="4">
        <v>5798</v>
      </c>
      <c r="AE25" s="4">
        <f t="shared" si="4"/>
        <v>60</v>
      </c>
      <c r="AF25" s="4">
        <v>24900</v>
      </c>
      <c r="AG25" s="4">
        <f t="shared" si="5"/>
        <v>25</v>
      </c>
      <c r="AH25" s="4">
        <v>19200</v>
      </c>
      <c r="AI25" s="4">
        <f t="shared" si="6"/>
        <v>19</v>
      </c>
      <c r="AK25" s="4">
        <v>1579</v>
      </c>
      <c r="AM25" s="4">
        <v>75907</v>
      </c>
      <c r="AO25" s="4">
        <f t="shared" si="7"/>
        <v>76</v>
      </c>
    </row>
    <row r="26" spans="1:41" ht="13.5">
      <c r="A26" s="38" t="s">
        <v>80</v>
      </c>
      <c r="B26" s="61">
        <v>12582.31</v>
      </c>
      <c r="C26" s="62">
        <v>2476</v>
      </c>
      <c r="D26" s="62">
        <v>197</v>
      </c>
      <c r="E26" s="62">
        <v>795.597</v>
      </c>
      <c r="F26" s="63">
        <v>30541</v>
      </c>
      <c r="G26" s="63">
        <v>35135</v>
      </c>
      <c r="H26" s="63">
        <v>150370</v>
      </c>
      <c r="I26" s="63">
        <v>30343</v>
      </c>
      <c r="J26" s="63">
        <v>4270</v>
      </c>
      <c r="K26" s="64">
        <v>8.9</v>
      </c>
      <c r="L26" s="64">
        <v>8.9</v>
      </c>
      <c r="M26" s="64">
        <v>2.8</v>
      </c>
      <c r="N26" s="65">
        <f t="shared" si="0"/>
        <v>116.265</v>
      </c>
      <c r="O26" s="65">
        <f t="shared" si="0"/>
        <v>146.373</v>
      </c>
      <c r="P26" s="65">
        <f t="shared" si="0"/>
        <v>180.7</v>
      </c>
      <c r="Q26" s="65">
        <f t="shared" si="0"/>
        <v>654.5</v>
      </c>
      <c r="R26" s="63">
        <v>801</v>
      </c>
      <c r="S26" s="65">
        <v>2806</v>
      </c>
      <c r="T26" s="60">
        <f t="shared" si="1"/>
        <v>46.795</v>
      </c>
      <c r="U26" s="42" t="s">
        <v>80</v>
      </c>
      <c r="X26" s="4">
        <v>755510</v>
      </c>
      <c r="Y26" s="4">
        <f t="shared" si="2"/>
        <v>756</v>
      </c>
      <c r="AA26" s="4">
        <v>128901</v>
      </c>
      <c r="AB26" s="4">
        <f t="shared" si="3"/>
        <v>129</v>
      </c>
      <c r="AC26" s="4">
        <v>146259</v>
      </c>
      <c r="AD26" s="4">
        <v>19555</v>
      </c>
      <c r="AE26" s="4">
        <f t="shared" si="4"/>
        <v>166</v>
      </c>
      <c r="AF26" s="4">
        <v>188500</v>
      </c>
      <c r="AG26" s="4">
        <f t="shared" si="5"/>
        <v>189</v>
      </c>
      <c r="AH26" s="4">
        <v>783900</v>
      </c>
      <c r="AI26" s="4">
        <f t="shared" si="6"/>
        <v>784</v>
      </c>
      <c r="AK26" s="4">
        <v>3079</v>
      </c>
      <c r="AM26" s="4">
        <v>95622</v>
      </c>
      <c r="AO26" s="4">
        <f t="shared" si="7"/>
        <v>96</v>
      </c>
    </row>
    <row r="27" spans="1:41" ht="13.5">
      <c r="A27" s="38" t="s">
        <v>81</v>
      </c>
      <c r="B27" s="61">
        <v>4247.19</v>
      </c>
      <c r="C27" s="62">
        <v>1121</v>
      </c>
      <c r="D27" s="62">
        <v>264</v>
      </c>
      <c r="E27" s="62">
        <v>357.536</v>
      </c>
      <c r="F27" s="63">
        <v>17065</v>
      </c>
      <c r="G27" s="63">
        <v>18233</v>
      </c>
      <c r="H27" s="63">
        <v>68383</v>
      </c>
      <c r="I27" s="63">
        <v>18325</v>
      </c>
      <c r="J27" s="63">
        <v>2452</v>
      </c>
      <c r="K27" s="64">
        <v>9.1</v>
      </c>
      <c r="L27" s="64">
        <v>8.7</v>
      </c>
      <c r="M27" s="64">
        <v>4.1</v>
      </c>
      <c r="N27" s="65">
        <f t="shared" si="0"/>
        <v>47.227</v>
      </c>
      <c r="O27" s="65">
        <f t="shared" si="0"/>
        <v>50.87</v>
      </c>
      <c r="P27" s="65">
        <f t="shared" si="0"/>
        <v>61</v>
      </c>
      <c r="Q27" s="65">
        <f t="shared" si="0"/>
        <v>224.5</v>
      </c>
      <c r="R27" s="63">
        <v>240</v>
      </c>
      <c r="S27" s="65">
        <v>538</v>
      </c>
      <c r="T27" s="60">
        <f t="shared" si="1"/>
        <v>50.037</v>
      </c>
      <c r="U27" s="42" t="s">
        <v>81</v>
      </c>
      <c r="X27" s="4">
        <v>336218</v>
      </c>
      <c r="Y27" s="4">
        <f t="shared" si="2"/>
        <v>336</v>
      </c>
      <c r="AA27" s="4">
        <v>54067</v>
      </c>
      <c r="AB27" s="4">
        <f t="shared" si="3"/>
        <v>54</v>
      </c>
      <c r="AC27" s="4">
        <v>53276</v>
      </c>
      <c r="AD27" s="4">
        <v>4433</v>
      </c>
      <c r="AE27" s="4">
        <f t="shared" si="4"/>
        <v>58</v>
      </c>
      <c r="AF27" s="4">
        <v>65100</v>
      </c>
      <c r="AG27" s="4">
        <f t="shared" si="5"/>
        <v>65</v>
      </c>
      <c r="AH27" s="4">
        <v>299700</v>
      </c>
      <c r="AI27" s="4">
        <f t="shared" si="6"/>
        <v>300</v>
      </c>
      <c r="AK27" s="4">
        <v>765</v>
      </c>
      <c r="AM27" s="4">
        <v>42438</v>
      </c>
      <c r="AO27" s="4">
        <f t="shared" si="7"/>
        <v>42</v>
      </c>
    </row>
    <row r="28" spans="1:41" ht="13.5">
      <c r="A28" s="38" t="s">
        <v>82</v>
      </c>
      <c r="B28" s="61">
        <v>4185.15</v>
      </c>
      <c r="C28" s="62">
        <v>1181</v>
      </c>
      <c r="D28" s="62">
        <v>282</v>
      </c>
      <c r="E28" s="62">
        <v>411.292</v>
      </c>
      <c r="F28" s="63">
        <v>22064</v>
      </c>
      <c r="G28" s="63">
        <v>23218</v>
      </c>
      <c r="H28" s="63">
        <v>78219</v>
      </c>
      <c r="I28" s="63">
        <v>20820</v>
      </c>
      <c r="J28" s="63">
        <v>2809</v>
      </c>
      <c r="K28" s="64">
        <v>9.8</v>
      </c>
      <c r="L28" s="64">
        <v>8</v>
      </c>
      <c r="M28" s="64">
        <v>2.8</v>
      </c>
      <c r="N28" s="65">
        <f t="shared" si="0"/>
        <v>36.653</v>
      </c>
      <c r="O28" s="65">
        <f t="shared" si="0"/>
        <v>37.66</v>
      </c>
      <c r="P28" s="65">
        <f t="shared" si="0"/>
        <v>46</v>
      </c>
      <c r="Q28" s="65">
        <f t="shared" si="0"/>
        <v>139.6</v>
      </c>
      <c r="R28" s="63">
        <v>279</v>
      </c>
      <c r="S28" s="65">
        <v>2720</v>
      </c>
      <c r="T28" s="60">
        <f t="shared" si="1"/>
        <v>107.771</v>
      </c>
      <c r="U28" s="42" t="s">
        <v>82</v>
      </c>
      <c r="X28" s="4">
        <v>389435</v>
      </c>
      <c r="Y28" s="4">
        <f t="shared" si="2"/>
        <v>389</v>
      </c>
      <c r="AA28" s="4">
        <v>41894</v>
      </c>
      <c r="AB28" s="4">
        <f t="shared" si="3"/>
        <v>42</v>
      </c>
      <c r="AC28" s="4">
        <v>42757</v>
      </c>
      <c r="AD28" s="4">
        <v>4333</v>
      </c>
      <c r="AE28" s="4">
        <f t="shared" si="4"/>
        <v>47</v>
      </c>
      <c r="AF28" s="4">
        <v>49200</v>
      </c>
      <c r="AG28" s="4">
        <f t="shared" si="5"/>
        <v>49</v>
      </c>
      <c r="AH28" s="4">
        <v>181800</v>
      </c>
      <c r="AI28" s="4">
        <f t="shared" si="6"/>
        <v>182</v>
      </c>
      <c r="AK28" s="4">
        <v>3083</v>
      </c>
      <c r="AM28" s="4">
        <v>144861</v>
      </c>
      <c r="AO28" s="4">
        <f t="shared" si="7"/>
        <v>145</v>
      </c>
    </row>
    <row r="29" spans="1:41" ht="13.5">
      <c r="A29" s="38" t="s">
        <v>83</v>
      </c>
      <c r="B29" s="61">
        <v>4188.71</v>
      </c>
      <c r="C29" s="62">
        <v>829</v>
      </c>
      <c r="D29" s="62">
        <v>196</v>
      </c>
      <c r="E29" s="62">
        <v>259.58</v>
      </c>
      <c r="F29" s="63">
        <v>12081</v>
      </c>
      <c r="G29" s="63">
        <v>13281</v>
      </c>
      <c r="H29" s="63">
        <v>56059</v>
      </c>
      <c r="I29" s="63">
        <v>12399</v>
      </c>
      <c r="J29" s="63">
        <v>1685</v>
      </c>
      <c r="K29" s="64">
        <v>9.8</v>
      </c>
      <c r="L29" s="64">
        <v>8.5</v>
      </c>
      <c r="M29" s="64">
        <v>3.7</v>
      </c>
      <c r="N29" s="65">
        <f t="shared" si="0"/>
        <v>38.644</v>
      </c>
      <c r="O29" s="65">
        <f t="shared" si="0"/>
        <v>41.486</v>
      </c>
      <c r="P29" s="65">
        <f t="shared" si="0"/>
        <v>42.8</v>
      </c>
      <c r="Q29" s="65">
        <f t="shared" si="0"/>
        <v>149.6</v>
      </c>
      <c r="R29" s="63">
        <v>312</v>
      </c>
      <c r="S29" s="65">
        <v>1704</v>
      </c>
      <c r="T29" s="60">
        <f t="shared" si="1"/>
        <v>17.792</v>
      </c>
      <c r="U29" s="42" t="s">
        <v>83</v>
      </c>
      <c r="X29" s="4">
        <v>246132</v>
      </c>
      <c r="Y29" s="4">
        <f t="shared" si="2"/>
        <v>246</v>
      </c>
      <c r="AA29" s="4">
        <v>42541</v>
      </c>
      <c r="AB29" s="4">
        <f t="shared" si="3"/>
        <v>43</v>
      </c>
      <c r="AC29" s="4">
        <v>44039</v>
      </c>
      <c r="AD29" s="4">
        <v>3393</v>
      </c>
      <c r="AE29" s="4">
        <f t="shared" si="4"/>
        <v>47</v>
      </c>
      <c r="AF29" s="4">
        <v>44900</v>
      </c>
      <c r="AG29" s="4">
        <f t="shared" si="5"/>
        <v>45</v>
      </c>
      <c r="AH29" s="4">
        <v>195100</v>
      </c>
      <c r="AI29" s="4">
        <f t="shared" si="6"/>
        <v>195</v>
      </c>
      <c r="AK29" s="4">
        <v>1761</v>
      </c>
      <c r="AM29" s="4">
        <v>22885</v>
      </c>
      <c r="AO29" s="4">
        <f t="shared" si="7"/>
        <v>23</v>
      </c>
    </row>
    <row r="30" spans="1:41" ht="13.5">
      <c r="A30" s="38" t="s">
        <v>84</v>
      </c>
      <c r="B30" s="61">
        <v>4465.37</v>
      </c>
      <c r="C30" s="62">
        <v>888</v>
      </c>
      <c r="D30" s="62">
        <v>199</v>
      </c>
      <c r="E30" s="62">
        <v>308.239</v>
      </c>
      <c r="F30" s="63">
        <v>17778</v>
      </c>
      <c r="G30" s="63">
        <v>17574</v>
      </c>
      <c r="H30" s="63">
        <v>55863</v>
      </c>
      <c r="I30" s="63">
        <v>11285</v>
      </c>
      <c r="J30" s="63">
        <v>1679</v>
      </c>
      <c r="K30" s="64">
        <v>9.5</v>
      </c>
      <c r="L30" s="64">
        <v>8.3</v>
      </c>
      <c r="M30" s="64">
        <v>3.9</v>
      </c>
      <c r="N30" s="65">
        <f t="shared" si="0"/>
        <v>42.741</v>
      </c>
      <c r="O30" s="65">
        <f t="shared" si="0"/>
        <v>47.694</v>
      </c>
      <c r="P30" s="65">
        <f t="shared" si="0"/>
        <v>26.7</v>
      </c>
      <c r="Q30" s="65">
        <f t="shared" si="0"/>
        <v>30.1</v>
      </c>
      <c r="R30" s="63">
        <v>350</v>
      </c>
      <c r="S30" s="60">
        <v>0</v>
      </c>
      <c r="T30" s="60">
        <f t="shared" si="1"/>
        <v>0</v>
      </c>
      <c r="U30" s="42" t="s">
        <v>84</v>
      </c>
      <c r="X30" s="4">
        <v>290339</v>
      </c>
      <c r="Y30" s="4">
        <f t="shared" si="2"/>
        <v>290</v>
      </c>
      <c r="AA30" s="4">
        <v>47255</v>
      </c>
      <c r="AB30" s="4">
        <f t="shared" si="3"/>
        <v>47</v>
      </c>
      <c r="AC30" s="4">
        <v>64726</v>
      </c>
      <c r="AD30" s="4">
        <v>4581</v>
      </c>
      <c r="AE30" s="4">
        <f t="shared" si="4"/>
        <v>69</v>
      </c>
      <c r="AF30" s="4">
        <v>30000</v>
      </c>
      <c r="AG30" s="4">
        <f t="shared" si="5"/>
        <v>30</v>
      </c>
      <c r="AH30" s="4">
        <v>38300</v>
      </c>
      <c r="AI30" s="4">
        <f t="shared" si="6"/>
        <v>38</v>
      </c>
      <c r="AO30" s="4">
        <f t="shared" si="7"/>
        <v>0</v>
      </c>
    </row>
    <row r="31" spans="1:41" ht="13.5">
      <c r="A31" s="38" t="s">
        <v>85</v>
      </c>
      <c r="B31" s="61">
        <v>13585.22</v>
      </c>
      <c r="C31" s="62">
        <v>2214</v>
      </c>
      <c r="D31" s="62">
        <v>163</v>
      </c>
      <c r="E31" s="62">
        <v>757.102</v>
      </c>
      <c r="F31" s="63">
        <v>38566</v>
      </c>
      <c r="G31" s="63">
        <v>38368</v>
      </c>
      <c r="H31" s="63">
        <v>133597</v>
      </c>
      <c r="I31" s="63">
        <v>24951</v>
      </c>
      <c r="J31" s="63">
        <v>3948</v>
      </c>
      <c r="K31" s="64">
        <v>9.7</v>
      </c>
      <c r="L31" s="64">
        <v>8.9</v>
      </c>
      <c r="M31" s="64">
        <v>2.5</v>
      </c>
      <c r="N31" s="65">
        <f t="shared" si="0"/>
        <v>136.033</v>
      </c>
      <c r="O31" s="65">
        <f t="shared" si="0"/>
        <v>155.62</v>
      </c>
      <c r="P31" s="65">
        <f t="shared" si="0"/>
        <v>116.9</v>
      </c>
      <c r="Q31" s="65">
        <f t="shared" si="0"/>
        <v>229.1</v>
      </c>
      <c r="R31" s="63">
        <v>1028</v>
      </c>
      <c r="S31" s="60">
        <v>0</v>
      </c>
      <c r="T31" s="60">
        <f t="shared" si="1"/>
        <v>0</v>
      </c>
      <c r="U31" s="42" t="s">
        <v>85</v>
      </c>
      <c r="X31" s="4">
        <v>710518</v>
      </c>
      <c r="Y31" s="4">
        <f t="shared" si="2"/>
        <v>711</v>
      </c>
      <c r="AA31" s="4">
        <v>149078</v>
      </c>
      <c r="AB31" s="4">
        <f t="shared" si="3"/>
        <v>149</v>
      </c>
      <c r="AC31" s="4">
        <v>202099</v>
      </c>
      <c r="AD31" s="4">
        <v>15237</v>
      </c>
      <c r="AE31" s="4">
        <f t="shared" si="4"/>
        <v>217</v>
      </c>
      <c r="AF31" s="4">
        <v>129100</v>
      </c>
      <c r="AG31" s="4">
        <f t="shared" si="5"/>
        <v>129</v>
      </c>
      <c r="AH31" s="4">
        <v>321600</v>
      </c>
      <c r="AI31" s="4">
        <f t="shared" si="6"/>
        <v>322</v>
      </c>
      <c r="AO31" s="4">
        <f t="shared" si="7"/>
        <v>0</v>
      </c>
    </row>
    <row r="32" spans="1:41" ht="13.5">
      <c r="A32" s="38" t="s">
        <v>86</v>
      </c>
      <c r="B32" s="61">
        <v>10598.18</v>
      </c>
      <c r="C32" s="62">
        <v>2108</v>
      </c>
      <c r="D32" s="62">
        <v>199</v>
      </c>
      <c r="E32" s="62">
        <v>680.18</v>
      </c>
      <c r="F32" s="63">
        <v>33764</v>
      </c>
      <c r="G32" s="63">
        <v>36987</v>
      </c>
      <c r="H32" s="63">
        <v>129444</v>
      </c>
      <c r="I32" s="63">
        <v>21231</v>
      </c>
      <c r="J32" s="63">
        <v>3476</v>
      </c>
      <c r="K32" s="64">
        <v>9.7</v>
      </c>
      <c r="L32" s="64">
        <v>8</v>
      </c>
      <c r="M32" s="64">
        <v>2.6</v>
      </c>
      <c r="N32" s="65">
        <f aca="true" t="shared" si="8" ref="N32:Q51">N85/1000</f>
        <v>84.764</v>
      </c>
      <c r="O32" s="65">
        <f t="shared" si="8"/>
        <v>79.746</v>
      </c>
      <c r="P32" s="65">
        <f t="shared" si="8"/>
        <v>59.7</v>
      </c>
      <c r="Q32" s="65">
        <f t="shared" si="8"/>
        <v>133.2</v>
      </c>
      <c r="R32" s="63">
        <v>852</v>
      </c>
      <c r="S32" s="60">
        <v>0</v>
      </c>
      <c r="T32" s="60">
        <f t="shared" si="1"/>
        <v>0</v>
      </c>
      <c r="U32" s="42" t="s">
        <v>86</v>
      </c>
      <c r="X32" s="4">
        <v>643531</v>
      </c>
      <c r="Y32" s="4">
        <f t="shared" si="2"/>
        <v>644</v>
      </c>
      <c r="AA32" s="4">
        <v>91435</v>
      </c>
      <c r="AB32" s="4">
        <f t="shared" si="3"/>
        <v>91</v>
      </c>
      <c r="AC32" s="4">
        <v>103351</v>
      </c>
      <c r="AD32" s="4">
        <v>6127</v>
      </c>
      <c r="AE32" s="4">
        <f t="shared" si="4"/>
        <v>109</v>
      </c>
      <c r="AF32" s="4">
        <v>64900</v>
      </c>
      <c r="AG32" s="4">
        <f t="shared" si="5"/>
        <v>65</v>
      </c>
      <c r="AH32" s="4">
        <v>183500</v>
      </c>
      <c r="AI32" s="4">
        <f t="shared" si="6"/>
        <v>184</v>
      </c>
      <c r="AO32" s="4">
        <f t="shared" si="7"/>
        <v>0</v>
      </c>
    </row>
    <row r="33" spans="1:41" ht="13.5">
      <c r="A33" s="38" t="s">
        <v>87</v>
      </c>
      <c r="B33" s="61">
        <v>7779.33</v>
      </c>
      <c r="C33" s="62">
        <v>3767</v>
      </c>
      <c r="D33" s="62">
        <v>484</v>
      </c>
      <c r="E33" s="62">
        <v>1280.31</v>
      </c>
      <c r="F33" s="63">
        <v>67256</v>
      </c>
      <c r="G33" s="63">
        <v>68898</v>
      </c>
      <c r="H33" s="63">
        <v>218056</v>
      </c>
      <c r="I33" s="63">
        <v>39223</v>
      </c>
      <c r="J33" s="63">
        <v>6223</v>
      </c>
      <c r="K33" s="64">
        <v>9.6</v>
      </c>
      <c r="L33" s="64">
        <v>7.6</v>
      </c>
      <c r="M33" s="64">
        <v>2.7</v>
      </c>
      <c r="N33" s="65">
        <f t="shared" si="8"/>
        <v>83.149</v>
      </c>
      <c r="O33" s="65">
        <f t="shared" si="8"/>
        <v>112.274</v>
      </c>
      <c r="P33" s="65">
        <f t="shared" si="8"/>
        <v>77.8</v>
      </c>
      <c r="Q33" s="65">
        <f t="shared" si="8"/>
        <v>98.3</v>
      </c>
      <c r="R33" s="63">
        <v>500</v>
      </c>
      <c r="S33" s="65">
        <v>3085</v>
      </c>
      <c r="T33" s="60">
        <f t="shared" si="1"/>
        <v>241.861</v>
      </c>
      <c r="U33" s="42" t="s">
        <v>87</v>
      </c>
      <c r="X33" s="4">
        <v>1202533</v>
      </c>
      <c r="Y33" s="4">
        <f t="shared" si="2"/>
        <v>1203</v>
      </c>
      <c r="AA33" s="4">
        <v>91792</v>
      </c>
      <c r="AB33" s="4">
        <f t="shared" si="3"/>
        <v>92</v>
      </c>
      <c r="AC33" s="4">
        <v>137288</v>
      </c>
      <c r="AD33" s="4">
        <v>15901</v>
      </c>
      <c r="AE33" s="4">
        <f t="shared" si="4"/>
        <v>153</v>
      </c>
      <c r="AF33" s="4">
        <v>84600</v>
      </c>
      <c r="AG33" s="4">
        <f t="shared" si="5"/>
        <v>85</v>
      </c>
      <c r="AH33" s="4">
        <v>122500</v>
      </c>
      <c r="AI33" s="4">
        <f t="shared" si="6"/>
        <v>123</v>
      </c>
      <c r="AK33" s="4">
        <v>3378</v>
      </c>
      <c r="AM33" s="4">
        <v>282759</v>
      </c>
      <c r="AO33" s="4">
        <f t="shared" si="7"/>
        <v>283</v>
      </c>
    </row>
    <row r="34" spans="1:41" ht="13.5">
      <c r="A34" s="38" t="s">
        <v>88</v>
      </c>
      <c r="B34" s="61">
        <v>5155.5</v>
      </c>
      <c r="C34" s="62">
        <v>7043</v>
      </c>
      <c r="D34" s="62">
        <v>1366</v>
      </c>
      <c r="E34" s="62">
        <v>2546.723</v>
      </c>
      <c r="F34" s="63">
        <v>119992</v>
      </c>
      <c r="G34" s="63">
        <v>118332</v>
      </c>
      <c r="H34" s="63">
        <v>381542</v>
      </c>
      <c r="I34" s="63">
        <v>69944</v>
      </c>
      <c r="J34" s="63">
        <v>12637</v>
      </c>
      <c r="K34" s="64">
        <v>10.8</v>
      </c>
      <c r="L34" s="64">
        <v>6.6</v>
      </c>
      <c r="M34" s="64">
        <v>3.2</v>
      </c>
      <c r="N34" s="65">
        <f t="shared" si="8"/>
        <v>98.591</v>
      </c>
      <c r="O34" s="65">
        <f t="shared" si="8"/>
        <v>122.155</v>
      </c>
      <c r="P34" s="65">
        <f t="shared" si="8"/>
        <v>85.1</v>
      </c>
      <c r="Q34" s="65">
        <f t="shared" si="8"/>
        <v>162.7</v>
      </c>
      <c r="R34" s="63">
        <v>224</v>
      </c>
      <c r="S34" s="65">
        <v>2881</v>
      </c>
      <c r="T34" s="60">
        <f t="shared" si="1"/>
        <v>65.997</v>
      </c>
      <c r="U34" s="42" t="s">
        <v>88</v>
      </c>
      <c r="X34" s="4">
        <v>2348211</v>
      </c>
      <c r="Y34" s="4">
        <f t="shared" si="2"/>
        <v>2348</v>
      </c>
      <c r="AA34" s="4">
        <v>106144</v>
      </c>
      <c r="AB34" s="4">
        <f t="shared" si="3"/>
        <v>106</v>
      </c>
      <c r="AC34" s="4">
        <v>156567</v>
      </c>
      <c r="AD34" s="4">
        <v>8751</v>
      </c>
      <c r="AE34" s="4">
        <f t="shared" si="4"/>
        <v>165</v>
      </c>
      <c r="AF34" s="4">
        <v>88800</v>
      </c>
      <c r="AG34" s="4">
        <f t="shared" si="5"/>
        <v>89</v>
      </c>
      <c r="AH34" s="4">
        <v>201700</v>
      </c>
      <c r="AI34" s="4">
        <f t="shared" si="6"/>
        <v>202</v>
      </c>
      <c r="AK34" s="4">
        <v>3386</v>
      </c>
      <c r="AM34" s="4">
        <v>56671</v>
      </c>
      <c r="AO34" s="4">
        <f t="shared" si="7"/>
        <v>57</v>
      </c>
    </row>
    <row r="35" spans="1:41" ht="13.5">
      <c r="A35" s="38" t="s">
        <v>89</v>
      </c>
      <c r="B35" s="61">
        <v>5776.33</v>
      </c>
      <c r="C35" s="62">
        <v>1857</v>
      </c>
      <c r="D35" s="62">
        <v>322</v>
      </c>
      <c r="E35" s="62">
        <v>636.442</v>
      </c>
      <c r="F35" s="63">
        <v>33541</v>
      </c>
      <c r="G35" s="63">
        <v>34119</v>
      </c>
      <c r="H35" s="63">
        <v>98650</v>
      </c>
      <c r="I35" s="63">
        <v>21270</v>
      </c>
      <c r="J35" s="63">
        <v>3319</v>
      </c>
      <c r="K35" s="64">
        <v>9.7</v>
      </c>
      <c r="L35" s="64">
        <v>8.3</v>
      </c>
      <c r="M35" s="64">
        <v>3.2</v>
      </c>
      <c r="N35" s="65">
        <f t="shared" si="8"/>
        <v>66.905</v>
      </c>
      <c r="O35" s="65">
        <f t="shared" si="8"/>
        <v>69.615</v>
      </c>
      <c r="P35" s="65">
        <f t="shared" si="8"/>
        <v>65.2</v>
      </c>
      <c r="Q35" s="65">
        <f t="shared" si="8"/>
        <v>168.8</v>
      </c>
      <c r="R35" s="63">
        <v>379</v>
      </c>
      <c r="S35" s="65">
        <v>7243</v>
      </c>
      <c r="T35" s="60">
        <f t="shared" si="1"/>
        <v>163.232</v>
      </c>
      <c r="U35" s="42" t="s">
        <v>89</v>
      </c>
      <c r="X35" s="4">
        <v>596099</v>
      </c>
      <c r="Y35" s="4">
        <f t="shared" si="2"/>
        <v>596</v>
      </c>
      <c r="AA35" s="4">
        <v>74600</v>
      </c>
      <c r="AB35" s="4">
        <f t="shared" si="3"/>
        <v>75</v>
      </c>
      <c r="AC35" s="4">
        <v>75679</v>
      </c>
      <c r="AD35" s="4">
        <v>6341</v>
      </c>
      <c r="AE35" s="4">
        <f t="shared" si="4"/>
        <v>82</v>
      </c>
      <c r="AF35" s="4">
        <v>69800</v>
      </c>
      <c r="AG35" s="4">
        <f t="shared" si="5"/>
        <v>70</v>
      </c>
      <c r="AH35" s="4">
        <v>215100</v>
      </c>
      <c r="AI35" s="4">
        <f t="shared" si="6"/>
        <v>215</v>
      </c>
      <c r="AK35" s="4">
        <v>8368</v>
      </c>
      <c r="AM35" s="4">
        <v>177640</v>
      </c>
      <c r="AO35" s="4">
        <f t="shared" si="7"/>
        <v>178</v>
      </c>
    </row>
    <row r="36" spans="1:41" ht="13.5">
      <c r="A36" s="38" t="s">
        <v>90</v>
      </c>
      <c r="B36" s="61">
        <v>4017.36</v>
      </c>
      <c r="C36" s="62">
        <v>1343</v>
      </c>
      <c r="D36" s="62">
        <v>334</v>
      </c>
      <c r="E36" s="62">
        <v>440.252</v>
      </c>
      <c r="F36" s="63">
        <v>33422</v>
      </c>
      <c r="G36" s="63">
        <v>28582</v>
      </c>
      <c r="H36" s="63">
        <v>63941</v>
      </c>
      <c r="I36" s="63">
        <v>13693</v>
      </c>
      <c r="J36" s="63">
        <v>2498</v>
      </c>
      <c r="K36" s="64">
        <v>10.6</v>
      </c>
      <c r="L36" s="64">
        <v>7</v>
      </c>
      <c r="M36" s="64">
        <v>3.6</v>
      </c>
      <c r="N36" s="65">
        <f t="shared" si="8"/>
        <v>48.719</v>
      </c>
      <c r="O36" s="65">
        <f t="shared" si="8"/>
        <v>52.914</v>
      </c>
      <c r="P36" s="65">
        <f t="shared" si="8"/>
        <v>55.9</v>
      </c>
      <c r="Q36" s="65">
        <f t="shared" si="8"/>
        <v>183</v>
      </c>
      <c r="R36" s="63">
        <v>205</v>
      </c>
      <c r="S36" s="60">
        <v>0</v>
      </c>
      <c r="T36" s="60">
        <f t="shared" si="1"/>
        <v>0</v>
      </c>
      <c r="U36" s="42" t="s">
        <v>90</v>
      </c>
      <c r="X36" s="4">
        <v>394271</v>
      </c>
      <c r="Y36" s="4">
        <f t="shared" si="2"/>
        <v>394</v>
      </c>
      <c r="AA36" s="4">
        <v>54346</v>
      </c>
      <c r="AB36" s="4">
        <f t="shared" si="3"/>
        <v>54</v>
      </c>
      <c r="AC36" s="4">
        <v>57646</v>
      </c>
      <c r="AD36" s="4">
        <v>3432</v>
      </c>
      <c r="AE36" s="4">
        <f t="shared" si="4"/>
        <v>61</v>
      </c>
      <c r="AF36" s="4">
        <v>58500</v>
      </c>
      <c r="AG36" s="4">
        <f t="shared" si="5"/>
        <v>59</v>
      </c>
      <c r="AH36" s="4">
        <v>248900</v>
      </c>
      <c r="AI36" s="4">
        <f t="shared" si="6"/>
        <v>249</v>
      </c>
      <c r="AO36" s="4">
        <f t="shared" si="7"/>
        <v>0</v>
      </c>
    </row>
    <row r="37" spans="1:41" ht="13.5">
      <c r="A37" s="38" t="s">
        <v>91</v>
      </c>
      <c r="B37" s="61">
        <v>4612.8</v>
      </c>
      <c r="C37" s="62">
        <v>2644</v>
      </c>
      <c r="D37" s="62">
        <v>573</v>
      </c>
      <c r="E37" s="62">
        <v>1026.129</v>
      </c>
      <c r="F37" s="63">
        <v>64250</v>
      </c>
      <c r="G37" s="63">
        <v>69253</v>
      </c>
      <c r="H37" s="63">
        <v>155616</v>
      </c>
      <c r="I37" s="63">
        <v>37463</v>
      </c>
      <c r="J37" s="63">
        <v>7093</v>
      </c>
      <c r="K37" s="64">
        <v>9.2</v>
      </c>
      <c r="L37" s="64">
        <v>7.8</v>
      </c>
      <c r="M37" s="64">
        <v>3.3</v>
      </c>
      <c r="N37" s="65">
        <f t="shared" si="8"/>
        <v>42.374</v>
      </c>
      <c r="O37" s="65">
        <f t="shared" si="8"/>
        <v>45.732</v>
      </c>
      <c r="P37" s="65">
        <f t="shared" si="8"/>
        <v>33.8</v>
      </c>
      <c r="Q37" s="65">
        <f t="shared" si="8"/>
        <v>86</v>
      </c>
      <c r="R37" s="63">
        <v>347</v>
      </c>
      <c r="S37" s="65">
        <v>1103</v>
      </c>
      <c r="T37" s="60">
        <f t="shared" si="1"/>
        <v>19.427</v>
      </c>
      <c r="U37" s="42" t="s">
        <v>91</v>
      </c>
      <c r="X37" s="4">
        <v>958252</v>
      </c>
      <c r="Y37" s="4">
        <f t="shared" si="2"/>
        <v>958</v>
      </c>
      <c r="AA37" s="4">
        <v>46645</v>
      </c>
      <c r="AB37" s="4">
        <f t="shared" si="3"/>
        <v>47</v>
      </c>
      <c r="AC37" s="4">
        <v>56942</v>
      </c>
      <c r="AD37" s="4">
        <v>4986</v>
      </c>
      <c r="AE37" s="4">
        <f t="shared" si="4"/>
        <v>62</v>
      </c>
      <c r="AF37" s="4">
        <v>35300</v>
      </c>
      <c r="AG37" s="4">
        <f t="shared" si="5"/>
        <v>35</v>
      </c>
      <c r="AH37" s="4">
        <v>114200</v>
      </c>
      <c r="AI37" s="4">
        <f t="shared" si="6"/>
        <v>114</v>
      </c>
      <c r="AK37" s="4">
        <v>1231</v>
      </c>
      <c r="AM37" s="4">
        <v>43155</v>
      </c>
      <c r="AO37" s="4">
        <f t="shared" si="7"/>
        <v>43</v>
      </c>
    </row>
    <row r="38" spans="1:41" ht="13.5">
      <c r="A38" s="38" t="s">
        <v>92</v>
      </c>
      <c r="B38" s="61">
        <v>1892.76</v>
      </c>
      <c r="C38" s="62">
        <v>8805</v>
      </c>
      <c r="D38" s="62">
        <v>4652</v>
      </c>
      <c r="E38" s="62">
        <v>3483.15</v>
      </c>
      <c r="F38" s="63">
        <v>179141</v>
      </c>
      <c r="G38" s="63">
        <v>205795</v>
      </c>
      <c r="H38" s="63">
        <v>533565</v>
      </c>
      <c r="I38" s="63">
        <v>115555</v>
      </c>
      <c r="J38" s="63">
        <v>20586</v>
      </c>
      <c r="K38" s="64">
        <v>10.2</v>
      </c>
      <c r="L38" s="64">
        <v>7.1</v>
      </c>
      <c r="M38" s="64">
        <v>2.9</v>
      </c>
      <c r="N38" s="65">
        <f t="shared" si="8"/>
        <v>29.801</v>
      </c>
      <c r="O38" s="65">
        <f t="shared" si="8"/>
        <v>27.516</v>
      </c>
      <c r="P38" s="65">
        <f t="shared" si="8"/>
        <v>15</v>
      </c>
      <c r="Q38" s="65">
        <f t="shared" si="8"/>
        <v>32</v>
      </c>
      <c r="R38" s="63">
        <v>59</v>
      </c>
      <c r="S38" s="65">
        <v>712</v>
      </c>
      <c r="T38" s="60">
        <f t="shared" si="1"/>
        <v>22.131</v>
      </c>
      <c r="U38" s="42" t="s">
        <v>92</v>
      </c>
      <c r="X38" s="4">
        <v>3270397</v>
      </c>
      <c r="Y38" s="4">
        <f t="shared" si="2"/>
        <v>3270</v>
      </c>
      <c r="AA38" s="4">
        <v>33376</v>
      </c>
      <c r="AB38" s="4">
        <f t="shared" si="3"/>
        <v>33</v>
      </c>
      <c r="AC38" s="4">
        <v>42461</v>
      </c>
      <c r="AD38" s="4">
        <v>3046</v>
      </c>
      <c r="AE38" s="4">
        <f t="shared" si="4"/>
        <v>46</v>
      </c>
      <c r="AF38" s="4">
        <v>17400</v>
      </c>
      <c r="AG38" s="4">
        <f t="shared" si="5"/>
        <v>17</v>
      </c>
      <c r="AH38" s="4">
        <v>37800</v>
      </c>
      <c r="AI38" s="4">
        <f t="shared" si="6"/>
        <v>38</v>
      </c>
      <c r="AK38" s="4">
        <v>762</v>
      </c>
      <c r="AM38" s="4">
        <v>21992</v>
      </c>
      <c r="AO38" s="4">
        <f t="shared" si="7"/>
        <v>22</v>
      </c>
    </row>
    <row r="39" spans="1:41" ht="13.5">
      <c r="A39" s="38" t="s">
        <v>93</v>
      </c>
      <c r="B39" s="61">
        <v>8391.58</v>
      </c>
      <c r="C39" s="62">
        <v>5551</v>
      </c>
      <c r="D39" s="62">
        <v>661</v>
      </c>
      <c r="E39" s="62">
        <v>2039.918</v>
      </c>
      <c r="F39" s="63">
        <v>116950</v>
      </c>
      <c r="G39" s="63">
        <v>114640</v>
      </c>
      <c r="H39" s="63">
        <v>264826</v>
      </c>
      <c r="I39" s="63">
        <v>64427</v>
      </c>
      <c r="J39" s="63">
        <v>10879</v>
      </c>
      <c r="K39" s="64">
        <v>10</v>
      </c>
      <c r="L39" s="64">
        <v>7.6</v>
      </c>
      <c r="M39" s="64">
        <v>3.5</v>
      </c>
      <c r="N39" s="65">
        <f t="shared" si="8"/>
        <v>114.523</v>
      </c>
      <c r="O39" s="65">
        <f t="shared" si="8"/>
        <v>108.98</v>
      </c>
      <c r="P39" s="65">
        <f t="shared" si="8"/>
        <v>80.2</v>
      </c>
      <c r="Q39" s="65">
        <f t="shared" si="8"/>
        <v>209.7</v>
      </c>
      <c r="R39" s="63">
        <v>572</v>
      </c>
      <c r="S39" s="65">
        <v>4476</v>
      </c>
      <c r="T39" s="60">
        <f t="shared" si="1"/>
        <v>66.492</v>
      </c>
      <c r="U39" s="42" t="s">
        <v>93</v>
      </c>
      <c r="X39" s="4">
        <v>1867031</v>
      </c>
      <c r="Y39" s="4">
        <f t="shared" si="2"/>
        <v>1867</v>
      </c>
      <c r="AA39" s="4">
        <v>124823</v>
      </c>
      <c r="AB39" s="4">
        <f t="shared" si="3"/>
        <v>125</v>
      </c>
      <c r="AC39" s="4">
        <v>133918</v>
      </c>
      <c r="AD39" s="4">
        <v>9200</v>
      </c>
      <c r="AE39" s="4">
        <f t="shared" si="4"/>
        <v>143</v>
      </c>
      <c r="AF39" s="4">
        <v>86000</v>
      </c>
      <c r="AG39" s="4">
        <f t="shared" si="5"/>
        <v>86</v>
      </c>
      <c r="AH39" s="4">
        <v>278900</v>
      </c>
      <c r="AI39" s="4">
        <f t="shared" si="6"/>
        <v>279</v>
      </c>
      <c r="AK39" s="4">
        <v>647</v>
      </c>
      <c r="AL39" s="4">
        <v>4312</v>
      </c>
      <c r="AM39" s="4">
        <v>21149</v>
      </c>
      <c r="AN39" s="4">
        <v>67279</v>
      </c>
      <c r="AO39" s="4">
        <f t="shared" si="7"/>
        <v>88</v>
      </c>
    </row>
    <row r="40" spans="1:41" ht="13.5">
      <c r="A40" s="38" t="s">
        <v>94</v>
      </c>
      <c r="B40" s="61">
        <v>3691.09</v>
      </c>
      <c r="C40" s="62">
        <v>1443</v>
      </c>
      <c r="D40" s="62">
        <v>391</v>
      </c>
      <c r="E40" s="62">
        <v>486.669</v>
      </c>
      <c r="F40" s="63">
        <v>34909</v>
      </c>
      <c r="G40" s="63">
        <v>37214</v>
      </c>
      <c r="H40" s="63">
        <v>54753</v>
      </c>
      <c r="I40" s="63">
        <v>15566</v>
      </c>
      <c r="J40" s="63">
        <v>2706</v>
      </c>
      <c r="K40" s="64">
        <v>9.3</v>
      </c>
      <c r="L40" s="64">
        <v>7.2</v>
      </c>
      <c r="M40" s="64">
        <v>2.3</v>
      </c>
      <c r="N40" s="65">
        <f t="shared" si="8"/>
        <v>32.255</v>
      </c>
      <c r="O40" s="65">
        <f t="shared" si="8"/>
        <v>34.255</v>
      </c>
      <c r="P40" s="65">
        <f t="shared" si="8"/>
        <v>24</v>
      </c>
      <c r="Q40" s="65">
        <f t="shared" si="8"/>
        <v>50.5</v>
      </c>
      <c r="R40" s="63">
        <v>286</v>
      </c>
      <c r="S40" s="60">
        <v>0</v>
      </c>
      <c r="T40" s="60">
        <f t="shared" si="1"/>
        <v>0</v>
      </c>
      <c r="U40" s="42" t="s">
        <v>94</v>
      </c>
      <c r="X40" s="4">
        <v>454984</v>
      </c>
      <c r="Y40" s="4">
        <f t="shared" si="2"/>
        <v>455</v>
      </c>
      <c r="AA40" s="4">
        <v>35567</v>
      </c>
      <c r="AB40" s="4">
        <f t="shared" si="3"/>
        <v>36</v>
      </c>
      <c r="AC40" s="4">
        <v>42949</v>
      </c>
      <c r="AD40" s="4">
        <v>3696</v>
      </c>
      <c r="AE40" s="4">
        <f t="shared" si="4"/>
        <v>47</v>
      </c>
      <c r="AF40" s="4">
        <v>26200</v>
      </c>
      <c r="AG40" s="4">
        <f t="shared" si="5"/>
        <v>26</v>
      </c>
      <c r="AH40" s="4">
        <v>64400</v>
      </c>
      <c r="AI40" s="4">
        <f t="shared" si="6"/>
        <v>64</v>
      </c>
      <c r="AO40" s="4">
        <f t="shared" si="7"/>
        <v>0</v>
      </c>
    </row>
    <row r="41" spans="1:41" ht="13.5">
      <c r="A41" s="38" t="s">
        <v>95</v>
      </c>
      <c r="B41" s="61">
        <v>4725.04</v>
      </c>
      <c r="C41" s="62">
        <v>1070</v>
      </c>
      <c r="D41" s="62">
        <v>226</v>
      </c>
      <c r="E41" s="62">
        <v>380.538</v>
      </c>
      <c r="F41" s="63">
        <v>15985</v>
      </c>
      <c r="G41" s="63">
        <v>18600</v>
      </c>
      <c r="H41" s="63">
        <v>63228</v>
      </c>
      <c r="I41" s="63">
        <v>15015</v>
      </c>
      <c r="J41" s="63">
        <v>2472</v>
      </c>
      <c r="K41" s="64">
        <v>9</v>
      </c>
      <c r="L41" s="64">
        <v>9.6</v>
      </c>
      <c r="M41" s="64">
        <v>2.7</v>
      </c>
      <c r="N41" s="65">
        <f t="shared" si="8"/>
        <v>39.863</v>
      </c>
      <c r="O41" s="65">
        <f t="shared" si="8"/>
        <v>58.281</v>
      </c>
      <c r="P41" s="65">
        <f t="shared" si="8"/>
        <v>36.8</v>
      </c>
      <c r="Q41" s="65">
        <f t="shared" si="8"/>
        <v>39.3</v>
      </c>
      <c r="R41" s="63">
        <v>364</v>
      </c>
      <c r="S41" s="65">
        <v>3645</v>
      </c>
      <c r="T41" s="60">
        <f t="shared" si="1"/>
        <v>47.967</v>
      </c>
      <c r="U41" s="42" t="s">
        <v>95</v>
      </c>
      <c r="X41" s="4">
        <v>365384</v>
      </c>
      <c r="Y41" s="4">
        <f t="shared" si="2"/>
        <v>365</v>
      </c>
      <c r="AA41" s="4">
        <v>42990</v>
      </c>
      <c r="AB41" s="4">
        <f t="shared" si="3"/>
        <v>43</v>
      </c>
      <c r="AC41" s="4">
        <v>68680</v>
      </c>
      <c r="AD41" s="4">
        <v>4680</v>
      </c>
      <c r="AE41" s="4">
        <f t="shared" si="4"/>
        <v>73</v>
      </c>
      <c r="AF41" s="4">
        <v>39800</v>
      </c>
      <c r="AG41" s="4">
        <f t="shared" si="5"/>
        <v>40</v>
      </c>
      <c r="AH41" s="4">
        <v>47700</v>
      </c>
      <c r="AI41" s="4">
        <f t="shared" si="6"/>
        <v>48</v>
      </c>
      <c r="AK41" s="4">
        <v>2353</v>
      </c>
      <c r="AL41" s="4">
        <v>1725</v>
      </c>
      <c r="AM41" s="4">
        <v>41029</v>
      </c>
      <c r="AN41" s="4">
        <v>20105</v>
      </c>
      <c r="AO41" s="4">
        <f t="shared" si="7"/>
        <v>61</v>
      </c>
    </row>
    <row r="42" spans="1:41" ht="13.5">
      <c r="A42" s="38" t="s">
        <v>96</v>
      </c>
      <c r="B42" s="61">
        <v>3507.1</v>
      </c>
      <c r="C42" s="62">
        <v>613</v>
      </c>
      <c r="D42" s="62">
        <v>175</v>
      </c>
      <c r="E42" s="62">
        <v>201.004</v>
      </c>
      <c r="F42" s="63">
        <v>12434</v>
      </c>
      <c r="G42" s="63">
        <v>12654</v>
      </c>
      <c r="H42" s="63">
        <v>33847</v>
      </c>
      <c r="I42" s="63">
        <v>9105</v>
      </c>
      <c r="J42" s="63">
        <v>1615</v>
      </c>
      <c r="K42" s="64">
        <v>9.3</v>
      </c>
      <c r="L42" s="64">
        <v>9.7</v>
      </c>
      <c r="M42" s="64">
        <v>2.3</v>
      </c>
      <c r="N42" s="65">
        <f t="shared" si="8"/>
        <v>37.697</v>
      </c>
      <c r="O42" s="65">
        <f t="shared" si="8"/>
        <v>46.572</v>
      </c>
      <c r="P42" s="65">
        <f t="shared" si="8"/>
        <v>37.2</v>
      </c>
      <c r="Q42" s="65">
        <f t="shared" si="8"/>
        <v>78.8</v>
      </c>
      <c r="R42" s="63">
        <v>261</v>
      </c>
      <c r="S42" s="65">
        <v>954</v>
      </c>
      <c r="T42" s="60">
        <f t="shared" si="1"/>
        <v>77.805</v>
      </c>
      <c r="U42" s="42" t="s">
        <v>96</v>
      </c>
      <c r="X42" s="4">
        <v>188866</v>
      </c>
      <c r="Y42" s="4">
        <f t="shared" si="2"/>
        <v>189</v>
      </c>
      <c r="AA42" s="4">
        <v>40777</v>
      </c>
      <c r="AB42" s="4">
        <f t="shared" si="3"/>
        <v>41</v>
      </c>
      <c r="AC42" s="4">
        <v>53341</v>
      </c>
      <c r="AD42" s="4">
        <v>5347</v>
      </c>
      <c r="AE42" s="4">
        <f t="shared" si="4"/>
        <v>59</v>
      </c>
      <c r="AF42" s="4">
        <v>40400</v>
      </c>
      <c r="AG42" s="4">
        <f t="shared" si="5"/>
        <v>40</v>
      </c>
      <c r="AH42" s="4">
        <v>111500</v>
      </c>
      <c r="AI42" s="4">
        <f t="shared" si="6"/>
        <v>112</v>
      </c>
      <c r="AK42" s="4">
        <v>1118</v>
      </c>
      <c r="AM42" s="4">
        <v>283117</v>
      </c>
      <c r="AO42" s="4">
        <f t="shared" si="7"/>
        <v>283</v>
      </c>
    </row>
    <row r="43" spans="1:41" ht="13.5">
      <c r="A43" s="38" t="s">
        <v>97</v>
      </c>
      <c r="B43" s="61">
        <v>6706.89</v>
      </c>
      <c r="C43" s="62">
        <v>761</v>
      </c>
      <c r="D43" s="62">
        <v>114</v>
      </c>
      <c r="E43" s="62">
        <v>257.47</v>
      </c>
      <c r="F43" s="63">
        <v>15173</v>
      </c>
      <c r="G43" s="63">
        <v>15414</v>
      </c>
      <c r="H43" s="63">
        <v>47399</v>
      </c>
      <c r="I43" s="63">
        <v>12125</v>
      </c>
      <c r="J43" s="63">
        <v>1807</v>
      </c>
      <c r="K43" s="64">
        <v>8.6</v>
      </c>
      <c r="L43" s="64">
        <v>10.2</v>
      </c>
      <c r="M43" s="64">
        <v>2.5</v>
      </c>
      <c r="N43" s="65">
        <f t="shared" si="8"/>
        <v>49.48</v>
      </c>
      <c r="O43" s="65">
        <f t="shared" si="8"/>
        <v>51.293</v>
      </c>
      <c r="P43" s="65">
        <f t="shared" si="8"/>
        <v>41</v>
      </c>
      <c r="Q43" s="65">
        <f t="shared" si="8"/>
        <v>108.1</v>
      </c>
      <c r="R43" s="63">
        <v>525</v>
      </c>
      <c r="S43" s="65">
        <v>2723</v>
      </c>
      <c r="T43" s="60">
        <f t="shared" si="1"/>
        <v>140.977</v>
      </c>
      <c r="U43" s="42" t="s">
        <v>97</v>
      </c>
      <c r="X43" s="4">
        <v>244996</v>
      </c>
      <c r="Y43" s="4">
        <f t="shared" si="2"/>
        <v>245</v>
      </c>
      <c r="AA43" s="4">
        <v>54651</v>
      </c>
      <c r="AB43" s="4">
        <f t="shared" si="3"/>
        <v>55</v>
      </c>
      <c r="AC43" s="4">
        <v>63637</v>
      </c>
      <c r="AD43" s="4">
        <v>6504</v>
      </c>
      <c r="AE43" s="4">
        <f t="shared" si="4"/>
        <v>70</v>
      </c>
      <c r="AF43" s="4">
        <v>45800</v>
      </c>
      <c r="AG43" s="4">
        <f t="shared" si="5"/>
        <v>46</v>
      </c>
      <c r="AH43" s="4">
        <v>154100</v>
      </c>
      <c r="AI43" s="4">
        <f t="shared" si="6"/>
        <v>154</v>
      </c>
      <c r="AK43" s="4">
        <v>3456</v>
      </c>
      <c r="AM43" s="4">
        <v>406423</v>
      </c>
      <c r="AO43" s="4">
        <f t="shared" si="7"/>
        <v>406</v>
      </c>
    </row>
    <row r="44" spans="1:41" ht="13.5">
      <c r="A44" s="38" t="s">
        <v>98</v>
      </c>
      <c r="B44" s="61">
        <v>7111.69</v>
      </c>
      <c r="C44" s="62">
        <v>1951</v>
      </c>
      <c r="D44" s="62">
        <v>274</v>
      </c>
      <c r="E44" s="62">
        <v>691.292</v>
      </c>
      <c r="F44" s="63">
        <v>37378</v>
      </c>
      <c r="G44" s="63">
        <v>38706</v>
      </c>
      <c r="H44" s="63">
        <v>99954</v>
      </c>
      <c r="I44" s="63">
        <v>31772</v>
      </c>
      <c r="J44" s="63">
        <v>4673</v>
      </c>
      <c r="K44" s="64">
        <v>9.8</v>
      </c>
      <c r="L44" s="64">
        <v>8.7</v>
      </c>
      <c r="M44" s="64">
        <v>3</v>
      </c>
      <c r="N44" s="65">
        <f t="shared" si="8"/>
        <v>90.053</v>
      </c>
      <c r="O44" s="65">
        <f t="shared" si="8"/>
        <v>93.415</v>
      </c>
      <c r="P44" s="65">
        <f t="shared" si="8"/>
        <v>72.5</v>
      </c>
      <c r="Q44" s="65">
        <f t="shared" si="8"/>
        <v>188.9</v>
      </c>
      <c r="R44" s="63">
        <v>491</v>
      </c>
      <c r="S44" s="65">
        <v>1554</v>
      </c>
      <c r="T44" s="60">
        <f t="shared" si="1"/>
        <v>6.745</v>
      </c>
      <c r="U44" s="42" t="s">
        <v>98</v>
      </c>
      <c r="X44" s="4">
        <v>656761</v>
      </c>
      <c r="Y44" s="4">
        <f t="shared" si="2"/>
        <v>657</v>
      </c>
      <c r="AA44" s="4">
        <v>100246</v>
      </c>
      <c r="AB44" s="4">
        <f t="shared" si="3"/>
        <v>100</v>
      </c>
      <c r="AC44" s="4">
        <v>117974</v>
      </c>
      <c r="AD44" s="4">
        <v>11539</v>
      </c>
      <c r="AE44" s="4">
        <f t="shared" si="4"/>
        <v>130</v>
      </c>
      <c r="AF44" s="4">
        <v>82300</v>
      </c>
      <c r="AG44" s="4">
        <f t="shared" si="5"/>
        <v>82</v>
      </c>
      <c r="AH44" s="4">
        <v>256400</v>
      </c>
      <c r="AI44" s="4">
        <f t="shared" si="6"/>
        <v>256</v>
      </c>
      <c r="AK44" s="4">
        <v>1875</v>
      </c>
      <c r="AM44" s="4">
        <v>7759</v>
      </c>
      <c r="AO44" s="4">
        <f t="shared" si="7"/>
        <v>8</v>
      </c>
    </row>
    <row r="45" spans="1:41" ht="13.5">
      <c r="A45" s="38" t="s">
        <v>99</v>
      </c>
      <c r="B45" s="61">
        <v>8476.73</v>
      </c>
      <c r="C45" s="62">
        <v>2879</v>
      </c>
      <c r="D45" s="62">
        <v>340</v>
      </c>
      <c r="E45" s="62">
        <v>1099.394</v>
      </c>
      <c r="F45" s="63">
        <v>59588</v>
      </c>
      <c r="G45" s="63">
        <v>65228</v>
      </c>
      <c r="H45" s="63">
        <v>156096</v>
      </c>
      <c r="I45" s="63">
        <v>42463</v>
      </c>
      <c r="J45" s="63">
        <v>6588</v>
      </c>
      <c r="K45" s="64">
        <v>9.6</v>
      </c>
      <c r="L45" s="64">
        <v>8.1</v>
      </c>
      <c r="M45" s="64">
        <v>2.8</v>
      </c>
      <c r="N45" s="65">
        <f t="shared" si="8"/>
        <v>82.24</v>
      </c>
      <c r="O45" s="65">
        <f t="shared" si="8"/>
        <v>78</v>
      </c>
      <c r="P45" s="65">
        <f t="shared" si="8"/>
        <v>62.3</v>
      </c>
      <c r="Q45" s="65">
        <f t="shared" si="8"/>
        <v>147.6</v>
      </c>
      <c r="R45" s="63">
        <v>626</v>
      </c>
      <c r="S45" s="65">
        <v>3679</v>
      </c>
      <c r="T45" s="60">
        <f t="shared" si="1"/>
        <v>21.102</v>
      </c>
      <c r="U45" s="42" t="s">
        <v>99</v>
      </c>
      <c r="X45" s="4">
        <v>1046122</v>
      </c>
      <c r="Y45" s="4">
        <f t="shared" si="2"/>
        <v>1046</v>
      </c>
      <c r="AA45" s="4">
        <v>92197</v>
      </c>
      <c r="AB45" s="4">
        <f t="shared" si="3"/>
        <v>92</v>
      </c>
      <c r="AC45" s="4">
        <v>114132</v>
      </c>
      <c r="AD45" s="4">
        <v>7970</v>
      </c>
      <c r="AE45" s="4">
        <f t="shared" si="4"/>
        <v>122</v>
      </c>
      <c r="AF45" s="4">
        <v>70600</v>
      </c>
      <c r="AG45" s="4">
        <f t="shared" si="5"/>
        <v>71</v>
      </c>
      <c r="AH45" s="4">
        <v>194300</v>
      </c>
      <c r="AI45" s="4">
        <f t="shared" si="6"/>
        <v>194</v>
      </c>
      <c r="AK45" s="4">
        <v>4099</v>
      </c>
      <c r="AM45" s="4">
        <v>20355</v>
      </c>
      <c r="AO45" s="4">
        <f t="shared" si="7"/>
        <v>20</v>
      </c>
    </row>
    <row r="46" spans="1:41" ht="13.5">
      <c r="A46" s="38" t="s">
        <v>100</v>
      </c>
      <c r="B46" s="61">
        <v>6110.28</v>
      </c>
      <c r="C46" s="62">
        <v>1528</v>
      </c>
      <c r="D46" s="62">
        <v>250</v>
      </c>
      <c r="E46" s="62">
        <v>583.646</v>
      </c>
      <c r="F46" s="63">
        <v>30944</v>
      </c>
      <c r="G46" s="63">
        <v>34572</v>
      </c>
      <c r="H46" s="63">
        <v>83194</v>
      </c>
      <c r="I46" s="63">
        <v>28450</v>
      </c>
      <c r="J46" s="63">
        <v>3488</v>
      </c>
      <c r="K46" s="64">
        <v>8.7</v>
      </c>
      <c r="L46" s="64">
        <v>10</v>
      </c>
      <c r="M46" s="64">
        <v>3.4</v>
      </c>
      <c r="N46" s="65">
        <f t="shared" si="8"/>
        <v>56.205</v>
      </c>
      <c r="O46" s="65">
        <f t="shared" si="8"/>
        <v>57.82</v>
      </c>
      <c r="P46" s="65">
        <f t="shared" si="8"/>
        <v>52.9</v>
      </c>
      <c r="Q46" s="65">
        <f t="shared" si="8"/>
        <v>129.7</v>
      </c>
      <c r="R46" s="63">
        <v>441</v>
      </c>
      <c r="S46" s="65">
        <v>5646</v>
      </c>
      <c r="T46" s="60">
        <f t="shared" si="1"/>
        <v>60.343</v>
      </c>
      <c r="U46" s="42" t="s">
        <v>100</v>
      </c>
      <c r="X46" s="4">
        <v>562792</v>
      </c>
      <c r="Y46" s="4">
        <f t="shared" si="2"/>
        <v>563</v>
      </c>
      <c r="AA46" s="4">
        <v>63286</v>
      </c>
      <c r="AB46" s="4">
        <f t="shared" si="3"/>
        <v>63</v>
      </c>
      <c r="AC46" s="4">
        <v>76910</v>
      </c>
      <c r="AD46" s="4">
        <v>6947</v>
      </c>
      <c r="AE46" s="4">
        <f t="shared" si="4"/>
        <v>84</v>
      </c>
      <c r="AF46" s="4">
        <v>58800</v>
      </c>
      <c r="AG46" s="4">
        <f t="shared" si="5"/>
        <v>59</v>
      </c>
      <c r="AH46" s="4">
        <v>191700</v>
      </c>
      <c r="AI46" s="4">
        <f t="shared" si="6"/>
        <v>192</v>
      </c>
      <c r="AK46" s="4">
        <v>3273</v>
      </c>
      <c r="AL46" s="4">
        <v>3652</v>
      </c>
      <c r="AM46" s="4">
        <v>94809</v>
      </c>
      <c r="AN46" s="4">
        <v>23325</v>
      </c>
      <c r="AO46" s="4">
        <f t="shared" si="7"/>
        <v>118</v>
      </c>
    </row>
    <row r="47" spans="1:41" ht="13.5">
      <c r="A47" s="38" t="s">
        <v>101</v>
      </c>
      <c r="B47" s="61">
        <v>4144.95</v>
      </c>
      <c r="C47" s="62">
        <v>824</v>
      </c>
      <c r="D47" s="62">
        <v>199</v>
      </c>
      <c r="E47" s="62">
        <v>288.573</v>
      </c>
      <c r="F47" s="63">
        <v>13446</v>
      </c>
      <c r="G47" s="63">
        <v>14765</v>
      </c>
      <c r="H47" s="63">
        <v>48786</v>
      </c>
      <c r="I47" s="63">
        <v>16612</v>
      </c>
      <c r="J47" s="63">
        <v>2222</v>
      </c>
      <c r="K47" s="64">
        <v>8.8</v>
      </c>
      <c r="L47" s="64">
        <v>9.7</v>
      </c>
      <c r="M47" s="64">
        <v>3.6</v>
      </c>
      <c r="N47" s="65">
        <f t="shared" si="8"/>
        <v>42.094</v>
      </c>
      <c r="O47" s="65">
        <f t="shared" si="8"/>
        <v>50.669</v>
      </c>
      <c r="P47" s="65">
        <f t="shared" si="8"/>
        <v>34.1</v>
      </c>
      <c r="Q47" s="65">
        <f t="shared" si="8"/>
        <v>68.3</v>
      </c>
      <c r="R47" s="63">
        <v>314</v>
      </c>
      <c r="S47" s="65">
        <v>2464</v>
      </c>
      <c r="T47" s="60">
        <f t="shared" si="1"/>
        <v>24.865</v>
      </c>
      <c r="U47" s="42" t="s">
        <v>101</v>
      </c>
      <c r="X47" s="4">
        <v>273839</v>
      </c>
      <c r="Y47" s="4">
        <f t="shared" si="2"/>
        <v>274</v>
      </c>
      <c r="AA47" s="4">
        <v>45979</v>
      </c>
      <c r="AB47" s="4">
        <f t="shared" si="3"/>
        <v>46</v>
      </c>
      <c r="AC47" s="4">
        <v>64068</v>
      </c>
      <c r="AD47" s="4">
        <v>4800</v>
      </c>
      <c r="AE47" s="4">
        <f t="shared" si="4"/>
        <v>69</v>
      </c>
      <c r="AF47" s="4">
        <v>37000</v>
      </c>
      <c r="AG47" s="4">
        <f t="shared" si="5"/>
        <v>37</v>
      </c>
      <c r="AH47" s="4">
        <v>86700</v>
      </c>
      <c r="AI47" s="4">
        <f t="shared" si="6"/>
        <v>87</v>
      </c>
      <c r="AK47" s="4">
        <v>960</v>
      </c>
      <c r="AL47" s="4">
        <v>1747</v>
      </c>
      <c r="AM47" s="4">
        <v>9446</v>
      </c>
      <c r="AN47" s="4">
        <v>14732</v>
      </c>
      <c r="AO47" s="4">
        <f t="shared" si="7"/>
        <v>24</v>
      </c>
    </row>
    <row r="48" spans="1:41" ht="13.5">
      <c r="A48" s="38" t="s">
        <v>102</v>
      </c>
      <c r="B48" s="61">
        <v>1875.83</v>
      </c>
      <c r="C48" s="62">
        <v>1023</v>
      </c>
      <c r="D48" s="62">
        <v>545</v>
      </c>
      <c r="E48" s="62">
        <v>364.686</v>
      </c>
      <c r="F48" s="63">
        <v>23425</v>
      </c>
      <c r="G48" s="63">
        <v>24908</v>
      </c>
      <c r="H48" s="63">
        <v>61183</v>
      </c>
      <c r="I48" s="63">
        <v>17645</v>
      </c>
      <c r="J48" s="63">
        <v>2482</v>
      </c>
      <c r="K48" s="64">
        <v>9.6</v>
      </c>
      <c r="L48" s="64">
        <v>9.3</v>
      </c>
      <c r="M48" s="64">
        <v>3.2</v>
      </c>
      <c r="N48" s="65">
        <f t="shared" si="8"/>
        <v>50.176</v>
      </c>
      <c r="O48" s="65">
        <f t="shared" si="8"/>
        <v>55.023</v>
      </c>
      <c r="P48" s="65">
        <f t="shared" si="8"/>
        <v>34.2</v>
      </c>
      <c r="Q48" s="65">
        <f t="shared" si="8"/>
        <v>78.8</v>
      </c>
      <c r="R48" s="63">
        <v>89</v>
      </c>
      <c r="S48" s="65">
        <v>2392</v>
      </c>
      <c r="T48" s="60">
        <f t="shared" si="1"/>
        <v>23.387</v>
      </c>
      <c r="U48" s="42" t="s">
        <v>102</v>
      </c>
      <c r="X48" s="4">
        <v>345422</v>
      </c>
      <c r="Y48" s="4">
        <f t="shared" si="2"/>
        <v>345</v>
      </c>
      <c r="AA48" s="4">
        <v>53905</v>
      </c>
      <c r="AB48" s="4">
        <f t="shared" si="3"/>
        <v>54</v>
      </c>
      <c r="AC48" s="4">
        <v>67633</v>
      </c>
      <c r="AD48" s="4">
        <v>3270</v>
      </c>
      <c r="AE48" s="4">
        <f t="shared" si="4"/>
        <v>71</v>
      </c>
      <c r="AF48" s="4">
        <v>38000</v>
      </c>
      <c r="AG48" s="4">
        <f t="shared" si="5"/>
        <v>38</v>
      </c>
      <c r="AH48" s="4">
        <v>112100</v>
      </c>
      <c r="AI48" s="4">
        <f t="shared" si="6"/>
        <v>112</v>
      </c>
      <c r="AK48" s="4">
        <v>2830</v>
      </c>
      <c r="AM48" s="4">
        <v>25114</v>
      </c>
      <c r="AO48" s="4">
        <f t="shared" si="7"/>
        <v>25</v>
      </c>
    </row>
    <row r="49" spans="1:41" ht="13.5">
      <c r="A49" s="38" t="s">
        <v>103</v>
      </c>
      <c r="B49" s="61">
        <v>5676.11</v>
      </c>
      <c r="C49" s="62">
        <v>1493</v>
      </c>
      <c r="D49" s="62">
        <v>263</v>
      </c>
      <c r="E49" s="62">
        <v>565.97</v>
      </c>
      <c r="F49" s="63">
        <v>25089</v>
      </c>
      <c r="G49" s="63">
        <v>27847</v>
      </c>
      <c r="H49" s="63">
        <v>84704</v>
      </c>
      <c r="I49" s="63">
        <v>23812</v>
      </c>
      <c r="J49" s="63">
        <v>3363</v>
      </c>
      <c r="K49" s="64">
        <v>8.9</v>
      </c>
      <c r="L49" s="64">
        <v>9.2</v>
      </c>
      <c r="M49" s="64">
        <v>2.9</v>
      </c>
      <c r="N49" s="65">
        <f t="shared" si="8"/>
        <v>62.076</v>
      </c>
      <c r="O49" s="65">
        <f t="shared" si="8"/>
        <v>77.587</v>
      </c>
      <c r="P49" s="65">
        <f t="shared" si="8"/>
        <v>59.8</v>
      </c>
      <c r="Q49" s="65">
        <f t="shared" si="8"/>
        <v>83.2</v>
      </c>
      <c r="R49" s="63">
        <v>401</v>
      </c>
      <c r="S49" s="65">
        <v>7337</v>
      </c>
      <c r="T49" s="60">
        <f t="shared" si="1"/>
        <v>92.809</v>
      </c>
      <c r="U49" s="42" t="s">
        <v>103</v>
      </c>
      <c r="X49" s="4">
        <v>540670</v>
      </c>
      <c r="Y49" s="4">
        <f t="shared" si="2"/>
        <v>541</v>
      </c>
      <c r="AA49" s="4">
        <v>68596</v>
      </c>
      <c r="AB49" s="4">
        <f t="shared" si="3"/>
        <v>69</v>
      </c>
      <c r="AC49" s="4">
        <v>94400</v>
      </c>
      <c r="AD49" s="4">
        <v>9022</v>
      </c>
      <c r="AE49" s="4">
        <f t="shared" si="4"/>
        <v>103</v>
      </c>
      <c r="AF49" s="4">
        <v>68900</v>
      </c>
      <c r="AG49" s="4">
        <f t="shared" si="5"/>
        <v>69</v>
      </c>
      <c r="AH49" s="4">
        <v>115200</v>
      </c>
      <c r="AI49" s="4">
        <f t="shared" si="6"/>
        <v>115</v>
      </c>
      <c r="AK49" s="4">
        <v>3753</v>
      </c>
      <c r="AL49" s="4">
        <v>4559</v>
      </c>
      <c r="AM49" s="4">
        <v>63703</v>
      </c>
      <c r="AN49" s="4">
        <v>43962</v>
      </c>
      <c r="AO49" s="4">
        <f t="shared" si="7"/>
        <v>108</v>
      </c>
    </row>
    <row r="50" spans="1:41" ht="13.5">
      <c r="A50" s="38" t="s">
        <v>104</v>
      </c>
      <c r="B50" s="61">
        <v>7104.54</v>
      </c>
      <c r="C50" s="62">
        <v>814</v>
      </c>
      <c r="D50" s="62">
        <v>115</v>
      </c>
      <c r="E50" s="62">
        <v>320.99</v>
      </c>
      <c r="F50" s="63">
        <v>14073</v>
      </c>
      <c r="G50" s="63">
        <v>14005</v>
      </c>
      <c r="H50" s="63">
        <v>49034</v>
      </c>
      <c r="I50" s="63">
        <v>20445</v>
      </c>
      <c r="J50" s="63">
        <v>2128</v>
      </c>
      <c r="K50" s="64">
        <v>8.4</v>
      </c>
      <c r="L50" s="64">
        <v>10.2</v>
      </c>
      <c r="M50" s="64">
        <v>4.6</v>
      </c>
      <c r="N50" s="65">
        <f t="shared" si="8"/>
        <v>34.919</v>
      </c>
      <c r="O50" s="65">
        <f t="shared" si="8"/>
        <v>47.019</v>
      </c>
      <c r="P50" s="65">
        <f t="shared" si="8"/>
        <v>29.4</v>
      </c>
      <c r="Q50" s="65">
        <f t="shared" si="8"/>
        <v>62.9</v>
      </c>
      <c r="R50" s="63">
        <v>594</v>
      </c>
      <c r="S50" s="65">
        <v>3710</v>
      </c>
      <c r="T50" s="60">
        <f t="shared" si="1"/>
        <v>109.446</v>
      </c>
      <c r="U50" s="42" t="s">
        <v>104</v>
      </c>
      <c r="X50" s="4">
        <v>302868</v>
      </c>
      <c r="Y50" s="4">
        <f t="shared" si="2"/>
        <v>303</v>
      </c>
      <c r="AA50" s="4">
        <v>38358</v>
      </c>
      <c r="AB50" s="4">
        <f t="shared" si="3"/>
        <v>38</v>
      </c>
      <c r="AC50" s="4">
        <v>57655</v>
      </c>
      <c r="AD50" s="4">
        <v>4907</v>
      </c>
      <c r="AE50" s="4">
        <f t="shared" si="4"/>
        <v>63</v>
      </c>
      <c r="AF50" s="4">
        <v>34400</v>
      </c>
      <c r="AG50" s="4">
        <f t="shared" si="5"/>
        <v>34</v>
      </c>
      <c r="AH50" s="4">
        <v>79300</v>
      </c>
      <c r="AI50" s="4">
        <f t="shared" si="6"/>
        <v>79</v>
      </c>
      <c r="AK50" s="4">
        <v>4296</v>
      </c>
      <c r="AM50" s="4">
        <v>104582</v>
      </c>
      <c r="AO50" s="4">
        <f t="shared" si="7"/>
        <v>105</v>
      </c>
    </row>
    <row r="51" spans="1:41" ht="13.5">
      <c r="A51" s="38" t="s">
        <v>105</v>
      </c>
      <c r="B51" s="61">
        <v>4969.83</v>
      </c>
      <c r="C51" s="62">
        <v>5016</v>
      </c>
      <c r="D51" s="62">
        <v>1009</v>
      </c>
      <c r="E51" s="62">
        <v>1916.909</v>
      </c>
      <c r="F51" s="63">
        <v>117278</v>
      </c>
      <c r="G51" s="63">
        <v>113008</v>
      </c>
      <c r="H51" s="63">
        <v>253276</v>
      </c>
      <c r="I51" s="63">
        <v>90649</v>
      </c>
      <c r="J51" s="63">
        <v>12822</v>
      </c>
      <c r="K51" s="64">
        <v>9.5</v>
      </c>
      <c r="L51" s="64">
        <v>7.7</v>
      </c>
      <c r="M51" s="64">
        <v>3.4</v>
      </c>
      <c r="N51" s="65">
        <f t="shared" si="8"/>
        <v>81.849</v>
      </c>
      <c r="O51" s="65">
        <f t="shared" si="8"/>
        <v>110.607</v>
      </c>
      <c r="P51" s="65">
        <f t="shared" si="8"/>
        <v>93.2</v>
      </c>
      <c r="Q51" s="65">
        <f t="shared" si="8"/>
        <v>210.6</v>
      </c>
      <c r="R51" s="63">
        <v>224</v>
      </c>
      <c r="S51" s="65">
        <v>3865</v>
      </c>
      <c r="T51" s="60">
        <f t="shared" si="1"/>
        <v>39.51</v>
      </c>
      <c r="U51" s="42" t="s">
        <v>105</v>
      </c>
      <c r="X51" s="4">
        <v>1774183</v>
      </c>
      <c r="Y51" s="4">
        <f t="shared" si="2"/>
        <v>1774</v>
      </c>
      <c r="AA51" s="4">
        <v>90267</v>
      </c>
      <c r="AB51" s="4">
        <f t="shared" si="3"/>
        <v>90</v>
      </c>
      <c r="AC51" s="4">
        <v>122918</v>
      </c>
      <c r="AD51" s="4">
        <v>9322</v>
      </c>
      <c r="AE51" s="4">
        <f t="shared" si="4"/>
        <v>132</v>
      </c>
      <c r="AF51" s="4">
        <v>101400</v>
      </c>
      <c r="AG51" s="4">
        <f t="shared" si="5"/>
        <v>101</v>
      </c>
      <c r="AH51" s="4">
        <v>304700</v>
      </c>
      <c r="AI51" s="4">
        <f t="shared" si="6"/>
        <v>305</v>
      </c>
      <c r="AK51" s="4">
        <v>3826</v>
      </c>
      <c r="AL51" s="4">
        <v>598</v>
      </c>
      <c r="AM51" s="4">
        <v>61110</v>
      </c>
      <c r="AN51" s="4">
        <v>5262</v>
      </c>
      <c r="AO51" s="4">
        <f t="shared" si="7"/>
        <v>66</v>
      </c>
    </row>
    <row r="52" spans="1:41" ht="13.5">
      <c r="A52" s="38" t="s">
        <v>106</v>
      </c>
      <c r="B52" s="61">
        <v>2439.18</v>
      </c>
      <c r="C52" s="62">
        <v>877</v>
      </c>
      <c r="D52" s="62">
        <v>359</v>
      </c>
      <c r="E52" s="62">
        <v>278.169</v>
      </c>
      <c r="F52" s="63">
        <v>19494</v>
      </c>
      <c r="G52" s="63">
        <v>20928</v>
      </c>
      <c r="H52" s="63">
        <v>46041</v>
      </c>
      <c r="I52" s="63">
        <v>15429</v>
      </c>
      <c r="J52" s="63">
        <v>1910</v>
      </c>
      <c r="K52" s="64">
        <v>10</v>
      </c>
      <c r="L52" s="64">
        <v>9</v>
      </c>
      <c r="M52" s="64">
        <v>2.9</v>
      </c>
      <c r="N52" s="65">
        <f aca="true" t="shared" si="9" ref="N52:Q58">N105/1000</f>
        <v>41.135</v>
      </c>
      <c r="O52" s="65">
        <f t="shared" si="9"/>
        <v>59.374</v>
      </c>
      <c r="P52" s="65">
        <f t="shared" si="9"/>
        <v>57.6</v>
      </c>
      <c r="Q52" s="65">
        <f t="shared" si="9"/>
        <v>156.1</v>
      </c>
      <c r="R52" s="63">
        <v>108</v>
      </c>
      <c r="S52" s="65">
        <v>2763</v>
      </c>
      <c r="T52" s="60">
        <f t="shared" si="1"/>
        <v>17.765</v>
      </c>
      <c r="U52" s="42" t="s">
        <v>106</v>
      </c>
      <c r="X52" s="4">
        <v>267230</v>
      </c>
      <c r="Y52" s="4">
        <f t="shared" si="2"/>
        <v>267</v>
      </c>
      <c r="AA52" s="4">
        <v>44862</v>
      </c>
      <c r="AB52" s="4">
        <f t="shared" si="3"/>
        <v>45</v>
      </c>
      <c r="AC52" s="4">
        <v>58192</v>
      </c>
      <c r="AD52" s="4">
        <v>7459</v>
      </c>
      <c r="AE52" s="4">
        <f t="shared" si="4"/>
        <v>66</v>
      </c>
      <c r="AF52" s="4">
        <v>63000</v>
      </c>
      <c r="AG52" s="4">
        <f t="shared" si="5"/>
        <v>63</v>
      </c>
      <c r="AH52" s="4">
        <v>223800</v>
      </c>
      <c r="AI52" s="4">
        <f t="shared" si="6"/>
        <v>224</v>
      </c>
      <c r="AK52" s="4">
        <v>3362</v>
      </c>
      <c r="AM52" s="4">
        <v>47207</v>
      </c>
      <c r="AO52" s="4">
        <f t="shared" si="7"/>
        <v>47</v>
      </c>
    </row>
    <row r="53" spans="1:41" ht="13.5">
      <c r="A53" s="38" t="s">
        <v>107</v>
      </c>
      <c r="B53" s="61">
        <v>4092.04</v>
      </c>
      <c r="C53" s="62">
        <v>1517</v>
      </c>
      <c r="D53" s="62">
        <v>371</v>
      </c>
      <c r="E53" s="62">
        <v>544.686</v>
      </c>
      <c r="F53" s="63">
        <v>31806</v>
      </c>
      <c r="G53" s="63">
        <v>36416</v>
      </c>
      <c r="H53" s="63">
        <v>80040</v>
      </c>
      <c r="I53" s="63">
        <v>29097</v>
      </c>
      <c r="J53" s="63">
        <v>3637</v>
      </c>
      <c r="K53" s="64">
        <v>9.3</v>
      </c>
      <c r="L53" s="64">
        <v>8.9</v>
      </c>
      <c r="M53" s="64">
        <v>3.2</v>
      </c>
      <c r="N53" s="65">
        <f t="shared" si="9"/>
        <v>44.415</v>
      </c>
      <c r="O53" s="65">
        <f t="shared" si="9"/>
        <v>60.558</v>
      </c>
      <c r="P53" s="65">
        <f t="shared" si="9"/>
        <v>52.8</v>
      </c>
      <c r="Q53" s="65">
        <f t="shared" si="9"/>
        <v>71.3</v>
      </c>
      <c r="R53" s="63">
        <v>245</v>
      </c>
      <c r="S53" s="65">
        <v>12569</v>
      </c>
      <c r="T53" s="60">
        <f t="shared" si="1"/>
        <v>317.681</v>
      </c>
      <c r="U53" s="42" t="s">
        <v>107</v>
      </c>
      <c r="X53" s="4">
        <v>528156</v>
      </c>
      <c r="Y53" s="4">
        <f t="shared" si="2"/>
        <v>528</v>
      </c>
      <c r="AA53" s="4">
        <v>48497</v>
      </c>
      <c r="AB53" s="4">
        <f t="shared" si="3"/>
        <v>48</v>
      </c>
      <c r="AC53" s="4">
        <v>69548</v>
      </c>
      <c r="AD53" s="4">
        <v>6712</v>
      </c>
      <c r="AE53" s="4">
        <f t="shared" si="4"/>
        <v>76</v>
      </c>
      <c r="AF53" s="4">
        <v>58700</v>
      </c>
      <c r="AG53" s="4">
        <f t="shared" si="5"/>
        <v>59</v>
      </c>
      <c r="AH53" s="4">
        <v>93100</v>
      </c>
      <c r="AI53" s="4">
        <f t="shared" si="6"/>
        <v>93</v>
      </c>
      <c r="AK53" s="4">
        <v>14499</v>
      </c>
      <c r="AM53" s="4">
        <v>643731</v>
      </c>
      <c r="AO53" s="4">
        <f t="shared" si="7"/>
        <v>644</v>
      </c>
    </row>
    <row r="54" spans="1:41" ht="13.5">
      <c r="A54" s="38" t="s">
        <v>108</v>
      </c>
      <c r="B54" s="61">
        <v>7403.51</v>
      </c>
      <c r="C54" s="62">
        <v>1859</v>
      </c>
      <c r="D54" s="62">
        <v>251</v>
      </c>
      <c r="E54" s="62">
        <v>647.154</v>
      </c>
      <c r="F54" s="63">
        <v>36600</v>
      </c>
      <c r="G54" s="63">
        <v>37065</v>
      </c>
      <c r="H54" s="63">
        <v>91443</v>
      </c>
      <c r="I54" s="63">
        <v>36839</v>
      </c>
      <c r="J54" s="63">
        <v>4585</v>
      </c>
      <c r="K54" s="64">
        <v>9.3</v>
      </c>
      <c r="L54" s="64">
        <v>8.6</v>
      </c>
      <c r="M54" s="64">
        <v>3.1</v>
      </c>
      <c r="N54" s="65">
        <f t="shared" si="9"/>
        <v>79.621</v>
      </c>
      <c r="O54" s="65">
        <f t="shared" si="9"/>
        <v>122.02</v>
      </c>
      <c r="P54" s="65">
        <f t="shared" si="9"/>
        <v>123.8</v>
      </c>
      <c r="Q54" s="65">
        <f t="shared" si="9"/>
        <v>223</v>
      </c>
      <c r="R54" s="63">
        <v>474</v>
      </c>
      <c r="S54" s="65">
        <v>5373</v>
      </c>
      <c r="T54" s="60">
        <f t="shared" si="1"/>
        <v>26.45</v>
      </c>
      <c r="U54" s="42" t="s">
        <v>108</v>
      </c>
      <c r="X54" s="4">
        <v>615744</v>
      </c>
      <c r="Y54" s="4">
        <f t="shared" si="2"/>
        <v>616</v>
      </c>
      <c r="AA54" s="4">
        <v>86315</v>
      </c>
      <c r="AB54" s="4">
        <f t="shared" si="3"/>
        <v>86</v>
      </c>
      <c r="AC54" s="4">
        <v>137476</v>
      </c>
      <c r="AD54" s="4">
        <v>11275</v>
      </c>
      <c r="AE54" s="4">
        <f t="shared" si="4"/>
        <v>149</v>
      </c>
      <c r="AF54" s="4">
        <v>134800</v>
      </c>
      <c r="AG54" s="4">
        <f t="shared" si="5"/>
        <v>135</v>
      </c>
      <c r="AH54" s="4">
        <v>322700</v>
      </c>
      <c r="AI54" s="4">
        <f t="shared" si="6"/>
        <v>323</v>
      </c>
      <c r="AK54" s="4">
        <v>6759</v>
      </c>
      <c r="AM54" s="4">
        <v>44756</v>
      </c>
      <c r="AO54" s="4">
        <f t="shared" si="7"/>
        <v>45</v>
      </c>
    </row>
    <row r="55" spans="1:41" s="57" customFormat="1" ht="40.5" customHeight="1">
      <c r="A55" s="50" t="s">
        <v>109</v>
      </c>
      <c r="B55" s="51">
        <v>6337.85</v>
      </c>
      <c r="C55" s="53">
        <v>1221</v>
      </c>
      <c r="D55" s="53">
        <v>193</v>
      </c>
      <c r="E55" s="53">
        <v>453.792</v>
      </c>
      <c r="F55" s="66">
        <v>24880</v>
      </c>
      <c r="G55" s="66">
        <v>26692</v>
      </c>
      <c r="H55" s="66">
        <v>66703</v>
      </c>
      <c r="I55" s="67">
        <v>21245</v>
      </c>
      <c r="J55" s="66">
        <v>2750</v>
      </c>
      <c r="K55" s="68">
        <v>9</v>
      </c>
      <c r="L55" s="68">
        <v>9.3</v>
      </c>
      <c r="M55" s="68">
        <v>3.4</v>
      </c>
      <c r="N55" s="67">
        <f t="shared" si="9"/>
        <v>57.711</v>
      </c>
      <c r="O55" s="65">
        <f t="shared" si="9"/>
        <v>65.15</v>
      </c>
      <c r="P55" s="65">
        <f t="shared" si="9"/>
        <v>63.4</v>
      </c>
      <c r="Q55" s="65">
        <f t="shared" si="9"/>
        <v>137.2</v>
      </c>
      <c r="R55" s="66">
        <v>457</v>
      </c>
      <c r="S55" s="65">
        <v>4236</v>
      </c>
      <c r="T55" s="60">
        <f t="shared" si="1"/>
        <v>61.824</v>
      </c>
      <c r="U55" s="56" t="s">
        <v>109</v>
      </c>
      <c r="X55" s="57">
        <v>433897</v>
      </c>
      <c r="Y55" s="57">
        <f t="shared" si="2"/>
        <v>434</v>
      </c>
      <c r="AA55" s="57">
        <v>64445</v>
      </c>
      <c r="AB55" s="57">
        <f t="shared" si="3"/>
        <v>64</v>
      </c>
      <c r="AC55" s="57">
        <v>80385</v>
      </c>
      <c r="AD55" s="4">
        <v>7999</v>
      </c>
      <c r="AE55" s="57">
        <f t="shared" si="4"/>
        <v>88</v>
      </c>
      <c r="AF55" s="57">
        <v>68300</v>
      </c>
      <c r="AG55" s="57">
        <f t="shared" si="5"/>
        <v>68</v>
      </c>
      <c r="AH55" s="57">
        <v>204800</v>
      </c>
      <c r="AI55" s="57">
        <f t="shared" si="6"/>
        <v>205</v>
      </c>
      <c r="AK55" s="57">
        <v>2809</v>
      </c>
      <c r="AL55" s="57">
        <v>2042</v>
      </c>
      <c r="AM55" s="57">
        <v>48971</v>
      </c>
      <c r="AN55" s="57">
        <v>26623</v>
      </c>
      <c r="AO55" s="57">
        <f t="shared" si="7"/>
        <v>76</v>
      </c>
    </row>
    <row r="56" spans="1:41" ht="13.5" customHeight="1">
      <c r="A56" s="38" t="s">
        <v>110</v>
      </c>
      <c r="B56" s="61">
        <v>7734.28</v>
      </c>
      <c r="C56" s="62">
        <v>1170</v>
      </c>
      <c r="D56" s="62">
        <v>151</v>
      </c>
      <c r="E56" s="62">
        <v>438.877</v>
      </c>
      <c r="F56" s="63">
        <v>25606</v>
      </c>
      <c r="G56" s="63">
        <v>27908</v>
      </c>
      <c r="H56" s="63">
        <v>64002</v>
      </c>
      <c r="I56" s="63">
        <v>19980</v>
      </c>
      <c r="J56" s="63">
        <v>2440</v>
      </c>
      <c r="K56" s="64">
        <v>9.5</v>
      </c>
      <c r="L56" s="64">
        <v>8.5</v>
      </c>
      <c r="M56" s="64">
        <v>3.7</v>
      </c>
      <c r="N56" s="65">
        <f t="shared" si="9"/>
        <v>56.195</v>
      </c>
      <c r="O56" s="65">
        <f t="shared" si="9"/>
        <v>77.916</v>
      </c>
      <c r="P56" s="65">
        <f t="shared" si="9"/>
        <v>71.3</v>
      </c>
      <c r="Q56" s="65">
        <f t="shared" si="9"/>
        <v>106.8</v>
      </c>
      <c r="R56" s="63">
        <v>591</v>
      </c>
      <c r="S56" s="65">
        <v>1779</v>
      </c>
      <c r="T56" s="60">
        <f t="shared" si="1"/>
        <v>126.331</v>
      </c>
      <c r="U56" s="42" t="s">
        <v>110</v>
      </c>
      <c r="X56" s="4">
        <v>420260</v>
      </c>
      <c r="Y56" s="4">
        <f t="shared" si="2"/>
        <v>420</v>
      </c>
      <c r="AA56" s="4">
        <v>61866</v>
      </c>
      <c r="AB56" s="4">
        <f t="shared" si="3"/>
        <v>62</v>
      </c>
      <c r="AC56" s="4">
        <v>90248</v>
      </c>
      <c r="AD56" s="4">
        <v>7770</v>
      </c>
      <c r="AE56" s="4">
        <f t="shared" si="4"/>
        <v>98</v>
      </c>
      <c r="AF56" s="4">
        <v>74500</v>
      </c>
      <c r="AG56" s="4">
        <f t="shared" si="5"/>
        <v>75</v>
      </c>
      <c r="AH56" s="4">
        <v>150000</v>
      </c>
      <c r="AI56" s="4">
        <f t="shared" si="6"/>
        <v>150</v>
      </c>
      <c r="AK56" s="4">
        <v>2074</v>
      </c>
      <c r="AM56" s="4">
        <v>135726</v>
      </c>
      <c r="AO56" s="4">
        <f t="shared" si="7"/>
        <v>136</v>
      </c>
    </row>
    <row r="57" spans="1:41" ht="13.5" customHeight="1">
      <c r="A57" s="38" t="s">
        <v>111</v>
      </c>
      <c r="B57" s="61">
        <v>9186.65</v>
      </c>
      <c r="C57" s="62">
        <v>1786</v>
      </c>
      <c r="D57" s="62">
        <v>194</v>
      </c>
      <c r="E57" s="62">
        <v>716.6</v>
      </c>
      <c r="F57" s="63">
        <v>37814</v>
      </c>
      <c r="G57" s="63">
        <v>38159</v>
      </c>
      <c r="H57" s="63">
        <v>95466</v>
      </c>
      <c r="I57" s="63">
        <v>36533</v>
      </c>
      <c r="J57" s="63">
        <v>3818</v>
      </c>
      <c r="K57" s="64">
        <v>9.1</v>
      </c>
      <c r="L57" s="64">
        <v>9.5</v>
      </c>
      <c r="M57" s="64">
        <v>3.3</v>
      </c>
      <c r="N57" s="65">
        <f t="shared" si="9"/>
        <v>98.211</v>
      </c>
      <c r="O57" s="65">
        <f t="shared" si="9"/>
        <v>107.189</v>
      </c>
      <c r="P57" s="65">
        <f t="shared" si="9"/>
        <v>128.8</v>
      </c>
      <c r="Q57" s="65">
        <f t="shared" si="9"/>
        <v>130.5</v>
      </c>
      <c r="R57" s="63">
        <v>588</v>
      </c>
      <c r="S57" s="65">
        <v>5450</v>
      </c>
      <c r="T57" s="60">
        <f t="shared" si="1"/>
        <v>93.833</v>
      </c>
      <c r="U57" s="42" t="s">
        <v>111</v>
      </c>
      <c r="X57" s="4">
        <v>687021</v>
      </c>
      <c r="Y57" s="4">
        <f t="shared" si="2"/>
        <v>687</v>
      </c>
      <c r="AA57" s="4">
        <v>110907</v>
      </c>
      <c r="AB57" s="4">
        <f t="shared" si="3"/>
        <v>111</v>
      </c>
      <c r="AC57" s="4">
        <v>143896</v>
      </c>
      <c r="AD57" s="4">
        <v>12397</v>
      </c>
      <c r="AE57" s="4">
        <f t="shared" si="4"/>
        <v>156</v>
      </c>
      <c r="AF57" s="4">
        <v>136300</v>
      </c>
      <c r="AG57" s="4">
        <f t="shared" si="5"/>
        <v>136</v>
      </c>
      <c r="AH57" s="4">
        <v>179300</v>
      </c>
      <c r="AI57" s="4">
        <f t="shared" si="6"/>
        <v>179</v>
      </c>
      <c r="AK57" s="4">
        <v>6343</v>
      </c>
      <c r="AM57" s="4">
        <v>138250</v>
      </c>
      <c r="AO57" s="4">
        <f t="shared" si="7"/>
        <v>138</v>
      </c>
    </row>
    <row r="58" spans="1:41" ht="13.5" customHeight="1">
      <c r="A58" s="69" t="s">
        <v>112</v>
      </c>
      <c r="B58" s="70">
        <v>2269.09</v>
      </c>
      <c r="C58" s="71">
        <v>1318</v>
      </c>
      <c r="D58" s="71">
        <v>581</v>
      </c>
      <c r="E58" s="71">
        <v>445.985</v>
      </c>
      <c r="F58" s="71">
        <v>24495</v>
      </c>
      <c r="G58" s="71">
        <v>22391</v>
      </c>
      <c r="H58" s="71">
        <v>75688</v>
      </c>
      <c r="I58" s="71">
        <v>19791</v>
      </c>
      <c r="J58" s="71">
        <v>2465</v>
      </c>
      <c r="K58" s="72">
        <v>12.8</v>
      </c>
      <c r="L58" s="72">
        <v>6.1</v>
      </c>
      <c r="M58" s="72">
        <v>4.5</v>
      </c>
      <c r="N58" s="73">
        <f t="shared" si="9"/>
        <v>27.088</v>
      </c>
      <c r="O58" s="65">
        <f t="shared" si="9"/>
        <v>34.005</v>
      </c>
      <c r="P58" s="65">
        <f t="shared" si="9"/>
        <v>40.6</v>
      </c>
      <c r="Q58" s="65">
        <f t="shared" si="9"/>
        <v>2.97</v>
      </c>
      <c r="R58" s="71">
        <v>115</v>
      </c>
      <c r="S58" s="65">
        <v>3706</v>
      </c>
      <c r="T58" s="60">
        <f t="shared" si="1"/>
        <v>20.928</v>
      </c>
      <c r="U58" s="74" t="s">
        <v>112</v>
      </c>
      <c r="X58" s="4">
        <v>403060</v>
      </c>
      <c r="Y58" s="4">
        <f t="shared" si="2"/>
        <v>403</v>
      </c>
      <c r="AA58" s="4">
        <v>31588</v>
      </c>
      <c r="AB58" s="4">
        <f t="shared" si="3"/>
        <v>32</v>
      </c>
      <c r="AC58" s="4">
        <v>45721</v>
      </c>
      <c r="AD58" s="4">
        <v>3633</v>
      </c>
      <c r="AE58" s="4">
        <f t="shared" si="4"/>
        <v>49</v>
      </c>
      <c r="AF58" s="4">
        <v>45700</v>
      </c>
      <c r="AG58" s="4">
        <f t="shared" si="5"/>
        <v>46</v>
      </c>
      <c r="AH58" s="4">
        <v>3240</v>
      </c>
      <c r="AI58" s="4">
        <f t="shared" si="6"/>
        <v>3</v>
      </c>
      <c r="AK58" s="4">
        <v>3750</v>
      </c>
      <c r="AM58" s="4">
        <v>23573</v>
      </c>
      <c r="AO58" s="4">
        <f t="shared" si="7"/>
        <v>24</v>
      </c>
    </row>
    <row r="59" spans="1:21" s="78" customFormat="1" ht="13.5" customHeight="1">
      <c r="A59" s="167" t="s">
        <v>113</v>
      </c>
      <c r="B59" s="14" t="s">
        <v>199</v>
      </c>
      <c r="C59" s="169" t="s">
        <v>114</v>
      </c>
      <c r="D59" s="170"/>
      <c r="E59" s="171"/>
      <c r="F59" s="169" t="s">
        <v>200</v>
      </c>
      <c r="G59" s="175"/>
      <c r="H59" s="14" t="s">
        <v>115</v>
      </c>
      <c r="I59" s="169" t="s">
        <v>201</v>
      </c>
      <c r="J59" s="175"/>
      <c r="K59" s="169" t="s">
        <v>116</v>
      </c>
      <c r="L59" s="170"/>
      <c r="M59" s="171"/>
      <c r="N59" s="159" t="s">
        <v>117</v>
      </c>
      <c r="O59" s="153"/>
      <c r="P59" s="75" t="s">
        <v>118</v>
      </c>
      <c r="Q59" s="156" t="s">
        <v>119</v>
      </c>
      <c r="R59" s="177" t="s">
        <v>117</v>
      </c>
      <c r="S59" s="76" t="s">
        <v>120</v>
      </c>
      <c r="T59" s="77" t="s">
        <v>121</v>
      </c>
      <c r="U59" s="179" t="s">
        <v>113</v>
      </c>
    </row>
    <row r="60" spans="1:21" s="78" customFormat="1" ht="13.5" customHeight="1">
      <c r="A60" s="168"/>
      <c r="B60" s="27" t="s">
        <v>202</v>
      </c>
      <c r="C60" s="172"/>
      <c r="D60" s="173"/>
      <c r="E60" s="174"/>
      <c r="F60" s="157" t="s">
        <v>203</v>
      </c>
      <c r="G60" s="158"/>
      <c r="H60" s="27" t="s">
        <v>122</v>
      </c>
      <c r="I60" s="157" t="s">
        <v>123</v>
      </c>
      <c r="J60" s="158"/>
      <c r="K60" s="172"/>
      <c r="L60" s="173"/>
      <c r="M60" s="174"/>
      <c r="N60" s="154"/>
      <c r="O60" s="155"/>
      <c r="P60" s="79" t="s">
        <v>124</v>
      </c>
      <c r="Q60" s="176"/>
      <c r="R60" s="178"/>
      <c r="S60" s="80" t="s">
        <v>125</v>
      </c>
      <c r="T60" s="81" t="s">
        <v>126</v>
      </c>
      <c r="U60" s="180"/>
    </row>
    <row r="61" ht="13.5" customHeight="1">
      <c r="A61" s="82" t="s">
        <v>216</v>
      </c>
    </row>
    <row r="62" ht="13.5">
      <c r="A62" s="83"/>
    </row>
    <row r="63" spans="1:21" ht="13.5">
      <c r="A63" s="50" t="s">
        <v>65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>
        <f>SUM(N65:N111)</f>
        <v>3120215</v>
      </c>
      <c r="O63" s="84">
        <f>SUM(O65:O111)</f>
        <v>3891225</v>
      </c>
      <c r="P63" s="84">
        <f>SUM(P65:P111)</f>
        <v>4793820</v>
      </c>
      <c r="Q63" s="84">
        <f>SUM(Q65:Q111)</f>
        <v>9057261</v>
      </c>
      <c r="R63" s="84"/>
      <c r="S63" s="84"/>
      <c r="T63" s="84">
        <f>SUM(T65:T111)</f>
        <v>5021609</v>
      </c>
      <c r="U63" s="84"/>
    </row>
    <row r="64" spans="1:21" ht="13.5">
      <c r="A64" s="59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spans="1:21" ht="13.5">
      <c r="A65" s="38" t="s">
        <v>66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>
        <v>69841</v>
      </c>
      <c r="O65" s="84">
        <v>152387</v>
      </c>
      <c r="P65" s="84">
        <v>1181000</v>
      </c>
      <c r="Q65" s="84">
        <v>642100</v>
      </c>
      <c r="R65" s="84"/>
      <c r="S65" s="84"/>
      <c r="T65" s="84">
        <v>1486999</v>
      </c>
      <c r="U65" s="84"/>
    </row>
    <row r="66" spans="1:21" ht="13.5">
      <c r="A66" s="38" t="s">
        <v>67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>
        <v>70301</v>
      </c>
      <c r="O66" s="84">
        <v>109550</v>
      </c>
      <c r="P66" s="84">
        <v>161700</v>
      </c>
      <c r="Q66" s="84">
        <v>307100</v>
      </c>
      <c r="R66" s="84"/>
      <c r="S66" s="84"/>
      <c r="T66" s="84">
        <v>247880</v>
      </c>
      <c r="U66" s="84"/>
    </row>
    <row r="67" spans="1:21" ht="13.5">
      <c r="A67" s="38" t="s">
        <v>68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>
        <v>92438</v>
      </c>
      <c r="O67" s="84">
        <v>123285</v>
      </c>
      <c r="P67" s="84">
        <v>160700</v>
      </c>
      <c r="Q67" s="84">
        <v>321000</v>
      </c>
      <c r="R67" s="84"/>
      <c r="S67" s="84"/>
      <c r="T67" s="84">
        <v>135787</v>
      </c>
      <c r="U67" s="84"/>
    </row>
    <row r="68" spans="1:21" ht="13.5">
      <c r="A68" s="38" t="s">
        <v>69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>
        <v>84959</v>
      </c>
      <c r="O68" s="84">
        <v>108774</v>
      </c>
      <c r="P68" s="84">
        <v>141000</v>
      </c>
      <c r="Q68" s="84">
        <v>428300</v>
      </c>
      <c r="R68" s="84"/>
      <c r="S68" s="84"/>
      <c r="T68" s="84">
        <v>296034</v>
      </c>
      <c r="U68" s="84"/>
    </row>
    <row r="69" spans="1:21" ht="13.5">
      <c r="A69" s="38" t="s">
        <v>70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>
        <v>80563</v>
      </c>
      <c r="O69" s="84">
        <v>98498</v>
      </c>
      <c r="P69" s="84">
        <v>154200</v>
      </c>
      <c r="Q69" s="84">
        <v>529300</v>
      </c>
      <c r="R69" s="84"/>
      <c r="S69" s="84"/>
      <c r="T69" s="84">
        <v>8727</v>
      </c>
      <c r="U69" s="84"/>
    </row>
    <row r="70" spans="1:21" ht="13.5">
      <c r="A70" s="38" t="s">
        <v>71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>
        <v>67572</v>
      </c>
      <c r="O70" s="84">
        <v>93536</v>
      </c>
      <c r="P70" s="84">
        <v>126500</v>
      </c>
      <c r="Q70" s="84">
        <v>425500</v>
      </c>
      <c r="R70" s="84"/>
      <c r="S70" s="84"/>
      <c r="T70" s="84">
        <v>7628</v>
      </c>
      <c r="U70" s="84"/>
    </row>
    <row r="71" spans="1:21" ht="13.5">
      <c r="A71" s="38" t="s">
        <v>72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>
        <v>111219</v>
      </c>
      <c r="O71" s="84">
        <v>147501</v>
      </c>
      <c r="P71" s="84">
        <v>157400</v>
      </c>
      <c r="Q71" s="84">
        <v>445300</v>
      </c>
      <c r="R71" s="84"/>
      <c r="S71" s="84"/>
      <c r="T71" s="84">
        <v>124628</v>
      </c>
      <c r="U71" s="84"/>
    </row>
    <row r="72" spans="1:21" ht="13.5">
      <c r="A72" s="38" t="s">
        <v>73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>
        <v>128020</v>
      </c>
      <c r="O72" s="84">
        <v>164054</v>
      </c>
      <c r="P72" s="84">
        <v>180500</v>
      </c>
      <c r="Q72" s="84">
        <v>408000</v>
      </c>
      <c r="R72" s="84"/>
      <c r="S72" s="84"/>
      <c r="T72" s="84">
        <v>208305</v>
      </c>
      <c r="U72" s="84"/>
    </row>
    <row r="73" spans="1:21" ht="13.5">
      <c r="A73" s="38" t="s">
        <v>74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>
        <v>77532</v>
      </c>
      <c r="O73" s="84">
        <v>108910</v>
      </c>
      <c r="P73" s="84">
        <v>132100</v>
      </c>
      <c r="Q73" s="84">
        <v>364000</v>
      </c>
      <c r="R73" s="84"/>
      <c r="S73" s="84"/>
      <c r="T73" s="83">
        <v>0</v>
      </c>
      <c r="U73" s="84"/>
    </row>
    <row r="74" spans="1:21" ht="13.5">
      <c r="A74" s="38" t="s">
        <v>75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>
        <v>65565</v>
      </c>
      <c r="O74" s="84">
        <v>87620</v>
      </c>
      <c r="P74" s="84">
        <v>82900</v>
      </c>
      <c r="Q74" s="84">
        <v>90600</v>
      </c>
      <c r="R74" s="84"/>
      <c r="S74" s="84"/>
      <c r="T74" s="83">
        <v>0</v>
      </c>
      <c r="U74" s="84"/>
    </row>
    <row r="75" spans="1:21" ht="13.5">
      <c r="A75" s="38" t="s">
        <v>76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>
        <v>84518</v>
      </c>
      <c r="O75" s="84">
        <v>113449</v>
      </c>
      <c r="P75" s="84">
        <v>86600</v>
      </c>
      <c r="Q75" s="84">
        <v>179800</v>
      </c>
      <c r="R75" s="84"/>
      <c r="S75" s="84"/>
      <c r="T75" s="83">
        <v>0</v>
      </c>
      <c r="U75" s="84"/>
    </row>
    <row r="76" spans="1:21" ht="13.5">
      <c r="A76" s="38" t="s">
        <v>77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>
        <v>91850</v>
      </c>
      <c r="O76" s="84">
        <v>135654</v>
      </c>
      <c r="P76" s="84">
        <v>136600</v>
      </c>
      <c r="Q76" s="84">
        <v>323800</v>
      </c>
      <c r="R76" s="84"/>
      <c r="S76" s="84"/>
      <c r="T76" s="84">
        <v>173548</v>
      </c>
      <c r="U76" s="84"/>
    </row>
    <row r="77" spans="1:21" ht="13.5">
      <c r="A77" s="38" t="s">
        <v>78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>
        <v>15460</v>
      </c>
      <c r="O77" s="84">
        <v>19715</v>
      </c>
      <c r="P77" s="84">
        <v>8620</v>
      </c>
      <c r="Q77" s="84">
        <v>991</v>
      </c>
      <c r="R77" s="84"/>
      <c r="S77" s="84"/>
      <c r="T77" s="84">
        <v>136813</v>
      </c>
      <c r="U77" s="84"/>
    </row>
    <row r="78" spans="1:21" ht="13.5">
      <c r="A78" s="38" t="s">
        <v>79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>
        <v>30705</v>
      </c>
      <c r="O78" s="84">
        <v>42904</v>
      </c>
      <c r="P78" s="84">
        <v>21500</v>
      </c>
      <c r="Q78" s="84">
        <v>15800</v>
      </c>
      <c r="R78" s="84"/>
      <c r="S78" s="84"/>
      <c r="T78" s="84">
        <v>83957</v>
      </c>
      <c r="U78" s="84"/>
    </row>
    <row r="79" spans="1:21" ht="13.5">
      <c r="A79" s="38" t="s">
        <v>80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>
        <v>116265</v>
      </c>
      <c r="O79" s="84">
        <v>146373</v>
      </c>
      <c r="P79" s="84">
        <v>180700</v>
      </c>
      <c r="Q79" s="84">
        <v>654500</v>
      </c>
      <c r="R79" s="84"/>
      <c r="S79" s="84"/>
      <c r="T79" s="84">
        <v>46795</v>
      </c>
      <c r="U79" s="84"/>
    </row>
    <row r="80" spans="1:21" ht="13.5">
      <c r="A80" s="38" t="s">
        <v>81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>
        <v>47227</v>
      </c>
      <c r="O80" s="84">
        <v>50870</v>
      </c>
      <c r="P80" s="84">
        <v>61000</v>
      </c>
      <c r="Q80" s="84">
        <v>224500</v>
      </c>
      <c r="R80" s="84"/>
      <c r="S80" s="84"/>
      <c r="T80" s="84">
        <v>50037</v>
      </c>
      <c r="U80" s="84"/>
    </row>
    <row r="81" spans="1:21" ht="13.5">
      <c r="A81" s="38" t="s">
        <v>82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>
        <v>36653</v>
      </c>
      <c r="O81" s="84">
        <v>37660</v>
      </c>
      <c r="P81" s="84">
        <v>46000</v>
      </c>
      <c r="Q81" s="84">
        <v>139600</v>
      </c>
      <c r="R81" s="84"/>
      <c r="S81" s="84"/>
      <c r="T81" s="84">
        <v>107771</v>
      </c>
      <c r="U81" s="84"/>
    </row>
    <row r="82" spans="1:21" ht="13.5">
      <c r="A82" s="38" t="s">
        <v>83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>
        <v>38644</v>
      </c>
      <c r="O82" s="84">
        <v>41486</v>
      </c>
      <c r="P82" s="84">
        <v>42800</v>
      </c>
      <c r="Q82" s="84">
        <v>149600</v>
      </c>
      <c r="R82" s="84"/>
      <c r="S82" s="84"/>
      <c r="T82" s="84">
        <v>17792</v>
      </c>
      <c r="U82" s="84"/>
    </row>
    <row r="83" spans="1:21" ht="13.5">
      <c r="A83" s="38" t="s">
        <v>84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>
        <v>42741</v>
      </c>
      <c r="O83" s="84">
        <v>47694</v>
      </c>
      <c r="P83" s="84">
        <v>26700</v>
      </c>
      <c r="Q83" s="84">
        <v>30100</v>
      </c>
      <c r="R83" s="84"/>
      <c r="S83" s="84"/>
      <c r="T83" s="83">
        <v>0</v>
      </c>
      <c r="U83" s="84"/>
    </row>
    <row r="84" spans="1:21" ht="13.5">
      <c r="A84" s="38" t="s">
        <v>85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>
        <v>136033</v>
      </c>
      <c r="O84" s="84">
        <v>155620</v>
      </c>
      <c r="P84" s="84">
        <v>116900</v>
      </c>
      <c r="Q84" s="84">
        <v>229100</v>
      </c>
      <c r="R84" s="84"/>
      <c r="S84" s="84"/>
      <c r="T84" s="83">
        <v>0</v>
      </c>
      <c r="U84" s="84"/>
    </row>
    <row r="85" spans="1:21" ht="13.5">
      <c r="A85" s="38" t="s">
        <v>86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>
        <v>84764</v>
      </c>
      <c r="O85" s="84">
        <v>79746</v>
      </c>
      <c r="P85" s="84">
        <v>59700</v>
      </c>
      <c r="Q85" s="84">
        <v>133200</v>
      </c>
      <c r="R85" s="84"/>
      <c r="S85" s="84"/>
      <c r="T85" s="83">
        <v>0</v>
      </c>
      <c r="U85" s="84"/>
    </row>
    <row r="86" spans="1:21" ht="13.5">
      <c r="A86" s="38" t="s">
        <v>87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>
        <v>83149</v>
      </c>
      <c r="O86" s="84">
        <v>112274</v>
      </c>
      <c r="P86" s="84">
        <v>77800</v>
      </c>
      <c r="Q86" s="84">
        <v>98300</v>
      </c>
      <c r="R86" s="84"/>
      <c r="S86" s="84"/>
      <c r="T86" s="84">
        <v>241861</v>
      </c>
      <c r="U86" s="84"/>
    </row>
    <row r="87" spans="1:21" ht="13.5">
      <c r="A87" s="38" t="s">
        <v>88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>
        <v>98591</v>
      </c>
      <c r="O87" s="84">
        <v>122155</v>
      </c>
      <c r="P87" s="84">
        <v>85100</v>
      </c>
      <c r="Q87" s="84">
        <v>162700</v>
      </c>
      <c r="R87" s="84"/>
      <c r="S87" s="84"/>
      <c r="T87" s="84">
        <v>65997</v>
      </c>
      <c r="U87" s="84"/>
    </row>
    <row r="88" spans="1:21" ht="13.5">
      <c r="A88" s="38" t="s">
        <v>89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>
        <v>66905</v>
      </c>
      <c r="O88" s="84">
        <v>69615</v>
      </c>
      <c r="P88" s="84">
        <v>65200</v>
      </c>
      <c r="Q88" s="84">
        <v>168800</v>
      </c>
      <c r="R88" s="84"/>
      <c r="S88" s="84"/>
      <c r="T88" s="84">
        <v>163232</v>
      </c>
      <c r="U88" s="84"/>
    </row>
    <row r="89" spans="1:21" ht="13.5">
      <c r="A89" s="38" t="s">
        <v>90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>
        <v>48719</v>
      </c>
      <c r="O89" s="84">
        <v>52914</v>
      </c>
      <c r="P89" s="84">
        <v>55900</v>
      </c>
      <c r="Q89" s="84">
        <v>183000</v>
      </c>
      <c r="R89" s="84"/>
      <c r="S89" s="84"/>
      <c r="T89" s="83">
        <v>0</v>
      </c>
      <c r="U89" s="84"/>
    </row>
    <row r="90" spans="1:21" ht="13.5">
      <c r="A90" s="38" t="s">
        <v>91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>
        <v>42374</v>
      </c>
      <c r="O90" s="84">
        <v>45732</v>
      </c>
      <c r="P90" s="84">
        <v>33800</v>
      </c>
      <c r="Q90" s="84">
        <v>86000</v>
      </c>
      <c r="R90" s="84"/>
      <c r="S90" s="84"/>
      <c r="T90" s="84">
        <v>19427</v>
      </c>
      <c r="U90" s="84"/>
    </row>
    <row r="91" spans="1:21" ht="13.5">
      <c r="A91" s="38" t="s">
        <v>92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>
        <v>29801</v>
      </c>
      <c r="O91" s="84">
        <v>27516</v>
      </c>
      <c r="P91" s="84">
        <v>15000</v>
      </c>
      <c r="Q91" s="84">
        <v>32000</v>
      </c>
      <c r="R91" s="84"/>
      <c r="S91" s="84"/>
      <c r="T91" s="84">
        <v>22131</v>
      </c>
      <c r="U91" s="84"/>
    </row>
    <row r="92" spans="1:21" ht="13.5">
      <c r="A92" s="38" t="s">
        <v>93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>
        <v>114523</v>
      </c>
      <c r="O92" s="84">
        <v>108980</v>
      </c>
      <c r="P92" s="84">
        <v>80200</v>
      </c>
      <c r="Q92" s="84">
        <v>209700</v>
      </c>
      <c r="R92" s="84"/>
      <c r="S92" s="84"/>
      <c r="T92" s="84">
        <v>66492</v>
      </c>
      <c r="U92" s="84"/>
    </row>
    <row r="93" spans="1:21" ht="13.5">
      <c r="A93" s="38" t="s">
        <v>94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>
        <v>32255</v>
      </c>
      <c r="O93" s="84">
        <v>34255</v>
      </c>
      <c r="P93" s="84">
        <v>24000</v>
      </c>
      <c r="Q93" s="84">
        <v>50500</v>
      </c>
      <c r="R93" s="84"/>
      <c r="S93" s="84"/>
      <c r="T93" s="83">
        <v>0</v>
      </c>
      <c r="U93" s="84"/>
    </row>
    <row r="94" spans="1:21" ht="13.5">
      <c r="A94" s="38" t="s">
        <v>95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>
        <v>39863</v>
      </c>
      <c r="O94" s="84">
        <v>58281</v>
      </c>
      <c r="P94" s="84">
        <v>36800</v>
      </c>
      <c r="Q94" s="84">
        <v>39300</v>
      </c>
      <c r="R94" s="84"/>
      <c r="S94" s="84"/>
      <c r="T94" s="84">
        <v>47967</v>
      </c>
      <c r="U94" s="84"/>
    </row>
    <row r="95" spans="1:21" ht="13.5">
      <c r="A95" s="38" t="s">
        <v>96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>
        <v>37697</v>
      </c>
      <c r="O95" s="84">
        <v>46572</v>
      </c>
      <c r="P95" s="84">
        <v>37200</v>
      </c>
      <c r="Q95" s="84">
        <v>78800</v>
      </c>
      <c r="R95" s="84"/>
      <c r="S95" s="84"/>
      <c r="T95" s="84">
        <v>77805</v>
      </c>
      <c r="U95" s="84"/>
    </row>
    <row r="96" spans="1:21" ht="13.5">
      <c r="A96" s="38" t="s">
        <v>97</v>
      </c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>
        <v>49480</v>
      </c>
      <c r="O96" s="84">
        <v>51293</v>
      </c>
      <c r="P96" s="84">
        <v>41000</v>
      </c>
      <c r="Q96" s="84">
        <v>108100</v>
      </c>
      <c r="R96" s="84"/>
      <c r="S96" s="84"/>
      <c r="T96" s="84">
        <v>140977</v>
      </c>
      <c r="U96" s="84"/>
    </row>
    <row r="97" spans="1:21" ht="13.5">
      <c r="A97" s="38" t="s">
        <v>98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>
        <v>90053</v>
      </c>
      <c r="O97" s="84">
        <v>93415</v>
      </c>
      <c r="P97" s="84">
        <v>72500</v>
      </c>
      <c r="Q97" s="84">
        <v>188900</v>
      </c>
      <c r="R97" s="84"/>
      <c r="S97" s="84"/>
      <c r="T97" s="84">
        <v>6745</v>
      </c>
      <c r="U97" s="84"/>
    </row>
    <row r="98" spans="1:21" ht="13.5">
      <c r="A98" s="38" t="s">
        <v>99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>
        <v>82240</v>
      </c>
      <c r="O98" s="84">
        <v>78000</v>
      </c>
      <c r="P98" s="84">
        <v>62300</v>
      </c>
      <c r="Q98" s="84">
        <v>147600</v>
      </c>
      <c r="R98" s="84"/>
      <c r="S98" s="84"/>
      <c r="T98" s="84">
        <v>21102</v>
      </c>
      <c r="U98" s="84"/>
    </row>
    <row r="99" spans="1:21" ht="13.5">
      <c r="A99" s="38" t="s">
        <v>100</v>
      </c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>
        <v>56205</v>
      </c>
      <c r="O99" s="84">
        <v>57820</v>
      </c>
      <c r="P99" s="84">
        <v>52900</v>
      </c>
      <c r="Q99" s="84">
        <v>129700</v>
      </c>
      <c r="R99" s="84"/>
      <c r="S99" s="84"/>
      <c r="T99" s="84">
        <v>60343</v>
      </c>
      <c r="U99" s="84"/>
    </row>
    <row r="100" spans="1:21" ht="13.5">
      <c r="A100" s="38" t="s">
        <v>101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>
        <v>42094</v>
      </c>
      <c r="O100" s="84">
        <v>50669</v>
      </c>
      <c r="P100" s="84">
        <v>34100</v>
      </c>
      <c r="Q100" s="84">
        <v>68300</v>
      </c>
      <c r="R100" s="84"/>
      <c r="S100" s="84"/>
      <c r="T100" s="84">
        <v>24865</v>
      </c>
      <c r="U100" s="84"/>
    </row>
    <row r="101" spans="1:21" ht="13.5">
      <c r="A101" s="38" t="s">
        <v>102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>
        <v>50176</v>
      </c>
      <c r="O101" s="84">
        <v>55023</v>
      </c>
      <c r="P101" s="84">
        <v>34200</v>
      </c>
      <c r="Q101" s="84">
        <v>78800</v>
      </c>
      <c r="R101" s="84"/>
      <c r="S101" s="84"/>
      <c r="T101" s="84">
        <v>23387</v>
      </c>
      <c r="U101" s="84"/>
    </row>
    <row r="102" spans="1:21" ht="13.5">
      <c r="A102" s="38" t="s">
        <v>103</v>
      </c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>
        <v>62076</v>
      </c>
      <c r="O102" s="84">
        <v>77587</v>
      </c>
      <c r="P102" s="84">
        <v>59800</v>
      </c>
      <c r="Q102" s="84">
        <v>83200</v>
      </c>
      <c r="R102" s="84"/>
      <c r="S102" s="84"/>
      <c r="T102" s="84">
        <v>92809</v>
      </c>
      <c r="U102" s="84"/>
    </row>
    <row r="103" spans="1:21" ht="13.5">
      <c r="A103" s="38" t="s">
        <v>104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>
        <v>34919</v>
      </c>
      <c r="O103" s="84">
        <v>47019</v>
      </c>
      <c r="P103" s="84">
        <v>29400</v>
      </c>
      <c r="Q103" s="84">
        <v>62900</v>
      </c>
      <c r="R103" s="84"/>
      <c r="S103" s="84"/>
      <c r="T103" s="84">
        <v>109446</v>
      </c>
      <c r="U103" s="84"/>
    </row>
    <row r="104" spans="1:21" ht="13.5">
      <c r="A104" s="38" t="s">
        <v>105</v>
      </c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>
        <v>81849</v>
      </c>
      <c r="O104" s="84">
        <v>110607</v>
      </c>
      <c r="P104" s="84">
        <v>93200</v>
      </c>
      <c r="Q104" s="84">
        <v>210600</v>
      </c>
      <c r="R104" s="84"/>
      <c r="S104" s="84"/>
      <c r="T104" s="84">
        <v>39510</v>
      </c>
      <c r="U104" s="84"/>
    </row>
    <row r="105" spans="1:21" ht="13.5">
      <c r="A105" s="38" t="s">
        <v>106</v>
      </c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>
        <v>41135</v>
      </c>
      <c r="O105" s="84">
        <v>59374</v>
      </c>
      <c r="P105" s="84">
        <v>57600</v>
      </c>
      <c r="Q105" s="84">
        <v>156100</v>
      </c>
      <c r="R105" s="84"/>
      <c r="S105" s="84"/>
      <c r="T105" s="84">
        <v>17765</v>
      </c>
      <c r="U105" s="84"/>
    </row>
    <row r="106" spans="1:21" ht="13.5">
      <c r="A106" s="38" t="s">
        <v>107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>
        <v>44415</v>
      </c>
      <c r="O106" s="84">
        <v>60558</v>
      </c>
      <c r="P106" s="84">
        <v>52800</v>
      </c>
      <c r="Q106" s="84">
        <v>71300</v>
      </c>
      <c r="R106" s="84"/>
      <c r="S106" s="84"/>
      <c r="T106" s="84">
        <v>317681</v>
      </c>
      <c r="U106" s="84"/>
    </row>
    <row r="107" spans="1:21" ht="13.5">
      <c r="A107" s="38" t="s">
        <v>108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>
        <v>79621</v>
      </c>
      <c r="O107" s="84">
        <v>122020</v>
      </c>
      <c r="P107" s="84">
        <v>123800</v>
      </c>
      <c r="Q107" s="84">
        <v>223000</v>
      </c>
      <c r="R107" s="84"/>
      <c r="S107" s="84"/>
      <c r="T107" s="84">
        <v>26450</v>
      </c>
      <c r="U107" s="84"/>
    </row>
    <row r="108" spans="1:21" ht="13.5">
      <c r="A108" s="50" t="s">
        <v>109</v>
      </c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>
        <v>57711</v>
      </c>
      <c r="O108" s="84">
        <v>65150</v>
      </c>
      <c r="P108" s="84">
        <v>63400</v>
      </c>
      <c r="Q108" s="84">
        <v>137200</v>
      </c>
      <c r="R108" s="84"/>
      <c r="S108" s="84"/>
      <c r="T108" s="84">
        <v>61824</v>
      </c>
      <c r="U108" s="84"/>
    </row>
    <row r="109" spans="1:21" ht="13.5">
      <c r="A109" s="38" t="s">
        <v>110</v>
      </c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>
        <v>56195</v>
      </c>
      <c r="O109" s="84">
        <v>77916</v>
      </c>
      <c r="P109" s="84">
        <v>71300</v>
      </c>
      <c r="Q109" s="84">
        <v>106800</v>
      </c>
      <c r="R109" s="84"/>
      <c r="S109" s="84"/>
      <c r="T109" s="84">
        <v>126331</v>
      </c>
      <c r="U109" s="84"/>
    </row>
    <row r="110" spans="1:21" ht="13.5">
      <c r="A110" s="38" t="s">
        <v>111</v>
      </c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>
        <v>98211</v>
      </c>
      <c r="O110" s="84">
        <v>107189</v>
      </c>
      <c r="P110" s="84">
        <v>128800</v>
      </c>
      <c r="Q110" s="84">
        <v>130500</v>
      </c>
      <c r="R110" s="84"/>
      <c r="S110" s="84"/>
      <c r="T110" s="84">
        <v>93833</v>
      </c>
      <c r="U110" s="84"/>
    </row>
    <row r="111" spans="1:21" ht="13.5">
      <c r="A111" s="69" t="s">
        <v>112</v>
      </c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>
        <v>27088</v>
      </c>
      <c r="O111" s="84">
        <v>34005</v>
      </c>
      <c r="P111" s="84">
        <v>40600</v>
      </c>
      <c r="Q111" s="84">
        <v>2970</v>
      </c>
      <c r="R111" s="84"/>
      <c r="S111" s="84"/>
      <c r="T111" s="84">
        <v>20928</v>
      </c>
      <c r="U111" s="84"/>
    </row>
  </sheetData>
  <mergeCells count="16">
    <mergeCell ref="N59:O60"/>
    <mergeCell ref="Q59:Q60"/>
    <mergeCell ref="R59:R60"/>
    <mergeCell ref="U59:U60"/>
    <mergeCell ref="A59:A60"/>
    <mergeCell ref="C59:E60"/>
    <mergeCell ref="K59:M60"/>
    <mergeCell ref="F59:G59"/>
    <mergeCell ref="F60:G60"/>
    <mergeCell ref="I59:J59"/>
    <mergeCell ref="I60:J60"/>
    <mergeCell ref="C7:E7"/>
    <mergeCell ref="F4:G4"/>
    <mergeCell ref="N7:O7"/>
    <mergeCell ref="K7:M7"/>
    <mergeCell ref="F7:G7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0"/>
  <sheetViews>
    <sheetView tabSelected="1" zoomScaleSheetLayoutView="100" workbookViewId="0" topLeftCell="A1">
      <selection activeCell="O8" sqref="O8"/>
    </sheetView>
  </sheetViews>
  <sheetFormatPr defaultColWidth="9.00390625" defaultRowHeight="13.5"/>
  <cols>
    <col min="1" max="1" width="9.00390625" style="125" customWidth="1"/>
    <col min="2" max="2" width="9.125" style="125" bestFit="1" customWidth="1"/>
    <col min="3" max="3" width="7.625" style="125" customWidth="1"/>
    <col min="4" max="4" width="10.50390625" style="125" customWidth="1"/>
    <col min="5" max="5" width="8.125" style="125" customWidth="1"/>
    <col min="6" max="6" width="11.00390625" style="125" customWidth="1"/>
    <col min="7" max="7" width="7.625" style="149" customWidth="1"/>
    <col min="8" max="8" width="11.00390625" style="125" customWidth="1"/>
    <col min="9" max="9" width="9.50390625" style="125" bestFit="1" customWidth="1"/>
    <col min="10" max="10" width="10.50390625" style="125" customWidth="1"/>
    <col min="11" max="11" width="11.00390625" style="125" customWidth="1"/>
    <col min="12" max="12" width="8.875" style="149" customWidth="1"/>
    <col min="13" max="13" width="9.00390625" style="125" customWidth="1"/>
    <col min="14" max="14" width="8.375" style="125" customWidth="1"/>
    <col min="15" max="15" width="11.125" style="125" customWidth="1"/>
    <col min="16" max="16" width="6.25390625" style="149" customWidth="1"/>
    <col min="17" max="17" width="7.00390625" style="149" customWidth="1"/>
    <col min="18" max="18" width="8.50390625" style="125" customWidth="1"/>
    <col min="19" max="19" width="9.00390625" style="125" bestFit="1" customWidth="1"/>
    <col min="20" max="20" width="9.125" style="125" bestFit="1" customWidth="1"/>
    <col min="21" max="16384" width="9.00390625" style="125" customWidth="1"/>
  </cols>
  <sheetData>
    <row r="1" spans="2:20" s="85" customFormat="1" ht="13.5">
      <c r="B1" s="85" t="s">
        <v>2</v>
      </c>
      <c r="C1" s="85" t="s">
        <v>2</v>
      </c>
      <c r="D1" s="85" t="s">
        <v>2</v>
      </c>
      <c r="E1" s="85" t="s">
        <v>3</v>
      </c>
      <c r="F1" s="85" t="s">
        <v>1</v>
      </c>
      <c r="G1" s="85" t="s">
        <v>1</v>
      </c>
      <c r="H1" s="85" t="s">
        <v>0</v>
      </c>
      <c r="I1" s="85" t="s">
        <v>0</v>
      </c>
      <c r="J1" s="85" t="s">
        <v>0</v>
      </c>
      <c r="K1" s="85" t="s">
        <v>1</v>
      </c>
      <c r="L1" s="85" t="s">
        <v>1</v>
      </c>
      <c r="M1" s="85" t="s">
        <v>1</v>
      </c>
      <c r="N1" s="85" t="s">
        <v>1</v>
      </c>
      <c r="O1" s="85" t="s">
        <v>1</v>
      </c>
      <c r="P1" s="194" t="s">
        <v>2</v>
      </c>
      <c r="Q1" s="194"/>
      <c r="R1" s="86" t="s">
        <v>2</v>
      </c>
      <c r="S1" s="86" t="s">
        <v>2</v>
      </c>
      <c r="T1" s="86" t="s">
        <v>2</v>
      </c>
    </row>
    <row r="2" spans="5:17" s="87" customFormat="1" ht="21">
      <c r="E2" s="88" t="s">
        <v>127</v>
      </c>
      <c r="G2" s="89"/>
      <c r="L2" s="89"/>
      <c r="N2" s="90" t="s">
        <v>128</v>
      </c>
      <c r="P2" s="89"/>
      <c r="Q2" s="89"/>
    </row>
    <row r="3" spans="1:21" s="94" customFormat="1" ht="9.75" customHeight="1" thickBot="1">
      <c r="A3" s="91"/>
      <c r="B3" s="91"/>
      <c r="C3" s="91"/>
      <c r="D3" s="91"/>
      <c r="E3" s="92"/>
      <c r="F3" s="91"/>
      <c r="G3" s="93"/>
      <c r="H3" s="91"/>
      <c r="I3" s="91"/>
      <c r="J3" s="91"/>
      <c r="K3" s="91"/>
      <c r="L3" s="93"/>
      <c r="M3" s="91"/>
      <c r="N3" s="91"/>
      <c r="O3" s="91"/>
      <c r="P3" s="93"/>
      <c r="Q3" s="93"/>
      <c r="R3" s="91"/>
      <c r="S3" s="91"/>
      <c r="T3" s="91"/>
      <c r="U3" s="91"/>
    </row>
    <row r="4" spans="1:21" s="101" customFormat="1" ht="13.5" customHeight="1" thickTop="1">
      <c r="A4" s="95"/>
      <c r="B4" s="181" t="s">
        <v>129</v>
      </c>
      <c r="C4" s="187"/>
      <c r="D4" s="182"/>
      <c r="E4" s="96" t="s">
        <v>130</v>
      </c>
      <c r="F4" s="181" t="s">
        <v>131</v>
      </c>
      <c r="G4" s="182"/>
      <c r="H4" s="181" t="s">
        <v>132</v>
      </c>
      <c r="I4" s="187"/>
      <c r="J4" s="182"/>
      <c r="K4" s="97" t="s">
        <v>133</v>
      </c>
      <c r="L4" s="98" t="s">
        <v>134</v>
      </c>
      <c r="M4" s="96" t="s">
        <v>135</v>
      </c>
      <c r="N4" s="96" t="s">
        <v>136</v>
      </c>
      <c r="O4" s="99" t="s">
        <v>137</v>
      </c>
      <c r="P4" s="196" t="s">
        <v>138</v>
      </c>
      <c r="Q4" s="197"/>
      <c r="R4" s="181" t="s">
        <v>139</v>
      </c>
      <c r="S4" s="182"/>
      <c r="T4" s="99" t="s">
        <v>140</v>
      </c>
      <c r="U4" s="100"/>
    </row>
    <row r="5" spans="1:21" s="101" customFormat="1" ht="13.5" customHeight="1">
      <c r="A5" s="97" t="s">
        <v>20</v>
      </c>
      <c r="B5" s="188" t="s">
        <v>25</v>
      </c>
      <c r="C5" s="188" t="s">
        <v>141</v>
      </c>
      <c r="D5" s="96" t="s">
        <v>142</v>
      </c>
      <c r="E5" s="96" t="s">
        <v>143</v>
      </c>
      <c r="F5" s="188" t="s">
        <v>144</v>
      </c>
      <c r="G5" s="204" t="s">
        <v>204</v>
      </c>
      <c r="H5" s="188" t="s">
        <v>145</v>
      </c>
      <c r="I5" s="188" t="s">
        <v>141</v>
      </c>
      <c r="J5" s="102" t="s">
        <v>142</v>
      </c>
      <c r="K5" s="103"/>
      <c r="L5" s="104" t="s">
        <v>146</v>
      </c>
      <c r="M5" s="105"/>
      <c r="N5" s="96" t="s">
        <v>147</v>
      </c>
      <c r="O5" s="100"/>
      <c r="P5" s="106" t="s">
        <v>148</v>
      </c>
      <c r="Q5" s="106" t="s">
        <v>149</v>
      </c>
      <c r="R5" s="96" t="s">
        <v>150</v>
      </c>
      <c r="S5" s="96" t="s">
        <v>151</v>
      </c>
      <c r="T5" s="99" t="s">
        <v>152</v>
      </c>
      <c r="U5" s="99" t="s">
        <v>20</v>
      </c>
    </row>
    <row r="6" spans="1:21" s="101" customFormat="1" ht="13.5" customHeight="1">
      <c r="A6" s="107"/>
      <c r="B6" s="198"/>
      <c r="C6" s="189"/>
      <c r="D6" s="109" t="s">
        <v>153</v>
      </c>
      <c r="E6" s="109" t="s">
        <v>154</v>
      </c>
      <c r="F6" s="198"/>
      <c r="G6" s="205"/>
      <c r="H6" s="198"/>
      <c r="I6" s="189"/>
      <c r="J6" s="108" t="s">
        <v>155</v>
      </c>
      <c r="K6" s="110" t="s">
        <v>156</v>
      </c>
      <c r="L6" s="111" t="s">
        <v>40</v>
      </c>
      <c r="M6" s="109" t="s">
        <v>157</v>
      </c>
      <c r="N6" s="109" t="s">
        <v>158</v>
      </c>
      <c r="O6" s="112" t="s">
        <v>159</v>
      </c>
      <c r="P6" s="113" t="s">
        <v>160</v>
      </c>
      <c r="Q6" s="114" t="s">
        <v>160</v>
      </c>
      <c r="R6" s="109" t="s">
        <v>161</v>
      </c>
      <c r="S6" s="109" t="s">
        <v>162</v>
      </c>
      <c r="T6" s="115" t="s">
        <v>163</v>
      </c>
      <c r="U6" s="116"/>
    </row>
    <row r="7" spans="1:21" s="101" customFormat="1" ht="13.5" customHeight="1">
      <c r="A7" s="110" t="s">
        <v>46</v>
      </c>
      <c r="B7" s="190" t="s">
        <v>205</v>
      </c>
      <c r="C7" s="199"/>
      <c r="D7" s="191"/>
      <c r="E7" s="117" t="s">
        <v>206</v>
      </c>
      <c r="F7" s="192" t="s">
        <v>207</v>
      </c>
      <c r="G7" s="193"/>
      <c r="H7" s="190" t="s">
        <v>164</v>
      </c>
      <c r="I7" s="199"/>
      <c r="J7" s="191"/>
      <c r="K7" s="118" t="s">
        <v>208</v>
      </c>
      <c r="L7" s="119" t="s">
        <v>165</v>
      </c>
      <c r="M7" s="190" t="s">
        <v>209</v>
      </c>
      <c r="N7" s="191"/>
      <c r="O7" s="117" t="s">
        <v>210</v>
      </c>
      <c r="P7" s="192" t="s">
        <v>211</v>
      </c>
      <c r="Q7" s="193"/>
      <c r="R7" s="190" t="s">
        <v>212</v>
      </c>
      <c r="S7" s="191"/>
      <c r="T7" s="117" t="s">
        <v>213</v>
      </c>
      <c r="U7" s="109" t="s">
        <v>46</v>
      </c>
    </row>
    <row r="8" spans="1:21" ht="13.5" customHeight="1">
      <c r="A8" s="120" t="s">
        <v>53</v>
      </c>
      <c r="B8" s="121" t="s">
        <v>166</v>
      </c>
      <c r="C8" s="122" t="s">
        <v>54</v>
      </c>
      <c r="D8" s="122" t="s">
        <v>167</v>
      </c>
      <c r="E8" s="122" t="s">
        <v>168</v>
      </c>
      <c r="F8" s="122" t="s">
        <v>169</v>
      </c>
      <c r="G8" s="123" t="s">
        <v>170</v>
      </c>
      <c r="H8" s="122" t="s">
        <v>171</v>
      </c>
      <c r="I8" s="122" t="s">
        <v>54</v>
      </c>
      <c r="J8" s="122" t="s">
        <v>167</v>
      </c>
      <c r="K8" s="121" t="s">
        <v>167</v>
      </c>
      <c r="L8" s="123" t="s">
        <v>172</v>
      </c>
      <c r="M8" s="122" t="s">
        <v>173</v>
      </c>
      <c r="N8" s="122" t="s">
        <v>174</v>
      </c>
      <c r="O8" s="122" t="s">
        <v>217</v>
      </c>
      <c r="P8" s="123" t="s">
        <v>170</v>
      </c>
      <c r="Q8" s="123" t="s">
        <v>170</v>
      </c>
      <c r="R8" s="122" t="s">
        <v>175</v>
      </c>
      <c r="S8" s="122" t="s">
        <v>175</v>
      </c>
      <c r="T8" s="122" t="s">
        <v>176</v>
      </c>
      <c r="U8" s="124" t="s">
        <v>53</v>
      </c>
    </row>
    <row r="9" spans="1:21" ht="13.5">
      <c r="A9" s="126"/>
      <c r="B9" s="127"/>
      <c r="C9" s="128"/>
      <c r="D9" s="128"/>
      <c r="E9" s="129"/>
      <c r="F9" s="129"/>
      <c r="G9" s="130"/>
      <c r="H9" s="129"/>
      <c r="I9" s="129"/>
      <c r="J9" s="129"/>
      <c r="K9" s="127"/>
      <c r="L9" s="130"/>
      <c r="M9" s="129"/>
      <c r="N9" s="129"/>
      <c r="O9" s="129"/>
      <c r="P9" s="131"/>
      <c r="Q9" s="131"/>
      <c r="R9" s="128"/>
      <c r="S9" s="128"/>
      <c r="T9" s="128"/>
      <c r="U9" s="132"/>
    </row>
    <row r="10" spans="1:21" s="137" customFormat="1" ht="13.5">
      <c r="A10" s="133" t="s">
        <v>65</v>
      </c>
      <c r="B10" s="134">
        <f>SUM(B12:B58)</f>
        <v>345457</v>
      </c>
      <c r="C10" s="134">
        <v>9378</v>
      </c>
      <c r="D10" s="134">
        <v>2914496</v>
      </c>
      <c r="E10" s="66">
        <v>74583</v>
      </c>
      <c r="F10" s="135">
        <v>1159723</v>
      </c>
      <c r="G10" s="64">
        <v>76.4</v>
      </c>
      <c r="H10" s="67">
        <f>SUM(H12:H58)</f>
        <v>1832819</v>
      </c>
      <c r="I10" s="67">
        <f>SUM(I12:I58)</f>
        <v>12526.736999999997</v>
      </c>
      <c r="J10" s="67">
        <f>SUM(J12:J58)</f>
        <v>6393206.160000001</v>
      </c>
      <c r="K10" s="67">
        <v>4729732</v>
      </c>
      <c r="L10" s="68">
        <v>7.9</v>
      </c>
      <c r="M10" s="135">
        <v>498017</v>
      </c>
      <c r="N10" s="66">
        <v>3104</v>
      </c>
      <c r="O10" s="135">
        <v>54191185</v>
      </c>
      <c r="P10" s="68">
        <v>96.9</v>
      </c>
      <c r="Q10" s="68">
        <v>45.1</v>
      </c>
      <c r="R10" s="135">
        <v>37274</v>
      </c>
      <c r="S10" s="135">
        <f>SUM(S12:S58)</f>
        <v>10621</v>
      </c>
      <c r="T10" s="135">
        <f>SUM(T12:T58)</f>
        <v>931934</v>
      </c>
      <c r="U10" s="136" t="s">
        <v>65</v>
      </c>
    </row>
    <row r="11" spans="1:21" ht="13.5">
      <c r="A11" s="138"/>
      <c r="B11" s="46"/>
      <c r="C11" s="139"/>
      <c r="D11" s="139"/>
      <c r="E11" s="48"/>
      <c r="F11" s="48"/>
      <c r="G11" s="64"/>
      <c r="H11" s="48"/>
      <c r="I11" s="48"/>
      <c r="J11" s="48"/>
      <c r="K11" s="46"/>
      <c r="L11" s="140"/>
      <c r="M11" s="48"/>
      <c r="N11" s="48"/>
      <c r="O11" s="48"/>
      <c r="P11" s="141"/>
      <c r="Q11" s="141"/>
      <c r="R11" s="48"/>
      <c r="S11" s="48"/>
      <c r="T11" s="139"/>
      <c r="U11" s="132"/>
    </row>
    <row r="12" spans="1:21" ht="13.5">
      <c r="A12" s="142" t="s">
        <v>66</v>
      </c>
      <c r="B12" s="62">
        <v>9018</v>
      </c>
      <c r="C12" s="63">
        <v>222</v>
      </c>
      <c r="D12" s="63">
        <v>57137</v>
      </c>
      <c r="E12" s="63">
        <v>3538</v>
      </c>
      <c r="F12" s="63">
        <v>86737</v>
      </c>
      <c r="G12" s="64">
        <v>59.7</v>
      </c>
      <c r="H12" s="65">
        <f aca="true" t="shared" si="0" ref="H12:H58">H63</f>
        <v>71980</v>
      </c>
      <c r="I12" s="65">
        <f aca="true" t="shared" si="1" ref="I12:I58">I63/1000</f>
        <v>547.802</v>
      </c>
      <c r="J12" s="65">
        <f aca="true" t="shared" si="2" ref="J12:J58">J63/100</f>
        <v>223000.01</v>
      </c>
      <c r="K12" s="62">
        <v>118785</v>
      </c>
      <c r="L12" s="64">
        <v>16.5</v>
      </c>
      <c r="M12" s="65">
        <f aca="true" t="shared" si="3" ref="M12:M58">ROUND(M63/1000,0)</f>
        <v>19747</v>
      </c>
      <c r="N12" s="63">
        <v>2731</v>
      </c>
      <c r="O12" s="63">
        <v>3430708</v>
      </c>
      <c r="P12" s="64">
        <v>97.7</v>
      </c>
      <c r="Q12" s="64">
        <v>35.4</v>
      </c>
      <c r="R12" s="65">
        <v>1636</v>
      </c>
      <c r="S12" s="65">
        <v>424</v>
      </c>
      <c r="T12" s="63">
        <v>30806</v>
      </c>
      <c r="U12" s="124" t="s">
        <v>66</v>
      </c>
    </row>
    <row r="13" spans="1:21" ht="13.5">
      <c r="A13" s="142" t="s">
        <v>67</v>
      </c>
      <c r="B13" s="62">
        <v>2438</v>
      </c>
      <c r="C13" s="63">
        <v>75</v>
      </c>
      <c r="D13" s="63">
        <v>13479</v>
      </c>
      <c r="E13" s="63">
        <v>948</v>
      </c>
      <c r="F13" s="63">
        <v>17937</v>
      </c>
      <c r="G13" s="64">
        <v>55.9</v>
      </c>
      <c r="H13" s="65">
        <f t="shared" si="0"/>
        <v>22866</v>
      </c>
      <c r="I13" s="65">
        <f t="shared" si="1"/>
        <v>133.093</v>
      </c>
      <c r="J13" s="65">
        <f t="shared" si="2"/>
        <v>41026.61</v>
      </c>
      <c r="K13" s="62">
        <v>33632</v>
      </c>
      <c r="L13" s="64">
        <v>11.7</v>
      </c>
      <c r="M13" s="65">
        <f t="shared" si="3"/>
        <v>4562</v>
      </c>
      <c r="N13" s="63">
        <v>2489</v>
      </c>
      <c r="O13" s="63">
        <v>926429</v>
      </c>
      <c r="P13" s="64">
        <v>96.8</v>
      </c>
      <c r="Q13" s="64">
        <v>32.6</v>
      </c>
      <c r="R13" s="65">
        <v>462</v>
      </c>
      <c r="S13" s="65">
        <v>142</v>
      </c>
      <c r="T13" s="63">
        <v>9191</v>
      </c>
      <c r="U13" s="124" t="s">
        <v>67</v>
      </c>
    </row>
    <row r="14" spans="1:21" ht="13.5">
      <c r="A14" s="142" t="s">
        <v>68</v>
      </c>
      <c r="B14" s="62">
        <v>3321</v>
      </c>
      <c r="C14" s="63">
        <v>114</v>
      </c>
      <c r="D14" s="63">
        <v>23058</v>
      </c>
      <c r="E14" s="63">
        <v>933</v>
      </c>
      <c r="F14" s="63">
        <v>32200</v>
      </c>
      <c r="G14" s="64">
        <v>54.8</v>
      </c>
      <c r="H14" s="65">
        <f t="shared" si="0"/>
        <v>22062</v>
      </c>
      <c r="I14" s="65">
        <f t="shared" si="1"/>
        <v>124.745</v>
      </c>
      <c r="J14" s="65">
        <f t="shared" si="2"/>
        <v>40455.02</v>
      </c>
      <c r="K14" s="62">
        <v>33259</v>
      </c>
      <c r="L14" s="64">
        <v>5.1</v>
      </c>
      <c r="M14" s="65">
        <f t="shared" si="3"/>
        <v>4695</v>
      </c>
      <c r="N14" s="63">
        <v>2619</v>
      </c>
      <c r="O14" s="63">
        <v>918765</v>
      </c>
      <c r="P14" s="64">
        <v>97.9</v>
      </c>
      <c r="Q14" s="64">
        <v>32.4</v>
      </c>
      <c r="R14" s="65">
        <v>436</v>
      </c>
      <c r="S14" s="65">
        <v>165</v>
      </c>
      <c r="T14" s="63">
        <v>6057</v>
      </c>
      <c r="U14" s="124" t="s">
        <v>68</v>
      </c>
    </row>
    <row r="15" spans="1:21" ht="13.5">
      <c r="A15" s="142" t="s">
        <v>69</v>
      </c>
      <c r="B15" s="62">
        <v>4667</v>
      </c>
      <c r="C15" s="63">
        <v>147</v>
      </c>
      <c r="D15" s="63">
        <v>37492</v>
      </c>
      <c r="E15" s="63">
        <v>1475</v>
      </c>
      <c r="F15" s="63">
        <v>23462</v>
      </c>
      <c r="G15" s="64">
        <v>72.9</v>
      </c>
      <c r="H15" s="65">
        <f t="shared" si="0"/>
        <v>35773</v>
      </c>
      <c r="I15" s="65">
        <f t="shared" si="1"/>
        <v>255.461</v>
      </c>
      <c r="J15" s="65">
        <f t="shared" si="2"/>
        <v>125792.57</v>
      </c>
      <c r="K15" s="62">
        <v>67757</v>
      </c>
      <c r="L15" s="64">
        <v>3.6</v>
      </c>
      <c r="M15" s="65">
        <f t="shared" si="3"/>
        <v>8616</v>
      </c>
      <c r="N15" s="63">
        <v>2776</v>
      </c>
      <c r="O15" s="63">
        <v>894241</v>
      </c>
      <c r="P15" s="64">
        <v>97.3</v>
      </c>
      <c r="Q15" s="64">
        <v>34.6</v>
      </c>
      <c r="R15" s="65">
        <v>697</v>
      </c>
      <c r="S15" s="65">
        <v>251</v>
      </c>
      <c r="T15" s="63">
        <v>12789</v>
      </c>
      <c r="U15" s="124" t="s">
        <v>69</v>
      </c>
    </row>
    <row r="16" spans="1:21" ht="13.5">
      <c r="A16" s="142" t="s">
        <v>70</v>
      </c>
      <c r="B16" s="62">
        <v>3303</v>
      </c>
      <c r="C16" s="63">
        <v>95</v>
      </c>
      <c r="D16" s="63">
        <v>16201</v>
      </c>
      <c r="E16" s="63">
        <v>799</v>
      </c>
      <c r="F16" s="63">
        <v>22642</v>
      </c>
      <c r="G16" s="64">
        <v>64.2</v>
      </c>
      <c r="H16" s="65">
        <f t="shared" si="0"/>
        <v>20346</v>
      </c>
      <c r="I16" s="65">
        <f t="shared" si="1"/>
        <v>108.97</v>
      </c>
      <c r="J16" s="65">
        <f t="shared" si="2"/>
        <v>35325</v>
      </c>
      <c r="K16" s="62">
        <v>29726</v>
      </c>
      <c r="L16" s="64">
        <v>6.5</v>
      </c>
      <c r="M16" s="65">
        <f t="shared" si="3"/>
        <v>3841</v>
      </c>
      <c r="N16" s="63">
        <v>2574</v>
      </c>
      <c r="O16" s="63">
        <v>801116</v>
      </c>
      <c r="P16" s="64">
        <v>97.6</v>
      </c>
      <c r="Q16" s="64">
        <v>36.1</v>
      </c>
      <c r="R16" s="65">
        <v>380</v>
      </c>
      <c r="S16" s="65">
        <v>154</v>
      </c>
      <c r="T16" s="63">
        <v>5110</v>
      </c>
      <c r="U16" s="124" t="s">
        <v>70</v>
      </c>
    </row>
    <row r="17" spans="1:21" ht="13.5">
      <c r="A17" s="142" t="s">
        <v>71</v>
      </c>
      <c r="B17" s="62">
        <v>4191</v>
      </c>
      <c r="C17" s="63">
        <v>130</v>
      </c>
      <c r="D17" s="63">
        <v>27451</v>
      </c>
      <c r="E17" s="63">
        <v>883</v>
      </c>
      <c r="F17" s="63">
        <v>15370</v>
      </c>
      <c r="G17" s="64">
        <v>79.6</v>
      </c>
      <c r="H17" s="65">
        <f t="shared" si="0"/>
        <v>20684</v>
      </c>
      <c r="I17" s="65">
        <f t="shared" si="1"/>
        <v>110.372</v>
      </c>
      <c r="J17" s="65">
        <f t="shared" si="2"/>
        <v>32899.43</v>
      </c>
      <c r="K17" s="62">
        <v>32411</v>
      </c>
      <c r="L17" s="64">
        <v>3.4</v>
      </c>
      <c r="M17" s="65">
        <f t="shared" si="3"/>
        <v>4112</v>
      </c>
      <c r="N17" s="63">
        <v>2629</v>
      </c>
      <c r="O17" s="63">
        <v>721229</v>
      </c>
      <c r="P17" s="64">
        <v>98</v>
      </c>
      <c r="Q17" s="64">
        <v>35.8</v>
      </c>
      <c r="R17" s="65">
        <v>365</v>
      </c>
      <c r="S17" s="65">
        <v>135</v>
      </c>
      <c r="T17" s="63">
        <v>7253</v>
      </c>
      <c r="U17" s="124" t="s">
        <v>71</v>
      </c>
    </row>
    <row r="18" spans="1:21" ht="13.5">
      <c r="A18" s="142" t="s">
        <v>72</v>
      </c>
      <c r="B18" s="62">
        <v>6445</v>
      </c>
      <c r="C18" s="63">
        <v>204</v>
      </c>
      <c r="D18" s="63">
        <v>53897</v>
      </c>
      <c r="E18" s="63">
        <v>1474</v>
      </c>
      <c r="F18" s="63">
        <v>37974</v>
      </c>
      <c r="G18" s="64">
        <v>63.1</v>
      </c>
      <c r="H18" s="65">
        <f t="shared" si="0"/>
        <v>32036</v>
      </c>
      <c r="I18" s="65">
        <f t="shared" si="1"/>
        <v>180.321</v>
      </c>
      <c r="J18" s="65">
        <f t="shared" si="2"/>
        <v>54836.41</v>
      </c>
      <c r="K18" s="62">
        <v>44884</v>
      </c>
      <c r="L18" s="64">
        <v>4.2</v>
      </c>
      <c r="M18" s="65">
        <f t="shared" si="3"/>
        <v>7834</v>
      </c>
      <c r="N18" s="63">
        <v>2737</v>
      </c>
      <c r="O18" s="63">
        <v>1052282</v>
      </c>
      <c r="P18" s="64">
        <v>96</v>
      </c>
      <c r="Q18" s="64">
        <v>33.8</v>
      </c>
      <c r="R18" s="65">
        <v>608</v>
      </c>
      <c r="S18" s="65">
        <v>192</v>
      </c>
      <c r="T18" s="63">
        <v>14891</v>
      </c>
      <c r="U18" s="124" t="s">
        <v>72</v>
      </c>
    </row>
    <row r="19" spans="1:21" ht="13.5">
      <c r="A19" s="142" t="s">
        <v>73</v>
      </c>
      <c r="B19" s="62">
        <v>8253</v>
      </c>
      <c r="C19" s="63">
        <v>290</v>
      </c>
      <c r="D19" s="63">
        <v>105251</v>
      </c>
      <c r="E19" s="63">
        <v>2218</v>
      </c>
      <c r="F19" s="63">
        <v>54900</v>
      </c>
      <c r="G19" s="64">
        <v>61.5</v>
      </c>
      <c r="H19" s="65">
        <f t="shared" si="0"/>
        <v>38782</v>
      </c>
      <c r="I19" s="65">
        <f t="shared" si="1"/>
        <v>247.074</v>
      </c>
      <c r="J19" s="65">
        <f t="shared" si="2"/>
        <v>78668.86</v>
      </c>
      <c r="K19" s="62">
        <v>82272</v>
      </c>
      <c r="L19" s="64">
        <v>3.4</v>
      </c>
      <c r="M19" s="65">
        <f t="shared" si="3"/>
        <v>11082</v>
      </c>
      <c r="N19" s="63">
        <v>3047</v>
      </c>
      <c r="O19" s="63">
        <v>1132052</v>
      </c>
      <c r="P19" s="64">
        <v>96.5</v>
      </c>
      <c r="Q19" s="64">
        <v>43.3</v>
      </c>
      <c r="R19" s="65">
        <v>828</v>
      </c>
      <c r="S19" s="65">
        <v>227</v>
      </c>
      <c r="T19" s="63">
        <v>25429</v>
      </c>
      <c r="U19" s="124" t="s">
        <v>73</v>
      </c>
    </row>
    <row r="20" spans="1:21" ht="13.5">
      <c r="A20" s="142" t="s">
        <v>74</v>
      </c>
      <c r="B20" s="62">
        <v>7037</v>
      </c>
      <c r="C20" s="63">
        <v>224</v>
      </c>
      <c r="D20" s="63">
        <v>75784</v>
      </c>
      <c r="E20" s="63">
        <v>1494</v>
      </c>
      <c r="F20" s="63">
        <v>23603</v>
      </c>
      <c r="G20" s="64">
        <v>79.7</v>
      </c>
      <c r="H20" s="65">
        <f t="shared" si="0"/>
        <v>29466</v>
      </c>
      <c r="I20" s="65">
        <f t="shared" si="1"/>
        <v>178.011</v>
      </c>
      <c r="J20" s="65">
        <f t="shared" si="2"/>
        <v>60558.21</v>
      </c>
      <c r="K20" s="62">
        <v>64828</v>
      </c>
      <c r="L20" s="64">
        <v>3.3</v>
      </c>
      <c r="M20" s="65">
        <f t="shared" si="3"/>
        <v>7996</v>
      </c>
      <c r="N20" s="63">
        <v>3181</v>
      </c>
      <c r="O20" s="63">
        <v>866727</v>
      </c>
      <c r="P20" s="64">
        <v>96.6</v>
      </c>
      <c r="Q20" s="64">
        <v>45.2</v>
      </c>
      <c r="R20" s="65">
        <v>586</v>
      </c>
      <c r="S20" s="65">
        <v>162</v>
      </c>
      <c r="T20" s="63">
        <v>15437</v>
      </c>
      <c r="U20" s="124" t="s">
        <v>74</v>
      </c>
    </row>
    <row r="21" spans="1:21" ht="13.5">
      <c r="A21" s="142" t="s">
        <v>75</v>
      </c>
      <c r="B21" s="62">
        <v>8123</v>
      </c>
      <c r="C21" s="63">
        <v>238</v>
      </c>
      <c r="D21" s="63">
        <v>80682</v>
      </c>
      <c r="E21" s="63">
        <v>1620</v>
      </c>
      <c r="F21" s="63">
        <v>34082</v>
      </c>
      <c r="G21" s="64">
        <v>66.4</v>
      </c>
      <c r="H21" s="65">
        <f t="shared" si="0"/>
        <v>29560</v>
      </c>
      <c r="I21" s="65">
        <f t="shared" si="1"/>
        <v>182.396</v>
      </c>
      <c r="J21" s="65">
        <f t="shared" si="2"/>
        <v>62676.95</v>
      </c>
      <c r="K21" s="62">
        <v>61110</v>
      </c>
      <c r="L21" s="64">
        <v>3</v>
      </c>
      <c r="M21" s="65">
        <f t="shared" si="3"/>
        <v>7796</v>
      </c>
      <c r="N21" s="63">
        <v>3022</v>
      </c>
      <c r="O21" s="63">
        <v>834758</v>
      </c>
      <c r="P21" s="64">
        <v>97.1</v>
      </c>
      <c r="Q21" s="64">
        <v>43.3</v>
      </c>
      <c r="R21" s="65">
        <v>610</v>
      </c>
      <c r="S21" s="65">
        <v>154</v>
      </c>
      <c r="T21" s="63">
        <v>20643</v>
      </c>
      <c r="U21" s="124" t="s">
        <v>75</v>
      </c>
    </row>
    <row r="22" spans="1:21" ht="13.5">
      <c r="A22" s="142" t="s">
        <v>76</v>
      </c>
      <c r="B22" s="62">
        <v>18814</v>
      </c>
      <c r="C22" s="63">
        <v>477</v>
      </c>
      <c r="D22" s="63">
        <v>138134</v>
      </c>
      <c r="E22" s="63">
        <v>3649</v>
      </c>
      <c r="F22" s="63">
        <v>45767</v>
      </c>
      <c r="G22" s="64">
        <v>67.1</v>
      </c>
      <c r="H22" s="65">
        <f t="shared" si="0"/>
        <v>68882</v>
      </c>
      <c r="I22" s="65">
        <f t="shared" si="1"/>
        <v>504.982</v>
      </c>
      <c r="J22" s="65">
        <f t="shared" si="2"/>
        <v>170110.66</v>
      </c>
      <c r="K22" s="62">
        <v>195553</v>
      </c>
      <c r="L22" s="64">
        <v>4</v>
      </c>
      <c r="M22" s="65">
        <f t="shared" si="3"/>
        <v>19964</v>
      </c>
      <c r="N22" s="63">
        <v>3280</v>
      </c>
      <c r="O22" s="63">
        <v>1804486</v>
      </c>
      <c r="P22" s="64">
        <v>97.2</v>
      </c>
      <c r="Q22" s="64">
        <v>43.1</v>
      </c>
      <c r="R22" s="65">
        <v>1922</v>
      </c>
      <c r="S22" s="65">
        <v>484</v>
      </c>
      <c r="T22" s="63">
        <v>50441</v>
      </c>
      <c r="U22" s="124" t="s">
        <v>76</v>
      </c>
    </row>
    <row r="23" spans="1:21" ht="13.5">
      <c r="A23" s="142" t="s">
        <v>77</v>
      </c>
      <c r="B23" s="62">
        <v>8379</v>
      </c>
      <c r="C23" s="63">
        <v>262</v>
      </c>
      <c r="D23" s="63">
        <v>111173</v>
      </c>
      <c r="E23" s="63">
        <v>3208</v>
      </c>
      <c r="F23" s="63">
        <v>38447</v>
      </c>
      <c r="G23" s="64">
        <v>81</v>
      </c>
      <c r="H23" s="65">
        <f t="shared" si="0"/>
        <v>58540</v>
      </c>
      <c r="I23" s="65">
        <f t="shared" si="1"/>
        <v>432.161</v>
      </c>
      <c r="J23" s="65">
        <f t="shared" si="2"/>
        <v>134274.69</v>
      </c>
      <c r="K23" s="62">
        <v>177338</v>
      </c>
      <c r="L23" s="64">
        <v>3.8</v>
      </c>
      <c r="M23" s="65">
        <f t="shared" si="3"/>
        <v>18372</v>
      </c>
      <c r="N23" s="63">
        <v>3243</v>
      </c>
      <c r="O23" s="63">
        <v>1553851</v>
      </c>
      <c r="P23" s="64">
        <v>96.5</v>
      </c>
      <c r="Q23" s="64">
        <v>42.4</v>
      </c>
      <c r="R23" s="65">
        <v>1655</v>
      </c>
      <c r="S23" s="65">
        <v>450</v>
      </c>
      <c r="T23" s="63">
        <v>37979</v>
      </c>
      <c r="U23" s="124" t="s">
        <v>77</v>
      </c>
    </row>
    <row r="24" spans="1:21" ht="13.5">
      <c r="A24" s="142" t="s">
        <v>78</v>
      </c>
      <c r="B24" s="62">
        <v>30773</v>
      </c>
      <c r="C24" s="63">
        <v>578</v>
      </c>
      <c r="D24" s="63">
        <v>180966</v>
      </c>
      <c r="E24" s="63">
        <v>4618</v>
      </c>
      <c r="F24" s="63">
        <v>23335</v>
      </c>
      <c r="G24" s="64">
        <v>86.7</v>
      </c>
      <c r="H24" s="65">
        <f t="shared" si="0"/>
        <v>193280</v>
      </c>
      <c r="I24" s="65">
        <f t="shared" si="1"/>
        <v>1808.475</v>
      </c>
      <c r="J24" s="65">
        <f t="shared" si="2"/>
        <v>2031190.15</v>
      </c>
      <c r="K24" s="62">
        <v>1197936</v>
      </c>
      <c r="L24" s="64">
        <v>10.7</v>
      </c>
      <c r="M24" s="65">
        <f t="shared" si="3"/>
        <v>84681</v>
      </c>
      <c r="N24" s="63">
        <v>4230</v>
      </c>
      <c r="O24" s="63">
        <v>6495783</v>
      </c>
      <c r="P24" s="64">
        <v>97.2</v>
      </c>
      <c r="Q24" s="64">
        <v>52.6</v>
      </c>
      <c r="R24" s="65">
        <v>3648</v>
      </c>
      <c r="S24" s="65">
        <v>1014</v>
      </c>
      <c r="T24" s="63">
        <v>91380</v>
      </c>
      <c r="U24" s="124" t="s">
        <v>78</v>
      </c>
    </row>
    <row r="25" spans="1:21" ht="13.5">
      <c r="A25" s="142" t="s">
        <v>79</v>
      </c>
      <c r="B25" s="62">
        <v>13850</v>
      </c>
      <c r="C25" s="63">
        <v>535</v>
      </c>
      <c r="D25" s="63">
        <v>213177</v>
      </c>
      <c r="E25" s="63">
        <v>3822</v>
      </c>
      <c r="F25" s="63">
        <v>24444</v>
      </c>
      <c r="G25" s="64">
        <v>89.9</v>
      </c>
      <c r="H25" s="65">
        <f t="shared" si="0"/>
        <v>82979</v>
      </c>
      <c r="I25" s="65">
        <f t="shared" si="1"/>
        <v>654.777</v>
      </c>
      <c r="J25" s="65">
        <f t="shared" si="2"/>
        <v>230375.14</v>
      </c>
      <c r="K25" s="62">
        <v>270219</v>
      </c>
      <c r="L25" s="64">
        <v>4.4</v>
      </c>
      <c r="M25" s="65">
        <f t="shared" si="3"/>
        <v>29866</v>
      </c>
      <c r="N25" s="63">
        <v>3326</v>
      </c>
      <c r="O25" s="63">
        <v>1774095</v>
      </c>
      <c r="P25" s="64">
        <v>97</v>
      </c>
      <c r="Q25" s="64">
        <v>48.8</v>
      </c>
      <c r="R25" s="65">
        <v>2524</v>
      </c>
      <c r="S25" s="65">
        <v>784</v>
      </c>
      <c r="T25" s="63">
        <v>69788</v>
      </c>
      <c r="U25" s="124" t="s">
        <v>79</v>
      </c>
    </row>
    <row r="26" spans="1:21" ht="13.5">
      <c r="A26" s="142" t="s">
        <v>80</v>
      </c>
      <c r="B26" s="62">
        <v>9015</v>
      </c>
      <c r="C26" s="63">
        <v>232</v>
      </c>
      <c r="D26" s="63">
        <v>45952</v>
      </c>
      <c r="E26" s="63">
        <v>1698</v>
      </c>
      <c r="F26" s="63">
        <v>35849</v>
      </c>
      <c r="G26" s="64">
        <v>73.6</v>
      </c>
      <c r="H26" s="65">
        <f t="shared" si="0"/>
        <v>41377</v>
      </c>
      <c r="I26" s="65">
        <f t="shared" si="1"/>
        <v>238.319</v>
      </c>
      <c r="J26" s="65">
        <f t="shared" si="2"/>
        <v>85388.02</v>
      </c>
      <c r="K26" s="62">
        <v>68366</v>
      </c>
      <c r="L26" s="64">
        <v>2.4</v>
      </c>
      <c r="M26" s="65">
        <f t="shared" si="3"/>
        <v>9587</v>
      </c>
      <c r="N26" s="63">
        <v>2941</v>
      </c>
      <c r="O26" s="63">
        <v>1371259</v>
      </c>
      <c r="P26" s="64">
        <v>98</v>
      </c>
      <c r="Q26" s="64">
        <v>36.4</v>
      </c>
      <c r="R26" s="65">
        <v>763</v>
      </c>
      <c r="S26" s="65">
        <v>245</v>
      </c>
      <c r="T26" s="63">
        <v>14799</v>
      </c>
      <c r="U26" s="124" t="s">
        <v>80</v>
      </c>
    </row>
    <row r="27" spans="1:21" ht="13.5">
      <c r="A27" s="142" t="s">
        <v>81</v>
      </c>
      <c r="B27" s="62">
        <v>4256</v>
      </c>
      <c r="C27" s="63">
        <v>138</v>
      </c>
      <c r="D27" s="63">
        <v>33527</v>
      </c>
      <c r="E27" s="63">
        <v>829</v>
      </c>
      <c r="F27" s="63">
        <v>12778</v>
      </c>
      <c r="G27" s="64">
        <v>88.4</v>
      </c>
      <c r="H27" s="65">
        <f t="shared" si="0"/>
        <v>20882</v>
      </c>
      <c r="I27" s="65">
        <f t="shared" si="1"/>
        <v>112.917</v>
      </c>
      <c r="J27" s="65">
        <f t="shared" si="2"/>
        <v>38724.66</v>
      </c>
      <c r="K27" s="62">
        <v>40417</v>
      </c>
      <c r="L27" s="64">
        <v>1.6</v>
      </c>
      <c r="M27" s="65">
        <f t="shared" si="3"/>
        <v>4409</v>
      </c>
      <c r="N27" s="63">
        <v>2982</v>
      </c>
      <c r="O27" s="63">
        <v>636578</v>
      </c>
      <c r="P27" s="64">
        <v>98.5</v>
      </c>
      <c r="Q27" s="64">
        <v>49.9</v>
      </c>
      <c r="R27" s="65">
        <v>340</v>
      </c>
      <c r="S27" s="65">
        <v>140</v>
      </c>
      <c r="T27" s="63">
        <v>8331</v>
      </c>
      <c r="U27" s="124" t="s">
        <v>81</v>
      </c>
    </row>
    <row r="28" spans="1:21" ht="13.5">
      <c r="A28" s="142" t="s">
        <v>82</v>
      </c>
      <c r="B28" s="62">
        <v>5137</v>
      </c>
      <c r="C28" s="63">
        <v>108</v>
      </c>
      <c r="D28" s="63">
        <v>24757</v>
      </c>
      <c r="E28" s="63">
        <v>814</v>
      </c>
      <c r="F28" s="63">
        <v>12352</v>
      </c>
      <c r="G28" s="64">
        <v>87.4</v>
      </c>
      <c r="H28" s="65">
        <f t="shared" si="0"/>
        <v>20167</v>
      </c>
      <c r="I28" s="65">
        <f t="shared" si="1"/>
        <v>125.261</v>
      </c>
      <c r="J28" s="65">
        <f t="shared" si="2"/>
        <v>52128.4</v>
      </c>
      <c r="K28" s="62">
        <v>39663</v>
      </c>
      <c r="L28" s="64">
        <v>2.3</v>
      </c>
      <c r="M28" s="65">
        <f t="shared" si="3"/>
        <v>4523</v>
      </c>
      <c r="N28" s="63">
        <v>2996</v>
      </c>
      <c r="O28" s="63">
        <v>683035</v>
      </c>
      <c r="P28" s="64">
        <v>98.3</v>
      </c>
      <c r="Q28" s="64">
        <v>50.6</v>
      </c>
      <c r="R28" s="65">
        <v>357</v>
      </c>
      <c r="S28" s="65">
        <v>111</v>
      </c>
      <c r="T28" s="63">
        <v>9645</v>
      </c>
      <c r="U28" s="124" t="s">
        <v>82</v>
      </c>
    </row>
    <row r="29" spans="1:21" ht="13.5">
      <c r="A29" s="142" t="s">
        <v>83</v>
      </c>
      <c r="B29" s="62">
        <v>4055</v>
      </c>
      <c r="C29" s="63">
        <v>89</v>
      </c>
      <c r="D29" s="63">
        <v>18771</v>
      </c>
      <c r="E29" s="63">
        <v>608</v>
      </c>
      <c r="F29" s="63">
        <v>10162</v>
      </c>
      <c r="G29" s="64">
        <v>89.6</v>
      </c>
      <c r="H29" s="65">
        <f t="shared" si="0"/>
        <v>14858</v>
      </c>
      <c r="I29" s="65">
        <f t="shared" si="1"/>
        <v>82.204</v>
      </c>
      <c r="J29" s="65">
        <f t="shared" si="2"/>
        <v>27799.46</v>
      </c>
      <c r="K29" s="62">
        <v>26836</v>
      </c>
      <c r="L29" s="64">
        <v>2.1</v>
      </c>
      <c r="M29" s="65">
        <f t="shared" si="3"/>
        <v>3243</v>
      </c>
      <c r="N29" s="63">
        <v>2904</v>
      </c>
      <c r="O29" s="63">
        <v>562515</v>
      </c>
      <c r="P29" s="64">
        <v>98.2</v>
      </c>
      <c r="Q29" s="64">
        <v>49.4</v>
      </c>
      <c r="R29" s="65">
        <v>237</v>
      </c>
      <c r="S29" s="65">
        <v>100</v>
      </c>
      <c r="T29" s="63">
        <v>5379</v>
      </c>
      <c r="U29" s="124" t="s">
        <v>83</v>
      </c>
    </row>
    <row r="30" spans="1:21" ht="13.5">
      <c r="A30" s="142" t="s">
        <v>84</v>
      </c>
      <c r="B30" s="62">
        <v>3081</v>
      </c>
      <c r="C30" s="63">
        <v>83</v>
      </c>
      <c r="D30" s="63">
        <v>23711</v>
      </c>
      <c r="E30" s="63">
        <v>682</v>
      </c>
      <c r="F30" s="63">
        <v>10560</v>
      </c>
      <c r="G30" s="64">
        <v>81.7</v>
      </c>
      <c r="H30" s="65">
        <f t="shared" si="0"/>
        <v>13990</v>
      </c>
      <c r="I30" s="65">
        <f t="shared" si="1"/>
        <v>76.428</v>
      </c>
      <c r="J30" s="65">
        <f t="shared" si="2"/>
        <v>21647.61</v>
      </c>
      <c r="K30" s="62">
        <v>21480</v>
      </c>
      <c r="L30" s="64">
        <v>2.5</v>
      </c>
      <c r="M30" s="65">
        <f t="shared" si="3"/>
        <v>3198</v>
      </c>
      <c r="N30" s="63">
        <v>2885</v>
      </c>
      <c r="O30" s="63">
        <v>521502</v>
      </c>
      <c r="P30" s="64">
        <v>97.8</v>
      </c>
      <c r="Q30" s="64">
        <v>50.4</v>
      </c>
      <c r="R30" s="65">
        <v>271</v>
      </c>
      <c r="S30" s="65">
        <v>65</v>
      </c>
      <c r="T30" s="63">
        <v>7525</v>
      </c>
      <c r="U30" s="124" t="s">
        <v>84</v>
      </c>
    </row>
    <row r="31" spans="1:21" ht="13.5">
      <c r="A31" s="142" t="s">
        <v>85</v>
      </c>
      <c r="B31" s="62">
        <v>8447</v>
      </c>
      <c r="C31" s="63">
        <v>241</v>
      </c>
      <c r="D31" s="63">
        <v>64803</v>
      </c>
      <c r="E31" s="63">
        <v>1762</v>
      </c>
      <c r="F31" s="63">
        <v>46542</v>
      </c>
      <c r="G31" s="64">
        <v>68.5</v>
      </c>
      <c r="H31" s="65">
        <f t="shared" si="0"/>
        <v>33407</v>
      </c>
      <c r="I31" s="65">
        <f t="shared" si="1"/>
        <v>204.273</v>
      </c>
      <c r="J31" s="65">
        <f t="shared" si="2"/>
        <v>74063.58</v>
      </c>
      <c r="K31" s="62">
        <v>62317</v>
      </c>
      <c r="L31" s="64">
        <v>2.3</v>
      </c>
      <c r="M31" s="65">
        <f t="shared" si="3"/>
        <v>7951</v>
      </c>
      <c r="N31" s="63">
        <v>2969</v>
      </c>
      <c r="O31" s="63">
        <v>1083361</v>
      </c>
      <c r="P31" s="64">
        <v>97.3</v>
      </c>
      <c r="Q31" s="64">
        <v>42.9</v>
      </c>
      <c r="R31" s="65">
        <v>703</v>
      </c>
      <c r="S31" s="65">
        <v>233</v>
      </c>
      <c r="T31" s="63">
        <v>14478</v>
      </c>
      <c r="U31" s="124" t="s">
        <v>85</v>
      </c>
    </row>
    <row r="32" spans="1:21" ht="13.5">
      <c r="A32" s="142" t="s">
        <v>86</v>
      </c>
      <c r="B32" s="62">
        <v>10489</v>
      </c>
      <c r="C32" s="63">
        <v>217</v>
      </c>
      <c r="D32" s="63">
        <v>48699</v>
      </c>
      <c r="E32" s="63">
        <v>1542</v>
      </c>
      <c r="F32" s="63">
        <v>29141</v>
      </c>
      <c r="G32" s="64">
        <v>76</v>
      </c>
      <c r="H32" s="65">
        <f t="shared" si="0"/>
        <v>33661</v>
      </c>
      <c r="I32" s="65">
        <f t="shared" si="1"/>
        <v>200.1</v>
      </c>
      <c r="J32" s="65">
        <f t="shared" si="2"/>
        <v>61251.4</v>
      </c>
      <c r="K32" s="62">
        <v>58597</v>
      </c>
      <c r="L32" s="64">
        <v>1.2</v>
      </c>
      <c r="M32" s="65">
        <f t="shared" si="3"/>
        <v>7308</v>
      </c>
      <c r="N32" s="63">
        <v>2931</v>
      </c>
      <c r="O32" s="63">
        <v>896285</v>
      </c>
      <c r="P32" s="64">
        <v>96.3</v>
      </c>
      <c r="Q32" s="64">
        <v>47.1</v>
      </c>
      <c r="R32" s="65">
        <v>612</v>
      </c>
      <c r="S32" s="65">
        <v>190</v>
      </c>
      <c r="T32" s="63">
        <v>14818</v>
      </c>
      <c r="U32" s="124" t="s">
        <v>86</v>
      </c>
    </row>
    <row r="33" spans="1:21" ht="13.5">
      <c r="A33" s="142" t="s">
        <v>87</v>
      </c>
      <c r="B33" s="62">
        <v>15781</v>
      </c>
      <c r="C33" s="63">
        <v>467</v>
      </c>
      <c r="D33" s="63">
        <v>159122</v>
      </c>
      <c r="E33" s="63">
        <v>2608</v>
      </c>
      <c r="F33" s="63">
        <v>35673</v>
      </c>
      <c r="G33" s="64">
        <v>81.1</v>
      </c>
      <c r="H33" s="65">
        <f t="shared" si="0"/>
        <v>57063</v>
      </c>
      <c r="I33" s="65">
        <f t="shared" si="1"/>
        <v>347.449</v>
      </c>
      <c r="J33" s="65">
        <f t="shared" si="2"/>
        <v>125139.21</v>
      </c>
      <c r="K33" s="62">
        <v>106267</v>
      </c>
      <c r="L33" s="64">
        <v>2.1</v>
      </c>
      <c r="M33" s="65">
        <f t="shared" si="3"/>
        <v>14662</v>
      </c>
      <c r="N33" s="63">
        <v>3073</v>
      </c>
      <c r="O33" s="63">
        <v>1354659</v>
      </c>
      <c r="P33" s="64">
        <v>96.7</v>
      </c>
      <c r="Q33" s="64">
        <v>47.2</v>
      </c>
      <c r="R33" s="65">
        <v>1139</v>
      </c>
      <c r="S33" s="65">
        <v>356</v>
      </c>
      <c r="T33" s="63">
        <v>39030</v>
      </c>
      <c r="U33" s="124" t="s">
        <v>87</v>
      </c>
    </row>
    <row r="34" spans="1:21" ht="13.5">
      <c r="A34" s="142" t="s">
        <v>88</v>
      </c>
      <c r="B34" s="62">
        <v>27967</v>
      </c>
      <c r="C34" s="63">
        <v>831</v>
      </c>
      <c r="D34" s="63">
        <v>330531</v>
      </c>
      <c r="E34" s="63">
        <v>4615</v>
      </c>
      <c r="F34" s="63">
        <v>47810</v>
      </c>
      <c r="G34" s="64">
        <v>87.7</v>
      </c>
      <c r="H34" s="65">
        <f t="shared" si="0"/>
        <v>101414</v>
      </c>
      <c r="I34" s="65">
        <f t="shared" si="1"/>
        <v>770.562</v>
      </c>
      <c r="J34" s="65">
        <f t="shared" si="2"/>
        <v>525196</v>
      </c>
      <c r="K34" s="62">
        <v>256743</v>
      </c>
      <c r="L34" s="64">
        <v>2.1</v>
      </c>
      <c r="M34" s="65">
        <f t="shared" si="3"/>
        <v>32748</v>
      </c>
      <c r="N34" s="63">
        <v>3598</v>
      </c>
      <c r="O34" s="63">
        <v>2148688</v>
      </c>
      <c r="P34" s="64">
        <v>95.9</v>
      </c>
      <c r="Q34" s="64">
        <v>52.4</v>
      </c>
      <c r="R34" s="65">
        <v>2067</v>
      </c>
      <c r="S34" s="65">
        <v>548</v>
      </c>
      <c r="T34" s="63">
        <v>54473</v>
      </c>
      <c r="U34" s="124" t="s">
        <v>88</v>
      </c>
    </row>
    <row r="35" spans="1:21" ht="13.5">
      <c r="A35" s="142" t="s">
        <v>89</v>
      </c>
      <c r="B35" s="62">
        <v>6118</v>
      </c>
      <c r="C35" s="63">
        <v>197</v>
      </c>
      <c r="D35" s="63">
        <v>76692</v>
      </c>
      <c r="E35" s="63">
        <v>1341</v>
      </c>
      <c r="F35" s="63">
        <v>23733</v>
      </c>
      <c r="G35" s="64">
        <v>75.6</v>
      </c>
      <c r="H35" s="65">
        <f t="shared" si="0"/>
        <v>27567</v>
      </c>
      <c r="I35" s="65">
        <f t="shared" si="1"/>
        <v>161.925</v>
      </c>
      <c r="J35" s="65">
        <f t="shared" si="2"/>
        <v>44288.82</v>
      </c>
      <c r="K35" s="62">
        <v>59004</v>
      </c>
      <c r="L35" s="64">
        <v>4.9</v>
      </c>
      <c r="M35" s="65">
        <f t="shared" si="3"/>
        <v>6272</v>
      </c>
      <c r="N35" s="63">
        <v>2874</v>
      </c>
      <c r="O35" s="63">
        <v>795648</v>
      </c>
      <c r="P35" s="64">
        <v>97.2</v>
      </c>
      <c r="Q35" s="64">
        <v>47</v>
      </c>
      <c r="R35" s="65">
        <v>542</v>
      </c>
      <c r="S35" s="65">
        <v>137</v>
      </c>
      <c r="T35" s="63">
        <v>12170</v>
      </c>
      <c r="U35" s="124" t="s">
        <v>89</v>
      </c>
    </row>
    <row r="36" spans="1:21" ht="13.5">
      <c r="A36" s="142" t="s">
        <v>90</v>
      </c>
      <c r="B36" s="62">
        <v>3957</v>
      </c>
      <c r="C36" s="63">
        <v>156</v>
      </c>
      <c r="D36" s="63">
        <v>61288</v>
      </c>
      <c r="E36" s="63">
        <v>870</v>
      </c>
      <c r="F36" s="63">
        <v>11301</v>
      </c>
      <c r="G36" s="64">
        <v>89.9</v>
      </c>
      <c r="H36" s="65">
        <f t="shared" si="0"/>
        <v>17329</v>
      </c>
      <c r="I36" s="65">
        <f t="shared" si="1"/>
        <v>111.48</v>
      </c>
      <c r="J36" s="65">
        <f t="shared" si="2"/>
        <v>29403.16</v>
      </c>
      <c r="K36" s="62">
        <v>41689</v>
      </c>
      <c r="L36" s="64">
        <v>4.5</v>
      </c>
      <c r="M36" s="65">
        <f t="shared" si="3"/>
        <v>5682</v>
      </c>
      <c r="N36" s="63">
        <v>3271</v>
      </c>
      <c r="O36" s="63">
        <v>614973</v>
      </c>
      <c r="P36" s="64">
        <v>97.6</v>
      </c>
      <c r="Q36" s="64">
        <v>50.2</v>
      </c>
      <c r="R36" s="65">
        <v>358</v>
      </c>
      <c r="S36" s="65">
        <v>105</v>
      </c>
      <c r="T36" s="63">
        <v>9519</v>
      </c>
      <c r="U36" s="124" t="s">
        <v>90</v>
      </c>
    </row>
    <row r="37" spans="1:21" ht="13.5">
      <c r="A37" s="142" t="s">
        <v>91</v>
      </c>
      <c r="B37" s="62">
        <v>7641</v>
      </c>
      <c r="C37" s="63">
        <v>177</v>
      </c>
      <c r="D37" s="63">
        <v>54243</v>
      </c>
      <c r="E37" s="63">
        <v>1327</v>
      </c>
      <c r="F37" s="63">
        <v>14791</v>
      </c>
      <c r="G37" s="64">
        <v>79.9</v>
      </c>
      <c r="H37" s="65">
        <f t="shared" si="0"/>
        <v>42480</v>
      </c>
      <c r="I37" s="65">
        <f t="shared" si="1"/>
        <v>275.904</v>
      </c>
      <c r="J37" s="65">
        <f t="shared" si="2"/>
        <v>88243.99</v>
      </c>
      <c r="K37" s="62">
        <v>91604</v>
      </c>
      <c r="L37" s="64">
        <v>6.4</v>
      </c>
      <c r="M37" s="65">
        <f t="shared" si="3"/>
        <v>9486</v>
      </c>
      <c r="N37" s="63">
        <v>3015</v>
      </c>
      <c r="O37" s="63">
        <v>880936</v>
      </c>
      <c r="P37" s="64">
        <v>97.7</v>
      </c>
      <c r="Q37" s="64">
        <v>55.6</v>
      </c>
      <c r="R37" s="65">
        <v>762</v>
      </c>
      <c r="S37" s="65">
        <v>205</v>
      </c>
      <c r="T37" s="63">
        <v>19360</v>
      </c>
      <c r="U37" s="124" t="s">
        <v>91</v>
      </c>
    </row>
    <row r="38" spans="1:21" ht="13.5">
      <c r="A38" s="142" t="s">
        <v>92</v>
      </c>
      <c r="B38" s="62">
        <v>32584</v>
      </c>
      <c r="C38" s="63">
        <v>655</v>
      </c>
      <c r="D38" s="63">
        <v>181207</v>
      </c>
      <c r="E38" s="63">
        <v>3761</v>
      </c>
      <c r="F38" s="63">
        <v>18031</v>
      </c>
      <c r="G38" s="64">
        <v>94.7</v>
      </c>
      <c r="H38" s="65">
        <f t="shared" si="0"/>
        <v>142380</v>
      </c>
      <c r="I38" s="65">
        <f t="shared" si="1"/>
        <v>1108.582</v>
      </c>
      <c r="J38" s="65">
        <f t="shared" si="2"/>
        <v>766023.07</v>
      </c>
      <c r="K38" s="62">
        <v>459739</v>
      </c>
      <c r="L38" s="64">
        <v>10</v>
      </c>
      <c r="M38" s="65">
        <f t="shared" si="3"/>
        <v>40052</v>
      </c>
      <c r="N38" s="63">
        <v>3359</v>
      </c>
      <c r="O38" s="63">
        <v>2624944</v>
      </c>
      <c r="P38" s="64">
        <v>96.5</v>
      </c>
      <c r="Q38" s="64">
        <v>49.7</v>
      </c>
      <c r="R38" s="65">
        <v>2419</v>
      </c>
      <c r="S38" s="65">
        <v>566</v>
      </c>
      <c r="T38" s="63">
        <v>63272</v>
      </c>
      <c r="U38" s="124" t="s">
        <v>92</v>
      </c>
    </row>
    <row r="39" spans="1:21" ht="13.5">
      <c r="A39" s="142" t="s">
        <v>93</v>
      </c>
      <c r="B39" s="62">
        <v>14315</v>
      </c>
      <c r="C39" s="63">
        <v>412</v>
      </c>
      <c r="D39" s="63">
        <v>135787</v>
      </c>
      <c r="E39" s="63">
        <v>2827</v>
      </c>
      <c r="F39" s="63">
        <v>34222</v>
      </c>
      <c r="G39" s="64">
        <v>81.8</v>
      </c>
      <c r="H39" s="65">
        <f t="shared" si="0"/>
        <v>74205</v>
      </c>
      <c r="I39" s="65">
        <f t="shared" si="1"/>
        <v>482.79</v>
      </c>
      <c r="J39" s="65">
        <f t="shared" si="2"/>
        <v>158703.01</v>
      </c>
      <c r="K39" s="62">
        <v>158166</v>
      </c>
      <c r="L39" s="64">
        <v>6</v>
      </c>
      <c r="M39" s="65">
        <f t="shared" si="3"/>
        <v>20494</v>
      </c>
      <c r="N39" s="63">
        <v>3088</v>
      </c>
      <c r="O39" s="63">
        <v>2188293</v>
      </c>
      <c r="P39" s="64">
        <v>96.9</v>
      </c>
      <c r="Q39" s="64">
        <v>54.6</v>
      </c>
      <c r="R39" s="65">
        <v>1471</v>
      </c>
      <c r="S39" s="65">
        <v>400</v>
      </c>
      <c r="T39" s="63">
        <v>40278</v>
      </c>
      <c r="U39" s="124" t="s">
        <v>93</v>
      </c>
    </row>
    <row r="40" spans="1:21" ht="13.5">
      <c r="A40" s="142" t="s">
        <v>94</v>
      </c>
      <c r="B40" s="62">
        <v>3749</v>
      </c>
      <c r="C40" s="63">
        <v>82</v>
      </c>
      <c r="D40" s="63">
        <v>23941</v>
      </c>
      <c r="E40" s="63">
        <v>782</v>
      </c>
      <c r="F40" s="63">
        <v>11967</v>
      </c>
      <c r="G40" s="64">
        <v>80</v>
      </c>
      <c r="H40" s="65">
        <f t="shared" si="0"/>
        <v>16175</v>
      </c>
      <c r="I40" s="65">
        <f t="shared" si="1"/>
        <v>95.791</v>
      </c>
      <c r="J40" s="65">
        <f t="shared" si="2"/>
        <v>23601.74</v>
      </c>
      <c r="K40" s="62">
        <v>51110</v>
      </c>
      <c r="L40" s="64">
        <v>8.2</v>
      </c>
      <c r="M40" s="65">
        <f t="shared" si="3"/>
        <v>3652</v>
      </c>
      <c r="N40" s="63">
        <v>2827</v>
      </c>
      <c r="O40" s="63">
        <v>562451</v>
      </c>
      <c r="P40" s="64">
        <v>97.5</v>
      </c>
      <c r="Q40" s="64">
        <v>53.8</v>
      </c>
      <c r="R40" s="65">
        <v>379</v>
      </c>
      <c r="S40" s="65">
        <v>105</v>
      </c>
      <c r="T40" s="63">
        <v>9005</v>
      </c>
      <c r="U40" s="124" t="s">
        <v>94</v>
      </c>
    </row>
    <row r="41" spans="1:21" ht="13.5">
      <c r="A41" s="142" t="s">
        <v>95</v>
      </c>
      <c r="B41" s="62">
        <v>3128</v>
      </c>
      <c r="C41" s="63">
        <v>62</v>
      </c>
      <c r="D41" s="63">
        <v>21592</v>
      </c>
      <c r="E41" s="63">
        <v>713</v>
      </c>
      <c r="F41" s="63">
        <v>12699</v>
      </c>
      <c r="G41" s="64">
        <v>83.9</v>
      </c>
      <c r="H41" s="65">
        <f t="shared" si="0"/>
        <v>18783</v>
      </c>
      <c r="I41" s="65">
        <f t="shared" si="1"/>
        <v>91.56</v>
      </c>
      <c r="J41" s="65">
        <f t="shared" si="2"/>
        <v>22414.62</v>
      </c>
      <c r="K41" s="62">
        <v>33978</v>
      </c>
      <c r="L41" s="64">
        <v>6</v>
      </c>
      <c r="M41" s="65">
        <f t="shared" si="3"/>
        <v>3185</v>
      </c>
      <c r="N41" s="63">
        <v>2436</v>
      </c>
      <c r="O41" s="63">
        <v>612854</v>
      </c>
      <c r="P41" s="64">
        <v>97.7</v>
      </c>
      <c r="Q41" s="64">
        <v>45.7</v>
      </c>
      <c r="R41" s="65">
        <v>333</v>
      </c>
      <c r="S41" s="65">
        <v>80</v>
      </c>
      <c r="T41" s="63">
        <v>8946</v>
      </c>
      <c r="U41" s="124" t="s">
        <v>95</v>
      </c>
    </row>
    <row r="42" spans="1:21" ht="13.5">
      <c r="A42" s="142" t="s">
        <v>96</v>
      </c>
      <c r="B42" s="62">
        <v>1552</v>
      </c>
      <c r="C42" s="63">
        <v>49</v>
      </c>
      <c r="D42" s="63">
        <v>12194</v>
      </c>
      <c r="E42" s="63">
        <v>428</v>
      </c>
      <c r="F42" s="63">
        <v>8302</v>
      </c>
      <c r="G42" s="64">
        <v>90.5</v>
      </c>
      <c r="H42" s="65">
        <f t="shared" si="0"/>
        <v>9380</v>
      </c>
      <c r="I42" s="65">
        <f t="shared" si="1"/>
        <v>55.617</v>
      </c>
      <c r="J42" s="65">
        <f t="shared" si="2"/>
        <v>16861.39</v>
      </c>
      <c r="K42" s="62">
        <v>18258</v>
      </c>
      <c r="L42" s="64">
        <v>5.7</v>
      </c>
      <c r="M42" s="65">
        <f t="shared" si="3"/>
        <v>2082</v>
      </c>
      <c r="N42" s="63">
        <v>2604</v>
      </c>
      <c r="O42" s="63">
        <v>457145</v>
      </c>
      <c r="P42" s="64">
        <v>95.2</v>
      </c>
      <c r="Q42" s="64">
        <v>39.5</v>
      </c>
      <c r="R42" s="65">
        <v>192</v>
      </c>
      <c r="S42" s="65">
        <v>79</v>
      </c>
      <c r="T42" s="63">
        <v>3074</v>
      </c>
      <c r="U42" s="124" t="s">
        <v>96</v>
      </c>
    </row>
    <row r="43" spans="1:21" ht="13.5">
      <c r="A43" s="142" t="s">
        <v>97</v>
      </c>
      <c r="B43" s="62">
        <v>2139</v>
      </c>
      <c r="C43" s="63">
        <v>54</v>
      </c>
      <c r="D43" s="63">
        <v>10925</v>
      </c>
      <c r="E43" s="63">
        <v>513</v>
      </c>
      <c r="F43" s="63">
        <v>17413</v>
      </c>
      <c r="G43" s="64">
        <v>78</v>
      </c>
      <c r="H43" s="65">
        <f t="shared" si="0"/>
        <v>13993</v>
      </c>
      <c r="I43" s="65">
        <f t="shared" si="1"/>
        <v>69.388</v>
      </c>
      <c r="J43" s="65">
        <f t="shared" si="2"/>
        <v>18696.09</v>
      </c>
      <c r="K43" s="62">
        <v>18266</v>
      </c>
      <c r="L43" s="64">
        <v>4.3</v>
      </c>
      <c r="M43" s="65">
        <f t="shared" si="3"/>
        <v>2410</v>
      </c>
      <c r="N43" s="63">
        <v>2485</v>
      </c>
      <c r="O43" s="63">
        <v>713946</v>
      </c>
      <c r="P43" s="64">
        <v>97.3</v>
      </c>
      <c r="Q43" s="64">
        <v>42.1</v>
      </c>
      <c r="R43" s="65">
        <v>248</v>
      </c>
      <c r="S43" s="65">
        <v>101</v>
      </c>
      <c r="T43" s="63">
        <v>3290</v>
      </c>
      <c r="U43" s="124" t="s">
        <v>97</v>
      </c>
    </row>
    <row r="44" spans="1:21" ht="13.5">
      <c r="A44" s="142" t="s">
        <v>98</v>
      </c>
      <c r="B44" s="62">
        <v>5561</v>
      </c>
      <c r="C44" s="63">
        <v>170</v>
      </c>
      <c r="D44" s="63">
        <v>63320</v>
      </c>
      <c r="E44" s="63">
        <v>1383</v>
      </c>
      <c r="F44" s="63">
        <v>30998</v>
      </c>
      <c r="G44" s="64">
        <v>78.8</v>
      </c>
      <c r="H44" s="65">
        <f t="shared" si="0"/>
        <v>29090</v>
      </c>
      <c r="I44" s="65">
        <f t="shared" si="1"/>
        <v>182.454</v>
      </c>
      <c r="J44" s="65">
        <f t="shared" si="2"/>
        <v>64024.12</v>
      </c>
      <c r="K44" s="62">
        <v>55966</v>
      </c>
      <c r="L44" s="64">
        <v>5.3</v>
      </c>
      <c r="M44" s="65">
        <f t="shared" si="3"/>
        <v>7220</v>
      </c>
      <c r="N44" s="63">
        <v>2764</v>
      </c>
      <c r="O44" s="63">
        <v>830985</v>
      </c>
      <c r="P44" s="64">
        <v>97.1</v>
      </c>
      <c r="Q44" s="64">
        <v>48.3</v>
      </c>
      <c r="R44" s="65">
        <v>588</v>
      </c>
      <c r="S44" s="65">
        <v>160</v>
      </c>
      <c r="T44" s="63">
        <v>16335</v>
      </c>
      <c r="U44" s="124" t="s">
        <v>98</v>
      </c>
    </row>
    <row r="45" spans="1:21" ht="13.5">
      <c r="A45" s="142" t="s">
        <v>99</v>
      </c>
      <c r="B45" s="62">
        <v>7604</v>
      </c>
      <c r="C45" s="63">
        <v>229</v>
      </c>
      <c r="D45" s="63">
        <v>68686</v>
      </c>
      <c r="E45" s="63">
        <v>1720</v>
      </c>
      <c r="F45" s="63">
        <v>27242</v>
      </c>
      <c r="G45" s="64">
        <v>86.6</v>
      </c>
      <c r="H45" s="65">
        <f t="shared" si="0"/>
        <v>45102</v>
      </c>
      <c r="I45" s="65">
        <f t="shared" si="1"/>
        <v>310.002</v>
      </c>
      <c r="J45" s="65">
        <f t="shared" si="2"/>
        <v>142402.85</v>
      </c>
      <c r="K45" s="62">
        <v>88337</v>
      </c>
      <c r="L45" s="64">
        <v>6.1</v>
      </c>
      <c r="M45" s="65">
        <f t="shared" si="3"/>
        <v>11016</v>
      </c>
      <c r="N45" s="63">
        <v>3019</v>
      </c>
      <c r="O45" s="63">
        <v>1149812</v>
      </c>
      <c r="P45" s="64">
        <v>97.3</v>
      </c>
      <c r="Q45" s="64">
        <v>52.8</v>
      </c>
      <c r="R45" s="65">
        <v>976</v>
      </c>
      <c r="S45" s="65">
        <v>283</v>
      </c>
      <c r="T45" s="63">
        <v>21212</v>
      </c>
      <c r="U45" s="124" t="s">
        <v>99</v>
      </c>
    </row>
    <row r="46" spans="1:21" ht="13.5">
      <c r="A46" s="142" t="s">
        <v>100</v>
      </c>
      <c r="B46" s="62">
        <v>2888</v>
      </c>
      <c r="C46" s="63">
        <v>112</v>
      </c>
      <c r="D46" s="63">
        <v>46736</v>
      </c>
      <c r="E46" s="63">
        <v>1006</v>
      </c>
      <c r="F46" s="63">
        <v>15533</v>
      </c>
      <c r="G46" s="64">
        <v>92.2</v>
      </c>
      <c r="H46" s="65">
        <f t="shared" si="0"/>
        <v>25682</v>
      </c>
      <c r="I46" s="65">
        <f t="shared" si="1"/>
        <v>146.83</v>
      </c>
      <c r="J46" s="65">
        <f t="shared" si="2"/>
        <v>43020.54</v>
      </c>
      <c r="K46" s="62">
        <v>42779</v>
      </c>
      <c r="L46" s="64">
        <v>8.2</v>
      </c>
      <c r="M46" s="65">
        <f t="shared" si="3"/>
        <v>5580</v>
      </c>
      <c r="N46" s="63">
        <v>2855</v>
      </c>
      <c r="O46" s="63">
        <v>858890</v>
      </c>
      <c r="P46" s="64">
        <v>97</v>
      </c>
      <c r="Q46" s="64">
        <v>41.1</v>
      </c>
      <c r="R46" s="65">
        <v>530</v>
      </c>
      <c r="S46" s="65">
        <v>171</v>
      </c>
      <c r="T46" s="63">
        <v>10748</v>
      </c>
      <c r="U46" s="124" t="s">
        <v>100</v>
      </c>
    </row>
    <row r="47" spans="1:21" ht="13.5">
      <c r="A47" s="142" t="s">
        <v>101</v>
      </c>
      <c r="B47" s="62">
        <v>2365</v>
      </c>
      <c r="C47" s="63">
        <v>59</v>
      </c>
      <c r="D47" s="63">
        <v>15165</v>
      </c>
      <c r="E47" s="63">
        <v>585</v>
      </c>
      <c r="F47" s="63">
        <v>14375</v>
      </c>
      <c r="G47" s="64">
        <v>77.4</v>
      </c>
      <c r="H47" s="65">
        <f t="shared" si="0"/>
        <v>15131</v>
      </c>
      <c r="I47" s="65">
        <f t="shared" si="1"/>
        <v>75.764</v>
      </c>
      <c r="J47" s="65">
        <f t="shared" si="2"/>
        <v>21157.28</v>
      </c>
      <c r="K47" s="62">
        <v>35380</v>
      </c>
      <c r="L47" s="64">
        <v>10.7</v>
      </c>
      <c r="M47" s="65">
        <f t="shared" si="3"/>
        <v>2636</v>
      </c>
      <c r="N47" s="63">
        <v>2716</v>
      </c>
      <c r="O47" s="63">
        <v>594552</v>
      </c>
      <c r="P47" s="64">
        <v>97.8</v>
      </c>
      <c r="Q47" s="64">
        <v>47.4</v>
      </c>
      <c r="R47" s="65">
        <v>231</v>
      </c>
      <c r="S47" s="65">
        <v>68</v>
      </c>
      <c r="T47" s="63">
        <v>6670</v>
      </c>
      <c r="U47" s="124" t="s">
        <v>101</v>
      </c>
    </row>
    <row r="48" spans="1:21" ht="13.5">
      <c r="A48" s="142" t="s">
        <v>102</v>
      </c>
      <c r="B48" s="62">
        <v>3203</v>
      </c>
      <c r="C48" s="63">
        <v>79</v>
      </c>
      <c r="D48" s="63">
        <v>21571</v>
      </c>
      <c r="E48" s="63">
        <v>709</v>
      </c>
      <c r="F48" s="63">
        <v>9632</v>
      </c>
      <c r="G48" s="64">
        <v>93.4</v>
      </c>
      <c r="H48" s="65">
        <f t="shared" si="0"/>
        <v>17829</v>
      </c>
      <c r="I48" s="65">
        <f t="shared" si="1"/>
        <v>110.863</v>
      </c>
      <c r="J48" s="65">
        <f t="shared" si="2"/>
        <v>52165.28</v>
      </c>
      <c r="K48" s="62">
        <v>40705</v>
      </c>
      <c r="L48" s="64">
        <v>5.3</v>
      </c>
      <c r="M48" s="65">
        <f t="shared" si="3"/>
        <v>3830</v>
      </c>
      <c r="N48" s="63">
        <v>2881</v>
      </c>
      <c r="O48" s="63">
        <v>530836</v>
      </c>
      <c r="P48" s="64">
        <v>96.7</v>
      </c>
      <c r="Q48" s="64">
        <v>47.9</v>
      </c>
      <c r="R48" s="65">
        <v>317</v>
      </c>
      <c r="S48" s="65">
        <v>83</v>
      </c>
      <c r="T48" s="63">
        <v>11765</v>
      </c>
      <c r="U48" s="124" t="s">
        <v>102</v>
      </c>
    </row>
    <row r="49" spans="1:21" ht="13.5">
      <c r="A49" s="142" t="s">
        <v>103</v>
      </c>
      <c r="B49" s="62">
        <v>3912</v>
      </c>
      <c r="C49" s="63">
        <v>105</v>
      </c>
      <c r="D49" s="63">
        <v>34360</v>
      </c>
      <c r="E49" s="63">
        <v>949</v>
      </c>
      <c r="F49" s="63">
        <v>17198</v>
      </c>
      <c r="G49" s="64">
        <v>84.9</v>
      </c>
      <c r="H49" s="65">
        <f t="shared" si="0"/>
        <v>25493</v>
      </c>
      <c r="I49" s="65">
        <f t="shared" si="1"/>
        <v>138.094</v>
      </c>
      <c r="J49" s="65">
        <f t="shared" si="2"/>
        <v>43093.8</v>
      </c>
      <c r="K49" s="62">
        <v>50282</v>
      </c>
      <c r="L49" s="64">
        <v>8.1</v>
      </c>
      <c r="M49" s="65">
        <f t="shared" si="3"/>
        <v>4815</v>
      </c>
      <c r="N49" s="63">
        <v>2456</v>
      </c>
      <c r="O49" s="63">
        <v>707649</v>
      </c>
      <c r="P49" s="64">
        <v>96.7</v>
      </c>
      <c r="Q49" s="64">
        <v>48.3</v>
      </c>
      <c r="R49" s="65">
        <v>472</v>
      </c>
      <c r="S49" s="65">
        <v>138</v>
      </c>
      <c r="T49" s="63">
        <v>11490</v>
      </c>
      <c r="U49" s="124" t="s">
        <v>103</v>
      </c>
    </row>
    <row r="50" spans="1:21" ht="13.5">
      <c r="A50" s="142" t="s">
        <v>104</v>
      </c>
      <c r="B50" s="62">
        <v>1744</v>
      </c>
      <c r="C50" s="63">
        <v>34</v>
      </c>
      <c r="D50" s="63">
        <v>6304</v>
      </c>
      <c r="E50" s="63">
        <v>545</v>
      </c>
      <c r="F50" s="63">
        <v>13025</v>
      </c>
      <c r="G50" s="64">
        <v>75.1</v>
      </c>
      <c r="H50" s="65">
        <f t="shared" si="0"/>
        <v>15278</v>
      </c>
      <c r="I50" s="65">
        <f t="shared" si="1"/>
        <v>79.592</v>
      </c>
      <c r="J50" s="65">
        <f t="shared" si="2"/>
        <v>19505.68</v>
      </c>
      <c r="K50" s="62">
        <v>24839</v>
      </c>
      <c r="L50" s="64">
        <v>11.4</v>
      </c>
      <c r="M50" s="65">
        <f t="shared" si="3"/>
        <v>2342</v>
      </c>
      <c r="N50" s="63">
        <v>2357</v>
      </c>
      <c r="O50" s="63">
        <v>648118</v>
      </c>
      <c r="P50" s="64">
        <v>96.1</v>
      </c>
      <c r="Q50" s="64">
        <v>41.3</v>
      </c>
      <c r="R50" s="65">
        <v>243</v>
      </c>
      <c r="S50" s="65">
        <v>88</v>
      </c>
      <c r="T50" s="63">
        <v>5747</v>
      </c>
      <c r="U50" s="124" t="s">
        <v>104</v>
      </c>
    </row>
    <row r="51" spans="1:21" ht="13.5">
      <c r="A51" s="142" t="s">
        <v>105</v>
      </c>
      <c r="B51" s="62">
        <v>8765</v>
      </c>
      <c r="C51" s="63">
        <v>258</v>
      </c>
      <c r="D51" s="63">
        <v>75490</v>
      </c>
      <c r="E51" s="63">
        <v>2950</v>
      </c>
      <c r="F51" s="63">
        <v>35636</v>
      </c>
      <c r="G51" s="64">
        <v>82.3</v>
      </c>
      <c r="H51" s="65">
        <f t="shared" si="0"/>
        <v>76217</v>
      </c>
      <c r="I51" s="65">
        <f t="shared" si="1"/>
        <v>541.281</v>
      </c>
      <c r="J51" s="65">
        <f t="shared" si="2"/>
        <v>266484.69</v>
      </c>
      <c r="K51" s="62">
        <v>155857</v>
      </c>
      <c r="L51" s="64">
        <v>16.8</v>
      </c>
      <c r="M51" s="65">
        <f t="shared" si="3"/>
        <v>16983</v>
      </c>
      <c r="N51" s="63">
        <v>2703</v>
      </c>
      <c r="O51" s="63">
        <v>1544244</v>
      </c>
      <c r="P51" s="64">
        <v>96.4</v>
      </c>
      <c r="Q51" s="64">
        <v>43.8</v>
      </c>
      <c r="R51" s="65">
        <v>1473</v>
      </c>
      <c r="S51" s="65">
        <v>409</v>
      </c>
      <c r="T51" s="63">
        <v>51711</v>
      </c>
      <c r="U51" s="124" t="s">
        <v>105</v>
      </c>
    </row>
    <row r="52" spans="1:21" ht="13.5">
      <c r="A52" s="142" t="s">
        <v>106</v>
      </c>
      <c r="B52" s="62">
        <v>2142</v>
      </c>
      <c r="C52" s="63">
        <v>64</v>
      </c>
      <c r="D52" s="63">
        <v>15866</v>
      </c>
      <c r="E52" s="63">
        <v>595</v>
      </c>
      <c r="F52" s="63">
        <v>10039</v>
      </c>
      <c r="G52" s="64">
        <v>94.4</v>
      </c>
      <c r="H52" s="65">
        <f t="shared" si="0"/>
        <v>14329</v>
      </c>
      <c r="I52" s="65">
        <f t="shared" si="1"/>
        <v>79.545</v>
      </c>
      <c r="J52" s="65">
        <f t="shared" si="2"/>
        <v>21239.64</v>
      </c>
      <c r="K52" s="62">
        <v>19938</v>
      </c>
      <c r="L52" s="64">
        <v>5.7</v>
      </c>
      <c r="M52" s="65">
        <f t="shared" si="3"/>
        <v>2848</v>
      </c>
      <c r="N52" s="63">
        <v>2589</v>
      </c>
      <c r="O52" s="63">
        <v>521442</v>
      </c>
      <c r="P52" s="64">
        <v>96.9</v>
      </c>
      <c r="Q52" s="64">
        <v>36.6</v>
      </c>
      <c r="R52" s="65">
        <v>246</v>
      </c>
      <c r="S52" s="65">
        <v>55</v>
      </c>
      <c r="T52" s="63">
        <v>7137</v>
      </c>
      <c r="U52" s="124" t="s">
        <v>106</v>
      </c>
    </row>
    <row r="53" spans="1:21" ht="13.5">
      <c r="A53" s="142" t="s">
        <v>107</v>
      </c>
      <c r="B53" s="62">
        <v>2867</v>
      </c>
      <c r="C53" s="63">
        <v>72</v>
      </c>
      <c r="D53" s="63">
        <v>13897</v>
      </c>
      <c r="E53" s="63">
        <v>857</v>
      </c>
      <c r="F53" s="63">
        <v>17523</v>
      </c>
      <c r="G53" s="64">
        <v>87.6</v>
      </c>
      <c r="H53" s="65">
        <f t="shared" si="0"/>
        <v>25621</v>
      </c>
      <c r="I53" s="65">
        <f t="shared" si="1"/>
        <v>138.639</v>
      </c>
      <c r="J53" s="65">
        <f t="shared" si="2"/>
        <v>37889.07</v>
      </c>
      <c r="K53" s="62">
        <v>39536</v>
      </c>
      <c r="L53" s="64">
        <v>10.3</v>
      </c>
      <c r="M53" s="65">
        <f t="shared" si="3"/>
        <v>4643</v>
      </c>
      <c r="N53" s="63">
        <v>2426</v>
      </c>
      <c r="O53" s="63">
        <v>863714</v>
      </c>
      <c r="P53" s="64">
        <v>97.5</v>
      </c>
      <c r="Q53" s="64">
        <v>37.5</v>
      </c>
      <c r="R53" s="65">
        <v>468</v>
      </c>
      <c r="S53" s="65">
        <v>107</v>
      </c>
      <c r="T53" s="63">
        <v>8387</v>
      </c>
      <c r="U53" s="124" t="s">
        <v>107</v>
      </c>
    </row>
    <row r="54" spans="1:21" ht="13.5">
      <c r="A54" s="142" t="s">
        <v>108</v>
      </c>
      <c r="B54" s="62">
        <v>3156</v>
      </c>
      <c r="C54" s="63">
        <v>102</v>
      </c>
      <c r="D54" s="63">
        <v>24904</v>
      </c>
      <c r="E54" s="63">
        <v>1201</v>
      </c>
      <c r="F54" s="63">
        <v>24535</v>
      </c>
      <c r="G54" s="64">
        <v>87.7</v>
      </c>
      <c r="H54" s="65">
        <f t="shared" si="0"/>
        <v>27769</v>
      </c>
      <c r="I54" s="65">
        <f t="shared" si="1"/>
        <v>166.685</v>
      </c>
      <c r="J54" s="65">
        <f t="shared" si="2"/>
        <v>48176.55</v>
      </c>
      <c r="K54" s="62">
        <v>42994</v>
      </c>
      <c r="L54" s="64">
        <v>4.6</v>
      </c>
      <c r="M54" s="65">
        <f t="shared" si="3"/>
        <v>5758</v>
      </c>
      <c r="N54" s="63">
        <v>2552</v>
      </c>
      <c r="O54" s="63">
        <v>869585</v>
      </c>
      <c r="P54" s="64">
        <v>97.3</v>
      </c>
      <c r="Q54" s="64">
        <v>34.9</v>
      </c>
      <c r="R54" s="65">
        <v>553</v>
      </c>
      <c r="S54" s="65">
        <v>135</v>
      </c>
      <c r="T54" s="63">
        <v>13014</v>
      </c>
      <c r="U54" s="124" t="s">
        <v>108</v>
      </c>
    </row>
    <row r="55" spans="1:21" s="137" customFormat="1" ht="40.5" customHeight="1">
      <c r="A55" s="133" t="s">
        <v>109</v>
      </c>
      <c r="B55" s="53">
        <v>2338</v>
      </c>
      <c r="C55" s="66">
        <v>73</v>
      </c>
      <c r="D55" s="66">
        <v>27758</v>
      </c>
      <c r="E55" s="66">
        <v>814</v>
      </c>
      <c r="F55" s="66">
        <v>17072</v>
      </c>
      <c r="G55" s="64">
        <v>89.7</v>
      </c>
      <c r="H55" s="67">
        <f t="shared" si="0"/>
        <v>20160</v>
      </c>
      <c r="I55" s="67">
        <f t="shared" si="1"/>
        <v>114.024</v>
      </c>
      <c r="J55" s="67">
        <f t="shared" si="2"/>
        <v>30552.69</v>
      </c>
      <c r="K55" s="53">
        <v>29977</v>
      </c>
      <c r="L55" s="68">
        <v>9.7</v>
      </c>
      <c r="M55" s="65">
        <f t="shared" si="3"/>
        <v>4297</v>
      </c>
      <c r="N55" s="66">
        <v>2664</v>
      </c>
      <c r="O55" s="66">
        <v>723080</v>
      </c>
      <c r="P55" s="68">
        <v>97.6</v>
      </c>
      <c r="Q55" s="68">
        <v>42.6</v>
      </c>
      <c r="R55" s="67">
        <v>361</v>
      </c>
      <c r="S55" s="67">
        <v>111</v>
      </c>
      <c r="T55" s="66">
        <v>7803</v>
      </c>
      <c r="U55" s="136" t="s">
        <v>109</v>
      </c>
    </row>
    <row r="56" spans="1:21" ht="13.5">
      <c r="A56" s="142" t="s">
        <v>110</v>
      </c>
      <c r="B56" s="62">
        <v>2180</v>
      </c>
      <c r="C56" s="63">
        <v>66</v>
      </c>
      <c r="D56" s="63">
        <v>12863</v>
      </c>
      <c r="E56" s="63">
        <v>845</v>
      </c>
      <c r="F56" s="63">
        <v>19086</v>
      </c>
      <c r="G56" s="64">
        <v>83.3</v>
      </c>
      <c r="H56" s="65">
        <f t="shared" si="0"/>
        <v>18546</v>
      </c>
      <c r="I56" s="65">
        <f t="shared" si="1"/>
        <v>104.008</v>
      </c>
      <c r="J56" s="65">
        <f t="shared" si="2"/>
        <v>30228.94</v>
      </c>
      <c r="K56" s="62">
        <v>21379</v>
      </c>
      <c r="L56" s="64">
        <v>7.9</v>
      </c>
      <c r="M56" s="65">
        <f t="shared" si="3"/>
        <v>3403</v>
      </c>
      <c r="N56" s="63">
        <v>2336</v>
      </c>
      <c r="O56" s="63">
        <v>690610</v>
      </c>
      <c r="P56" s="64">
        <v>96.1</v>
      </c>
      <c r="Q56" s="64">
        <v>36.4</v>
      </c>
      <c r="R56" s="65">
        <v>351</v>
      </c>
      <c r="S56" s="65">
        <v>116</v>
      </c>
      <c r="T56" s="63">
        <v>7977</v>
      </c>
      <c r="U56" s="124" t="s">
        <v>110</v>
      </c>
    </row>
    <row r="57" spans="1:21" ht="13.5">
      <c r="A57" s="142" t="s">
        <v>111</v>
      </c>
      <c r="B57" s="62">
        <v>3225</v>
      </c>
      <c r="C57" s="63">
        <v>88</v>
      </c>
      <c r="D57" s="63">
        <v>19801</v>
      </c>
      <c r="E57" s="63">
        <v>1206</v>
      </c>
      <c r="F57" s="63">
        <v>26106</v>
      </c>
      <c r="G57" s="64">
        <v>85.6</v>
      </c>
      <c r="H57" s="65">
        <f t="shared" si="0"/>
        <v>28661</v>
      </c>
      <c r="I57" s="65">
        <f t="shared" si="1"/>
        <v>152.786</v>
      </c>
      <c r="J57" s="65">
        <f t="shared" si="2"/>
        <v>45749.72</v>
      </c>
      <c r="K57" s="62">
        <v>32697</v>
      </c>
      <c r="L57" s="64">
        <v>9.6</v>
      </c>
      <c r="M57" s="65">
        <f t="shared" si="3"/>
        <v>5117</v>
      </c>
      <c r="N57" s="63">
        <v>2311</v>
      </c>
      <c r="O57" s="63">
        <v>1050540</v>
      </c>
      <c r="P57" s="64">
        <v>97.1</v>
      </c>
      <c r="Q57" s="64">
        <v>37.3</v>
      </c>
      <c r="R57" s="65">
        <v>595</v>
      </c>
      <c r="S57" s="65">
        <v>139</v>
      </c>
      <c r="T57" s="63">
        <v>13058</v>
      </c>
      <c r="U57" s="124" t="s">
        <v>111</v>
      </c>
    </row>
    <row r="58" spans="1:21" ht="13.5">
      <c r="A58" s="143" t="s">
        <v>112</v>
      </c>
      <c r="B58" s="71">
        <v>1484</v>
      </c>
      <c r="C58" s="71">
        <v>25</v>
      </c>
      <c r="D58" s="71">
        <v>6152</v>
      </c>
      <c r="E58" s="71">
        <v>817</v>
      </c>
      <c r="F58" s="71">
        <v>7496</v>
      </c>
      <c r="G58" s="72">
        <v>84.7</v>
      </c>
      <c r="H58" s="73">
        <f t="shared" si="0"/>
        <v>21564</v>
      </c>
      <c r="I58" s="73">
        <f t="shared" si="1"/>
        <v>106.98</v>
      </c>
      <c r="J58" s="73">
        <f t="shared" si="2"/>
        <v>26751.37</v>
      </c>
      <c r="K58" s="71">
        <v>26830</v>
      </c>
      <c r="L58" s="72">
        <v>13.2</v>
      </c>
      <c r="M58" s="65">
        <f t="shared" si="3"/>
        <v>3425</v>
      </c>
      <c r="N58" s="63">
        <v>2183</v>
      </c>
      <c r="O58" s="71">
        <v>691536</v>
      </c>
      <c r="P58" s="72">
        <v>92.7</v>
      </c>
      <c r="Q58" s="72">
        <v>31.1</v>
      </c>
      <c r="R58" s="73">
        <v>321</v>
      </c>
      <c r="S58" s="73">
        <v>54</v>
      </c>
      <c r="T58" s="71">
        <v>4294</v>
      </c>
      <c r="U58" s="144" t="s">
        <v>112</v>
      </c>
    </row>
    <row r="59" spans="1:21" s="101" customFormat="1" ht="13.5" customHeight="1">
      <c r="A59" s="210" t="s">
        <v>113</v>
      </c>
      <c r="B59" s="185" t="s">
        <v>214</v>
      </c>
      <c r="C59" s="218"/>
      <c r="D59" s="186"/>
      <c r="E59" s="145" t="s">
        <v>177</v>
      </c>
      <c r="F59" s="200" t="s">
        <v>178</v>
      </c>
      <c r="G59" s="212"/>
      <c r="H59" s="185" t="s">
        <v>179</v>
      </c>
      <c r="I59" s="218"/>
      <c r="J59" s="218"/>
      <c r="K59" s="146" t="s">
        <v>180</v>
      </c>
      <c r="L59" s="147" t="s">
        <v>181</v>
      </c>
      <c r="M59" s="185" t="s">
        <v>182</v>
      </c>
      <c r="N59" s="215"/>
      <c r="O59" s="206" t="s">
        <v>215</v>
      </c>
      <c r="P59" s="200" t="s">
        <v>183</v>
      </c>
      <c r="Q59" s="201"/>
      <c r="R59" s="185" t="s">
        <v>184</v>
      </c>
      <c r="S59" s="186"/>
      <c r="T59" s="206" t="s">
        <v>185</v>
      </c>
      <c r="U59" s="208" t="s">
        <v>113</v>
      </c>
    </row>
    <row r="60" spans="1:21" s="101" customFormat="1" ht="13.5" customHeight="1">
      <c r="A60" s="211"/>
      <c r="B60" s="183" t="s">
        <v>186</v>
      </c>
      <c r="C60" s="195"/>
      <c r="D60" s="184"/>
      <c r="E60" s="148" t="s">
        <v>187</v>
      </c>
      <c r="F60" s="213"/>
      <c r="G60" s="214"/>
      <c r="H60" s="183" t="s">
        <v>186</v>
      </c>
      <c r="I60" s="195"/>
      <c r="J60" s="195"/>
      <c r="K60" s="118" t="s">
        <v>188</v>
      </c>
      <c r="L60" s="119" t="s">
        <v>189</v>
      </c>
      <c r="M60" s="216"/>
      <c r="N60" s="217"/>
      <c r="O60" s="207"/>
      <c r="P60" s="202"/>
      <c r="Q60" s="203"/>
      <c r="R60" s="183" t="s">
        <v>190</v>
      </c>
      <c r="S60" s="184"/>
      <c r="T60" s="207"/>
      <c r="U60" s="209"/>
    </row>
    <row r="62" spans="11:16" ht="13.5">
      <c r="K62" s="125" t="s">
        <v>191</v>
      </c>
      <c r="P62" s="135"/>
    </row>
    <row r="63" spans="1:20" s="150" customFormat="1" ht="12">
      <c r="A63" s="150" t="s">
        <v>66</v>
      </c>
      <c r="B63" s="151"/>
      <c r="C63" s="151"/>
      <c r="D63" s="151"/>
      <c r="E63" s="151"/>
      <c r="F63" s="151"/>
      <c r="G63" s="152"/>
      <c r="H63" s="151">
        <v>71980</v>
      </c>
      <c r="I63" s="151">
        <v>547802</v>
      </c>
      <c r="J63" s="151">
        <v>22300001</v>
      </c>
      <c r="K63" s="151"/>
      <c r="L63" s="152"/>
      <c r="M63" s="151">
        <v>19747304</v>
      </c>
      <c r="O63" s="151"/>
      <c r="P63" s="48"/>
      <c r="Q63" s="152"/>
      <c r="R63" s="151">
        <v>1635234</v>
      </c>
      <c r="S63" s="151">
        <v>386275</v>
      </c>
      <c r="T63" s="151"/>
    </row>
    <row r="64" spans="1:20" s="150" customFormat="1" ht="12">
      <c r="A64" s="150" t="s">
        <v>67</v>
      </c>
      <c r="B64" s="151"/>
      <c r="C64" s="151"/>
      <c r="D64" s="151"/>
      <c r="E64" s="151"/>
      <c r="F64" s="151"/>
      <c r="G64" s="152"/>
      <c r="H64" s="151">
        <v>22866</v>
      </c>
      <c r="I64" s="151">
        <v>133093</v>
      </c>
      <c r="J64" s="151">
        <v>4102661</v>
      </c>
      <c r="K64" s="151"/>
      <c r="L64" s="152"/>
      <c r="M64" s="151">
        <v>4562026</v>
      </c>
      <c r="O64" s="151"/>
      <c r="P64" s="63"/>
      <c r="Q64" s="152"/>
      <c r="R64" s="151">
        <v>449182</v>
      </c>
      <c r="S64" s="151">
        <v>130993</v>
      </c>
      <c r="T64" s="151"/>
    </row>
    <row r="65" spans="1:20" s="150" customFormat="1" ht="12">
      <c r="A65" s="150" t="s">
        <v>68</v>
      </c>
      <c r="B65" s="151"/>
      <c r="C65" s="151"/>
      <c r="D65" s="151"/>
      <c r="E65" s="151"/>
      <c r="F65" s="151"/>
      <c r="G65" s="152"/>
      <c r="H65" s="151">
        <v>22062</v>
      </c>
      <c r="I65" s="151">
        <v>124745</v>
      </c>
      <c r="J65" s="151">
        <v>4045502</v>
      </c>
      <c r="K65" s="151"/>
      <c r="L65" s="152"/>
      <c r="M65" s="151">
        <v>4694900</v>
      </c>
      <c r="O65" s="151"/>
      <c r="P65" s="63"/>
      <c r="Q65" s="152"/>
      <c r="R65" s="151">
        <v>424107</v>
      </c>
      <c r="S65" s="151">
        <v>151614</v>
      </c>
      <c r="T65" s="151"/>
    </row>
    <row r="66" spans="1:20" s="150" customFormat="1" ht="12">
      <c r="A66" s="150" t="s">
        <v>69</v>
      </c>
      <c r="B66" s="151"/>
      <c r="C66" s="151"/>
      <c r="D66" s="151"/>
      <c r="E66" s="151"/>
      <c r="F66" s="151"/>
      <c r="G66" s="152"/>
      <c r="H66" s="151">
        <v>35773</v>
      </c>
      <c r="I66" s="151">
        <v>255461</v>
      </c>
      <c r="J66" s="151">
        <v>12579257</v>
      </c>
      <c r="K66" s="151"/>
      <c r="L66" s="152"/>
      <c r="M66" s="151">
        <v>8615517</v>
      </c>
      <c r="O66" s="151"/>
      <c r="P66" s="63"/>
      <c r="Q66" s="152"/>
      <c r="R66" s="151">
        <v>664705</v>
      </c>
      <c r="S66" s="151">
        <v>221681</v>
      </c>
      <c r="T66" s="151"/>
    </row>
    <row r="67" spans="1:20" s="150" customFormat="1" ht="12">
      <c r="A67" s="150" t="s">
        <v>70</v>
      </c>
      <c r="B67" s="151"/>
      <c r="C67" s="151"/>
      <c r="D67" s="151"/>
      <c r="E67" s="151"/>
      <c r="F67" s="151"/>
      <c r="G67" s="152"/>
      <c r="H67" s="151">
        <v>20346</v>
      </c>
      <c r="I67" s="151">
        <v>108970</v>
      </c>
      <c r="J67" s="151">
        <v>3532500</v>
      </c>
      <c r="K67" s="151"/>
      <c r="L67" s="152"/>
      <c r="M67" s="151">
        <v>3841386</v>
      </c>
      <c r="O67" s="151"/>
      <c r="P67" s="63"/>
      <c r="Q67" s="152"/>
      <c r="R67" s="151">
        <v>371167</v>
      </c>
      <c r="S67" s="151">
        <v>140129</v>
      </c>
      <c r="T67" s="151"/>
    </row>
    <row r="68" spans="1:20" s="150" customFormat="1" ht="12">
      <c r="A68" s="150" t="s">
        <v>71</v>
      </c>
      <c r="B68" s="151"/>
      <c r="C68" s="151"/>
      <c r="D68" s="151"/>
      <c r="E68" s="151"/>
      <c r="F68" s="151"/>
      <c r="G68" s="152"/>
      <c r="H68" s="151">
        <v>20684</v>
      </c>
      <c r="I68" s="151">
        <v>110372</v>
      </c>
      <c r="J68" s="151">
        <v>3289943</v>
      </c>
      <c r="K68" s="151"/>
      <c r="L68" s="152"/>
      <c r="M68" s="151">
        <v>4111859</v>
      </c>
      <c r="O68" s="151"/>
      <c r="P68" s="63"/>
      <c r="Q68" s="152"/>
      <c r="R68" s="151">
        <v>356447</v>
      </c>
      <c r="S68" s="151">
        <v>125601</v>
      </c>
      <c r="T68" s="151"/>
    </row>
    <row r="69" spans="1:20" s="150" customFormat="1" ht="12">
      <c r="A69" s="150" t="s">
        <v>72</v>
      </c>
      <c r="B69" s="151"/>
      <c r="C69" s="151"/>
      <c r="D69" s="151"/>
      <c r="E69" s="151"/>
      <c r="F69" s="151"/>
      <c r="G69" s="152"/>
      <c r="H69" s="151">
        <v>32036</v>
      </c>
      <c r="I69" s="151">
        <v>180321</v>
      </c>
      <c r="J69" s="151">
        <v>5483641</v>
      </c>
      <c r="K69" s="151"/>
      <c r="L69" s="152"/>
      <c r="M69" s="151">
        <v>7834469</v>
      </c>
      <c r="O69" s="151"/>
      <c r="P69" s="63"/>
      <c r="Q69" s="152"/>
      <c r="R69" s="151">
        <v>596271</v>
      </c>
      <c r="S69" s="151">
        <v>175561</v>
      </c>
      <c r="T69" s="151"/>
    </row>
    <row r="70" spans="1:20" s="150" customFormat="1" ht="12">
      <c r="A70" s="150" t="s">
        <v>73</v>
      </c>
      <c r="B70" s="151"/>
      <c r="C70" s="151"/>
      <c r="D70" s="151"/>
      <c r="E70" s="151"/>
      <c r="F70" s="151"/>
      <c r="G70" s="152"/>
      <c r="H70" s="151">
        <v>38782</v>
      </c>
      <c r="I70" s="151">
        <v>247074</v>
      </c>
      <c r="J70" s="151">
        <v>7866886</v>
      </c>
      <c r="K70" s="151"/>
      <c r="L70" s="152"/>
      <c r="M70" s="151">
        <v>11081932</v>
      </c>
      <c r="O70" s="151"/>
      <c r="P70" s="63"/>
      <c r="Q70" s="152"/>
      <c r="R70" s="151">
        <v>805339</v>
      </c>
      <c r="S70" s="151">
        <v>197017</v>
      </c>
      <c r="T70" s="151"/>
    </row>
    <row r="71" spans="1:20" s="150" customFormat="1" ht="12">
      <c r="A71" s="150" t="s">
        <v>74</v>
      </c>
      <c r="B71" s="151"/>
      <c r="C71" s="151"/>
      <c r="D71" s="151"/>
      <c r="E71" s="151"/>
      <c r="F71" s="151"/>
      <c r="G71" s="152"/>
      <c r="H71" s="151">
        <v>29466</v>
      </c>
      <c r="I71" s="151">
        <v>178011</v>
      </c>
      <c r="J71" s="151">
        <v>6055821</v>
      </c>
      <c r="K71" s="151"/>
      <c r="L71" s="152"/>
      <c r="M71" s="151">
        <v>7996186</v>
      </c>
      <c r="O71" s="151"/>
      <c r="P71" s="63"/>
      <c r="Q71" s="152"/>
      <c r="R71" s="151">
        <v>571344</v>
      </c>
      <c r="S71" s="151">
        <v>142269</v>
      </c>
      <c r="T71" s="151"/>
    </row>
    <row r="72" spans="1:20" s="150" customFormat="1" ht="12">
      <c r="A72" s="150" t="s">
        <v>75</v>
      </c>
      <c r="B72" s="151"/>
      <c r="C72" s="151"/>
      <c r="D72" s="151"/>
      <c r="E72" s="151"/>
      <c r="F72" s="151"/>
      <c r="G72" s="152"/>
      <c r="H72" s="151">
        <v>29560</v>
      </c>
      <c r="I72" s="151">
        <v>182396</v>
      </c>
      <c r="J72" s="151">
        <v>6267695</v>
      </c>
      <c r="K72" s="151"/>
      <c r="L72" s="152"/>
      <c r="M72" s="151">
        <v>7795993</v>
      </c>
      <c r="O72" s="151"/>
      <c r="P72" s="63"/>
      <c r="Q72" s="152"/>
      <c r="R72" s="151">
        <v>598004</v>
      </c>
      <c r="S72" s="151">
        <v>137741</v>
      </c>
      <c r="T72" s="151"/>
    </row>
    <row r="73" spans="1:20" s="150" customFormat="1" ht="12">
      <c r="A73" s="150" t="s">
        <v>76</v>
      </c>
      <c r="B73" s="151"/>
      <c r="C73" s="151"/>
      <c r="D73" s="151"/>
      <c r="E73" s="151"/>
      <c r="F73" s="151"/>
      <c r="G73" s="152"/>
      <c r="H73" s="151">
        <v>68882</v>
      </c>
      <c r="I73" s="151">
        <v>504982</v>
      </c>
      <c r="J73" s="151">
        <v>17011066</v>
      </c>
      <c r="K73" s="151"/>
      <c r="L73" s="152"/>
      <c r="M73" s="151">
        <v>19963633</v>
      </c>
      <c r="O73" s="151"/>
      <c r="P73" s="63"/>
      <c r="Q73" s="152"/>
      <c r="R73" s="151">
        <v>1859228</v>
      </c>
      <c r="S73" s="151">
        <v>422273</v>
      </c>
      <c r="T73" s="151"/>
    </row>
    <row r="74" spans="1:20" s="150" customFormat="1" ht="12">
      <c r="A74" s="150" t="s">
        <v>77</v>
      </c>
      <c r="B74" s="151"/>
      <c r="C74" s="151"/>
      <c r="D74" s="151"/>
      <c r="E74" s="151"/>
      <c r="F74" s="151"/>
      <c r="G74" s="152"/>
      <c r="H74" s="151">
        <v>58540</v>
      </c>
      <c r="I74" s="151">
        <v>432161</v>
      </c>
      <c r="J74" s="151">
        <v>13427469</v>
      </c>
      <c r="K74" s="151"/>
      <c r="L74" s="152"/>
      <c r="M74" s="151">
        <v>18372095</v>
      </c>
      <c r="O74" s="151"/>
      <c r="P74" s="63"/>
      <c r="Q74" s="152"/>
      <c r="R74" s="151">
        <v>1624322</v>
      </c>
      <c r="S74" s="151">
        <v>402911</v>
      </c>
      <c r="T74" s="151"/>
    </row>
    <row r="75" spans="1:20" s="150" customFormat="1" ht="12">
      <c r="A75" s="150" t="s">
        <v>78</v>
      </c>
      <c r="B75" s="151"/>
      <c r="C75" s="151"/>
      <c r="D75" s="151"/>
      <c r="E75" s="151"/>
      <c r="F75" s="151"/>
      <c r="G75" s="152"/>
      <c r="H75" s="151">
        <v>193280</v>
      </c>
      <c r="I75" s="151">
        <v>1808475</v>
      </c>
      <c r="J75" s="151">
        <v>203119015</v>
      </c>
      <c r="K75" s="151"/>
      <c r="L75" s="152"/>
      <c r="M75" s="151">
        <v>84680861</v>
      </c>
      <c r="O75" s="151"/>
      <c r="P75" s="63"/>
      <c r="Q75" s="152"/>
      <c r="R75" s="151">
        <v>3572855</v>
      </c>
      <c r="S75" s="151">
        <v>906703</v>
      </c>
      <c r="T75" s="151"/>
    </row>
    <row r="76" spans="1:20" s="150" customFormat="1" ht="12">
      <c r="A76" s="150" t="s">
        <v>79</v>
      </c>
      <c r="B76" s="151"/>
      <c r="C76" s="151"/>
      <c r="D76" s="151"/>
      <c r="E76" s="151"/>
      <c r="F76" s="151"/>
      <c r="G76" s="152"/>
      <c r="H76" s="151">
        <v>82979</v>
      </c>
      <c r="I76" s="151">
        <v>654777</v>
      </c>
      <c r="J76" s="151">
        <v>23037514</v>
      </c>
      <c r="K76" s="151"/>
      <c r="L76" s="152"/>
      <c r="M76" s="151">
        <v>29866062</v>
      </c>
      <c r="O76" s="151"/>
      <c r="P76" s="63"/>
      <c r="Q76" s="152"/>
      <c r="R76" s="151">
        <v>2446942</v>
      </c>
      <c r="S76" s="151">
        <v>703710</v>
      </c>
      <c r="T76" s="151"/>
    </row>
    <row r="77" spans="1:20" s="150" customFormat="1" ht="12">
      <c r="A77" s="150" t="s">
        <v>80</v>
      </c>
      <c r="B77" s="151"/>
      <c r="C77" s="151"/>
      <c r="D77" s="151"/>
      <c r="E77" s="151"/>
      <c r="F77" s="151"/>
      <c r="G77" s="152"/>
      <c r="H77" s="151">
        <v>41377</v>
      </c>
      <c r="I77" s="151">
        <v>238319</v>
      </c>
      <c r="J77" s="151">
        <v>8538802</v>
      </c>
      <c r="K77" s="151"/>
      <c r="L77" s="152"/>
      <c r="M77" s="151">
        <v>9587446</v>
      </c>
      <c r="O77" s="151"/>
      <c r="P77" s="63"/>
      <c r="Q77" s="152"/>
      <c r="R77" s="151">
        <v>741007</v>
      </c>
      <c r="S77" s="151">
        <v>217791</v>
      </c>
      <c r="T77" s="151"/>
    </row>
    <row r="78" spans="1:20" s="150" customFormat="1" ht="12">
      <c r="A78" s="150" t="s">
        <v>81</v>
      </c>
      <c r="B78" s="151"/>
      <c r="C78" s="151"/>
      <c r="D78" s="151"/>
      <c r="E78" s="151"/>
      <c r="F78" s="151"/>
      <c r="G78" s="152"/>
      <c r="H78" s="151">
        <v>20882</v>
      </c>
      <c r="I78" s="151">
        <v>112917</v>
      </c>
      <c r="J78" s="151">
        <v>3872466</v>
      </c>
      <c r="K78" s="151"/>
      <c r="L78" s="152"/>
      <c r="M78" s="151">
        <v>4408730</v>
      </c>
      <c r="O78" s="151"/>
      <c r="P78" s="63"/>
      <c r="Q78" s="152"/>
      <c r="R78" s="151">
        <v>330022</v>
      </c>
      <c r="S78" s="151">
        <v>125926</v>
      </c>
      <c r="T78" s="151"/>
    </row>
    <row r="79" spans="1:20" s="150" customFormat="1" ht="12">
      <c r="A79" s="150" t="s">
        <v>82</v>
      </c>
      <c r="B79" s="151"/>
      <c r="C79" s="151"/>
      <c r="D79" s="151"/>
      <c r="E79" s="151"/>
      <c r="F79" s="151"/>
      <c r="G79" s="152"/>
      <c r="H79" s="151">
        <v>20167</v>
      </c>
      <c r="I79" s="151">
        <v>125261</v>
      </c>
      <c r="J79" s="151">
        <v>5212840</v>
      </c>
      <c r="K79" s="151"/>
      <c r="L79" s="152"/>
      <c r="M79" s="151">
        <v>4522951</v>
      </c>
      <c r="O79" s="151"/>
      <c r="P79" s="63"/>
      <c r="Q79" s="152"/>
      <c r="R79" s="151">
        <v>345629</v>
      </c>
      <c r="S79" s="151">
        <v>100762</v>
      </c>
      <c r="T79" s="151"/>
    </row>
    <row r="80" spans="1:20" s="150" customFormat="1" ht="12">
      <c r="A80" s="150" t="s">
        <v>83</v>
      </c>
      <c r="B80" s="151"/>
      <c r="C80" s="151"/>
      <c r="D80" s="151"/>
      <c r="E80" s="151"/>
      <c r="F80" s="151"/>
      <c r="G80" s="152"/>
      <c r="H80" s="151">
        <v>14858</v>
      </c>
      <c r="I80" s="151">
        <v>82204</v>
      </c>
      <c r="J80" s="151">
        <v>2779946</v>
      </c>
      <c r="K80" s="151"/>
      <c r="L80" s="152"/>
      <c r="M80" s="151">
        <v>3242624</v>
      </c>
      <c r="O80" s="151"/>
      <c r="P80" s="63"/>
      <c r="Q80" s="152"/>
      <c r="R80" s="151">
        <v>229559</v>
      </c>
      <c r="S80" s="151">
        <v>90778</v>
      </c>
      <c r="T80" s="151"/>
    </row>
    <row r="81" spans="1:20" s="150" customFormat="1" ht="12">
      <c r="A81" s="150" t="s">
        <v>84</v>
      </c>
      <c r="B81" s="151"/>
      <c r="C81" s="151"/>
      <c r="D81" s="151"/>
      <c r="E81" s="151"/>
      <c r="F81" s="151"/>
      <c r="G81" s="152"/>
      <c r="H81" s="151">
        <v>13990</v>
      </c>
      <c r="I81" s="151">
        <v>76428</v>
      </c>
      <c r="J81" s="151">
        <v>2164761</v>
      </c>
      <c r="K81" s="151"/>
      <c r="L81" s="152"/>
      <c r="M81" s="151">
        <v>3198129</v>
      </c>
      <c r="O81" s="151"/>
      <c r="P81" s="63"/>
      <c r="Q81" s="152"/>
      <c r="R81" s="151">
        <v>261934</v>
      </c>
      <c r="S81" s="151">
        <v>53568</v>
      </c>
      <c r="T81" s="151"/>
    </row>
    <row r="82" spans="1:20" s="150" customFormat="1" ht="12">
      <c r="A82" s="150" t="s">
        <v>85</v>
      </c>
      <c r="B82" s="151"/>
      <c r="C82" s="151"/>
      <c r="D82" s="151"/>
      <c r="E82" s="151"/>
      <c r="F82" s="151"/>
      <c r="G82" s="152"/>
      <c r="H82" s="151">
        <v>33407</v>
      </c>
      <c r="I82" s="151">
        <v>204273</v>
      </c>
      <c r="J82" s="151">
        <v>7406358</v>
      </c>
      <c r="K82" s="151"/>
      <c r="L82" s="152"/>
      <c r="M82" s="151">
        <v>7950762</v>
      </c>
      <c r="O82" s="151"/>
      <c r="P82" s="63"/>
      <c r="Q82" s="152"/>
      <c r="R82" s="151">
        <v>681002</v>
      </c>
      <c r="S82" s="151">
        <v>199228</v>
      </c>
      <c r="T82" s="151"/>
    </row>
    <row r="83" spans="1:20" s="150" customFormat="1" ht="12">
      <c r="A83" s="150" t="s">
        <v>86</v>
      </c>
      <c r="B83" s="151"/>
      <c r="C83" s="151"/>
      <c r="D83" s="151"/>
      <c r="E83" s="151"/>
      <c r="F83" s="151"/>
      <c r="G83" s="152"/>
      <c r="H83" s="151">
        <v>33661</v>
      </c>
      <c r="I83" s="151">
        <v>200100</v>
      </c>
      <c r="J83" s="151">
        <v>6125140</v>
      </c>
      <c r="K83" s="151"/>
      <c r="L83" s="152"/>
      <c r="M83" s="151">
        <v>7307752</v>
      </c>
      <c r="O83" s="151"/>
      <c r="P83" s="63"/>
      <c r="Q83" s="152"/>
      <c r="R83" s="151">
        <v>600160</v>
      </c>
      <c r="S83" s="151">
        <v>170399</v>
      </c>
      <c r="T83" s="151"/>
    </row>
    <row r="84" spans="1:20" s="150" customFormat="1" ht="12">
      <c r="A84" s="150" t="s">
        <v>87</v>
      </c>
      <c r="B84" s="151"/>
      <c r="C84" s="151"/>
      <c r="D84" s="151"/>
      <c r="E84" s="151"/>
      <c r="F84" s="151"/>
      <c r="G84" s="152"/>
      <c r="H84" s="151">
        <v>57063</v>
      </c>
      <c r="I84" s="151">
        <v>347449</v>
      </c>
      <c r="J84" s="151">
        <v>12513921</v>
      </c>
      <c r="K84" s="151"/>
      <c r="L84" s="152"/>
      <c r="M84" s="151">
        <v>14661594</v>
      </c>
      <c r="O84" s="151"/>
      <c r="P84" s="63"/>
      <c r="Q84" s="152"/>
      <c r="R84" s="151">
        <v>1114264</v>
      </c>
      <c r="S84" s="151">
        <v>315911</v>
      </c>
      <c r="T84" s="151"/>
    </row>
    <row r="85" spans="1:20" s="150" customFormat="1" ht="12">
      <c r="A85" s="150" t="s">
        <v>88</v>
      </c>
      <c r="B85" s="151"/>
      <c r="C85" s="151"/>
      <c r="D85" s="151"/>
      <c r="E85" s="151"/>
      <c r="F85" s="151"/>
      <c r="G85" s="152"/>
      <c r="H85" s="151">
        <v>101414</v>
      </c>
      <c r="I85" s="151">
        <v>770562</v>
      </c>
      <c r="J85" s="151">
        <v>52519600</v>
      </c>
      <c r="K85" s="151"/>
      <c r="L85" s="152"/>
      <c r="M85" s="151">
        <v>32747625</v>
      </c>
      <c r="O85" s="151"/>
      <c r="P85" s="63"/>
      <c r="Q85" s="152"/>
      <c r="R85" s="151">
        <v>2008594</v>
      </c>
      <c r="S85" s="151">
        <v>487888</v>
      </c>
      <c r="T85" s="151"/>
    </row>
    <row r="86" spans="1:20" s="150" customFormat="1" ht="12">
      <c r="A86" s="150" t="s">
        <v>89</v>
      </c>
      <c r="B86" s="151"/>
      <c r="C86" s="151"/>
      <c r="D86" s="151"/>
      <c r="E86" s="151"/>
      <c r="F86" s="151"/>
      <c r="G86" s="152"/>
      <c r="H86" s="151">
        <v>27567</v>
      </c>
      <c r="I86" s="151">
        <v>161925</v>
      </c>
      <c r="J86" s="151">
        <v>4428882</v>
      </c>
      <c r="K86" s="151"/>
      <c r="L86" s="152"/>
      <c r="M86" s="151">
        <v>6271729</v>
      </c>
      <c r="O86" s="151"/>
      <c r="P86" s="63"/>
      <c r="Q86" s="152"/>
      <c r="R86" s="151">
        <v>534742</v>
      </c>
      <c r="S86" s="151">
        <v>124325</v>
      </c>
      <c r="T86" s="151"/>
    </row>
    <row r="87" spans="1:20" s="150" customFormat="1" ht="12">
      <c r="A87" s="150" t="s">
        <v>90</v>
      </c>
      <c r="B87" s="151"/>
      <c r="C87" s="151"/>
      <c r="D87" s="151"/>
      <c r="E87" s="151"/>
      <c r="F87" s="151"/>
      <c r="G87" s="152"/>
      <c r="H87" s="151">
        <v>17329</v>
      </c>
      <c r="I87" s="151">
        <v>111480</v>
      </c>
      <c r="J87" s="151">
        <v>2940316</v>
      </c>
      <c r="K87" s="151"/>
      <c r="L87" s="152"/>
      <c r="M87" s="151">
        <v>5681532</v>
      </c>
      <c r="O87" s="151"/>
      <c r="P87" s="63"/>
      <c r="Q87" s="152"/>
      <c r="R87" s="151">
        <v>344337</v>
      </c>
      <c r="S87" s="151">
        <v>93999</v>
      </c>
      <c r="T87" s="151"/>
    </row>
    <row r="88" spans="1:20" s="150" customFormat="1" ht="12">
      <c r="A88" s="150" t="s">
        <v>91</v>
      </c>
      <c r="B88" s="151"/>
      <c r="C88" s="151"/>
      <c r="D88" s="151"/>
      <c r="E88" s="151"/>
      <c r="F88" s="151"/>
      <c r="G88" s="152"/>
      <c r="H88" s="151">
        <v>42480</v>
      </c>
      <c r="I88" s="151">
        <v>275904</v>
      </c>
      <c r="J88" s="151">
        <v>8824399</v>
      </c>
      <c r="K88" s="151"/>
      <c r="L88" s="152"/>
      <c r="M88" s="151">
        <v>9486272</v>
      </c>
      <c r="O88" s="151"/>
      <c r="P88" s="63"/>
      <c r="Q88" s="152"/>
      <c r="R88" s="151">
        <v>761272</v>
      </c>
      <c r="S88" s="151">
        <v>186083</v>
      </c>
      <c r="T88" s="151"/>
    </row>
    <row r="89" spans="1:20" s="150" customFormat="1" ht="12">
      <c r="A89" s="150" t="s">
        <v>92</v>
      </c>
      <c r="B89" s="151"/>
      <c r="C89" s="151"/>
      <c r="D89" s="151"/>
      <c r="E89" s="151"/>
      <c r="F89" s="151"/>
      <c r="G89" s="152"/>
      <c r="H89" s="151">
        <v>142380</v>
      </c>
      <c r="I89" s="151">
        <v>1108582</v>
      </c>
      <c r="J89" s="151">
        <v>76602307</v>
      </c>
      <c r="K89" s="151"/>
      <c r="L89" s="152"/>
      <c r="M89" s="151">
        <v>40051909</v>
      </c>
      <c r="O89" s="151"/>
      <c r="P89" s="63"/>
      <c r="Q89" s="152"/>
      <c r="R89" s="151">
        <v>2440111</v>
      </c>
      <c r="S89" s="151">
        <v>490204</v>
      </c>
      <c r="T89" s="151"/>
    </row>
    <row r="90" spans="1:20" s="150" customFormat="1" ht="12">
      <c r="A90" s="150" t="s">
        <v>93</v>
      </c>
      <c r="B90" s="151"/>
      <c r="C90" s="151"/>
      <c r="D90" s="151"/>
      <c r="E90" s="151"/>
      <c r="F90" s="151"/>
      <c r="G90" s="152"/>
      <c r="H90" s="151">
        <v>74205</v>
      </c>
      <c r="I90" s="151">
        <v>482790</v>
      </c>
      <c r="J90" s="151">
        <v>15870301</v>
      </c>
      <c r="K90" s="151"/>
      <c r="L90" s="152"/>
      <c r="M90" s="151">
        <v>20493921</v>
      </c>
      <c r="O90" s="151"/>
      <c r="P90" s="63"/>
      <c r="Q90" s="152"/>
      <c r="R90" s="151">
        <v>1461667</v>
      </c>
      <c r="S90" s="151">
        <v>345421</v>
      </c>
      <c r="T90" s="151"/>
    </row>
    <row r="91" spans="1:20" s="150" customFormat="1" ht="12">
      <c r="A91" s="150" t="s">
        <v>94</v>
      </c>
      <c r="B91" s="151"/>
      <c r="C91" s="151"/>
      <c r="D91" s="151"/>
      <c r="E91" s="151"/>
      <c r="F91" s="151"/>
      <c r="G91" s="152"/>
      <c r="H91" s="151">
        <v>16175</v>
      </c>
      <c r="I91" s="151">
        <v>95791</v>
      </c>
      <c r="J91" s="151">
        <v>2360174</v>
      </c>
      <c r="K91" s="151"/>
      <c r="L91" s="152"/>
      <c r="M91" s="151">
        <v>3652267</v>
      </c>
      <c r="O91" s="151"/>
      <c r="P91" s="63"/>
      <c r="Q91" s="152"/>
      <c r="R91" s="151">
        <v>376060</v>
      </c>
      <c r="S91" s="151">
        <v>94249</v>
      </c>
      <c r="T91" s="151"/>
    </row>
    <row r="92" spans="1:20" s="150" customFormat="1" ht="12">
      <c r="A92" s="150" t="s">
        <v>95</v>
      </c>
      <c r="B92" s="151"/>
      <c r="C92" s="151"/>
      <c r="D92" s="151"/>
      <c r="E92" s="151"/>
      <c r="F92" s="151"/>
      <c r="G92" s="152"/>
      <c r="H92" s="151">
        <v>18783</v>
      </c>
      <c r="I92" s="151">
        <v>91560</v>
      </c>
      <c r="J92" s="151">
        <v>2241462</v>
      </c>
      <c r="K92" s="151"/>
      <c r="L92" s="152"/>
      <c r="M92" s="151">
        <v>3185420</v>
      </c>
      <c r="O92" s="151"/>
      <c r="P92" s="63"/>
      <c r="Q92" s="152"/>
      <c r="R92" s="151">
        <v>335006</v>
      </c>
      <c r="S92" s="151">
        <v>71487</v>
      </c>
      <c r="T92" s="151"/>
    </row>
    <row r="93" spans="1:20" s="150" customFormat="1" ht="12">
      <c r="A93" s="150" t="s">
        <v>96</v>
      </c>
      <c r="B93" s="151"/>
      <c r="C93" s="151"/>
      <c r="D93" s="151"/>
      <c r="E93" s="151"/>
      <c r="F93" s="151"/>
      <c r="G93" s="152"/>
      <c r="H93" s="151">
        <v>9380</v>
      </c>
      <c r="I93" s="151">
        <v>55617</v>
      </c>
      <c r="J93" s="151">
        <v>1686139</v>
      </c>
      <c r="K93" s="151"/>
      <c r="L93" s="152"/>
      <c r="M93" s="151">
        <v>2081736</v>
      </c>
      <c r="O93" s="151"/>
      <c r="P93" s="63"/>
      <c r="Q93" s="152"/>
      <c r="R93" s="151">
        <v>188181</v>
      </c>
      <c r="S93" s="151">
        <v>71985</v>
      </c>
      <c r="T93" s="151"/>
    </row>
    <row r="94" spans="1:20" s="150" customFormat="1" ht="12">
      <c r="A94" s="150" t="s">
        <v>97</v>
      </c>
      <c r="B94" s="151"/>
      <c r="C94" s="151"/>
      <c r="D94" s="151"/>
      <c r="E94" s="151"/>
      <c r="F94" s="151"/>
      <c r="G94" s="152"/>
      <c r="H94" s="151">
        <v>13993</v>
      </c>
      <c r="I94" s="151">
        <v>69388</v>
      </c>
      <c r="J94" s="151">
        <v>1869609</v>
      </c>
      <c r="K94" s="151"/>
      <c r="L94" s="152"/>
      <c r="M94" s="151">
        <v>2409956</v>
      </c>
      <c r="O94" s="151"/>
      <c r="P94" s="63"/>
      <c r="Q94" s="152"/>
      <c r="R94" s="151">
        <v>241862</v>
      </c>
      <c r="S94" s="151">
        <v>91384</v>
      </c>
      <c r="T94" s="151"/>
    </row>
    <row r="95" spans="1:20" s="150" customFormat="1" ht="12">
      <c r="A95" s="150" t="s">
        <v>98</v>
      </c>
      <c r="B95" s="151"/>
      <c r="C95" s="151"/>
      <c r="D95" s="151"/>
      <c r="E95" s="151"/>
      <c r="F95" s="151"/>
      <c r="G95" s="152"/>
      <c r="H95" s="151">
        <v>29090</v>
      </c>
      <c r="I95" s="151">
        <v>182454</v>
      </c>
      <c r="J95" s="151">
        <v>6402412</v>
      </c>
      <c r="K95" s="151"/>
      <c r="L95" s="152"/>
      <c r="M95" s="151">
        <v>7219970</v>
      </c>
      <c r="O95" s="151"/>
      <c r="P95" s="63"/>
      <c r="Q95" s="152"/>
      <c r="R95" s="151">
        <v>582984</v>
      </c>
      <c r="S95" s="151">
        <v>141853</v>
      </c>
      <c r="T95" s="151"/>
    </row>
    <row r="96" spans="1:20" s="150" customFormat="1" ht="12">
      <c r="A96" s="150" t="s">
        <v>99</v>
      </c>
      <c r="B96" s="151"/>
      <c r="C96" s="151"/>
      <c r="D96" s="151"/>
      <c r="E96" s="151"/>
      <c r="F96" s="151"/>
      <c r="G96" s="152"/>
      <c r="H96" s="151">
        <v>45102</v>
      </c>
      <c r="I96" s="151">
        <v>310002</v>
      </c>
      <c r="J96" s="151">
        <v>14240285</v>
      </c>
      <c r="K96" s="151"/>
      <c r="L96" s="152"/>
      <c r="M96" s="151">
        <v>11016201</v>
      </c>
      <c r="O96" s="151"/>
      <c r="P96" s="63"/>
      <c r="Q96" s="152"/>
      <c r="R96" s="151">
        <v>954579</v>
      </c>
      <c r="S96" s="151">
        <v>256159</v>
      </c>
      <c r="T96" s="151"/>
    </row>
    <row r="97" spans="1:20" s="150" customFormat="1" ht="12">
      <c r="A97" s="150" t="s">
        <v>100</v>
      </c>
      <c r="B97" s="151"/>
      <c r="C97" s="151"/>
      <c r="D97" s="151"/>
      <c r="E97" s="151"/>
      <c r="F97" s="151"/>
      <c r="G97" s="152"/>
      <c r="H97" s="151">
        <v>25682</v>
      </c>
      <c r="I97" s="151">
        <v>146830</v>
      </c>
      <c r="J97" s="151">
        <v>4302054</v>
      </c>
      <c r="K97" s="151"/>
      <c r="L97" s="152"/>
      <c r="M97" s="151">
        <v>5579584</v>
      </c>
      <c r="O97" s="151"/>
      <c r="P97" s="63"/>
      <c r="Q97" s="152"/>
      <c r="R97" s="151">
        <v>527106</v>
      </c>
      <c r="S97" s="151">
        <v>152842</v>
      </c>
      <c r="T97" s="151"/>
    </row>
    <row r="98" spans="1:20" s="150" customFormat="1" ht="12">
      <c r="A98" s="150" t="s">
        <v>101</v>
      </c>
      <c r="B98" s="151"/>
      <c r="C98" s="151"/>
      <c r="D98" s="151"/>
      <c r="E98" s="151"/>
      <c r="F98" s="151"/>
      <c r="G98" s="152"/>
      <c r="H98" s="151">
        <v>15131</v>
      </c>
      <c r="I98" s="151">
        <v>75764</v>
      </c>
      <c r="J98" s="151">
        <v>2115728</v>
      </c>
      <c r="K98" s="151"/>
      <c r="L98" s="152"/>
      <c r="M98" s="151">
        <v>2635706</v>
      </c>
      <c r="O98" s="151"/>
      <c r="P98" s="63"/>
      <c r="Q98" s="152"/>
      <c r="R98" s="151">
        <v>231777</v>
      </c>
      <c r="S98" s="151">
        <v>60168</v>
      </c>
      <c r="T98" s="151"/>
    </row>
    <row r="99" spans="1:20" s="150" customFormat="1" ht="12">
      <c r="A99" s="150" t="s">
        <v>102</v>
      </c>
      <c r="B99" s="151"/>
      <c r="C99" s="151"/>
      <c r="D99" s="151"/>
      <c r="E99" s="151"/>
      <c r="F99" s="151"/>
      <c r="G99" s="152"/>
      <c r="H99" s="151">
        <v>17829</v>
      </c>
      <c r="I99" s="151">
        <v>110863</v>
      </c>
      <c r="J99" s="151">
        <v>5216528</v>
      </c>
      <c r="K99" s="151"/>
      <c r="L99" s="152"/>
      <c r="M99" s="151">
        <v>3829528</v>
      </c>
      <c r="O99" s="151"/>
      <c r="P99" s="63"/>
      <c r="Q99" s="152"/>
      <c r="R99" s="151">
        <v>308540</v>
      </c>
      <c r="S99" s="151">
        <v>72113</v>
      </c>
      <c r="T99" s="151"/>
    </row>
    <row r="100" spans="1:20" s="150" customFormat="1" ht="12">
      <c r="A100" s="150" t="s">
        <v>103</v>
      </c>
      <c r="B100" s="151"/>
      <c r="C100" s="151"/>
      <c r="D100" s="151"/>
      <c r="E100" s="151"/>
      <c r="F100" s="151"/>
      <c r="G100" s="152"/>
      <c r="H100" s="151">
        <v>25493</v>
      </c>
      <c r="I100" s="151">
        <v>138094</v>
      </c>
      <c r="J100" s="151">
        <v>4309380</v>
      </c>
      <c r="K100" s="151"/>
      <c r="L100" s="152"/>
      <c r="M100" s="151">
        <v>4814608</v>
      </c>
      <c r="O100" s="151"/>
      <c r="P100" s="63"/>
      <c r="Q100" s="152"/>
      <c r="R100" s="151">
        <v>463945</v>
      </c>
      <c r="S100" s="151">
        <v>120128</v>
      </c>
      <c r="T100" s="151"/>
    </row>
    <row r="101" spans="1:20" s="150" customFormat="1" ht="12">
      <c r="A101" s="150" t="s">
        <v>104</v>
      </c>
      <c r="B101" s="151"/>
      <c r="C101" s="151"/>
      <c r="D101" s="151"/>
      <c r="E101" s="151"/>
      <c r="F101" s="151"/>
      <c r="G101" s="152"/>
      <c r="H101" s="151">
        <v>15278</v>
      </c>
      <c r="I101" s="151">
        <v>79592</v>
      </c>
      <c r="J101" s="151">
        <v>1950568</v>
      </c>
      <c r="K101" s="151"/>
      <c r="L101" s="152"/>
      <c r="M101" s="151">
        <v>2341672</v>
      </c>
      <c r="O101" s="151"/>
      <c r="P101" s="63"/>
      <c r="Q101" s="152"/>
      <c r="R101" s="151">
        <v>240185</v>
      </c>
      <c r="S101" s="151">
        <v>78751</v>
      </c>
      <c r="T101" s="151"/>
    </row>
    <row r="102" spans="1:20" s="150" customFormat="1" ht="12">
      <c r="A102" s="150" t="s">
        <v>105</v>
      </c>
      <c r="B102" s="151"/>
      <c r="C102" s="151"/>
      <c r="D102" s="151"/>
      <c r="E102" s="151"/>
      <c r="F102" s="151"/>
      <c r="G102" s="152"/>
      <c r="H102" s="151">
        <v>76217</v>
      </c>
      <c r="I102" s="151">
        <v>541281</v>
      </c>
      <c r="J102" s="151">
        <v>26648469</v>
      </c>
      <c r="K102" s="151"/>
      <c r="L102" s="152"/>
      <c r="M102" s="151">
        <v>16983414</v>
      </c>
      <c r="O102" s="151"/>
      <c r="P102" s="63"/>
      <c r="Q102" s="152"/>
      <c r="R102" s="151">
        <v>1444470</v>
      </c>
      <c r="S102" s="151">
        <v>358234</v>
      </c>
      <c r="T102" s="151"/>
    </row>
    <row r="103" spans="1:20" s="150" customFormat="1" ht="12">
      <c r="A103" s="150" t="s">
        <v>106</v>
      </c>
      <c r="B103" s="151"/>
      <c r="C103" s="151"/>
      <c r="D103" s="151"/>
      <c r="E103" s="151"/>
      <c r="F103" s="151"/>
      <c r="G103" s="152"/>
      <c r="H103" s="151">
        <v>14329</v>
      </c>
      <c r="I103" s="151">
        <v>79545</v>
      </c>
      <c r="J103" s="151">
        <v>2123964</v>
      </c>
      <c r="K103" s="151"/>
      <c r="L103" s="152"/>
      <c r="M103" s="151">
        <v>2848360</v>
      </c>
      <c r="O103" s="151"/>
      <c r="P103" s="63"/>
      <c r="Q103" s="152"/>
      <c r="R103" s="151">
        <v>244565</v>
      </c>
      <c r="S103" s="151">
        <v>49366</v>
      </c>
      <c r="T103" s="151"/>
    </row>
    <row r="104" spans="1:20" s="150" customFormat="1" ht="12">
      <c r="A104" s="150" t="s">
        <v>107</v>
      </c>
      <c r="B104" s="151"/>
      <c r="C104" s="151"/>
      <c r="D104" s="151"/>
      <c r="E104" s="151"/>
      <c r="F104" s="151"/>
      <c r="G104" s="152"/>
      <c r="H104" s="151">
        <v>25621</v>
      </c>
      <c r="I104" s="151">
        <v>138639</v>
      </c>
      <c r="J104" s="151">
        <v>3788907</v>
      </c>
      <c r="K104" s="151"/>
      <c r="L104" s="152"/>
      <c r="M104" s="151">
        <v>4642620</v>
      </c>
      <c r="O104" s="151"/>
      <c r="P104" s="63"/>
      <c r="Q104" s="152"/>
      <c r="R104" s="151">
        <v>467128</v>
      </c>
      <c r="S104" s="151">
        <v>95714</v>
      </c>
      <c r="T104" s="151"/>
    </row>
    <row r="105" spans="1:20" s="150" customFormat="1" ht="12">
      <c r="A105" s="150" t="s">
        <v>108</v>
      </c>
      <c r="B105" s="151"/>
      <c r="C105" s="151"/>
      <c r="D105" s="151"/>
      <c r="E105" s="151"/>
      <c r="F105" s="151"/>
      <c r="G105" s="152"/>
      <c r="H105" s="151">
        <v>27769</v>
      </c>
      <c r="I105" s="151">
        <v>166685</v>
      </c>
      <c r="J105" s="151">
        <v>4817655</v>
      </c>
      <c r="K105" s="151"/>
      <c r="L105" s="152"/>
      <c r="M105" s="151">
        <v>5758032</v>
      </c>
      <c r="O105" s="151"/>
      <c r="P105" s="63"/>
      <c r="Q105" s="152"/>
      <c r="R105" s="151">
        <v>547262</v>
      </c>
      <c r="S105" s="151">
        <v>122114</v>
      </c>
      <c r="T105" s="151"/>
    </row>
    <row r="106" spans="1:20" s="150" customFormat="1" ht="12">
      <c r="A106" s="150" t="s">
        <v>109</v>
      </c>
      <c r="B106" s="151"/>
      <c r="C106" s="151"/>
      <c r="D106" s="151"/>
      <c r="E106" s="151"/>
      <c r="F106" s="151"/>
      <c r="G106" s="152"/>
      <c r="H106" s="151">
        <v>20160</v>
      </c>
      <c r="I106" s="151">
        <v>114024</v>
      </c>
      <c r="J106" s="151">
        <v>3055269</v>
      </c>
      <c r="K106" s="151"/>
      <c r="L106" s="152"/>
      <c r="M106" s="151">
        <v>4296544</v>
      </c>
      <c r="O106" s="151"/>
      <c r="P106" s="63"/>
      <c r="Q106" s="152"/>
      <c r="R106" s="151">
        <v>366484</v>
      </c>
      <c r="S106" s="151">
        <v>105639</v>
      </c>
      <c r="T106" s="151"/>
    </row>
    <row r="107" spans="1:20" s="150" customFormat="1" ht="12">
      <c r="A107" s="150" t="s">
        <v>110</v>
      </c>
      <c r="B107" s="151"/>
      <c r="C107" s="151"/>
      <c r="D107" s="151"/>
      <c r="E107" s="151"/>
      <c r="F107" s="151"/>
      <c r="G107" s="152"/>
      <c r="H107" s="151">
        <v>18546</v>
      </c>
      <c r="I107" s="151">
        <v>104008</v>
      </c>
      <c r="J107" s="151">
        <v>3022894</v>
      </c>
      <c r="K107" s="151"/>
      <c r="L107" s="152"/>
      <c r="M107" s="151">
        <v>3402641</v>
      </c>
      <c r="O107" s="151"/>
      <c r="P107" s="66"/>
      <c r="Q107" s="152"/>
      <c r="R107" s="151">
        <v>350995</v>
      </c>
      <c r="S107" s="151">
        <v>107369</v>
      </c>
      <c r="T107" s="151"/>
    </row>
    <row r="108" spans="1:20" s="150" customFormat="1" ht="12">
      <c r="A108" s="150" t="s">
        <v>111</v>
      </c>
      <c r="B108" s="151"/>
      <c r="C108" s="151"/>
      <c r="D108" s="151"/>
      <c r="E108" s="151"/>
      <c r="F108" s="151"/>
      <c r="G108" s="152"/>
      <c r="H108" s="151">
        <v>28661</v>
      </c>
      <c r="I108" s="151">
        <v>152786</v>
      </c>
      <c r="J108" s="151">
        <v>4574972</v>
      </c>
      <c r="K108" s="151"/>
      <c r="L108" s="152"/>
      <c r="M108" s="151">
        <v>5116573</v>
      </c>
      <c r="O108" s="151"/>
      <c r="P108" s="63"/>
      <c r="Q108" s="152"/>
      <c r="R108" s="151">
        <v>587946</v>
      </c>
      <c r="S108" s="151">
        <v>122853</v>
      </c>
      <c r="T108" s="151"/>
    </row>
    <row r="109" spans="1:20" s="150" customFormat="1" ht="12">
      <c r="A109" s="150" t="s">
        <v>112</v>
      </c>
      <c r="B109" s="151"/>
      <c r="C109" s="151"/>
      <c r="D109" s="151"/>
      <c r="E109" s="151"/>
      <c r="F109" s="151"/>
      <c r="G109" s="152"/>
      <c r="H109" s="151">
        <v>21564</v>
      </c>
      <c r="I109" s="151">
        <v>106980</v>
      </c>
      <c r="J109" s="151">
        <v>2675137</v>
      </c>
      <c r="K109" s="151"/>
      <c r="L109" s="152"/>
      <c r="M109" s="151">
        <v>3424867</v>
      </c>
      <c r="O109" s="151"/>
      <c r="P109" s="63"/>
      <c r="Q109" s="152"/>
      <c r="R109" s="151">
        <v>308595</v>
      </c>
      <c r="S109" s="151">
        <v>45102</v>
      </c>
      <c r="T109" s="151"/>
    </row>
    <row r="110" ht="13.5">
      <c r="P110" s="71"/>
    </row>
  </sheetData>
  <mergeCells count="31">
    <mergeCell ref="T59:T60"/>
    <mergeCell ref="U59:U60"/>
    <mergeCell ref="A59:A60"/>
    <mergeCell ref="F59:G60"/>
    <mergeCell ref="M59:N60"/>
    <mergeCell ref="O59:O60"/>
    <mergeCell ref="H59:J59"/>
    <mergeCell ref="H60:J60"/>
    <mergeCell ref="B59:D59"/>
    <mergeCell ref="B5:B6"/>
    <mergeCell ref="F5:F6"/>
    <mergeCell ref="P59:Q60"/>
    <mergeCell ref="G5:G6"/>
    <mergeCell ref="P1:Q1"/>
    <mergeCell ref="B60:D60"/>
    <mergeCell ref="P4:Q4"/>
    <mergeCell ref="F4:G4"/>
    <mergeCell ref="B4:D4"/>
    <mergeCell ref="H5:H6"/>
    <mergeCell ref="B7:D7"/>
    <mergeCell ref="H7:J7"/>
    <mergeCell ref="F7:G7"/>
    <mergeCell ref="C5:C6"/>
    <mergeCell ref="R4:S4"/>
    <mergeCell ref="R60:S60"/>
    <mergeCell ref="R59:S59"/>
    <mergeCell ref="H4:J4"/>
    <mergeCell ref="I5:I6"/>
    <mergeCell ref="R7:S7"/>
    <mergeCell ref="M7:N7"/>
    <mergeCell ref="P7:Q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  <colBreaks count="1" manualBreakCount="1">
    <brk id="10" min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2002-02-05T00:57:22Z</dcterms:created>
  <dcterms:modified xsi:type="dcterms:W3CDTF">2002-12-03T05:57:37Z</dcterms:modified>
  <cp:category/>
  <cp:version/>
  <cp:contentType/>
  <cp:contentStatus/>
</cp:coreProperties>
</file>